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8_{CB40110A-518C-4B24-A75E-23E0A0D689C3}" xr6:coauthVersionLast="47" xr6:coauthVersionMax="47" xr10:uidLastSave="{00000000-0000-0000-0000-000000000000}"/>
  <bookViews>
    <workbookView xWindow="2730" yWindow="1500" windowWidth="24495" windowHeight="14040" activeTab="2" xr2:uid="{00000000-000D-0000-FFFF-FFFF00000000}"/>
  </bookViews>
  <sheets>
    <sheet name="ONS_Train" sheetId="7" r:id="rId1"/>
    <sheet name="ONS_Test" sheetId="6" r:id="rId2"/>
    <sheet name="ISONE_Train" sheetId="9" r:id="rId3"/>
    <sheet name="ISONE_Test" sheetId="10" r:id="rId4"/>
    <sheet name="ONS" sheetId="1" r:id="rId5"/>
    <sheet name="Decomposition tests" sheetId="2" r:id="rId6"/>
    <sheet name="Decomposition tests - 2019" sheetId="5" r:id="rId7"/>
    <sheet name="Decomposition tests ISONE" sheetId="8" r:id="rId8"/>
    <sheet name="Sheet2" sheetId="3" r:id="rId9"/>
    <sheet name="Sheet1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7" l="1"/>
  <c r="K25" i="7"/>
  <c r="K24" i="7"/>
  <c r="K23" i="7"/>
  <c r="K22" i="7"/>
  <c r="K21" i="7"/>
  <c r="K20" i="7"/>
  <c r="K19" i="7"/>
  <c r="K18" i="7"/>
  <c r="K4" i="7"/>
  <c r="K5" i="7"/>
  <c r="K6" i="7"/>
  <c r="K7" i="7"/>
  <c r="K11" i="7"/>
  <c r="K9" i="7"/>
  <c r="K8" i="7"/>
  <c r="K10" i="7"/>
  <c r="K12" i="7"/>
  <c r="K13" i="7"/>
  <c r="K14" i="7"/>
  <c r="K15" i="7"/>
  <c r="K17" i="7"/>
  <c r="K16" i="7"/>
  <c r="C9" i="5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<sst xmlns="http://schemas.openxmlformats.org/spreadsheetml/2006/main" count="832" uniqueCount="373">
  <si>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</si>
  <si>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</si>
  <si>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</si>
  <si>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</si>
  <si>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</si>
  <si>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</si>
  <si>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</si>
  <si>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</si>
  <si>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</si>
  <si>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</si>
  <si>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</si>
  <si>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</si>
  <si>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</si>
  <si>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</si>
  <si>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</si>
  <si>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</si>
  <si>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</si>
  <si>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</si>
  <si>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</si>
  <si>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</si>
  <si>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</si>
  <si>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</si>
  <si>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</si>
  <si>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</si>
  <si>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</si>
  <si>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</si>
  <si>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</si>
  <si>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</si>
  <si>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</si>
  <si>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</si>
  <si>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</si>
  <si>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</si>
  <si>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</si>
  <si>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</si>
  <si>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</si>
  <si>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</si>
  <si>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</si>
  <si>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</si>
  <si>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</si>
  <si>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</si>
  <si>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</si>
  <si>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</si>
  <si>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</si>
  <si>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</si>
  <si>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</si>
  <si>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</si>
  <si>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</si>
  <si>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</si>
  <si>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</si>
  <si>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</si>
  <si>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</si>
  <si>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</si>
  <si>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</si>
  <si>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</si>
  <si>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</si>
  <si>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</si>
  <si>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</si>
  <si>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</si>
  <si>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</si>
  <si>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</si>
  <si>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</si>
  <si>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</si>
  <si>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</si>
  <si>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</si>
  <si>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</si>
  <si>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</si>
  <si>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</si>
  <si>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</si>
  <si>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</si>
  <si>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</si>
  <si>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</si>
  <si>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</si>
  <si>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0.434 (+- 0.9387)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</si>
  <si>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</si>
  <si>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</si>
  <si>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</si>
  <si>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</si>
  <si>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</si>
  <si>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</si>
  <si>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</si>
  <si>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</si>
  <si>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</si>
  <si>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0.7447 (+- 0.4029)</t>
  </si>
  <si>
    <t>0.7447 (+- 0.403)</t>
  </si>
  <si>
    <t>0.8607 (+- 0.213)</t>
  </si>
  <si>
    <t>2477.8 (+- 1771.8)</t>
  </si>
  <si>
    <t>1925.3 (+- 1296.8)</t>
  </si>
  <si>
    <t>3.02 (+- 1.93)</t>
  </si>
  <si>
    <t>3.08 (+- 2.05)</t>
  </si>
  <si>
    <t>3.03 (+- 1.90)</t>
  </si>
  <si>
    <t>0.6183 (+- 0.5736)</t>
  </si>
  <si>
    <t>2333.2 (+- 1552.0)</t>
  </si>
  <si>
    <t>1948.4 (+- 1344.9)</t>
  </si>
  <si>
    <t>3.09 (+- 2.14)</t>
  </si>
  <si>
    <t>3.12 (+- 2.17)</t>
  </si>
  <si>
    <t>3.10 (+- 2.15)</t>
  </si>
  <si>
    <t>0.8269 (+- 0.2251)</t>
  </si>
  <si>
    <t>2892.4 (+- 1766.9)</t>
  </si>
  <si>
    <t>2262.3 (+- 1381.6)</t>
  </si>
  <si>
    <t>3.55 (+- 2.05)</t>
  </si>
  <si>
    <t>3.61 (+- 2.15)</t>
  </si>
  <si>
    <t>3.59 (+- 2.00)</t>
  </si>
  <si>
    <t>0.5594 (+- 0.7422)</t>
  </si>
  <si>
    <t>2601.7 (+- 1576.4)</t>
  </si>
  <si>
    <t>2174.9 (+- 1244.0)</t>
  </si>
  <si>
    <t>3.51 (+- 2.16)</t>
  </si>
  <si>
    <t>3.59 (+- 2.25)</t>
  </si>
  <si>
    <t>3.49 (+- 2.07)</t>
  </si>
  <si>
    <t>0.8511 (+- 0.1927)</t>
  </si>
  <si>
    <t>2682.0 (+- 1649.3)</t>
  </si>
  <si>
    <t>2107.1 (+- 1276.8)</t>
  </si>
  <si>
    <t>3.31 (+- 1.88)</t>
  </si>
  <si>
    <t>3.34 (+- 1.99)</t>
  </si>
  <si>
    <t>3.32 (+- 1.86)</t>
  </si>
  <si>
    <t>0.6088 (+- 0.6339)</t>
  </si>
  <si>
    <t>0.6304 (+- 0.4763)</t>
  </si>
  <si>
    <t>0.8480 (+- 0.1922)</t>
  </si>
  <si>
    <t>0.8315 (+- 0.1868)</t>
  </si>
  <si>
    <t>0.6331 (+- 0.5212)</t>
  </si>
  <si>
    <t>0.8174 (+- 0.2426)</t>
  </si>
  <si>
    <t>0.6126 (+- 0.5716)</t>
  </si>
  <si>
    <t>0.8494 (+- 0.1780)</t>
  </si>
  <si>
    <t>0.6342 (+- 0.5247)</t>
  </si>
  <si>
    <t>0.8201 (+- 0.2474)</t>
  </si>
  <si>
    <t>0.6576 (+- 0.4456)</t>
  </si>
  <si>
    <t>0.8364 (+- 0.1759)</t>
  </si>
  <si>
    <t>0.6574 (+- 0.4292)</t>
  </si>
  <si>
    <t>0.8378 (+- 0.1741)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</si>
  <si>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</si>
  <si>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</si>
  <si>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</si>
  <si>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</si>
  <si>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</si>
  <si>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</si>
  <si>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</si>
  <si>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</si>
  <si>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</si>
  <si>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</si>
  <si>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</si>
  <si>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</si>
  <si>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</si>
  <si>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</si>
  <si>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</si>
  <si>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</si>
  <si>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</si>
  <si>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</si>
  <si>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</si>
  <si>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</si>
  <si>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</si>
  <si>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</si>
  <si>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</si>
  <si>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</si>
  <si>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</si>
  <si>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</si>
  <si>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</si>
  <si>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</si>
  <si>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</si>
  <si>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</si>
  <si>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</si>
  <si>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</si>
  <si>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</si>
  <si>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</si>
  <si>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Mode</t>
  </si>
  <si>
    <t>0.5516 (+- 0.7634)</t>
  </si>
  <si>
    <t>0.8236 (+- 0.2464)</t>
  </si>
  <si>
    <t>0.8565 (+- 0.1698)</t>
  </si>
  <si>
    <t>0.5797 (+- 0.4921)</t>
  </si>
  <si>
    <t>0.6354 (+- 0.4575)</t>
  </si>
  <si>
    <t>0.8262 (+- 0.1782)</t>
  </si>
  <si>
    <t>0.8230 (+- 0.2097)</t>
  </si>
  <si>
    <t>0.7090 (+- 0.4441)</t>
  </si>
  <si>
    <t>0.6084 (+- 0.5192)</t>
  </si>
  <si>
    <t>0.6792 (+- 0.4781)</t>
  </si>
  <si>
    <t>0.8152 (+- 0.1898)</t>
  </si>
  <si>
    <t>0.8296 (+- 0.2138)</t>
  </si>
  <si>
    <t>0.5825 (+- 0.7722)</t>
  </si>
  <si>
    <t>0.8223 (+- 0.2264)</t>
  </si>
  <si>
    <t>0.5872 (+- 0.6962)</t>
  </si>
  <si>
    <t>0.8486 (+- 0.1972)</t>
  </si>
  <si>
    <t>0.6462 (+- 0.4056)</t>
  </si>
  <si>
    <t>0.7830 (+- 0.2460)</t>
  </si>
  <si>
    <t>0.6122 (+- 0.4406)</t>
  </si>
  <si>
    <t>0.7870 (+- 0.2642)</t>
  </si>
  <si>
    <t>0.7012 (+- 0.4680)</t>
  </si>
  <si>
    <t>0.8240 (+- 0.2038)</t>
  </si>
  <si>
    <t>-0.3404 (+- 1.6068)</t>
  </si>
  <si>
    <t>0.6879 (+- 0.1503)</t>
  </si>
  <si>
    <t>Tested on ISONE</t>
  </si>
  <si>
    <t>2572.3 (+- 1756.5)</t>
  </si>
  <si>
    <t>2222.3 (+- 1557.6)</t>
  </si>
  <si>
    <t>3.53 (+- 2.53)</t>
  </si>
  <si>
    <t>3.56 (+- 2.53)</t>
  </si>
  <si>
    <t>3.53 (+- 2.52)</t>
  </si>
  <si>
    <t>2861.1 (+- 1835.2)</t>
  </si>
  <si>
    <t>2480.8 (+- 1632.3)</t>
  </si>
  <si>
    <t>3.97 (+- 2.65)</t>
  </si>
  <si>
    <t>3.96 (+- 2.66)</t>
  </si>
  <si>
    <t>3.96 (+- 2.61)</t>
  </si>
  <si>
    <t>2251.2 (+- 1216.3)</t>
  </si>
  <si>
    <t>1905.4 (+- 1055.8)</t>
  </si>
  <si>
    <t>3.04 (+- 1.76)</t>
  </si>
  <si>
    <t>3.07 (+- 1.78)</t>
  </si>
  <si>
    <t>3.04 (+- 1.74)</t>
  </si>
  <si>
    <t>2584.4 (+- 1568.2)</t>
  </si>
  <si>
    <t>2219.8 (+- 1400.3)</t>
  </si>
  <si>
    <t>3.54 (+- 2.27)</t>
  </si>
  <si>
    <t>3.54 (+- 2.23)</t>
  </si>
  <si>
    <t>3.54 (+- 2.26)</t>
  </si>
  <si>
    <t>2255.7 (+- 1304.2)</t>
  </si>
  <si>
    <t>1936.1 (+- 1186.3)</t>
  </si>
  <si>
    <t>3.11 (+- 1.99)</t>
  </si>
  <si>
    <t>3.15 (+- 2.04)</t>
  </si>
  <si>
    <t>3.10 (+- 1.97)</t>
  </si>
  <si>
    <t>2654.8 (+- 1275.8)</t>
  </si>
  <si>
    <t>2258.8 (+- 1048.4)</t>
  </si>
  <si>
    <t>3.64 (+- 1.89)</t>
  </si>
  <si>
    <t>3.72 (+- 2.00)</t>
  </si>
  <si>
    <t>3.64 (+- 1.88)</t>
  </si>
  <si>
    <t>2319.3 (+- 1681.4)</t>
  </si>
  <si>
    <t>1965.1 (+- 1443.6)</t>
  </si>
  <si>
    <t>3.14 (+- 2.44)</t>
  </si>
  <si>
    <t>3.19 (+- 2.49)</t>
  </si>
  <si>
    <t>3.14 (+- 2.41)</t>
  </si>
  <si>
    <t>2511.0 (+- 1599.9)</t>
  </si>
  <si>
    <t>2144.2 (+- 1372.4)</t>
  </si>
  <si>
    <t>3.47 (+- 2.34)</t>
  </si>
  <si>
    <t>3.55 (+- 2.46)</t>
  </si>
  <si>
    <t>3.44 (+- 2.31)</t>
  </si>
  <si>
    <t>2627.7 (+- 1229.5)</t>
  </si>
  <si>
    <t>2182.1 (+- 1078.7)</t>
  </si>
  <si>
    <t>3.52 (+- 1.90)</t>
  </si>
  <si>
    <t>3.56 (+- 2.02)</t>
  </si>
  <si>
    <t>3.50 (+- 1.92)</t>
  </si>
  <si>
    <t>2748.4 (+- 1244.1)</t>
  </si>
  <si>
    <t>2316.5 (+- 1047.0)</t>
  </si>
  <si>
    <t>3.72 (+- 1.84)</t>
  </si>
  <si>
    <t>3.77 (+- 1.95)</t>
  </si>
  <si>
    <t>3.70 (+- 1.85)</t>
  </si>
  <si>
    <t>2241.2 (+- 1242.7)</t>
  </si>
  <si>
    <t>1886.8 (+- 1072.1)</t>
  </si>
  <si>
    <t>3.03 (+- 1.84)</t>
  </si>
  <si>
    <t>3.07 (+- 1.85)</t>
  </si>
  <si>
    <t>3.04 (+- 1.83)</t>
  </si>
  <si>
    <t>5359.5 (+- 2942.2)</t>
  </si>
  <si>
    <t>4518.3 (+- 2718.9)</t>
  </si>
  <si>
    <t>7.17 (+- 4.37)</t>
  </si>
  <si>
    <t>7.32 (+- 4.72)</t>
  </si>
  <si>
    <t>6.97 (+- 4.02)</t>
  </si>
  <si>
    <t>R²adj</t>
  </si>
  <si>
    <t>2918.8 (+- 1612.6)</t>
  </si>
  <si>
    <t>2319.1 (+- 1293.5)</t>
  </si>
  <si>
    <t>3.65 (+- 1.91)</t>
  </si>
  <si>
    <t>3.70 (+- 1.99)</t>
  </si>
  <si>
    <t>3.68 (+- 1.88)</t>
  </si>
  <si>
    <t>2704.9 (+- 1663.0)</t>
  </si>
  <si>
    <t>2107.2 (+- 1258.0)</t>
  </si>
  <si>
    <t>3.31 (+- 1.86)</t>
  </si>
  <si>
    <t>3.34 (+- 1.96)</t>
  </si>
  <si>
    <t>3.32 (+- 1.83)</t>
  </si>
  <si>
    <t>2968.8 (+- 1808.9)</t>
  </si>
  <si>
    <t>2315.7 (+- 1365.1)</t>
  </si>
  <si>
    <t>3.64 (+- 2.02)</t>
  </si>
  <si>
    <t>3.69 (+- 2.14)</t>
  </si>
  <si>
    <t>3.66 (+- 1.97)</t>
  </si>
  <si>
    <t>2743.1 (+- 1571.5)</t>
  </si>
  <si>
    <t>2146.3 (+- 1218.2)</t>
  </si>
  <si>
    <t>3.37 (+- 1.79)</t>
  </si>
  <si>
    <t>3.39 (+- 1.88)</t>
  </si>
  <si>
    <t>3.38 (+- 1.77)</t>
  </si>
  <si>
    <t>2922.9 (+- 1845.0)</t>
  </si>
  <si>
    <t>2247.9 (+- 1377.2)</t>
  </si>
  <si>
    <t>3.53 (+- 2.04)</t>
  </si>
  <si>
    <t>3.59 (+- 2.16)</t>
  </si>
  <si>
    <t>3.56 (+- 1.98)</t>
  </si>
  <si>
    <t>2882.0 (+- 1546.7)</t>
  </si>
  <si>
    <t>2271.7 (+- 1256.6)</t>
  </si>
  <si>
    <t>3.57 (+- 1.84)</t>
  </si>
  <si>
    <t>3.62 (+- 1.91)</t>
  </si>
  <si>
    <t>3.61 (+- 1.83)</t>
  </si>
  <si>
    <t>2883.5 (+- 1517.5)</t>
  </si>
  <si>
    <t>2272.3 (+- 1238.0)</t>
  </si>
  <si>
    <t>3.58 (+- 1.82)</t>
  </si>
  <si>
    <t>3.62 (+- 1.89)</t>
  </si>
  <si>
    <t>3.61 (+- 1.80)</t>
  </si>
  <si>
    <t>2916.1 (+- 1761.3)</t>
  </si>
  <si>
    <t>2271.3 (+- 1354.2)</t>
  </si>
  <si>
    <t>3.58 (+- 2.02)</t>
  </si>
  <si>
    <t>3.64 (+- 2.18)</t>
  </si>
  <si>
    <t>3.58 (+- 1.97)</t>
  </si>
  <si>
    <t>2608.5 (+- 1566.9)</t>
  </si>
  <si>
    <t>2105.7 (+- 1274.0)</t>
  </si>
  <si>
    <t>3.31 (+- 1.89)</t>
  </si>
  <si>
    <t>3.36 (+- 1.97)</t>
  </si>
  <si>
    <t>3.34 (+- 1.90)</t>
  </si>
  <si>
    <t>3029.1 (+- 1576.2)</t>
  </si>
  <si>
    <t>2352.7 (+- 1198.6)</t>
  </si>
  <si>
    <t>3.71 (+- 1.75)</t>
  </si>
  <si>
    <t>3.78 (+- 1.89)</t>
  </si>
  <si>
    <t>3.75 (+- 1.71)</t>
  </si>
  <si>
    <t>2975.7 (+- 1644.5)</t>
  </si>
  <si>
    <t>2337.4 (+- 1280.1)</t>
  </si>
  <si>
    <t>3.67 (+- 1.89)</t>
  </si>
  <si>
    <t>3.71 (+- 1.94)</t>
  </si>
  <si>
    <t>3.71 (+- 1.86)</t>
  </si>
  <si>
    <t>2935.8 (+- 1618.8)</t>
  </si>
  <si>
    <t>2305.8 (+- 1294.0)</t>
  </si>
  <si>
    <t>3.70 (+- 2.04)</t>
  </si>
  <si>
    <t>3.66 (+- 1.87)</t>
  </si>
  <si>
    <t>3174.1 (+- 1487.1)</t>
  </si>
  <si>
    <t>2534.5 (+- 1173.1)</t>
  </si>
  <si>
    <t>4.00 (+- 1.71)</t>
  </si>
  <si>
    <t>4.06 (+- 1.82)</t>
  </si>
  <si>
    <t>4.04 (+- 1.69)</t>
  </si>
  <si>
    <t>2998.9 (+- 1650.8)</t>
  </si>
  <si>
    <t>2307.5 (+- 1248.9)</t>
  </si>
  <si>
    <t>3.64 (+- 1.85)</t>
  </si>
  <si>
    <t>3.70 (+- 2.00)</t>
  </si>
  <si>
    <t>3.67 (+- 1.80)</t>
  </si>
  <si>
    <t>2755.5 (+- 1570.0)</t>
  </si>
  <si>
    <t>2203.9 (+- 1240.0)</t>
  </si>
  <si>
    <t>3.48 (+- 1.84)</t>
  </si>
  <si>
    <t>3.54 (+- 1.96)</t>
  </si>
  <si>
    <t>3.50 (+- 1.81)</t>
  </si>
  <si>
    <t>3410.8 (+- 1634.7)</t>
  </si>
  <si>
    <t>2728.6 (+- 1270.4)</t>
  </si>
  <si>
    <t>4.32 (+- 1.88)</t>
  </si>
  <si>
    <t>4.39 (+- 2.04)</t>
  </si>
  <si>
    <t>4.35 (+- 1.82)</t>
  </si>
  <si>
    <t>3314.9 (+- 1728.5)</t>
  </si>
  <si>
    <t>2653.5 (+- 1287.3)</t>
  </si>
  <si>
    <t>4.20 (+- 1.92)</t>
  </si>
  <si>
    <t>4.30 (+- 2.10)</t>
  </si>
  <si>
    <t>4.23 (+- 1.85)</t>
  </si>
  <si>
    <t>3030.0 (+- 1543.7)</t>
  </si>
  <si>
    <t>2374.8 (+- 1163.0)</t>
  </si>
  <si>
    <t>3.75 (+- 1.70)</t>
  </si>
  <si>
    <t>3.81 (+- 1.82)</t>
  </si>
  <si>
    <t>3.79 (+- 1.66)</t>
  </si>
  <si>
    <t>4368.9 (+- 1041.3)</t>
  </si>
  <si>
    <t>3564.8 (+- 1041.7)</t>
  </si>
  <si>
    <t>5.70 (+- 1.64)</t>
  </si>
  <si>
    <t>5.80 (+- 1.72)</t>
  </si>
  <si>
    <t>5.85 (+- 1.83)</t>
  </si>
  <si>
    <t>0.5797 (+- 0.1885)</t>
  </si>
  <si>
    <t>1412.8764 (+- 414.9138)</t>
  </si>
  <si>
    <t>1089.8319 (+- 358.8434)</t>
  </si>
  <si>
    <t>7.7247 (+- 1.909)</t>
  </si>
  <si>
    <t>7.6899 (+- 2.0744)</t>
  </si>
  <si>
    <t>7.5427 (+- 1.8882)</t>
  </si>
  <si>
    <t>0.5711 (+- 0.2107)</t>
  </si>
  <si>
    <t>1409.5581 (+- 428.6389)</t>
  </si>
  <si>
    <t>1088.3535 (+- 360.0204)</t>
  </si>
  <si>
    <t>7.7719 (+- 2.0884)</t>
  </si>
  <si>
    <t>7.7626 (+- 2.2365)</t>
  </si>
  <si>
    <t>7.6065 (+- 2.0418)</t>
  </si>
  <si>
    <t>1399.1488 (+- 426.7483)</t>
  </si>
  <si>
    <t>1083.9855 (+- 376.4513)</t>
  </si>
  <si>
    <t>7.7202 (+- 2.2074)</t>
  </si>
  <si>
    <t>7.6983 (+- 2.3565)</t>
  </si>
  <si>
    <t>7.5467 (+- 2.2013)</t>
  </si>
  <si>
    <t>0.5715 (+- 0.2212)</t>
  </si>
  <si>
    <t>0.5033 (+- 0.2367)</t>
  </si>
  <si>
    <t>1500.7514 (+- 369.275)</t>
  </si>
  <si>
    <t>1186.6768 (+- 311.748)</t>
  </si>
  <si>
    <t>8.5027 (+- 1.7811)</t>
  </si>
  <si>
    <t>8.4774 (+- 1.9253)</t>
  </si>
  <si>
    <t>8.2815 (+- 1.756)</t>
  </si>
  <si>
    <t>0.4763 (+- 0.3233)</t>
  </si>
  <si>
    <t>1520.8018 (+- 486.3357)</t>
  </si>
  <si>
    <t>1191.3094 (+- 456.281)</t>
  </si>
  <si>
    <t>8.4794 (+- 2.8032)</t>
  </si>
  <si>
    <t>8.4919 (+- 3.0108)</t>
  </si>
  <si>
    <t>8.225 (+- 2.6599)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</si>
</sst>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9C2-84E1-55E325FDE129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9C2-84E1-55E325FDE129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2-49C2-84E1-55E325FDE129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2-49C2-84E1-55E325FDE129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2-49C2-84E1-55E325FD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63B-BB48-27734143F0D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2-463B-BB48-27734143F0D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2-463B-BB48-27734143F0D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2-463B-BB48-27734143F0D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2-463B-BB48-27734143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C39-0D917319B608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E7A-9C39-0D917319B608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5-4E7A-9C39-0D917319B608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E7A-9C39-0D917319B608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5-4E7A-9C39-0D917319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0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9B65-BB0C-4FD9-9FD8-AAF7EF74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FB59-9504-4523-B65A-FDC05C3E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1C7B7-E17C-465C-B54A-E0600925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dimension ref="B3:L53"/>
  <sheetViews>
    <sheetView workbookViewId="0">
      <selection activeCell="G23" sqref="G23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16.57031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</cols>
  <sheetData>
    <row r="3" spans="2:12" ht="30" x14ac:dyDescent="0.25">
      <c r="B3" s="35" t="s">
        <v>1</v>
      </c>
      <c r="C3" s="35" t="s">
        <v>162</v>
      </c>
      <c r="D3" s="36" t="s">
        <v>80</v>
      </c>
      <c r="E3" s="35" t="s">
        <v>248</v>
      </c>
      <c r="F3" s="35" t="s">
        <v>3</v>
      </c>
      <c r="G3" s="35" t="s">
        <v>4</v>
      </c>
      <c r="H3" s="35" t="s">
        <v>11</v>
      </c>
      <c r="I3" s="35" t="s">
        <v>12</v>
      </c>
      <c r="J3" s="35" t="s">
        <v>13</v>
      </c>
      <c r="K3" s="35" t="s">
        <v>52</v>
      </c>
    </row>
    <row r="4" spans="2:12" s="33" customFormat="1" x14ac:dyDescent="0.25">
      <c r="B4" s="27" t="s">
        <v>63</v>
      </c>
      <c r="C4" s="27" t="s">
        <v>56</v>
      </c>
      <c r="D4" s="27" t="s">
        <v>79</v>
      </c>
      <c r="E4" s="27" t="s">
        <v>83</v>
      </c>
      <c r="F4" s="27" t="s">
        <v>81</v>
      </c>
      <c r="G4" s="27" t="s">
        <v>71</v>
      </c>
      <c r="H4" s="27" t="s">
        <v>70</v>
      </c>
      <c r="I4" s="29" t="s">
        <v>69</v>
      </c>
      <c r="J4" s="30" t="s">
        <v>68</v>
      </c>
      <c r="K4" s="31">
        <f>801.019-55.36</f>
        <v>745.65899999999999</v>
      </c>
    </row>
    <row r="5" spans="2:12" x14ac:dyDescent="0.25">
      <c r="B5" s="2" t="s">
        <v>63</v>
      </c>
      <c r="C5" s="2" t="s">
        <v>56</v>
      </c>
      <c r="D5" s="2" t="s">
        <v>78</v>
      </c>
      <c r="E5" s="2" t="s">
        <v>84</v>
      </c>
      <c r="F5" s="2" t="s">
        <v>85</v>
      </c>
      <c r="G5" s="2" t="s">
        <v>86</v>
      </c>
      <c r="H5" s="2" t="s">
        <v>87</v>
      </c>
      <c r="I5" s="3" t="s">
        <v>88</v>
      </c>
      <c r="J5" s="9" t="s">
        <v>89</v>
      </c>
      <c r="K5" s="32">
        <f>1558.663-344.71</f>
        <v>1213.953</v>
      </c>
    </row>
    <row r="6" spans="2:12" x14ac:dyDescent="0.25">
      <c r="B6" s="2" t="s">
        <v>63</v>
      </c>
      <c r="C6" s="2" t="s">
        <v>53</v>
      </c>
      <c r="D6" s="2" t="s">
        <v>79</v>
      </c>
      <c r="E6" s="2" t="s">
        <v>96</v>
      </c>
      <c r="F6" s="2" t="s">
        <v>97</v>
      </c>
      <c r="G6" s="2" t="s">
        <v>98</v>
      </c>
      <c r="H6" s="2" t="s">
        <v>99</v>
      </c>
      <c r="I6" s="3" t="s">
        <v>100</v>
      </c>
      <c r="J6" s="9" t="s">
        <v>101</v>
      </c>
      <c r="K6" s="32">
        <f>15.704-1.25</f>
        <v>14.454000000000001</v>
      </c>
    </row>
    <row r="7" spans="2:12" x14ac:dyDescent="0.25">
      <c r="B7" s="2" t="s">
        <v>63</v>
      </c>
      <c r="C7" s="2" t="s">
        <v>53</v>
      </c>
      <c r="D7" s="2" t="s">
        <v>78</v>
      </c>
      <c r="E7" s="2" t="s">
        <v>108</v>
      </c>
      <c r="F7" s="2" t="s">
        <v>109</v>
      </c>
      <c r="G7" s="2" t="s">
        <v>110</v>
      </c>
      <c r="H7" s="2" t="s">
        <v>111</v>
      </c>
      <c r="I7" s="3" t="s">
        <v>112</v>
      </c>
      <c r="J7" s="9" t="s">
        <v>113</v>
      </c>
      <c r="K7" s="32">
        <f>51.764-13.44</f>
        <v>38.324000000000005</v>
      </c>
    </row>
    <row r="8" spans="2:12" x14ac:dyDescent="0.25">
      <c r="B8" s="2" t="s">
        <v>63</v>
      </c>
      <c r="C8" s="2" t="s">
        <v>51</v>
      </c>
      <c r="D8" s="2" t="s">
        <v>79</v>
      </c>
      <c r="E8" s="2" t="s">
        <v>117</v>
      </c>
      <c r="F8" s="2" t="s">
        <v>249</v>
      </c>
      <c r="G8" s="2" t="s">
        <v>250</v>
      </c>
      <c r="H8" s="2" t="s">
        <v>251</v>
      </c>
      <c r="I8" s="3" t="s">
        <v>252</v>
      </c>
      <c r="J8" s="9" t="s">
        <v>253</v>
      </c>
      <c r="K8" s="32">
        <f>14.292-1.39</f>
        <v>12.901999999999999</v>
      </c>
    </row>
    <row r="9" spans="2:12" x14ac:dyDescent="0.25">
      <c r="B9" s="2" t="s">
        <v>63</v>
      </c>
      <c r="C9" s="2" t="s">
        <v>51</v>
      </c>
      <c r="D9" s="2" t="s">
        <v>78</v>
      </c>
      <c r="E9" s="2" t="s">
        <v>116</v>
      </c>
      <c r="F9" s="2" t="s">
        <v>254</v>
      </c>
      <c r="G9" s="2" t="s">
        <v>255</v>
      </c>
      <c r="H9" s="2" t="s">
        <v>256</v>
      </c>
      <c r="I9" s="3" t="s">
        <v>257</v>
      </c>
      <c r="J9" s="9" t="s">
        <v>258</v>
      </c>
      <c r="K9" s="32">
        <f>44.792-12.23</f>
        <v>32.561999999999998</v>
      </c>
      <c r="L9" s="31"/>
    </row>
    <row r="10" spans="2:12" x14ac:dyDescent="0.25">
      <c r="B10" s="2" t="s">
        <v>63</v>
      </c>
      <c r="C10" s="2" t="s">
        <v>55</v>
      </c>
      <c r="D10" s="2" t="s">
        <v>79</v>
      </c>
      <c r="E10" s="2" t="s">
        <v>119</v>
      </c>
      <c r="F10" s="2" t="s">
        <v>259</v>
      </c>
      <c r="G10" s="2" t="s">
        <v>260</v>
      </c>
      <c r="H10" s="2" t="s">
        <v>261</v>
      </c>
      <c r="I10" s="3" t="s">
        <v>262</v>
      </c>
      <c r="J10" s="9" t="s">
        <v>263</v>
      </c>
      <c r="K10" s="32">
        <f>13.467-1.17</f>
        <v>12.297000000000001</v>
      </c>
    </row>
    <row r="11" spans="2:12" x14ac:dyDescent="0.25">
      <c r="B11" s="2" t="s">
        <v>63</v>
      </c>
      <c r="C11" s="2" t="s">
        <v>55</v>
      </c>
      <c r="D11" s="2" t="s">
        <v>78</v>
      </c>
      <c r="E11" s="2" t="s">
        <v>121</v>
      </c>
      <c r="F11" s="2" t="s">
        <v>264</v>
      </c>
      <c r="G11" s="2" t="s">
        <v>265</v>
      </c>
      <c r="H11" s="2" t="s">
        <v>266</v>
      </c>
      <c r="I11" s="3" t="s">
        <v>267</v>
      </c>
      <c r="J11" s="9" t="s">
        <v>268</v>
      </c>
      <c r="K11" s="32">
        <f>97.853-23.5</f>
        <v>74.352999999999994</v>
      </c>
    </row>
    <row r="12" spans="2:12" x14ac:dyDescent="0.25">
      <c r="B12" s="2" t="s">
        <v>63</v>
      </c>
      <c r="C12" s="2" t="s">
        <v>5</v>
      </c>
      <c r="D12" s="2" t="s">
        <v>79</v>
      </c>
      <c r="E12" s="2" t="s">
        <v>123</v>
      </c>
      <c r="F12" s="2" t="s">
        <v>269</v>
      </c>
      <c r="G12" s="2" t="s">
        <v>270</v>
      </c>
      <c r="H12" s="2" t="s">
        <v>271</v>
      </c>
      <c r="I12" s="3" t="s">
        <v>272</v>
      </c>
      <c r="J12" s="9" t="s">
        <v>273</v>
      </c>
      <c r="K12" s="32">
        <f>12.412-0.81</f>
        <v>11.602</v>
      </c>
    </row>
    <row r="13" spans="2:12" x14ac:dyDescent="0.25">
      <c r="B13" s="2" t="s">
        <v>63</v>
      </c>
      <c r="C13" s="2" t="s">
        <v>54</v>
      </c>
      <c r="D13" s="2" t="s">
        <v>79</v>
      </c>
      <c r="E13" s="2" t="s">
        <v>125</v>
      </c>
      <c r="F13" s="2" t="s">
        <v>274</v>
      </c>
      <c r="G13" s="2" t="s">
        <v>275</v>
      </c>
      <c r="H13" s="2" t="s">
        <v>276</v>
      </c>
      <c r="I13" s="3" t="s">
        <v>277</v>
      </c>
      <c r="J13" s="9" t="s">
        <v>278</v>
      </c>
      <c r="K13" s="32">
        <f>20.68-3</f>
        <v>17.68</v>
      </c>
    </row>
    <row r="14" spans="2:12" x14ac:dyDescent="0.25">
      <c r="B14" s="2" t="s">
        <v>63</v>
      </c>
      <c r="C14" s="2" t="s">
        <v>54</v>
      </c>
      <c r="D14" s="2" t="s">
        <v>78</v>
      </c>
      <c r="E14" s="2" t="s">
        <v>127</v>
      </c>
      <c r="F14" s="2" t="s">
        <v>279</v>
      </c>
      <c r="G14" s="2" t="s">
        <v>280</v>
      </c>
      <c r="H14" s="2" t="s">
        <v>281</v>
      </c>
      <c r="I14" s="3" t="s">
        <v>282</v>
      </c>
      <c r="J14" s="9" t="s">
        <v>283</v>
      </c>
      <c r="K14" s="32">
        <f>62-17.12</f>
        <v>44.879999999999995</v>
      </c>
    </row>
    <row r="15" spans="2:12" x14ac:dyDescent="0.25">
      <c r="B15" s="2" t="s">
        <v>62</v>
      </c>
      <c r="C15" s="2" t="s">
        <v>56</v>
      </c>
      <c r="D15" s="2" t="s">
        <v>79</v>
      </c>
      <c r="E15" s="2" t="s">
        <v>164</v>
      </c>
      <c r="F15" s="2" t="s">
        <v>284</v>
      </c>
      <c r="G15" s="2" t="s">
        <v>285</v>
      </c>
      <c r="H15" s="2" t="s">
        <v>286</v>
      </c>
      <c r="I15" s="3" t="s">
        <v>287</v>
      </c>
      <c r="J15" s="9" t="s">
        <v>288</v>
      </c>
      <c r="K15" s="32">
        <f>14.807-1.19</f>
        <v>13.617000000000001</v>
      </c>
    </row>
    <row r="16" spans="2:12" x14ac:dyDescent="0.25">
      <c r="B16" s="2" t="s">
        <v>62</v>
      </c>
      <c r="C16" s="2" t="s">
        <v>56</v>
      </c>
      <c r="D16" s="2" t="s">
        <v>78</v>
      </c>
      <c r="E16" s="2" t="s">
        <v>165</v>
      </c>
      <c r="F16" s="2" t="s">
        <v>289</v>
      </c>
      <c r="G16" s="2" t="s">
        <v>290</v>
      </c>
      <c r="H16" s="2" t="s">
        <v>291</v>
      </c>
      <c r="I16" s="3" t="s">
        <v>292</v>
      </c>
      <c r="J16" s="9" t="s">
        <v>293</v>
      </c>
      <c r="K16" s="32">
        <f>577.804-235.91</f>
        <v>341.89400000000001</v>
      </c>
    </row>
    <row r="17" spans="2:11" x14ac:dyDescent="0.25">
      <c r="B17" s="2" t="s">
        <v>62</v>
      </c>
      <c r="C17" s="2" t="s">
        <v>53</v>
      </c>
      <c r="D17" s="2" t="s">
        <v>79</v>
      </c>
      <c r="E17" s="2" t="s">
        <v>169</v>
      </c>
      <c r="F17" s="2" t="s">
        <v>294</v>
      </c>
      <c r="G17" s="2" t="s">
        <v>295</v>
      </c>
      <c r="H17" s="2" t="s">
        <v>296</v>
      </c>
      <c r="I17" s="3" t="s">
        <v>297</v>
      </c>
      <c r="J17" s="9" t="s">
        <v>298</v>
      </c>
      <c r="K17" s="32">
        <f>16.512-1.19</f>
        <v>15.322000000000001</v>
      </c>
    </row>
    <row r="18" spans="2:11" x14ac:dyDescent="0.25">
      <c r="B18" s="2" t="s">
        <v>62</v>
      </c>
      <c r="C18" s="2" t="s">
        <v>53</v>
      </c>
      <c r="D18" s="2" t="s">
        <v>78</v>
      </c>
      <c r="E18" s="2" t="s">
        <v>168</v>
      </c>
      <c r="F18" s="2" t="s">
        <v>299</v>
      </c>
      <c r="G18" s="2" t="s">
        <v>300</v>
      </c>
      <c r="H18" s="2" t="s">
        <v>301</v>
      </c>
      <c r="I18" s="3" t="s">
        <v>302</v>
      </c>
      <c r="J18" s="9" t="s">
        <v>303</v>
      </c>
      <c r="K18" s="32">
        <f>2009.34-147.68</f>
        <v>1861.6599999999999</v>
      </c>
    </row>
    <row r="19" spans="2:11" x14ac:dyDescent="0.25">
      <c r="B19" s="2" t="s">
        <v>62</v>
      </c>
      <c r="C19" s="2" t="s">
        <v>54</v>
      </c>
      <c r="D19" s="2" t="s">
        <v>79</v>
      </c>
      <c r="E19" s="2" t="s">
        <v>174</v>
      </c>
      <c r="F19" s="2" t="s">
        <v>304</v>
      </c>
      <c r="G19" s="2" t="s">
        <v>305</v>
      </c>
      <c r="H19" s="2" t="s">
        <v>146</v>
      </c>
      <c r="I19" s="3" t="s">
        <v>306</v>
      </c>
      <c r="J19" s="9" t="s">
        <v>307</v>
      </c>
      <c r="K19" s="32">
        <f>23.545-3.42</f>
        <v>20.125</v>
      </c>
    </row>
    <row r="20" spans="2:11" x14ac:dyDescent="0.25">
      <c r="B20" s="2" t="s">
        <v>62</v>
      </c>
      <c r="C20" s="2" t="s">
        <v>54</v>
      </c>
      <c r="D20" s="2" t="s">
        <v>78</v>
      </c>
      <c r="E20" s="2" t="s">
        <v>173</v>
      </c>
      <c r="F20" s="2" t="s">
        <v>308</v>
      </c>
      <c r="G20" s="2" t="s">
        <v>309</v>
      </c>
      <c r="H20" s="2" t="s">
        <v>310</v>
      </c>
      <c r="I20" s="3" t="s">
        <v>311</v>
      </c>
      <c r="J20" s="9" t="s">
        <v>312</v>
      </c>
      <c r="K20" s="32">
        <f>644.626-197.45</f>
        <v>447.17599999999999</v>
      </c>
    </row>
    <row r="21" spans="2:11" x14ac:dyDescent="0.25">
      <c r="B21" s="2" t="s">
        <v>62</v>
      </c>
      <c r="C21" s="2" t="s">
        <v>51</v>
      </c>
      <c r="D21" s="2" t="s">
        <v>79</v>
      </c>
      <c r="E21" s="2" t="s">
        <v>176</v>
      </c>
      <c r="F21" s="2" t="s">
        <v>313</v>
      </c>
      <c r="G21" s="2" t="s">
        <v>314</v>
      </c>
      <c r="H21" s="2" t="s">
        <v>315</v>
      </c>
      <c r="I21" s="2" t="s">
        <v>316</v>
      </c>
      <c r="J21" s="2" t="s">
        <v>317</v>
      </c>
      <c r="K21" s="32">
        <f>16.09-1.7</f>
        <v>14.39</v>
      </c>
    </row>
    <row r="22" spans="2:11" x14ac:dyDescent="0.25">
      <c r="B22" s="2" t="s">
        <v>62</v>
      </c>
      <c r="C22" s="2" t="s">
        <v>51</v>
      </c>
      <c r="D22" s="2" t="s">
        <v>78</v>
      </c>
      <c r="E22" s="2" t="s">
        <v>178</v>
      </c>
      <c r="F22" s="2" t="s">
        <v>318</v>
      </c>
      <c r="G22" s="2" t="s">
        <v>319</v>
      </c>
      <c r="H22" s="2" t="s">
        <v>320</v>
      </c>
      <c r="I22" s="2" t="s">
        <v>321</v>
      </c>
      <c r="J22" s="2" t="s">
        <v>322</v>
      </c>
      <c r="K22" s="32">
        <f>247.905-78.32</f>
        <v>169.58500000000001</v>
      </c>
    </row>
    <row r="23" spans="2:11" x14ac:dyDescent="0.25">
      <c r="B23" s="2" t="s">
        <v>62</v>
      </c>
      <c r="C23" s="2" t="s">
        <v>55</v>
      </c>
      <c r="D23" s="2" t="s">
        <v>79</v>
      </c>
      <c r="E23" s="2" t="s">
        <v>180</v>
      </c>
      <c r="F23" s="2" t="s">
        <v>323</v>
      </c>
      <c r="G23" s="2" t="s">
        <v>324</v>
      </c>
      <c r="H23" s="2" t="s">
        <v>325</v>
      </c>
      <c r="I23" s="2" t="s">
        <v>326</v>
      </c>
      <c r="J23" s="2" t="s">
        <v>327</v>
      </c>
      <c r="K23" s="32">
        <f>23.335-3.39</f>
        <v>19.945</v>
      </c>
    </row>
    <row r="24" spans="2:11" x14ac:dyDescent="0.25">
      <c r="B24" s="2" t="s">
        <v>62</v>
      </c>
      <c r="C24" s="2" t="s">
        <v>55</v>
      </c>
      <c r="D24" s="2" t="s">
        <v>78</v>
      </c>
      <c r="E24" s="2" t="s">
        <v>182</v>
      </c>
      <c r="F24" s="2" t="s">
        <v>328</v>
      </c>
      <c r="G24" s="2" t="s">
        <v>329</v>
      </c>
      <c r="H24" s="2" t="s">
        <v>330</v>
      </c>
      <c r="I24" s="2" t="s">
        <v>331</v>
      </c>
      <c r="J24" s="2" t="s">
        <v>332</v>
      </c>
      <c r="K24" s="32">
        <f>128.78-45.28</f>
        <v>83.5</v>
      </c>
    </row>
    <row r="25" spans="2:11" x14ac:dyDescent="0.25">
      <c r="B25" s="2" t="s">
        <v>62</v>
      </c>
      <c r="C25" s="2" t="s">
        <v>5</v>
      </c>
      <c r="D25" s="2" t="s">
        <v>79</v>
      </c>
      <c r="E25" s="2" t="s">
        <v>184</v>
      </c>
      <c r="F25" s="2" t="s">
        <v>333</v>
      </c>
      <c r="G25" s="2" t="s">
        <v>334</v>
      </c>
      <c r="H25" s="2" t="s">
        <v>335</v>
      </c>
      <c r="I25" s="2" t="s">
        <v>336</v>
      </c>
      <c r="J25" s="2" t="s">
        <v>337</v>
      </c>
      <c r="K25" s="32">
        <f>12.188-0.66</f>
        <v>11.528</v>
      </c>
    </row>
    <row r="26" spans="2:11" x14ac:dyDescent="0.25">
      <c r="B26" s="2" t="s">
        <v>36</v>
      </c>
      <c r="C26" s="2" t="s">
        <v>53</v>
      </c>
      <c r="D26" s="2" t="s">
        <v>79</v>
      </c>
      <c r="E26" s="2" t="s">
        <v>186</v>
      </c>
      <c r="F26" s="2" t="s">
        <v>338</v>
      </c>
      <c r="G26" s="2" t="s">
        <v>339</v>
      </c>
      <c r="H26" s="2" t="s">
        <v>340</v>
      </c>
      <c r="I26" s="2" t="s">
        <v>341</v>
      </c>
      <c r="J26" s="2" t="s">
        <v>342</v>
      </c>
      <c r="K26" s="32">
        <f>40.391-0.83</f>
        <v>39.561</v>
      </c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/>
      <c r="K27" s="3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/>
      <c r="K28" s="3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/>
      <c r="K29" s="3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3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/>
      <c r="K31" s="32"/>
    </row>
    <row r="32" spans="2:11" x14ac:dyDescent="0.25">
      <c r="B32" s="2"/>
      <c r="C32" s="2"/>
      <c r="D32" s="2"/>
      <c r="E32" s="2"/>
      <c r="F32" s="2"/>
      <c r="G32" s="2"/>
      <c r="H32" s="2"/>
      <c r="I32" s="3"/>
      <c r="J32" s="9"/>
      <c r="K32" s="28"/>
    </row>
    <row r="35" spans="5:5" x14ac:dyDescent="0.25">
      <c r="E35" s="34"/>
    </row>
    <row r="36" spans="5:5" x14ac:dyDescent="0.25">
      <c r="E36" s="34"/>
    </row>
    <row r="37" spans="5:5" x14ac:dyDescent="0.25">
      <c r="E37" s="34"/>
    </row>
    <row r="38" spans="5:5" x14ac:dyDescent="0.25">
      <c r="E38" s="34"/>
    </row>
    <row r="39" spans="5:5" x14ac:dyDescent="0.25">
      <c r="E39" s="34"/>
    </row>
    <row r="40" spans="5:5" x14ac:dyDescent="0.25">
      <c r="E40" s="34"/>
    </row>
    <row r="41" spans="5:5" x14ac:dyDescent="0.25">
      <c r="E41" s="34"/>
    </row>
    <row r="42" spans="5:5" x14ac:dyDescent="0.25">
      <c r="E42" s="34"/>
    </row>
    <row r="43" spans="5:5" x14ac:dyDescent="0.25">
      <c r="E43" s="34"/>
    </row>
    <row r="44" spans="5:5" x14ac:dyDescent="0.25">
      <c r="E44" s="34"/>
    </row>
    <row r="45" spans="5:5" x14ac:dyDescent="0.25">
      <c r="E45" s="34"/>
    </row>
    <row r="46" spans="5:5" x14ac:dyDescent="0.25">
      <c r="E46" s="34"/>
    </row>
    <row r="47" spans="5:5" x14ac:dyDescent="0.25">
      <c r="E47" s="34"/>
    </row>
    <row r="48" spans="5:5" x14ac:dyDescent="0.25">
      <c r="E48" s="34"/>
    </row>
    <row r="49" spans="5:5" x14ac:dyDescent="0.25">
      <c r="E49" s="34"/>
    </row>
    <row r="50" spans="5:5" x14ac:dyDescent="0.25">
      <c r="E50" s="34"/>
    </row>
    <row r="51" spans="5:5" x14ac:dyDescent="0.25">
      <c r="E51" s="34"/>
    </row>
    <row r="52" spans="5:5" x14ac:dyDescent="0.25">
      <c r="E52" s="34"/>
    </row>
    <row r="53" spans="5:5" x14ac:dyDescent="0.25">
      <c r="E53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topLeftCell="A7"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39"/>
      <c r="G1" s="39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B3:O43"/>
  <sheetViews>
    <sheetView workbookViewId="0">
      <selection activeCell="B14" sqref="B3:K26"/>
    </sheetView>
  </sheetViews>
  <sheetFormatPr defaultRowHeight="15" x14ac:dyDescent="0.25"/>
  <cols>
    <col min="2" max="2" width="15" customWidth="1"/>
    <col min="3" max="3" width="9.85546875" bestFit="1" customWidth="1"/>
    <col min="4" max="4" width="16.42578125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2:15" ht="45" x14ac:dyDescent="0.25">
      <c r="B3" s="35" t="s">
        <v>1</v>
      </c>
      <c r="C3" s="35" t="s">
        <v>162</v>
      </c>
      <c r="D3" s="36" t="s">
        <v>80</v>
      </c>
      <c r="E3" s="35" t="s">
        <v>248</v>
      </c>
      <c r="F3" s="35" t="s">
        <v>3</v>
      </c>
      <c r="G3" s="35" t="s">
        <v>4</v>
      </c>
      <c r="H3" s="35" t="s">
        <v>11</v>
      </c>
      <c r="I3" s="35" t="s">
        <v>12</v>
      </c>
      <c r="J3" s="35" t="s">
        <v>13</v>
      </c>
      <c r="K3" s="35" t="s">
        <v>52</v>
      </c>
    </row>
    <row r="4" spans="2:15" s="14" customFormat="1" x14ac:dyDescent="0.25">
      <c r="B4" s="27" t="s">
        <v>63</v>
      </c>
      <c r="C4" s="27" t="s">
        <v>56</v>
      </c>
      <c r="D4" s="27" t="s">
        <v>79</v>
      </c>
      <c r="E4" s="27" t="s">
        <v>82</v>
      </c>
      <c r="F4" s="27" t="s">
        <v>81</v>
      </c>
      <c r="G4" s="27" t="s">
        <v>71</v>
      </c>
      <c r="H4" s="27" t="s">
        <v>70</v>
      </c>
      <c r="I4" s="29" t="s">
        <v>69</v>
      </c>
      <c r="J4" s="30" t="s">
        <v>68</v>
      </c>
      <c r="K4" s="31">
        <v>55.36</v>
      </c>
    </row>
    <row r="5" spans="2:15" x14ac:dyDescent="0.25">
      <c r="B5" s="2" t="s">
        <v>63</v>
      </c>
      <c r="C5" s="2" t="s">
        <v>56</v>
      </c>
      <c r="D5" s="2" t="s">
        <v>78</v>
      </c>
      <c r="E5" s="2" t="s">
        <v>72</v>
      </c>
      <c r="F5" s="2" t="s">
        <v>73</v>
      </c>
      <c r="G5" s="2" t="s">
        <v>74</v>
      </c>
      <c r="H5" s="2" t="s">
        <v>75</v>
      </c>
      <c r="I5" s="3" t="s">
        <v>76</v>
      </c>
      <c r="J5" s="9" t="s">
        <v>77</v>
      </c>
      <c r="K5" s="28">
        <v>344.71</v>
      </c>
    </row>
    <row r="6" spans="2:15" x14ac:dyDescent="0.25">
      <c r="B6" s="2" t="s">
        <v>63</v>
      </c>
      <c r="C6" s="2" t="s">
        <v>53</v>
      </c>
      <c r="D6" s="2" t="s">
        <v>79</v>
      </c>
      <c r="E6" s="2" t="s">
        <v>90</v>
      </c>
      <c r="F6" s="2" t="s">
        <v>91</v>
      </c>
      <c r="G6" s="2" t="s">
        <v>92</v>
      </c>
      <c r="H6" s="2" t="s">
        <v>93</v>
      </c>
      <c r="I6" s="3" t="s">
        <v>94</v>
      </c>
      <c r="J6" s="9" t="s">
        <v>95</v>
      </c>
      <c r="K6" s="28">
        <v>1.25</v>
      </c>
    </row>
    <row r="7" spans="2:15" x14ac:dyDescent="0.25">
      <c r="B7" s="2" t="s">
        <v>63</v>
      </c>
      <c r="C7" s="2" t="s">
        <v>53</v>
      </c>
      <c r="D7" s="2" t="s">
        <v>78</v>
      </c>
      <c r="E7" s="2" t="s">
        <v>102</v>
      </c>
      <c r="F7" s="2" t="s">
        <v>103</v>
      </c>
      <c r="G7" s="2" t="s">
        <v>104</v>
      </c>
      <c r="H7" s="2" t="s">
        <v>105</v>
      </c>
      <c r="I7" s="3" t="s">
        <v>106</v>
      </c>
      <c r="J7" s="9" t="s">
        <v>107</v>
      </c>
      <c r="K7" s="28">
        <v>13.44</v>
      </c>
    </row>
    <row r="8" spans="2:15" x14ac:dyDescent="0.25">
      <c r="B8" s="2" t="s">
        <v>63</v>
      </c>
      <c r="C8" s="2" t="s">
        <v>51</v>
      </c>
      <c r="D8" s="2" t="s">
        <v>79</v>
      </c>
      <c r="E8" s="2" t="s">
        <v>114</v>
      </c>
      <c r="F8" s="2" t="s">
        <v>128</v>
      </c>
      <c r="G8" s="2" t="s">
        <v>129</v>
      </c>
      <c r="H8" s="2" t="s">
        <v>130</v>
      </c>
      <c r="I8" s="3" t="s">
        <v>131</v>
      </c>
      <c r="J8" s="9" t="s">
        <v>132</v>
      </c>
      <c r="K8" s="28">
        <v>1.37</v>
      </c>
    </row>
    <row r="9" spans="2:15" x14ac:dyDescent="0.25">
      <c r="B9" s="2" t="s">
        <v>63</v>
      </c>
      <c r="C9" s="2" t="s">
        <v>51</v>
      </c>
      <c r="D9" s="2" t="s">
        <v>78</v>
      </c>
      <c r="E9" s="2" t="s">
        <v>115</v>
      </c>
      <c r="F9" s="2" t="s">
        <v>133</v>
      </c>
      <c r="G9" s="2" t="s">
        <v>134</v>
      </c>
      <c r="H9" s="2" t="s">
        <v>135</v>
      </c>
      <c r="I9" s="3" t="s">
        <v>136</v>
      </c>
      <c r="J9" s="9" t="s">
        <v>137</v>
      </c>
      <c r="K9" s="28">
        <v>12.23</v>
      </c>
    </row>
    <row r="10" spans="2:15" x14ac:dyDescent="0.25">
      <c r="B10" s="2" t="s">
        <v>63</v>
      </c>
      <c r="C10" s="2" t="s">
        <v>55</v>
      </c>
      <c r="D10" s="2" t="s">
        <v>79</v>
      </c>
      <c r="E10" s="2" t="s">
        <v>118</v>
      </c>
      <c r="F10" s="2" t="s">
        <v>138</v>
      </c>
      <c r="G10" s="2" t="s">
        <v>139</v>
      </c>
      <c r="H10" s="2" t="s">
        <v>140</v>
      </c>
      <c r="I10" s="3" t="s">
        <v>141</v>
      </c>
      <c r="J10" s="9" t="s">
        <v>142</v>
      </c>
      <c r="K10" s="28">
        <v>1.17</v>
      </c>
    </row>
    <row r="11" spans="2:15" x14ac:dyDescent="0.25">
      <c r="B11" s="2" t="s">
        <v>63</v>
      </c>
      <c r="C11" s="2" t="s">
        <v>55</v>
      </c>
      <c r="D11" s="2" t="s">
        <v>78</v>
      </c>
      <c r="E11" s="2" t="s">
        <v>120</v>
      </c>
      <c r="F11" s="2" t="s">
        <v>143</v>
      </c>
      <c r="G11" s="2" t="s">
        <v>144</v>
      </c>
      <c r="H11" s="2" t="s">
        <v>145</v>
      </c>
      <c r="I11" s="3" t="s">
        <v>146</v>
      </c>
      <c r="J11" s="9" t="s">
        <v>147</v>
      </c>
      <c r="K11" s="28">
        <v>23.5</v>
      </c>
    </row>
    <row r="12" spans="2:15" x14ac:dyDescent="0.25">
      <c r="B12" s="2" t="s">
        <v>63</v>
      </c>
      <c r="C12" s="2" t="s">
        <v>5</v>
      </c>
      <c r="D12" s="2" t="s">
        <v>79</v>
      </c>
      <c r="E12" s="2" t="s">
        <v>122</v>
      </c>
      <c r="F12" s="2" t="s">
        <v>148</v>
      </c>
      <c r="G12" s="2" t="s">
        <v>149</v>
      </c>
      <c r="H12" s="2" t="s">
        <v>150</v>
      </c>
      <c r="I12" s="3" t="s">
        <v>151</v>
      </c>
      <c r="J12" s="9" t="s">
        <v>150</v>
      </c>
      <c r="K12" s="28">
        <v>0.81</v>
      </c>
    </row>
    <row r="13" spans="2:15" x14ac:dyDescent="0.25">
      <c r="B13" s="2" t="s">
        <v>63</v>
      </c>
      <c r="C13" s="2" t="s">
        <v>54</v>
      </c>
      <c r="D13" s="2" t="s">
        <v>79</v>
      </c>
      <c r="E13" s="2" t="s">
        <v>124</v>
      </c>
      <c r="F13" s="2" t="s">
        <v>152</v>
      </c>
      <c r="G13" s="2" t="s">
        <v>153</v>
      </c>
      <c r="H13" s="2" t="s">
        <v>154</v>
      </c>
      <c r="I13" s="3" t="s">
        <v>155</v>
      </c>
      <c r="J13" s="9" t="s">
        <v>156</v>
      </c>
      <c r="K13" s="28">
        <v>3</v>
      </c>
    </row>
    <row r="14" spans="2:15" x14ac:dyDescent="0.25">
      <c r="B14" s="2" t="s">
        <v>63</v>
      </c>
      <c r="C14" s="2" t="s">
        <v>54</v>
      </c>
      <c r="D14" s="2" t="s">
        <v>78</v>
      </c>
      <c r="E14" s="2" t="s">
        <v>126</v>
      </c>
      <c r="F14" s="2" t="s">
        <v>157</v>
      </c>
      <c r="G14" s="2" t="s">
        <v>158</v>
      </c>
      <c r="H14" s="2" t="s">
        <v>159</v>
      </c>
      <c r="I14" s="3" t="s">
        <v>160</v>
      </c>
      <c r="J14" s="9" t="s">
        <v>161</v>
      </c>
      <c r="K14" s="28">
        <v>17.12</v>
      </c>
    </row>
    <row r="15" spans="2:15" x14ac:dyDescent="0.25">
      <c r="B15" s="2" t="s">
        <v>62</v>
      </c>
      <c r="C15" s="2" t="s">
        <v>56</v>
      </c>
      <c r="D15" s="2" t="s">
        <v>79</v>
      </c>
      <c r="E15" s="2" t="s">
        <v>163</v>
      </c>
      <c r="F15" s="2" t="s">
        <v>188</v>
      </c>
      <c r="G15" s="2" t="s">
        <v>189</v>
      </c>
      <c r="H15" s="2" t="s">
        <v>190</v>
      </c>
      <c r="I15" s="2" t="s">
        <v>191</v>
      </c>
      <c r="J15" s="2" t="s">
        <v>192</v>
      </c>
      <c r="K15" s="2">
        <v>1.19</v>
      </c>
      <c r="N15" t="s">
        <v>37</v>
      </c>
    </row>
    <row r="16" spans="2:15" x14ac:dyDescent="0.25">
      <c r="B16" s="2" t="s">
        <v>62</v>
      </c>
      <c r="C16" s="2" t="s">
        <v>56</v>
      </c>
      <c r="D16" s="2" t="s">
        <v>78</v>
      </c>
      <c r="E16" s="2" t="s">
        <v>166</v>
      </c>
      <c r="F16" s="2" t="s">
        <v>193</v>
      </c>
      <c r="G16" s="2" t="s">
        <v>194</v>
      </c>
      <c r="H16" s="2" t="s">
        <v>195</v>
      </c>
      <c r="I16" s="2" t="s">
        <v>196</v>
      </c>
      <c r="J16" s="2" t="s">
        <v>197</v>
      </c>
      <c r="K16" s="2">
        <v>235.91</v>
      </c>
      <c r="L16" s="26"/>
      <c r="M16" s="10"/>
      <c r="N16" s="26" t="s">
        <v>24</v>
      </c>
      <c r="O16" s="10" t="s">
        <v>25</v>
      </c>
    </row>
    <row r="17" spans="2:15" x14ac:dyDescent="0.25">
      <c r="B17" s="2" t="s">
        <v>62</v>
      </c>
      <c r="C17" s="2" t="s">
        <v>53</v>
      </c>
      <c r="D17" s="2" t="s">
        <v>79</v>
      </c>
      <c r="E17" s="2" t="s">
        <v>170</v>
      </c>
      <c r="F17" s="2" t="s">
        <v>198</v>
      </c>
      <c r="G17" s="2" t="s">
        <v>199</v>
      </c>
      <c r="H17" s="2" t="s">
        <v>200</v>
      </c>
      <c r="I17" s="2" t="s">
        <v>201</v>
      </c>
      <c r="J17" s="2" t="s">
        <v>202</v>
      </c>
      <c r="K17" s="2">
        <v>1.19</v>
      </c>
      <c r="N17" s="11" t="s">
        <v>16</v>
      </c>
      <c r="O17" s="11"/>
    </row>
    <row r="18" spans="2:15" x14ac:dyDescent="0.25">
      <c r="B18" s="2" t="s">
        <v>62</v>
      </c>
      <c r="C18" s="2" t="s">
        <v>53</v>
      </c>
      <c r="D18" s="2" t="s">
        <v>78</v>
      </c>
      <c r="E18" s="2" t="s">
        <v>167</v>
      </c>
      <c r="F18" s="2" t="s">
        <v>203</v>
      </c>
      <c r="G18" s="2" t="s">
        <v>204</v>
      </c>
      <c r="H18" s="2" t="s">
        <v>205</v>
      </c>
      <c r="I18" s="2" t="s">
        <v>206</v>
      </c>
      <c r="J18" s="2" t="s">
        <v>207</v>
      </c>
      <c r="K18" s="2">
        <v>147.68</v>
      </c>
      <c r="N18" s="11" t="s">
        <v>17</v>
      </c>
      <c r="O18" s="11"/>
    </row>
    <row r="19" spans="2:15" x14ac:dyDescent="0.25">
      <c r="B19" s="2" t="s">
        <v>62</v>
      </c>
      <c r="C19" s="2" t="s">
        <v>54</v>
      </c>
      <c r="D19" s="2" t="s">
        <v>79</v>
      </c>
      <c r="E19" s="2" t="s">
        <v>172</v>
      </c>
      <c r="F19" s="2" t="s">
        <v>208</v>
      </c>
      <c r="G19" s="2" t="s">
        <v>209</v>
      </c>
      <c r="H19" s="2" t="s">
        <v>210</v>
      </c>
      <c r="I19" s="2" t="s">
        <v>211</v>
      </c>
      <c r="J19" s="2" t="s">
        <v>212</v>
      </c>
      <c r="K19" s="2">
        <v>3.42</v>
      </c>
      <c r="N19" s="11" t="s">
        <v>18</v>
      </c>
      <c r="O19" s="11"/>
    </row>
    <row r="20" spans="2:15" x14ac:dyDescent="0.25">
      <c r="B20" s="2" t="s">
        <v>62</v>
      </c>
      <c r="C20" s="2" t="s">
        <v>54</v>
      </c>
      <c r="D20" s="2" t="s">
        <v>78</v>
      </c>
      <c r="E20" s="2" t="s">
        <v>171</v>
      </c>
      <c r="F20" s="2" t="s">
        <v>213</v>
      </c>
      <c r="G20" s="2" t="s">
        <v>214</v>
      </c>
      <c r="H20" s="2" t="s">
        <v>215</v>
      </c>
      <c r="I20" s="2" t="s">
        <v>216</v>
      </c>
      <c r="J20" s="2" t="s">
        <v>217</v>
      </c>
      <c r="K20" s="2">
        <v>197.45</v>
      </c>
      <c r="N20" s="11" t="s">
        <v>19</v>
      </c>
      <c r="O20" s="11"/>
    </row>
    <row r="21" spans="2:15" x14ac:dyDescent="0.25">
      <c r="B21" s="2" t="s">
        <v>62</v>
      </c>
      <c r="C21" s="2" t="s">
        <v>51</v>
      </c>
      <c r="D21" s="2" t="s">
        <v>79</v>
      </c>
      <c r="E21" s="2" t="s">
        <v>175</v>
      </c>
      <c r="F21" s="2" t="s">
        <v>218</v>
      </c>
      <c r="G21" s="2" t="s">
        <v>219</v>
      </c>
      <c r="H21" s="2" t="s">
        <v>220</v>
      </c>
      <c r="I21" s="2" t="s">
        <v>221</v>
      </c>
      <c r="J21" s="2" t="s">
        <v>222</v>
      </c>
      <c r="K21" s="2">
        <v>1.7</v>
      </c>
      <c r="N21" s="11" t="s">
        <v>20</v>
      </c>
      <c r="O21" s="11"/>
    </row>
    <row r="22" spans="2:15" x14ac:dyDescent="0.25">
      <c r="B22" s="2" t="s">
        <v>62</v>
      </c>
      <c r="C22" s="2" t="s">
        <v>51</v>
      </c>
      <c r="D22" s="2" t="s">
        <v>78</v>
      </c>
      <c r="E22" s="2" t="s">
        <v>177</v>
      </c>
      <c r="F22" s="2" t="s">
        <v>223</v>
      </c>
      <c r="G22" s="2" t="s">
        <v>224</v>
      </c>
      <c r="H22" s="2" t="s">
        <v>225</v>
      </c>
      <c r="I22" s="2" t="s">
        <v>226</v>
      </c>
      <c r="J22" s="2" t="s">
        <v>227</v>
      </c>
      <c r="K22" s="2">
        <v>78.319999999999993</v>
      </c>
      <c r="N22" s="11" t="s">
        <v>21</v>
      </c>
      <c r="O22" s="11"/>
    </row>
    <row r="23" spans="2:15" x14ac:dyDescent="0.25">
      <c r="B23" s="2" t="s">
        <v>62</v>
      </c>
      <c r="C23" s="2" t="s">
        <v>55</v>
      </c>
      <c r="D23" s="2" t="s">
        <v>79</v>
      </c>
      <c r="E23" s="2" t="s">
        <v>179</v>
      </c>
      <c r="F23" s="2" t="s">
        <v>228</v>
      </c>
      <c r="G23" s="2" t="s">
        <v>229</v>
      </c>
      <c r="H23" s="2" t="s">
        <v>230</v>
      </c>
      <c r="I23" s="2" t="s">
        <v>231</v>
      </c>
      <c r="J23" s="2" t="s">
        <v>232</v>
      </c>
      <c r="K23" s="2">
        <v>3.39</v>
      </c>
      <c r="N23" s="11" t="s">
        <v>22</v>
      </c>
      <c r="O23" s="11"/>
    </row>
    <row r="24" spans="2:15" x14ac:dyDescent="0.25">
      <c r="B24" s="2" t="s">
        <v>62</v>
      </c>
      <c r="C24" s="2" t="s">
        <v>55</v>
      </c>
      <c r="D24" s="2" t="s">
        <v>78</v>
      </c>
      <c r="E24" s="2" t="s">
        <v>181</v>
      </c>
      <c r="F24" s="2" t="s">
        <v>233</v>
      </c>
      <c r="G24" s="2" t="s">
        <v>234</v>
      </c>
      <c r="H24" s="2" t="s">
        <v>235</v>
      </c>
      <c r="I24" s="2" t="s">
        <v>236</v>
      </c>
      <c r="J24" s="2" t="s">
        <v>237</v>
      </c>
      <c r="K24" s="2">
        <v>45.28</v>
      </c>
      <c r="N24" s="11" t="s">
        <v>23</v>
      </c>
      <c r="O24" s="11"/>
    </row>
    <row r="25" spans="2:15" x14ac:dyDescent="0.25">
      <c r="B25" s="2" t="s">
        <v>62</v>
      </c>
      <c r="C25" s="2" t="s">
        <v>5</v>
      </c>
      <c r="D25" s="2" t="s">
        <v>79</v>
      </c>
      <c r="E25" s="2" t="s">
        <v>183</v>
      </c>
      <c r="F25" s="2" t="s">
        <v>238</v>
      </c>
      <c r="G25" s="2" t="s">
        <v>239</v>
      </c>
      <c r="H25" s="2" t="s">
        <v>240</v>
      </c>
      <c r="I25" s="2" t="s">
        <v>241</v>
      </c>
      <c r="J25" s="2" t="s">
        <v>242</v>
      </c>
      <c r="K25" s="28">
        <v>0.66</v>
      </c>
    </row>
    <row r="26" spans="2:15" x14ac:dyDescent="0.25">
      <c r="B26" s="2" t="s">
        <v>36</v>
      </c>
      <c r="C26" s="2" t="s">
        <v>53</v>
      </c>
      <c r="D26" s="2" t="s">
        <v>79</v>
      </c>
      <c r="E26" s="2" t="s">
        <v>185</v>
      </c>
      <c r="F26" s="2" t="s">
        <v>243</v>
      </c>
      <c r="G26" s="2" t="s">
        <v>244</v>
      </c>
      <c r="H26" s="2" t="s">
        <v>245</v>
      </c>
      <c r="I26" s="2" t="s">
        <v>246</v>
      </c>
      <c r="J26" s="2" t="s">
        <v>247</v>
      </c>
      <c r="K26" s="28">
        <v>0.83</v>
      </c>
    </row>
    <row r="27" spans="2:15" x14ac:dyDescent="0.25">
      <c r="B27" s="2"/>
      <c r="C27" s="2"/>
      <c r="D27" s="2"/>
      <c r="E27" s="34"/>
      <c r="F27" s="2"/>
      <c r="G27" s="2"/>
      <c r="H27" s="2"/>
      <c r="I27" s="2"/>
      <c r="J27" s="2"/>
      <c r="K27" s="28"/>
      <c r="N27" s="11" t="s">
        <v>38</v>
      </c>
    </row>
    <row r="28" spans="2:15" x14ac:dyDescent="0.25">
      <c r="B28" s="2"/>
      <c r="C28" s="2"/>
      <c r="D28" s="2"/>
      <c r="F28" s="2"/>
      <c r="G28" s="2"/>
      <c r="H28" s="2"/>
      <c r="I28" s="2"/>
      <c r="J28" s="2"/>
      <c r="K28" s="28"/>
      <c r="N28" s="26" t="s">
        <v>24</v>
      </c>
      <c r="O28" s="10" t="s">
        <v>25</v>
      </c>
    </row>
    <row r="29" spans="2:15" x14ac:dyDescent="0.25">
      <c r="B29" s="2"/>
      <c r="C29" s="2"/>
      <c r="D29" s="2"/>
      <c r="F29" s="2"/>
      <c r="G29" s="2"/>
      <c r="H29" s="2"/>
      <c r="I29" s="2"/>
      <c r="J29" s="2"/>
      <c r="K29" s="28"/>
      <c r="N29" s="11" t="s">
        <v>39</v>
      </c>
      <c r="O29" s="11"/>
    </row>
    <row r="30" spans="2:15" x14ac:dyDescent="0.25">
      <c r="B30" s="2"/>
      <c r="C30" s="2"/>
      <c r="D30" s="2"/>
      <c r="F30" s="2"/>
      <c r="G30" s="2"/>
      <c r="H30" s="2"/>
      <c r="I30" s="2"/>
      <c r="J30" s="2"/>
      <c r="K30" s="28"/>
      <c r="N30" s="11" t="s">
        <v>40</v>
      </c>
      <c r="O30" s="11"/>
    </row>
    <row r="31" spans="2:15" x14ac:dyDescent="0.25">
      <c r="B31" s="2"/>
      <c r="C31" s="2"/>
      <c r="D31" s="2"/>
      <c r="F31" s="2"/>
      <c r="G31" s="2"/>
      <c r="H31" s="2"/>
      <c r="I31" s="2"/>
      <c r="J31" s="2"/>
      <c r="K31" s="28"/>
      <c r="N31" s="11" t="s">
        <v>41</v>
      </c>
      <c r="O31" s="11"/>
    </row>
    <row r="32" spans="2:15" x14ac:dyDescent="0.25">
      <c r="B32" s="2"/>
      <c r="C32" s="2"/>
      <c r="D32" s="2"/>
      <c r="E32" s="34"/>
      <c r="F32" s="2"/>
      <c r="G32" s="2"/>
      <c r="H32" s="2"/>
      <c r="I32" s="2"/>
      <c r="J32" s="2"/>
      <c r="K32" s="28"/>
      <c r="N32" s="11" t="s">
        <v>42</v>
      </c>
      <c r="O32" s="11"/>
    </row>
    <row r="33" spans="2:15" x14ac:dyDescent="0.25">
      <c r="B33" s="2"/>
      <c r="C33" s="2"/>
      <c r="D33" s="2"/>
      <c r="E33" s="34"/>
      <c r="F33" s="2"/>
      <c r="G33" s="2"/>
      <c r="H33" s="2"/>
      <c r="I33" s="2"/>
      <c r="J33" s="2"/>
      <c r="K33" s="28"/>
      <c r="N33" s="11" t="s">
        <v>43</v>
      </c>
      <c r="O33" s="11"/>
    </row>
    <row r="34" spans="2:15" x14ac:dyDescent="0.25">
      <c r="B34" s="2"/>
      <c r="C34" s="2"/>
      <c r="D34" s="2"/>
      <c r="E34" s="34"/>
      <c r="F34" s="2"/>
      <c r="G34" s="2"/>
      <c r="H34" s="2"/>
      <c r="I34" s="2"/>
      <c r="J34" s="2"/>
      <c r="K34" s="28"/>
      <c r="N34" s="11" t="s">
        <v>44</v>
      </c>
      <c r="O34" s="11"/>
    </row>
    <row r="35" spans="2:15" x14ac:dyDescent="0.25">
      <c r="B35" s="2"/>
      <c r="C35" s="2"/>
      <c r="D35" s="2"/>
      <c r="E35" s="34"/>
      <c r="F35" s="2"/>
      <c r="G35" s="2"/>
      <c r="H35" s="2"/>
      <c r="I35" s="2"/>
      <c r="J35" s="2"/>
      <c r="K35" s="28"/>
      <c r="N35" s="11" t="s">
        <v>45</v>
      </c>
      <c r="O35" s="11"/>
    </row>
    <row r="36" spans="2:15" x14ac:dyDescent="0.25">
      <c r="B36" s="2"/>
      <c r="C36" s="2"/>
      <c r="D36" s="2"/>
      <c r="E36" s="34"/>
      <c r="F36" s="2"/>
      <c r="G36" s="2"/>
      <c r="H36" s="2"/>
      <c r="I36" s="2"/>
      <c r="J36" s="2"/>
      <c r="K36" s="28"/>
      <c r="N36" s="11" t="s">
        <v>46</v>
      </c>
      <c r="O36" s="13"/>
    </row>
    <row r="37" spans="2:15" x14ac:dyDescent="0.25">
      <c r="B37" s="2"/>
      <c r="C37" s="2"/>
      <c r="D37" s="2"/>
      <c r="E37" s="34"/>
      <c r="F37" s="2"/>
      <c r="G37" s="2"/>
      <c r="H37" s="2"/>
      <c r="I37" s="2"/>
      <c r="J37" s="2"/>
      <c r="K37" s="28"/>
      <c r="N37" s="11" t="s">
        <v>47</v>
      </c>
      <c r="O37" s="11"/>
    </row>
    <row r="38" spans="2:15" x14ac:dyDescent="0.25">
      <c r="B38" s="2"/>
      <c r="C38" s="2"/>
      <c r="D38" s="2"/>
      <c r="E38" s="34"/>
      <c r="F38" s="2"/>
      <c r="G38" s="2"/>
      <c r="H38" s="2"/>
      <c r="I38" s="2"/>
      <c r="J38" s="2"/>
      <c r="K38" s="28"/>
    </row>
    <row r="39" spans="2:15" x14ac:dyDescent="0.25">
      <c r="E39" s="34"/>
    </row>
    <row r="40" spans="2:15" x14ac:dyDescent="0.25">
      <c r="E40" s="34"/>
    </row>
    <row r="41" spans="2:15" x14ac:dyDescent="0.25">
      <c r="E41" s="34"/>
    </row>
    <row r="42" spans="2:15" x14ac:dyDescent="0.25">
      <c r="E42" s="34"/>
    </row>
    <row r="43" spans="2:15" x14ac:dyDescent="0.25">
      <c r="E43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F57-9613-4820-AA81-B0AE4219E0A1}">
  <dimension ref="A1:J32"/>
  <sheetViews>
    <sheetView tabSelected="1" workbookViewId="0">
      <selection activeCell="D15" sqref="D15"/>
    </sheetView>
  </sheetViews>
  <sheetFormatPr defaultRowHeight="15" x14ac:dyDescent="0.25"/>
  <cols>
    <col min="1" max="2" width="9.85546875" bestFit="1" customWidth="1"/>
    <col min="4" max="4" width="16.28515625" bestFit="1" customWidth="1"/>
    <col min="5" max="6" width="21.5703125" bestFit="1" customWidth="1"/>
    <col min="7" max="7" width="15.28515625" bestFit="1" customWidth="1"/>
    <col min="8" max="9" width="16.28515625" bestFit="1" customWidth="1"/>
    <col min="10" max="10" width="11.42578125" bestFit="1" customWidth="1"/>
  </cols>
  <sheetData>
    <row r="1" spans="1:10" ht="45" x14ac:dyDescent="0.25">
      <c r="A1" s="35" t="s">
        <v>1</v>
      </c>
      <c r="B1" s="35" t="s">
        <v>162</v>
      </c>
      <c r="C1" s="36" t="s">
        <v>80</v>
      </c>
      <c r="D1" s="35" t="s">
        <v>248</v>
      </c>
      <c r="E1" s="35" t="s">
        <v>3</v>
      </c>
      <c r="F1" s="35" t="s">
        <v>4</v>
      </c>
      <c r="G1" s="35" t="s">
        <v>11</v>
      </c>
      <c r="H1" s="35" t="s">
        <v>12</v>
      </c>
      <c r="I1" s="35" t="s">
        <v>13</v>
      </c>
      <c r="J1" s="35" t="s">
        <v>52</v>
      </c>
    </row>
    <row r="2" spans="1:10" x14ac:dyDescent="0.25">
      <c r="A2" s="18" t="s">
        <v>62</v>
      </c>
      <c r="B2" s="18" t="s">
        <v>55</v>
      </c>
      <c r="C2" s="18" t="s">
        <v>79</v>
      </c>
      <c r="D2" s="18" t="s">
        <v>343</v>
      </c>
      <c r="E2" s="2" t="s">
        <v>344</v>
      </c>
      <c r="F2" s="2" t="s">
        <v>345</v>
      </c>
      <c r="G2" s="2" t="s">
        <v>346</v>
      </c>
      <c r="H2" s="2" t="s">
        <v>347</v>
      </c>
      <c r="I2" s="2" t="s">
        <v>348</v>
      </c>
    </row>
    <row r="3" spans="1:10" x14ac:dyDescent="0.25">
      <c r="A3" s="18" t="s">
        <v>62</v>
      </c>
      <c r="B3" s="2" t="s">
        <v>54</v>
      </c>
      <c r="C3" s="2" t="s">
        <v>79</v>
      </c>
      <c r="D3" s="2" t="s">
        <v>349</v>
      </c>
      <c r="E3" s="2" t="s">
        <v>350</v>
      </c>
      <c r="F3" s="2" t="s">
        <v>351</v>
      </c>
      <c r="G3" t="s">
        <v>352</v>
      </c>
      <c r="H3" s="18" t="s">
        <v>353</v>
      </c>
      <c r="I3" s="2" t="s">
        <v>354</v>
      </c>
      <c r="J3" s="28"/>
    </row>
    <row r="4" spans="1:10" x14ac:dyDescent="0.25">
      <c r="A4" s="18" t="s">
        <v>62</v>
      </c>
      <c r="B4" s="2" t="s">
        <v>53</v>
      </c>
      <c r="C4" s="2" t="s">
        <v>79</v>
      </c>
      <c r="D4" s="2" t="s">
        <v>360</v>
      </c>
      <c r="E4" s="2" t="s">
        <v>355</v>
      </c>
      <c r="F4" s="2" t="s">
        <v>356</v>
      </c>
      <c r="G4" t="s">
        <v>357</v>
      </c>
      <c r="H4" s="18" t="s">
        <v>358</v>
      </c>
      <c r="I4" s="2" t="s">
        <v>359</v>
      </c>
      <c r="J4" s="28"/>
    </row>
    <row r="5" spans="1:10" x14ac:dyDescent="0.25">
      <c r="A5" s="18" t="s">
        <v>62</v>
      </c>
      <c r="B5" s="2" t="s">
        <v>56</v>
      </c>
      <c r="C5" s="2" t="s">
        <v>79</v>
      </c>
      <c r="D5" s="2" t="s">
        <v>361</v>
      </c>
      <c r="E5" s="2" t="s">
        <v>362</v>
      </c>
      <c r="F5" s="2" t="s">
        <v>363</v>
      </c>
      <c r="G5" t="s">
        <v>364</v>
      </c>
      <c r="H5" s="18" t="s">
        <v>365</v>
      </c>
      <c r="I5" s="2" t="s">
        <v>366</v>
      </c>
      <c r="J5" s="28"/>
    </row>
    <row r="6" spans="1:10" x14ac:dyDescent="0.25">
      <c r="A6" s="18" t="s">
        <v>62</v>
      </c>
      <c r="B6" s="2" t="s">
        <v>51</v>
      </c>
      <c r="C6" s="2" t="s">
        <v>79</v>
      </c>
      <c r="D6" s="2" t="s">
        <v>367</v>
      </c>
      <c r="E6" s="2" t="s">
        <v>368</v>
      </c>
      <c r="F6" s="2" t="s">
        <v>369</v>
      </c>
      <c r="G6" t="s">
        <v>370</v>
      </c>
      <c r="H6" s="18" t="s">
        <v>371</v>
      </c>
      <c r="I6" s="2" t="s">
        <v>372</v>
      </c>
      <c r="J6" s="28"/>
    </row>
    <row r="7" spans="1:10" x14ac:dyDescent="0.25">
      <c r="A7" s="18"/>
      <c r="B7" s="2"/>
      <c r="C7" s="2"/>
      <c r="D7" s="2"/>
      <c r="E7" s="2"/>
      <c r="F7" s="2"/>
      <c r="H7" s="18"/>
      <c r="I7" s="2"/>
      <c r="J7" s="28"/>
    </row>
    <row r="8" spans="1:10" x14ac:dyDescent="0.25">
      <c r="A8" s="18"/>
      <c r="B8" s="2"/>
      <c r="C8" s="2"/>
      <c r="D8" s="2"/>
      <c r="E8" s="2"/>
      <c r="F8" s="2"/>
      <c r="H8" s="18"/>
      <c r="I8" s="2"/>
      <c r="J8" s="28"/>
    </row>
    <row r="9" spans="1:10" x14ac:dyDescent="0.25">
      <c r="A9" s="18"/>
      <c r="B9" s="2"/>
      <c r="C9" s="2"/>
      <c r="D9" s="2"/>
      <c r="E9" s="2"/>
      <c r="F9" s="2"/>
      <c r="H9" s="18"/>
      <c r="I9" s="2"/>
      <c r="J9" s="28"/>
    </row>
    <row r="10" spans="1:10" x14ac:dyDescent="0.25">
      <c r="A10" s="18"/>
      <c r="B10" s="2"/>
      <c r="C10" s="2"/>
      <c r="D10" s="2"/>
      <c r="E10" s="2"/>
      <c r="F10" s="2"/>
      <c r="H10" s="18"/>
      <c r="I10" s="2"/>
      <c r="J10" s="28"/>
    </row>
    <row r="11" spans="1:10" x14ac:dyDescent="0.25">
      <c r="A11" s="18"/>
      <c r="B11" s="2"/>
      <c r="C11" s="2"/>
      <c r="D11" s="2"/>
      <c r="E11" s="2"/>
      <c r="F11" s="2"/>
      <c r="H11" s="18"/>
      <c r="I11" s="2"/>
      <c r="J11" s="28"/>
    </row>
    <row r="12" spans="1:10" x14ac:dyDescent="0.25">
      <c r="A12" s="18"/>
      <c r="B12" s="2"/>
      <c r="C12" s="2"/>
      <c r="D12" s="2"/>
      <c r="E12" s="2"/>
      <c r="F12" s="2"/>
      <c r="H12" s="18"/>
      <c r="I12" s="2"/>
      <c r="J12" s="28"/>
    </row>
    <row r="13" spans="1:10" x14ac:dyDescent="0.25">
      <c r="A13" s="18"/>
      <c r="B13" s="2"/>
      <c r="C13" s="2"/>
      <c r="D13" s="2"/>
      <c r="E13" s="2"/>
      <c r="F13" s="2"/>
      <c r="H13" s="18"/>
      <c r="I13" s="2"/>
      <c r="J13" s="28"/>
    </row>
    <row r="14" spans="1:10" x14ac:dyDescent="0.25">
      <c r="A14" s="18"/>
      <c r="B14" s="2"/>
      <c r="C14" s="2"/>
      <c r="D14" s="2"/>
      <c r="E14" s="2"/>
      <c r="F14" s="2"/>
      <c r="H14" s="18"/>
      <c r="I14" s="2"/>
      <c r="J14" s="28"/>
    </row>
    <row r="15" spans="1:10" x14ac:dyDescent="0.25">
      <c r="A15" s="18"/>
      <c r="B15" s="2"/>
      <c r="C15" s="2"/>
      <c r="D15" s="2"/>
      <c r="E15" s="2"/>
      <c r="F15" s="2"/>
      <c r="H15" s="18"/>
      <c r="I15" s="2"/>
      <c r="J15" s="28"/>
    </row>
    <row r="16" spans="1:10" x14ac:dyDescent="0.25">
      <c r="A16" s="18"/>
      <c r="B16" s="2"/>
      <c r="C16" s="2"/>
      <c r="D16" s="2"/>
      <c r="E16" s="2"/>
      <c r="F16" s="2"/>
      <c r="H16" s="18"/>
      <c r="I16" s="2"/>
      <c r="J16" s="28"/>
    </row>
    <row r="17" spans="1:10" x14ac:dyDescent="0.25">
      <c r="A17" s="18"/>
      <c r="B17" s="2"/>
      <c r="C17" s="2"/>
      <c r="D17" s="2"/>
      <c r="E17" s="2"/>
      <c r="F17" s="2"/>
      <c r="H17" s="18"/>
      <c r="I17" s="2"/>
      <c r="J17" s="28"/>
    </row>
    <row r="18" spans="1:10" x14ac:dyDescent="0.25">
      <c r="A18" s="18"/>
      <c r="B18" s="2"/>
      <c r="C18" s="2"/>
      <c r="D18" s="2"/>
      <c r="E18" s="2"/>
      <c r="F18" s="2"/>
      <c r="H18" s="18"/>
      <c r="I18" s="2"/>
      <c r="J18" s="28"/>
    </row>
    <row r="19" spans="1:10" x14ac:dyDescent="0.25">
      <c r="A19" s="18"/>
      <c r="B19" s="2"/>
      <c r="C19" s="2"/>
      <c r="D19" s="2"/>
      <c r="E19" s="2"/>
      <c r="F19" s="2"/>
      <c r="H19" s="18"/>
      <c r="I19" s="2"/>
      <c r="J19" s="28"/>
    </row>
    <row r="20" spans="1:10" x14ac:dyDescent="0.25">
      <c r="A20" s="18"/>
      <c r="B20" s="2"/>
      <c r="C20" s="2"/>
      <c r="D20" s="2"/>
      <c r="E20" s="2"/>
      <c r="F20" s="2"/>
      <c r="H20" s="18"/>
      <c r="I20" s="2"/>
      <c r="J20" s="28"/>
    </row>
    <row r="21" spans="1:10" x14ac:dyDescent="0.25">
      <c r="A21" s="18"/>
      <c r="B21" s="2"/>
      <c r="C21" s="2"/>
      <c r="D21" s="2"/>
      <c r="E21" s="2"/>
      <c r="F21" s="2"/>
      <c r="H21" s="18"/>
      <c r="I21" s="2"/>
      <c r="J21" s="28"/>
    </row>
    <row r="22" spans="1:10" x14ac:dyDescent="0.25">
      <c r="A22" s="18"/>
      <c r="B22" s="2"/>
      <c r="C22" s="2"/>
      <c r="D22" s="2"/>
      <c r="E22" s="2"/>
      <c r="F22" s="2"/>
      <c r="H22" s="18"/>
      <c r="I22" s="2"/>
      <c r="J22" s="28"/>
    </row>
    <row r="23" spans="1:10" x14ac:dyDescent="0.25">
      <c r="A23" s="18"/>
      <c r="B23" s="2"/>
      <c r="C23" s="2"/>
      <c r="D23" s="2"/>
      <c r="E23" s="2"/>
      <c r="F23" s="2"/>
      <c r="H23" s="18"/>
      <c r="I23" s="2"/>
      <c r="J23" s="28"/>
    </row>
    <row r="24" spans="1:10" x14ac:dyDescent="0.25">
      <c r="A24" s="18"/>
      <c r="B24" s="2"/>
      <c r="C24" s="2"/>
      <c r="D24" s="2"/>
      <c r="E24" s="2"/>
      <c r="F24" s="2"/>
      <c r="H24" s="18"/>
      <c r="I24" s="2"/>
      <c r="J24" s="28"/>
    </row>
    <row r="25" spans="1:10" x14ac:dyDescent="0.25">
      <c r="A25" s="18"/>
      <c r="B25" s="2"/>
      <c r="C25" s="2"/>
      <c r="D25" s="2"/>
      <c r="E25" s="2"/>
      <c r="F25" s="2"/>
      <c r="H25" s="18"/>
      <c r="I25" s="2"/>
      <c r="J25" s="28"/>
    </row>
    <row r="26" spans="1:10" x14ac:dyDescent="0.25">
      <c r="A26" s="18"/>
      <c r="B26" s="2"/>
      <c r="C26" s="2"/>
      <c r="D26" s="2"/>
      <c r="E26" s="2"/>
      <c r="F26" s="2"/>
      <c r="H26" s="18"/>
      <c r="I26" s="2"/>
      <c r="J26" s="28"/>
    </row>
    <row r="27" spans="1:10" x14ac:dyDescent="0.25">
      <c r="A27" s="18"/>
      <c r="B27" s="2"/>
      <c r="C27" s="2"/>
      <c r="D27" s="2"/>
      <c r="E27" s="2"/>
      <c r="F27" s="2"/>
      <c r="H27" s="18"/>
      <c r="I27" s="2"/>
      <c r="J27" s="28"/>
    </row>
    <row r="28" spans="1:10" x14ac:dyDescent="0.25">
      <c r="A28" s="18"/>
      <c r="B28" s="2"/>
      <c r="C28" s="2"/>
      <c r="D28" s="2"/>
      <c r="E28" s="2"/>
      <c r="F28" s="2"/>
      <c r="H28" s="18"/>
      <c r="I28" s="2"/>
      <c r="J28" s="28"/>
    </row>
    <row r="29" spans="1:10" x14ac:dyDescent="0.25">
      <c r="A29" s="18"/>
      <c r="B29" s="2"/>
      <c r="C29" s="2"/>
      <c r="D29" s="2"/>
      <c r="E29" s="2"/>
      <c r="F29" s="2"/>
      <c r="H29" s="18"/>
      <c r="I29" s="2"/>
      <c r="J29" s="28"/>
    </row>
    <row r="30" spans="1:10" x14ac:dyDescent="0.25">
      <c r="A30" s="18"/>
      <c r="B30" s="2"/>
      <c r="C30" s="2"/>
      <c r="D30" s="2"/>
      <c r="E30" s="2"/>
      <c r="F30" s="2"/>
      <c r="H30" s="18"/>
      <c r="I30" s="2"/>
      <c r="J30" s="28"/>
    </row>
    <row r="31" spans="1:10" x14ac:dyDescent="0.25">
      <c r="A31" s="18"/>
      <c r="B31" s="2"/>
      <c r="C31" s="2"/>
      <c r="D31" s="2"/>
      <c r="E31" s="2"/>
      <c r="F31" s="2"/>
      <c r="H31" s="18"/>
      <c r="I31" s="2"/>
    </row>
    <row r="32" spans="1:10" x14ac:dyDescent="0.25">
      <c r="A32" s="18"/>
      <c r="B32" s="2"/>
      <c r="C32" s="2"/>
      <c r="D32" s="2"/>
      <c r="E32" s="2"/>
      <c r="F32" s="2"/>
      <c r="H32" s="18"/>
      <c r="I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F840-7867-4765-A866-B0E03ECDC373}">
  <dimension ref="A1:J24"/>
  <sheetViews>
    <sheetView workbookViewId="0">
      <selection activeCell="E37" sqref="E37"/>
    </sheetView>
  </sheetViews>
  <sheetFormatPr defaultRowHeight="15" x14ac:dyDescent="0.25"/>
  <sheetData>
    <row r="1" spans="1:10" ht="45" x14ac:dyDescent="0.25">
      <c r="A1" s="35" t="s">
        <v>1</v>
      </c>
      <c r="B1" s="35" t="s">
        <v>162</v>
      </c>
      <c r="C1" s="36" t="s">
        <v>80</v>
      </c>
      <c r="D1" s="35" t="s">
        <v>248</v>
      </c>
      <c r="E1" s="35" t="s">
        <v>3</v>
      </c>
      <c r="F1" s="35" t="s">
        <v>4</v>
      </c>
      <c r="G1" s="35" t="s">
        <v>11</v>
      </c>
      <c r="H1" s="35" t="s">
        <v>12</v>
      </c>
      <c r="I1" s="35" t="s">
        <v>13</v>
      </c>
      <c r="J1" s="35" t="s">
        <v>52</v>
      </c>
    </row>
    <row r="2" spans="1:10" x14ac:dyDescent="0.25">
      <c r="A2" s="37" t="s">
        <v>63</v>
      </c>
      <c r="B2" s="37" t="s">
        <v>56</v>
      </c>
      <c r="C2" s="37" t="s">
        <v>79</v>
      </c>
      <c r="D2" s="37"/>
      <c r="E2" s="37"/>
      <c r="F2" s="37"/>
      <c r="G2" s="37"/>
      <c r="H2" s="29"/>
      <c r="I2" s="30"/>
      <c r="J2" s="31"/>
    </row>
    <row r="3" spans="1:10" x14ac:dyDescent="0.25">
      <c r="A3" s="2" t="s">
        <v>63</v>
      </c>
      <c r="B3" s="2" t="s">
        <v>56</v>
      </c>
      <c r="C3" s="2" t="s">
        <v>78</v>
      </c>
      <c r="D3" s="2"/>
      <c r="E3" s="2"/>
      <c r="F3" s="2"/>
      <c r="G3" s="2"/>
      <c r="H3" s="3"/>
      <c r="I3" s="9"/>
      <c r="J3" s="28"/>
    </row>
    <row r="4" spans="1:10" x14ac:dyDescent="0.25">
      <c r="A4" s="2" t="s">
        <v>63</v>
      </c>
      <c r="B4" s="2" t="s">
        <v>53</v>
      </c>
      <c r="C4" s="2" t="s">
        <v>79</v>
      </c>
      <c r="D4" s="2"/>
      <c r="E4" s="2"/>
      <c r="F4" s="2"/>
      <c r="G4" s="2"/>
      <c r="H4" s="3"/>
      <c r="I4" s="9"/>
      <c r="J4" s="28"/>
    </row>
    <row r="5" spans="1:10" x14ac:dyDescent="0.25">
      <c r="A5" s="2" t="s">
        <v>63</v>
      </c>
      <c r="B5" s="2" t="s">
        <v>53</v>
      </c>
      <c r="C5" s="2" t="s">
        <v>78</v>
      </c>
      <c r="D5" s="2"/>
      <c r="E5" s="2"/>
      <c r="F5" s="2"/>
      <c r="G5" s="2"/>
      <c r="H5" s="3"/>
      <c r="I5" s="9"/>
      <c r="J5" s="28"/>
    </row>
    <row r="6" spans="1:10" x14ac:dyDescent="0.25">
      <c r="A6" s="2" t="s">
        <v>63</v>
      </c>
      <c r="B6" s="2" t="s">
        <v>51</v>
      </c>
      <c r="C6" s="2" t="s">
        <v>79</v>
      </c>
      <c r="D6" s="2"/>
      <c r="E6" s="2"/>
      <c r="F6" s="2"/>
      <c r="G6" s="2"/>
      <c r="H6" s="3"/>
      <c r="I6" s="9"/>
      <c r="J6" s="28"/>
    </row>
    <row r="7" spans="1:10" x14ac:dyDescent="0.25">
      <c r="A7" s="2" t="s">
        <v>63</v>
      </c>
      <c r="B7" s="2" t="s">
        <v>51</v>
      </c>
      <c r="C7" s="2" t="s">
        <v>78</v>
      </c>
      <c r="D7" s="2"/>
      <c r="E7" s="2"/>
      <c r="F7" s="2"/>
      <c r="G7" s="2"/>
      <c r="H7" s="3"/>
      <c r="I7" s="9"/>
      <c r="J7" s="28"/>
    </row>
    <row r="8" spans="1:10" x14ac:dyDescent="0.25">
      <c r="A8" s="2" t="s">
        <v>63</v>
      </c>
      <c r="B8" s="2" t="s">
        <v>55</v>
      </c>
      <c r="C8" s="2" t="s">
        <v>79</v>
      </c>
      <c r="D8" s="2"/>
      <c r="E8" s="2"/>
      <c r="F8" s="2"/>
      <c r="G8" s="2"/>
      <c r="H8" s="3"/>
      <c r="I8" s="9"/>
      <c r="J8" s="28"/>
    </row>
    <row r="9" spans="1:10" x14ac:dyDescent="0.25">
      <c r="A9" s="2" t="s">
        <v>63</v>
      </c>
      <c r="B9" s="2" t="s">
        <v>55</v>
      </c>
      <c r="C9" s="2" t="s">
        <v>78</v>
      </c>
      <c r="D9" s="2"/>
      <c r="E9" s="2"/>
      <c r="F9" s="2"/>
      <c r="G9" s="2"/>
      <c r="H9" s="3"/>
      <c r="I9" s="9"/>
      <c r="J9" s="28"/>
    </row>
    <row r="10" spans="1:10" x14ac:dyDescent="0.25">
      <c r="A10" s="2" t="s">
        <v>63</v>
      </c>
      <c r="B10" s="2" t="s">
        <v>5</v>
      </c>
      <c r="C10" s="2" t="s">
        <v>79</v>
      </c>
      <c r="D10" s="2"/>
      <c r="E10" s="2"/>
      <c r="F10" s="2"/>
      <c r="G10" s="2"/>
      <c r="H10" s="3"/>
      <c r="I10" s="9"/>
      <c r="J10" s="28"/>
    </row>
    <row r="11" spans="1:10" x14ac:dyDescent="0.25">
      <c r="A11" s="2" t="s">
        <v>63</v>
      </c>
      <c r="B11" s="2" t="s">
        <v>54</v>
      </c>
      <c r="C11" s="2" t="s">
        <v>79</v>
      </c>
      <c r="D11" s="2"/>
      <c r="E11" s="2"/>
      <c r="F11" s="2"/>
      <c r="G11" s="2"/>
      <c r="H11" s="3"/>
      <c r="I11" s="9"/>
      <c r="J11" s="28"/>
    </row>
    <row r="12" spans="1:10" x14ac:dyDescent="0.25">
      <c r="A12" s="2" t="s">
        <v>63</v>
      </c>
      <c r="B12" s="2" t="s">
        <v>54</v>
      </c>
      <c r="C12" s="2" t="s">
        <v>78</v>
      </c>
      <c r="D12" s="2"/>
      <c r="E12" s="2"/>
      <c r="F12" s="2"/>
      <c r="G12" s="2"/>
      <c r="H12" s="3"/>
      <c r="I12" s="9"/>
      <c r="J12" s="28"/>
    </row>
    <row r="13" spans="1:10" x14ac:dyDescent="0.25">
      <c r="A13" s="2" t="s">
        <v>62</v>
      </c>
      <c r="B13" s="2" t="s">
        <v>56</v>
      </c>
      <c r="C13" s="2" t="s">
        <v>79</v>
      </c>
      <c r="D13" s="2"/>
      <c r="E13" s="2"/>
      <c r="F13" s="2"/>
      <c r="G13" s="2"/>
      <c r="H13" s="2"/>
      <c r="I13" s="2"/>
      <c r="J13" s="2"/>
    </row>
    <row r="14" spans="1:10" x14ac:dyDescent="0.25">
      <c r="A14" s="2" t="s">
        <v>62</v>
      </c>
      <c r="B14" s="2" t="s">
        <v>56</v>
      </c>
      <c r="C14" s="2" t="s">
        <v>78</v>
      </c>
      <c r="D14" s="2"/>
      <c r="E14" s="2"/>
      <c r="F14" s="2"/>
      <c r="G14" s="2"/>
      <c r="H14" s="2"/>
      <c r="I14" s="2"/>
      <c r="J14" s="2"/>
    </row>
    <row r="15" spans="1:10" x14ac:dyDescent="0.25">
      <c r="A15" s="2" t="s">
        <v>62</v>
      </c>
      <c r="B15" s="2" t="s">
        <v>53</v>
      </c>
      <c r="C15" s="2" t="s">
        <v>79</v>
      </c>
      <c r="D15" s="2"/>
      <c r="E15" s="2"/>
      <c r="F15" s="2"/>
      <c r="G15" s="2"/>
      <c r="H15" s="2"/>
      <c r="I15" s="2"/>
      <c r="J15" s="2"/>
    </row>
    <row r="16" spans="1:10" x14ac:dyDescent="0.25">
      <c r="A16" s="2" t="s">
        <v>62</v>
      </c>
      <c r="B16" s="2" t="s">
        <v>53</v>
      </c>
      <c r="C16" s="2" t="s">
        <v>78</v>
      </c>
      <c r="D16" s="2"/>
      <c r="E16" s="2"/>
      <c r="F16" s="2"/>
      <c r="G16" s="2"/>
      <c r="H16" s="2"/>
      <c r="I16" s="2"/>
      <c r="J16" s="2"/>
    </row>
    <row r="17" spans="1:10" x14ac:dyDescent="0.25">
      <c r="A17" s="2" t="s">
        <v>62</v>
      </c>
      <c r="B17" s="2" t="s">
        <v>54</v>
      </c>
      <c r="C17" s="2" t="s">
        <v>79</v>
      </c>
      <c r="D17" s="2"/>
      <c r="E17" s="2"/>
      <c r="F17" s="2"/>
      <c r="G17" s="2"/>
      <c r="H17" s="2"/>
      <c r="I17" s="2"/>
      <c r="J17" s="2"/>
    </row>
    <row r="18" spans="1:10" x14ac:dyDescent="0.25">
      <c r="A18" s="2" t="s">
        <v>62</v>
      </c>
      <c r="B18" s="2" t="s">
        <v>54</v>
      </c>
      <c r="C18" s="2" t="s">
        <v>78</v>
      </c>
      <c r="D18" s="2"/>
      <c r="E18" s="2"/>
      <c r="F18" s="2"/>
      <c r="G18" s="2"/>
      <c r="H18" s="2"/>
      <c r="I18" s="2"/>
      <c r="J18" s="2"/>
    </row>
    <row r="19" spans="1:10" x14ac:dyDescent="0.25">
      <c r="A19" s="2" t="s">
        <v>62</v>
      </c>
      <c r="B19" s="2" t="s">
        <v>51</v>
      </c>
      <c r="C19" s="2" t="s">
        <v>79</v>
      </c>
      <c r="D19" s="2"/>
      <c r="E19" s="2"/>
      <c r="F19" s="2"/>
      <c r="G19" s="2"/>
      <c r="H19" s="2"/>
      <c r="I19" s="2"/>
      <c r="J19" s="2"/>
    </row>
    <row r="20" spans="1:10" x14ac:dyDescent="0.25">
      <c r="A20" s="2" t="s">
        <v>62</v>
      </c>
      <c r="B20" s="2" t="s">
        <v>51</v>
      </c>
      <c r="C20" s="2" t="s">
        <v>78</v>
      </c>
      <c r="D20" s="2"/>
      <c r="E20" s="2"/>
      <c r="F20" s="2"/>
      <c r="G20" s="2"/>
      <c r="H20" s="2"/>
      <c r="I20" s="2"/>
      <c r="J20" s="2"/>
    </row>
    <row r="21" spans="1:10" x14ac:dyDescent="0.25">
      <c r="A21" s="2" t="s">
        <v>62</v>
      </c>
      <c r="B21" s="2" t="s">
        <v>55</v>
      </c>
      <c r="C21" s="2" t="s">
        <v>79</v>
      </c>
      <c r="D21" s="2"/>
      <c r="E21" s="2"/>
      <c r="F21" s="2"/>
      <c r="G21" s="2"/>
      <c r="H21" s="2"/>
      <c r="I21" s="2"/>
      <c r="J21" s="2"/>
    </row>
    <row r="22" spans="1:10" x14ac:dyDescent="0.25">
      <c r="A22" s="2" t="s">
        <v>62</v>
      </c>
      <c r="B22" s="2" t="s">
        <v>55</v>
      </c>
      <c r="C22" s="2" t="s">
        <v>78</v>
      </c>
      <c r="D22" s="2"/>
      <c r="E22" s="2"/>
      <c r="F22" s="2"/>
      <c r="G22" s="2"/>
      <c r="H22" s="2"/>
      <c r="I22" s="2"/>
      <c r="J22" s="2"/>
    </row>
    <row r="23" spans="1:10" x14ac:dyDescent="0.25">
      <c r="A23" s="2" t="s">
        <v>62</v>
      </c>
      <c r="B23" s="2" t="s">
        <v>5</v>
      </c>
      <c r="C23" s="2" t="s">
        <v>79</v>
      </c>
      <c r="D23" s="2"/>
      <c r="E23" s="2"/>
      <c r="F23" s="2"/>
      <c r="G23" s="2"/>
      <c r="H23" s="2"/>
      <c r="I23" s="2"/>
      <c r="J23" s="28"/>
    </row>
    <row r="24" spans="1:10" x14ac:dyDescent="0.25">
      <c r="A24" s="2" t="s">
        <v>36</v>
      </c>
      <c r="B24" s="2" t="s">
        <v>53</v>
      </c>
      <c r="C24" s="2" t="s">
        <v>79</v>
      </c>
      <c r="D24" s="2"/>
      <c r="E24" s="2"/>
      <c r="F24" s="2"/>
      <c r="G24" s="2"/>
      <c r="H24" s="2"/>
      <c r="I24" s="2"/>
      <c r="J24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M39" sqref="M39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39" t="s">
        <v>59</v>
      </c>
      <c r="I3" s="39"/>
      <c r="J3" s="39"/>
      <c r="K3" s="39"/>
      <c r="L3" s="39"/>
      <c r="Q3" s="39" t="s">
        <v>54</v>
      </c>
      <c r="R3" s="39"/>
      <c r="U3" s="39" t="s">
        <v>53</v>
      </c>
      <c r="V3" s="39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39" t="s">
        <v>55</v>
      </c>
      <c r="R15" s="39"/>
    </row>
    <row r="16" spans="1:22" x14ac:dyDescent="0.25">
      <c r="B16" s="2"/>
      <c r="C16" s="2"/>
      <c r="D16" s="2"/>
      <c r="E16" s="2"/>
      <c r="F16" s="2"/>
      <c r="H16" s="39" t="s">
        <v>59</v>
      </c>
      <c r="I16" s="39"/>
      <c r="J16" s="39"/>
      <c r="K16" s="39"/>
      <c r="L16" s="39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39" t="s">
        <v>59</v>
      </c>
      <c r="I29" s="39"/>
      <c r="J29" s="39"/>
      <c r="K29" s="39"/>
      <c r="L29" s="39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39" t="s">
        <v>59</v>
      </c>
      <c r="I42" s="39"/>
      <c r="J42" s="39"/>
      <c r="K42" s="39"/>
      <c r="L42" s="39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opLeftCell="C1" zoomScaleNormal="100" workbookViewId="0">
      <selection activeCell="F34" sqref="F3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39" t="s">
        <v>59</v>
      </c>
      <c r="H3" s="39"/>
      <c r="I3" s="39"/>
      <c r="J3" s="39"/>
      <c r="K3" s="39"/>
      <c r="P3" s="39" t="s">
        <v>54</v>
      </c>
      <c r="Q3" s="39"/>
      <c r="T3" s="39" t="s">
        <v>53</v>
      </c>
      <c r="U3" s="39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39" t="s">
        <v>55</v>
      </c>
      <c r="Q15" s="39"/>
    </row>
    <row r="16" spans="1:21" x14ac:dyDescent="0.25">
      <c r="A16" s="2"/>
      <c r="B16" s="2"/>
      <c r="C16" s="2"/>
      <c r="D16" s="2"/>
      <c r="E16" s="2"/>
      <c r="G16" s="39" t="s">
        <v>59</v>
      </c>
      <c r="H16" s="39"/>
      <c r="I16" s="39"/>
      <c r="J16" s="39"/>
      <c r="K16" s="3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39" t="s">
        <v>59</v>
      </c>
      <c r="H29" s="39"/>
      <c r="I29" s="39"/>
      <c r="J29" s="39"/>
      <c r="K29" s="3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39" t="s">
        <v>59</v>
      </c>
      <c r="H42" s="39"/>
      <c r="I42" s="39"/>
      <c r="J42" s="39"/>
      <c r="K42" s="39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BADC-6343-4021-A4FD-679647BA89E5}">
  <dimension ref="A1:U52"/>
  <sheetViews>
    <sheetView workbookViewId="0">
      <selection activeCell="L14" sqref="L1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187</v>
      </c>
      <c r="B2" t="s">
        <v>64</v>
      </c>
      <c r="C2" t="s">
        <v>65</v>
      </c>
      <c r="F2" t="s">
        <v>62</v>
      </c>
    </row>
    <row r="3" spans="1:21" x14ac:dyDescent="0.25">
      <c r="G3" s="39" t="s">
        <v>59</v>
      </c>
      <c r="H3" s="39"/>
      <c r="I3" s="39"/>
      <c r="J3" s="39"/>
      <c r="K3" s="39"/>
      <c r="P3" s="39" t="s">
        <v>54</v>
      </c>
      <c r="Q3" s="39"/>
      <c r="T3" s="39" t="s">
        <v>53</v>
      </c>
      <c r="U3" s="39"/>
    </row>
    <row r="4" spans="1:21" x14ac:dyDescent="0.25">
      <c r="A4" s="10" t="s">
        <v>50</v>
      </c>
      <c r="B4" s="10" t="s">
        <v>52</v>
      </c>
      <c r="C4" s="27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/>
      <c r="C5" s="16"/>
      <c r="F5" s="12">
        <v>1</v>
      </c>
      <c r="G5" s="21"/>
      <c r="H5" s="33"/>
      <c r="I5" s="19">
        <v>1399.1487999999999</v>
      </c>
      <c r="J5" s="21">
        <v>1442.2275</v>
      </c>
      <c r="K5" s="19">
        <v>1412.8764000000001</v>
      </c>
      <c r="L5" s="19"/>
      <c r="P5" s="12">
        <v>1</v>
      </c>
      <c r="Q5" s="17"/>
      <c r="S5" t="s">
        <v>53</v>
      </c>
      <c r="T5" s="12">
        <v>1</v>
      </c>
      <c r="U5" s="17"/>
    </row>
    <row r="6" spans="1:21" x14ac:dyDescent="0.25">
      <c r="A6" s="2" t="s">
        <v>56</v>
      </c>
      <c r="B6" s="2"/>
      <c r="C6" s="16"/>
      <c r="F6" s="12">
        <v>2</v>
      </c>
      <c r="G6" s="21"/>
      <c r="H6" s="19">
        <v>1500.7514000000001</v>
      </c>
      <c r="I6" s="21">
        <v>1509.8263999999999</v>
      </c>
      <c r="J6" s="21">
        <v>1433.4602</v>
      </c>
      <c r="K6" s="21">
        <v>1527.4423999999999</v>
      </c>
      <c r="P6" s="12">
        <v>2</v>
      </c>
      <c r="Q6" s="17"/>
      <c r="T6" s="12">
        <v>2</v>
      </c>
      <c r="U6" s="17"/>
    </row>
    <row r="7" spans="1:21" x14ac:dyDescent="0.25">
      <c r="A7" s="2" t="s">
        <v>53</v>
      </c>
      <c r="B7" s="2"/>
      <c r="C7" s="16"/>
      <c r="F7" s="12">
        <v>3</v>
      </c>
      <c r="G7" s="19">
        <v>1520.8018</v>
      </c>
      <c r="H7" s="21">
        <v>1552.6353999999999</v>
      </c>
      <c r="I7" s="21">
        <v>1525.3153</v>
      </c>
      <c r="J7" s="19">
        <v>1409.5581</v>
      </c>
      <c r="K7" s="21">
        <v>1545.9609</v>
      </c>
      <c r="P7" s="12">
        <v>3</v>
      </c>
      <c r="Q7" s="17"/>
      <c r="T7" s="12">
        <v>3</v>
      </c>
      <c r="U7" s="17"/>
    </row>
    <row r="8" spans="1:21" x14ac:dyDescent="0.25">
      <c r="A8" s="2" t="s">
        <v>54</v>
      </c>
      <c r="B8" s="22"/>
      <c r="C8" s="16"/>
      <c r="D8" s="15"/>
      <c r="F8" s="12">
        <v>4</v>
      </c>
      <c r="G8" s="21"/>
      <c r="H8" s="21">
        <v>1508.7451000000001</v>
      </c>
      <c r="I8" s="21">
        <v>1468.0431000000001</v>
      </c>
      <c r="J8" s="21">
        <v>1484.7935</v>
      </c>
      <c r="K8" s="21">
        <v>1588.4679000000001</v>
      </c>
      <c r="P8" s="12">
        <v>4</v>
      </c>
      <c r="Q8" s="17"/>
      <c r="T8" s="12">
        <v>4</v>
      </c>
      <c r="U8" s="17"/>
    </row>
    <row r="9" spans="1:21" x14ac:dyDescent="0.25">
      <c r="A9" s="2" t="s">
        <v>55</v>
      </c>
      <c r="B9" s="22"/>
      <c r="C9" s="16"/>
      <c r="F9" s="12">
        <v>5</v>
      </c>
      <c r="G9" s="21"/>
      <c r="H9" s="21">
        <v>1499.3119999999999</v>
      </c>
      <c r="I9" s="21">
        <v>1518.4785999999999</v>
      </c>
      <c r="J9" s="21">
        <v>1497.4773</v>
      </c>
      <c r="K9" s="21">
        <v>1527.0956000000001</v>
      </c>
      <c r="P9" s="12">
        <v>5</v>
      </c>
      <c r="Q9" s="17"/>
      <c r="T9" s="12">
        <v>5</v>
      </c>
      <c r="U9" s="17"/>
    </row>
    <row r="10" spans="1:21" x14ac:dyDescent="0.25">
      <c r="B10" s="11"/>
      <c r="F10" s="12">
        <v>6</v>
      </c>
      <c r="G10" s="21"/>
      <c r="H10" s="21">
        <v>1545.4128000000001</v>
      </c>
      <c r="I10" s="21">
        <v>1490.6758</v>
      </c>
      <c r="J10" s="21">
        <v>1465.1677</v>
      </c>
      <c r="K10" s="21">
        <v>1512.6168</v>
      </c>
      <c r="P10" s="12">
        <v>6</v>
      </c>
      <c r="Q10" s="17"/>
      <c r="T10" s="12">
        <v>6</v>
      </c>
      <c r="U10" s="17"/>
    </row>
    <row r="11" spans="1:21" x14ac:dyDescent="0.25">
      <c r="B11" s="11"/>
      <c r="F11" s="12">
        <v>7</v>
      </c>
      <c r="G11" s="21"/>
      <c r="H11" s="21">
        <v>1579.2469000000001</v>
      </c>
      <c r="I11" s="21">
        <v>1569.2158999999999</v>
      </c>
      <c r="J11" s="21">
        <v>1507.3542</v>
      </c>
      <c r="K11" s="21">
        <v>1519.2536</v>
      </c>
      <c r="P11" s="12">
        <v>7</v>
      </c>
      <c r="Q11" s="17"/>
      <c r="T11" s="12">
        <v>7</v>
      </c>
      <c r="U11" s="17"/>
    </row>
    <row r="12" spans="1:21" x14ac:dyDescent="0.25">
      <c r="B12" s="11"/>
      <c r="F12" s="12">
        <v>8</v>
      </c>
      <c r="G12" s="21"/>
      <c r="H12" s="21">
        <v>1518.9131</v>
      </c>
      <c r="I12" s="21">
        <v>1538.9613999999999</v>
      </c>
      <c r="J12" s="21">
        <v>1539.0527</v>
      </c>
      <c r="K12" s="21">
        <v>1543.8386</v>
      </c>
      <c r="P12" s="12">
        <v>8</v>
      </c>
      <c r="Q12" s="17"/>
      <c r="T12" s="12">
        <v>8</v>
      </c>
      <c r="U12" s="17"/>
    </row>
    <row r="13" spans="1:21" x14ac:dyDescent="0.25">
      <c r="B13" s="11"/>
      <c r="F13" s="12">
        <v>9</v>
      </c>
      <c r="G13" s="21"/>
      <c r="H13" s="21">
        <v>1536.1649</v>
      </c>
      <c r="I13" s="21">
        <v>1525.0029</v>
      </c>
      <c r="J13" s="21">
        <v>1536.9250999999999</v>
      </c>
      <c r="K13" s="21">
        <v>1487.1742999999999</v>
      </c>
      <c r="P13" s="12">
        <v>9</v>
      </c>
      <c r="Q13" s="17"/>
      <c r="T13" s="12">
        <v>9</v>
      </c>
      <c r="U13" s="17"/>
    </row>
    <row r="14" spans="1:21" ht="15.75" x14ac:dyDescent="0.25">
      <c r="J14" s="38"/>
    </row>
    <row r="15" spans="1:21" x14ac:dyDescent="0.25">
      <c r="A15" s="2"/>
      <c r="F15" t="s">
        <v>63</v>
      </c>
      <c r="P15" s="39" t="s">
        <v>55</v>
      </c>
      <c r="Q15" s="39"/>
    </row>
    <row r="16" spans="1:21" x14ac:dyDescent="0.25">
      <c r="A16" s="2"/>
      <c r="B16" s="2"/>
      <c r="C16" s="2"/>
      <c r="D16" s="2"/>
      <c r="E16" s="2"/>
      <c r="G16" s="39" t="s">
        <v>59</v>
      </c>
      <c r="H16" s="39"/>
      <c r="I16" s="39"/>
      <c r="J16" s="39"/>
      <c r="K16" s="3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/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I18" s="21">
        <v>1726.2483</v>
      </c>
      <c r="J18" s="17">
        <v>1662.2227</v>
      </c>
      <c r="K18" s="21">
        <v>1644.7533000000001</v>
      </c>
      <c r="L18" s="19"/>
      <c r="P18" s="12">
        <v>2</v>
      </c>
      <c r="Q18" s="17"/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17">
        <v>1739.9836</v>
      </c>
      <c r="I19" s="21">
        <v>1931.0150000000001</v>
      </c>
      <c r="J19" s="17">
        <v>1642.1588999999999</v>
      </c>
      <c r="K19" s="17">
        <v>1734.9702</v>
      </c>
      <c r="P19" s="12">
        <v>3</v>
      </c>
      <c r="Q19" s="17"/>
    </row>
    <row r="20" spans="1:17" x14ac:dyDescent="0.25">
      <c r="F20" s="12">
        <v>3</v>
      </c>
      <c r="G20" s="19">
        <v>1647.9105</v>
      </c>
      <c r="H20" s="21">
        <v>1666.3235</v>
      </c>
      <c r="I20" s="21">
        <v>1885.3880999999999</v>
      </c>
      <c r="J20" s="17">
        <v>1625.7246</v>
      </c>
      <c r="K20" s="17">
        <v>1737.6128000000001</v>
      </c>
      <c r="P20" s="12">
        <v>4</v>
      </c>
      <c r="Q20" s="17"/>
    </row>
    <row r="21" spans="1:17" x14ac:dyDescent="0.25">
      <c r="F21" s="12">
        <v>4</v>
      </c>
      <c r="H21" s="21">
        <v>1541.2652</v>
      </c>
      <c r="I21" s="21">
        <v>1826.3833999999999</v>
      </c>
      <c r="J21" s="17">
        <v>1663.7175</v>
      </c>
      <c r="K21" s="17">
        <v>1741.6291000000001</v>
      </c>
      <c r="P21" s="12">
        <v>5</v>
      </c>
      <c r="Q21" s="17"/>
    </row>
    <row r="22" spans="1:17" x14ac:dyDescent="0.25">
      <c r="F22" s="12">
        <v>5</v>
      </c>
      <c r="G22" s="17"/>
      <c r="H22" s="19">
        <v>1506.3534999999999</v>
      </c>
      <c r="I22" s="21">
        <v>1724.4235000000001</v>
      </c>
      <c r="J22" s="21">
        <v>1647.2416000000001</v>
      </c>
      <c r="K22" s="17">
        <v>1633.7448999999999</v>
      </c>
      <c r="P22" s="12">
        <v>6</v>
      </c>
      <c r="Q22" s="17"/>
    </row>
    <row r="23" spans="1:17" x14ac:dyDescent="0.25">
      <c r="F23" s="12">
        <v>6</v>
      </c>
      <c r="G23" s="17"/>
      <c r="H23" s="17">
        <v>1552.7478000000001</v>
      </c>
      <c r="I23" s="21">
        <v>1737.674</v>
      </c>
      <c r="J23" s="17">
        <v>1615.7117000000001</v>
      </c>
      <c r="K23" s="17">
        <v>1627.8329000000001</v>
      </c>
      <c r="P23" s="12">
        <v>7</v>
      </c>
      <c r="Q23" s="17"/>
    </row>
    <row r="24" spans="1:17" x14ac:dyDescent="0.25">
      <c r="F24" s="12">
        <v>7</v>
      </c>
      <c r="G24" s="17"/>
      <c r="H24" s="17">
        <v>1520.8667</v>
      </c>
      <c r="I24" s="21">
        <v>1747.7440999999999</v>
      </c>
      <c r="J24" s="17">
        <v>1540.9737</v>
      </c>
      <c r="K24" s="17">
        <v>1651.1534999999999</v>
      </c>
      <c r="P24" s="12">
        <v>8</v>
      </c>
      <c r="Q24" s="17"/>
    </row>
    <row r="25" spans="1:17" x14ac:dyDescent="0.25">
      <c r="F25" s="12">
        <v>8</v>
      </c>
      <c r="G25" s="17"/>
      <c r="H25" s="17">
        <v>1505.7548999999999</v>
      </c>
      <c r="I25" s="21">
        <v>1688.1008999999999</v>
      </c>
      <c r="J25" s="17">
        <v>1572.4893999999999</v>
      </c>
      <c r="K25" s="19">
        <v>1605.6927000000001</v>
      </c>
      <c r="P25" s="12">
        <v>9</v>
      </c>
      <c r="Q25" s="17"/>
    </row>
    <row r="26" spans="1:17" x14ac:dyDescent="0.25">
      <c r="F26" s="12">
        <v>9</v>
      </c>
      <c r="G26" s="17"/>
      <c r="H26" s="17">
        <v>1510.4177999999999</v>
      </c>
      <c r="I26" s="19">
        <v>1683.5805</v>
      </c>
      <c r="J26" s="19">
        <v>1512.3280999999999</v>
      </c>
      <c r="K26" s="21">
        <v>1611.1849</v>
      </c>
    </row>
    <row r="28" spans="1:17" x14ac:dyDescent="0.25">
      <c r="F28" t="s">
        <v>6</v>
      </c>
    </row>
    <row r="29" spans="1:17" x14ac:dyDescent="0.25">
      <c r="G29" s="39" t="s">
        <v>59</v>
      </c>
      <c r="H29" s="39"/>
      <c r="I29" s="39"/>
      <c r="J29" s="39"/>
      <c r="K29" s="3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2094.9546999999998</v>
      </c>
      <c r="J31" s="19">
        <v>2095.8670000000002</v>
      </c>
      <c r="K31" s="19">
        <v>2094.9546999999998</v>
      </c>
      <c r="L31" s="19"/>
      <c r="N31" t="s">
        <v>67</v>
      </c>
    </row>
    <row r="32" spans="1:17" x14ac:dyDescent="0.25">
      <c r="F32" s="12">
        <v>2</v>
      </c>
      <c r="G32" s="20"/>
      <c r="H32" s="17">
        <v>2136.1686</v>
      </c>
      <c r="I32" s="17">
        <v>2094.9546999999998</v>
      </c>
      <c r="J32" s="21">
        <v>2095.8670000000002</v>
      </c>
      <c r="K32" s="17">
        <v>2094.9546999999998</v>
      </c>
    </row>
    <row r="33" spans="6:14" x14ac:dyDescent="0.25">
      <c r="F33" s="12">
        <v>3</v>
      </c>
      <c r="G33" s="24">
        <v>2094.9546999999998</v>
      </c>
      <c r="H33" s="17">
        <v>2112.6466999999998</v>
      </c>
      <c r="I33" s="17">
        <v>2094.9546999999998</v>
      </c>
      <c r="J33" s="21">
        <v>2095.8670000000002</v>
      </c>
      <c r="K33" s="17">
        <v>2094.9546999999998</v>
      </c>
    </row>
    <row r="34" spans="6:14" x14ac:dyDescent="0.25">
      <c r="F34" s="12">
        <v>4</v>
      </c>
      <c r="G34" s="20"/>
      <c r="H34" s="19">
        <v>2100.3483999999999</v>
      </c>
      <c r="I34" s="17">
        <v>2094.9546999999998</v>
      </c>
      <c r="J34" s="21">
        <v>2095.8670000000002</v>
      </c>
      <c r="K34" s="17">
        <v>2094.9546999999998</v>
      </c>
    </row>
    <row r="35" spans="6:14" x14ac:dyDescent="0.25">
      <c r="F35" s="12">
        <v>5</v>
      </c>
      <c r="G35" s="20"/>
      <c r="H35" s="17">
        <v>2101.0158000000001</v>
      </c>
      <c r="I35" s="17">
        <v>2094.9546999999998</v>
      </c>
      <c r="J35" s="21">
        <v>2095.8670000000002</v>
      </c>
      <c r="K35" s="17">
        <v>2094.9546999999998</v>
      </c>
    </row>
    <row r="36" spans="6:14" x14ac:dyDescent="0.25">
      <c r="F36" s="12">
        <v>6</v>
      </c>
      <c r="G36" s="20"/>
      <c r="H36" s="17">
        <v>2100.7692999999999</v>
      </c>
      <c r="I36" s="17">
        <v>2094.9546999999998</v>
      </c>
      <c r="J36" s="21">
        <v>2095.8670000000002</v>
      </c>
      <c r="K36" s="17">
        <v>2094.9546999999998</v>
      </c>
    </row>
    <row r="37" spans="6:14" x14ac:dyDescent="0.25">
      <c r="F37" s="12">
        <v>7</v>
      </c>
      <c r="G37" s="20"/>
      <c r="H37" s="17">
        <v>2104.8890000000001</v>
      </c>
      <c r="I37" s="17">
        <v>2094.9546999999998</v>
      </c>
      <c r="J37" s="21">
        <v>2095.8670000000002</v>
      </c>
      <c r="K37" s="17">
        <v>2094.9546999999998</v>
      </c>
    </row>
    <row r="38" spans="6:14" x14ac:dyDescent="0.25">
      <c r="F38" s="12">
        <v>8</v>
      </c>
      <c r="G38" s="20"/>
      <c r="H38" s="17">
        <v>2110.4814999999999</v>
      </c>
      <c r="I38" s="17">
        <v>2094.9546999999998</v>
      </c>
      <c r="J38" s="21">
        <v>2095.8670000000002</v>
      </c>
      <c r="K38" s="17">
        <v>2094.9546999999998</v>
      </c>
    </row>
    <row r="39" spans="6:14" x14ac:dyDescent="0.25">
      <c r="F39" s="12">
        <v>9</v>
      </c>
      <c r="G39" s="20"/>
      <c r="H39" s="17">
        <v>2113.9965999999999</v>
      </c>
      <c r="I39" s="17">
        <v>2094.9546999999998</v>
      </c>
      <c r="J39" s="21">
        <v>2095.8670000000002</v>
      </c>
      <c r="K39" s="17">
        <v>2094.9546999999998</v>
      </c>
    </row>
    <row r="41" spans="6:14" x14ac:dyDescent="0.25">
      <c r="F41" t="s">
        <v>36</v>
      </c>
    </row>
    <row r="42" spans="6:14" x14ac:dyDescent="0.25">
      <c r="G42" s="39" t="s">
        <v>59</v>
      </c>
      <c r="H42" s="39"/>
      <c r="I42" s="39"/>
      <c r="J42" s="39"/>
      <c r="K42" s="39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I44" s="21">
        <v>2806.9841000000001</v>
      </c>
      <c r="J44" s="21">
        <v>2831.7806999999998</v>
      </c>
      <c r="K44" s="21">
        <v>2816.3530000000001</v>
      </c>
      <c r="L44" s="19"/>
      <c r="N44" t="s">
        <v>67</v>
      </c>
    </row>
    <row r="45" spans="6:14" x14ac:dyDescent="0.25">
      <c r="F45" s="12">
        <v>2</v>
      </c>
      <c r="G45" s="20"/>
      <c r="H45" s="19">
        <v>2948.3054000000002</v>
      </c>
      <c r="I45" s="19">
        <v>2783.9274</v>
      </c>
      <c r="J45" s="17">
        <v>2834.9313000000002</v>
      </c>
      <c r="K45" s="19">
        <v>2791.1840000000002</v>
      </c>
    </row>
    <row r="46" spans="6:14" x14ac:dyDescent="0.25">
      <c r="F46" s="12">
        <v>3</v>
      </c>
      <c r="G46" s="24">
        <v>3041.3085999999998</v>
      </c>
      <c r="H46" s="21">
        <v>2960.5819000000001</v>
      </c>
      <c r="I46" s="17">
        <v>2800.3245999999999</v>
      </c>
      <c r="J46" s="19">
        <v>2806.9845</v>
      </c>
      <c r="K46" s="17">
        <v>2794.9549999999999</v>
      </c>
    </row>
    <row r="47" spans="6:14" x14ac:dyDescent="0.25">
      <c r="F47" s="12">
        <v>4</v>
      </c>
      <c r="G47" s="24"/>
      <c r="H47" s="17">
        <v>2964.9449</v>
      </c>
      <c r="I47" s="17">
        <v>2803.0742</v>
      </c>
      <c r="J47" s="17">
        <v>2824.3667</v>
      </c>
      <c r="K47" s="17">
        <v>2793.2125999999998</v>
      </c>
    </row>
    <row r="48" spans="6:14" x14ac:dyDescent="0.25">
      <c r="F48" s="12">
        <v>5</v>
      </c>
      <c r="G48" s="20"/>
      <c r="H48" s="17">
        <v>2964.0983999999999</v>
      </c>
      <c r="I48" s="17">
        <v>2807.6345000000001</v>
      </c>
      <c r="J48" s="17">
        <v>2812.5868</v>
      </c>
      <c r="K48" s="17">
        <v>2807.7953000000002</v>
      </c>
    </row>
    <row r="49" spans="6:11" x14ac:dyDescent="0.25">
      <c r="F49" s="12">
        <v>6</v>
      </c>
      <c r="G49" s="20"/>
      <c r="H49" s="21">
        <v>2962.6801999999998</v>
      </c>
      <c r="I49" s="17">
        <v>2832.9207999999999</v>
      </c>
      <c r="J49" s="17">
        <v>2817.7323999999999</v>
      </c>
      <c r="K49" s="17">
        <v>2834.1026000000002</v>
      </c>
    </row>
    <row r="50" spans="6:11" x14ac:dyDescent="0.25">
      <c r="F50" s="12">
        <v>7</v>
      </c>
      <c r="G50" s="20"/>
      <c r="H50" s="17">
        <v>2964.3854999999999</v>
      </c>
      <c r="I50" s="17">
        <v>2825.7809999999999</v>
      </c>
      <c r="J50" s="17">
        <v>2848.9674</v>
      </c>
      <c r="K50" s="17">
        <v>2840.4088999999999</v>
      </c>
    </row>
    <row r="51" spans="6:11" x14ac:dyDescent="0.25">
      <c r="F51" s="12">
        <v>8</v>
      </c>
      <c r="G51" s="20"/>
      <c r="H51" s="17">
        <v>2963.9974000000002</v>
      </c>
      <c r="I51" s="17">
        <v>2838.0814</v>
      </c>
      <c r="J51" s="17">
        <v>2861.5745000000002</v>
      </c>
      <c r="K51" s="17">
        <v>2844.7008999999998</v>
      </c>
    </row>
    <row r="52" spans="6:11" x14ac:dyDescent="0.25">
      <c r="F52" s="12">
        <v>9</v>
      </c>
      <c r="G52" s="20"/>
      <c r="H52" s="17">
        <v>2966.2453</v>
      </c>
      <c r="I52" s="21">
        <v>2860.7215000000001</v>
      </c>
      <c r="J52" s="17">
        <v>2852.0147999999999</v>
      </c>
      <c r="K52" s="17">
        <v>2814.2865000000002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16" zoomScale="70" zoomScaleNormal="70" workbookViewId="0">
      <selection activeCell="X55" sqref="X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ONS_Train</vt:lpstr>
      <vt:lpstr>ONS_Test</vt:lpstr>
      <vt:lpstr>ISONE_Train</vt:lpstr>
      <vt:lpstr>ISONE_Test</vt:lpstr>
      <vt:lpstr>ONS</vt:lpstr>
      <vt:lpstr>Decomposition tests</vt:lpstr>
      <vt:lpstr>Decomposition tests - 2019</vt:lpstr>
      <vt:lpstr>Decomposition tests ISONE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2022-03-07T22:09:38Z</dcterms:modified>
</cp:coreProperties>
</file>