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775" windowHeight="969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36" i="3"/>
  <c r="G36"/>
  <c r="F36"/>
  <c r="E36"/>
  <c r="D36"/>
  <c r="C36"/>
  <c r="B36"/>
  <c r="B39"/>
  <c r="B38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C38" i="2"/>
  <c r="C36"/>
  <c r="C35"/>
  <c r="C11"/>
  <c r="C34"/>
  <c r="C33"/>
  <c r="C28"/>
  <c r="C27"/>
  <c r="C26"/>
  <c r="C6"/>
  <c r="F13"/>
  <c r="F12"/>
  <c r="F16"/>
  <c r="F15"/>
  <c r="F36"/>
  <c r="F35"/>
  <c r="F34"/>
  <c r="F33"/>
  <c r="F7"/>
  <c r="F27"/>
  <c r="F6"/>
</calcChain>
</file>

<file path=xl/sharedStrings.xml><?xml version="1.0" encoding="utf-8"?>
<sst xmlns="http://schemas.openxmlformats.org/spreadsheetml/2006/main" count="799" uniqueCount="595">
  <si>
    <t>Accumulated Amortization</t>
  </si>
  <si>
    <t>累計的攤銷</t>
  </si>
  <si>
    <t>Goodwill</t>
  </si>
  <si>
    <t>商譽</t>
  </si>
  <si>
    <t>Intangible Assets</t>
  </si>
  <si>
    <t>無形資產</t>
  </si>
  <si>
    <t>Capital Surplus</t>
  </si>
  <si>
    <t>資本公積</t>
  </si>
  <si>
    <t>Tangible Assets</t>
  </si>
  <si>
    <t>有形資產</t>
  </si>
  <si>
    <t>Surplus</t>
  </si>
  <si>
    <t>順差</t>
  </si>
  <si>
    <t>Net Tangible Assets</t>
  </si>
  <si>
    <t>Total Assets</t>
  </si>
  <si>
    <t>Total Assets - Total Liabilities - Goodwill - Intangible Assets</t>
  </si>
  <si>
    <t>Total Stockholder Equity</t>
  </si>
  <si>
    <t>Total Stockholder Equity-  - Goodwill - Intangible Assets</t>
  </si>
  <si>
    <t>book value</t>
  </si>
  <si>
    <t>Price</t>
  </si>
  <si>
    <t>Shares Outstanding</t>
  </si>
  <si>
    <t>Market Cap</t>
  </si>
  <si>
    <t>Enterprise Value</t>
  </si>
  <si>
    <t>EV</t>
  </si>
  <si>
    <t>market value of common stock + market value of preferred equity + market value of debt + minority interest - cash and investments</t>
  </si>
  <si>
    <t>Minority Interest</t>
  </si>
  <si>
    <t>TTM</t>
  </si>
  <si>
    <t>Trailing Twelve Months</t>
  </si>
  <si>
    <t>Total Cash</t>
  </si>
  <si>
    <t>Most Recent Quarter</t>
  </si>
  <si>
    <t>mrq</t>
  </si>
  <si>
    <t>Total Cash Per Share</t>
  </si>
  <si>
    <t>Total Cash / Shares Outstanding</t>
  </si>
  <si>
    <t>Total Debt</t>
  </si>
  <si>
    <t>Total Debt/Equity</t>
  </si>
  <si>
    <t>D/E</t>
  </si>
  <si>
    <t>Total Liabilities</t>
  </si>
  <si>
    <t>XXX</t>
  </si>
  <si>
    <t>Total Debt / (Total Assets - Total Liabilities)</t>
  </si>
  <si>
    <t>Total Assets - Total Liabilities</t>
  </si>
  <si>
    <t>Current Ratio</t>
  </si>
  <si>
    <t>measures a company's ability to pay short-term and long-term obligations</t>
  </si>
  <si>
    <t>????</t>
  </si>
  <si>
    <t>Book Value Per Share</t>
  </si>
  <si>
    <t>435.63                                           + 0                                                      + 1160                            + 0                           - 109.07</t>
  </si>
  <si>
    <t>Price * Shares Outstanding</t>
  </si>
  <si>
    <t>Revenue (ttm)</t>
  </si>
  <si>
    <t>Revenue Per Share (ttm):</t>
  </si>
  <si>
    <t>Qtrly Revenue Growth (yoy)</t>
  </si>
  <si>
    <t>Income Statement -&gt; Annual Data -&gt; Total Revenue ((2015 - 2014) / 2014) / 4</t>
  </si>
  <si>
    <t>Gross Profit (ttm):</t>
  </si>
  <si>
    <t>Income Statement -&gt; Annual Data -&gt; Gross Profit</t>
  </si>
  <si>
    <t>Income Statement -&gt; Quarterly Data -&gt; Total Revenue (add 4 quarter)</t>
  </si>
  <si>
    <t>Net Income Avl to Common (ttm)</t>
  </si>
  <si>
    <t>Income Statement -&gt; Quarterly Data -&gt; Net Income Applicable To Common Shares (add 4 quarter)</t>
  </si>
  <si>
    <t>Price/Book (mrq):</t>
  </si>
  <si>
    <t>13.51 / 19.7</t>
  </si>
  <si>
    <t>Enterprise Value/Revenue (ttm)</t>
  </si>
  <si>
    <t>Liabilities</t>
  </si>
  <si>
    <t>負債</t>
  </si>
  <si>
    <t>Accounts Payable</t>
  </si>
  <si>
    <t>應付帳款</t>
  </si>
  <si>
    <t>current assets</t>
  </si>
  <si>
    <t>流動資產</t>
  </si>
  <si>
    <t>cash and cash equivalents</t>
  </si>
  <si>
    <t>現金及約當現金</t>
  </si>
  <si>
    <t xml:space="preserve">short-term investments </t>
  </si>
  <si>
    <t xml:space="preserve">短期投資 </t>
  </si>
  <si>
    <t>notes receivable</t>
  </si>
  <si>
    <t>應收票據</t>
  </si>
  <si>
    <t>accounts receivable</t>
  </si>
  <si>
    <t xml:space="preserve">應收帳款 </t>
  </si>
  <si>
    <t>other receivables</t>
  </si>
  <si>
    <t>其他應收款</t>
  </si>
  <si>
    <t>inventories</t>
  </si>
  <si>
    <t>存貨</t>
  </si>
  <si>
    <t>prepaid expenses</t>
  </si>
  <si>
    <t>預付款項</t>
  </si>
  <si>
    <t>current liabilities</t>
  </si>
  <si>
    <t>流動負債</t>
  </si>
  <si>
    <t>short-term borrowings (debt)</t>
  </si>
  <si>
    <t>短期借款</t>
  </si>
  <si>
    <t>short-term notes and bills payable</t>
  </si>
  <si>
    <t>應付短期票券</t>
  </si>
  <si>
    <t>notes payable</t>
  </si>
  <si>
    <t>應付票據</t>
  </si>
  <si>
    <t>應付費用</t>
  </si>
  <si>
    <t>prepayments</t>
  </si>
  <si>
    <t>other current assets</t>
  </si>
  <si>
    <t>其他流動資產</t>
  </si>
  <si>
    <t>funds</t>
  </si>
  <si>
    <t>基金</t>
  </si>
  <si>
    <t>long-term investments</t>
  </si>
  <si>
    <t>長期投資</t>
  </si>
  <si>
    <t>property, plant, and equipment</t>
  </si>
  <si>
    <t>固定資產</t>
  </si>
  <si>
    <t>land</t>
  </si>
  <si>
    <t>土地</t>
  </si>
  <si>
    <t>income taxes payable</t>
  </si>
  <si>
    <t>應付所得稅</t>
  </si>
  <si>
    <t>other payables</t>
  </si>
  <si>
    <t>其他應付款</t>
  </si>
  <si>
    <t>land improvements</t>
  </si>
  <si>
    <t>土地改良物</t>
  </si>
  <si>
    <t>buildings</t>
  </si>
  <si>
    <t>房屋及建物</t>
  </si>
  <si>
    <t>machinery and equipment</t>
  </si>
  <si>
    <t>機（器）具及設備</t>
  </si>
  <si>
    <t>leased assets</t>
  </si>
  <si>
    <t>租賃資產</t>
  </si>
  <si>
    <t>leasehold improvements</t>
  </si>
  <si>
    <t>租賃權益改良</t>
  </si>
  <si>
    <t>construction in progress and prepayments for equipment</t>
  </si>
  <si>
    <t>未完工程及預付購置設備款</t>
  </si>
  <si>
    <t>miscellaneous property, plant, and equipment</t>
  </si>
  <si>
    <t>雜項固定資產</t>
  </si>
  <si>
    <t>depletable assets</t>
  </si>
  <si>
    <t>遞耗資產</t>
  </si>
  <si>
    <t>intangible assets</t>
  </si>
  <si>
    <t>trademarks</t>
  </si>
  <si>
    <t>商標權</t>
  </si>
  <si>
    <t>patents</t>
  </si>
  <si>
    <t>專利權</t>
  </si>
  <si>
    <t>franchise</t>
  </si>
  <si>
    <t>特許權</t>
  </si>
  <si>
    <t>copyright</t>
  </si>
  <si>
    <t>著作權</t>
  </si>
  <si>
    <t>goodwill</t>
  </si>
  <si>
    <t>computer software</t>
  </si>
  <si>
    <t>電腦軟體</t>
  </si>
  <si>
    <t>other intangibles</t>
  </si>
  <si>
    <t>其他無形資產</t>
  </si>
  <si>
    <t>other assets</t>
  </si>
  <si>
    <t>其他資產</t>
  </si>
  <si>
    <t>organization costs</t>
  </si>
  <si>
    <t>開辦費</t>
  </si>
  <si>
    <t>deferred assets</t>
  </si>
  <si>
    <t>遞延資產</t>
  </si>
  <si>
    <t>idle assets</t>
  </si>
  <si>
    <t>閒置資產</t>
  </si>
  <si>
    <t>long-term notes, accounts and overdue receivables</t>
  </si>
  <si>
    <t>長期應收票據及款項與催收帳款</t>
  </si>
  <si>
    <t>assets leased to others</t>
  </si>
  <si>
    <t>出租資產</t>
  </si>
  <si>
    <t>refundable deposit</t>
  </si>
  <si>
    <t>存出保證金</t>
  </si>
  <si>
    <t>miscellaneous assets</t>
  </si>
  <si>
    <t>雜項資產</t>
  </si>
  <si>
    <t>accounts pay able</t>
  </si>
  <si>
    <t>accrued expenses</t>
  </si>
  <si>
    <t>advance receipts</t>
  </si>
  <si>
    <t>預收款項</t>
  </si>
  <si>
    <t xml:space="preserve">long-term liabilities-current portion </t>
  </si>
  <si>
    <t>一年或一營業週期內到期長期負債</t>
  </si>
  <si>
    <t>other current liabilities</t>
  </si>
  <si>
    <t>其他流動負債</t>
  </si>
  <si>
    <t>long-term liabilities</t>
  </si>
  <si>
    <t>長期負債</t>
  </si>
  <si>
    <t>corporate bonds payable</t>
  </si>
  <si>
    <t>應付公司債</t>
  </si>
  <si>
    <t>long-term loans payable</t>
  </si>
  <si>
    <t>長期借款</t>
  </si>
  <si>
    <t>long-term notes and accounts payable</t>
  </si>
  <si>
    <t>長期應付票據及款項</t>
  </si>
  <si>
    <t>accrued liabilities for land value increment tax</t>
  </si>
  <si>
    <t>估計應付土地增值稅</t>
  </si>
  <si>
    <t>accrued pension liabilities</t>
  </si>
  <si>
    <t>應計退休金負債</t>
  </si>
  <si>
    <t>other long-term liabilities</t>
  </si>
  <si>
    <t>其他長期負債</t>
  </si>
  <si>
    <t>other liabilities</t>
  </si>
  <si>
    <t>其他負債</t>
  </si>
  <si>
    <t>deferred liabilities</t>
  </si>
  <si>
    <t>遞延負債</t>
  </si>
  <si>
    <t>deposits received</t>
  </si>
  <si>
    <t>存入保證金</t>
  </si>
  <si>
    <t>miscellaneous liabilities</t>
  </si>
  <si>
    <t>雜項負債</t>
  </si>
  <si>
    <t>長短期金融負債比</t>
  </si>
  <si>
    <t>一年內到期長期負債</t>
  </si>
  <si>
    <t>小數股東權益</t>
  </si>
  <si>
    <t>Deferred Long-Term Liability Charges</t>
  </si>
  <si>
    <t>most often made up of deferred-tax liabilities that are to be paid more than one year in the future</t>
  </si>
  <si>
    <t>稅前淨利率</t>
  </si>
  <si>
    <t>資產報酬率</t>
  </si>
  <si>
    <t>毛利</t>
  </si>
  <si>
    <t>Total Revenue</t>
  </si>
  <si>
    <t>營業收入</t>
  </si>
  <si>
    <t>Cost of Revenue</t>
  </si>
  <si>
    <t>營業成本</t>
  </si>
  <si>
    <t>Gross Profit</t>
  </si>
  <si>
    <t>毛利 (Gross Profit) = 營業收入 - 營業成本 = Total Revenue - Cost of Revenue</t>
  </si>
  <si>
    <t>毛利率 = 毛利 / 營業收入 X 100%</t>
  </si>
  <si>
    <t>營業費用</t>
  </si>
  <si>
    <t>Operating Expenses</t>
  </si>
  <si>
    <t>營業費用 (Total Operating Expenses)</t>
  </si>
  <si>
    <t>Operating Income or Loss</t>
  </si>
  <si>
    <t>營業利益</t>
  </si>
  <si>
    <t>營業利益率 = 營業利益  / 營業收入 X 100%</t>
  </si>
  <si>
    <t>營業利益 (Operating Income or Loss) = 毛利 - 營業費用</t>
  </si>
  <si>
    <t>營業毛利率(銷貨毛利率)＝(銷貨收入-銷貨成本) / 營業淨利X100%</t>
  </si>
  <si>
    <t>營業利益率(營業淨利率)＝(銷貨毛利-營業費用) / 銷貨淨額X100%</t>
  </si>
  <si>
    <t>稅前淨利率＝稅後淨利 / 銷貨收入淨額X100%</t>
  </si>
  <si>
    <t>Net Income</t>
  </si>
  <si>
    <t>淨利</t>
  </si>
  <si>
    <t>淨利 (Net Income) = 營業利益 --  業外收支</t>
  </si>
  <si>
    <t>業外收支 = Net Income From Continuing Ops ( Income from Continuing Operations) + Other Items (Non-recurring Events)</t>
  </si>
  <si>
    <t>淨利率 = 淨利 / 營業收入 X 100%</t>
  </si>
  <si>
    <t>ROE</t>
  </si>
  <si>
    <t>returon of equity</t>
  </si>
  <si>
    <t>股本回報</t>
  </si>
  <si>
    <t>淨利率</t>
  </si>
  <si>
    <t>股東權益</t>
  </si>
  <si>
    <t>商譽減值</t>
  </si>
  <si>
    <t>Goodwill Impairment</t>
  </si>
  <si>
    <t>股東權益 = (All Stock + Retained Earnings + Capital Surplus)</t>
  </si>
  <si>
    <t>EBITDA</t>
  </si>
  <si>
    <t>earnings before interest, taxes, depreciation and amortization</t>
  </si>
  <si>
    <t>Earnings Before Interest And Taxes</t>
  </si>
  <si>
    <t>Interest Expense</t>
  </si>
  <si>
    <t>Income Before Tax</t>
  </si>
  <si>
    <t>稅前息前淨利</t>
  </si>
  <si>
    <t>利息費用</t>
  </si>
  <si>
    <t>稅前淨利</t>
  </si>
  <si>
    <t>現金及約當現金 </t>
  </si>
  <si>
    <t>(cash and cash equivalents) </t>
  </si>
  <si>
    <t>短期投資 </t>
  </si>
  <si>
    <t>(short-term investment) </t>
  </si>
  <si>
    <t>應收票據 </t>
  </si>
  <si>
    <t>(notes receivable) </t>
  </si>
  <si>
    <t>應收帳款 </t>
  </si>
  <si>
    <t>(accounts receivable) </t>
  </si>
  <si>
    <t>其他應收款 </t>
  </si>
  <si>
    <t>(other receivables) </t>
  </si>
  <si>
    <t>存貨 </t>
  </si>
  <si>
    <t>(inventories) </t>
  </si>
  <si>
    <t>預付費用 </t>
  </si>
  <si>
    <t>(prepaid expenses) </t>
  </si>
  <si>
    <t>預付款項 </t>
  </si>
  <si>
    <t>(prepayments) </t>
  </si>
  <si>
    <t>其他流動資產 </t>
  </si>
  <si>
    <t>(other current assets) </t>
  </si>
  <si>
    <t>基金 (funds) </t>
  </si>
  <si>
    <t>長期投資 </t>
  </si>
  <si>
    <t>(long-term investments) </t>
  </si>
  <si>
    <t>土地 (land) </t>
  </si>
  <si>
    <t>土地改良物 </t>
  </si>
  <si>
    <t>(land improvements) </t>
  </si>
  <si>
    <t>房屋及建物 </t>
  </si>
  <si>
    <t>(buildings) </t>
  </si>
  <si>
    <t>機(器)具及設備 </t>
  </si>
  <si>
    <t>(machinery and equipment) </t>
  </si>
  <si>
    <t>租賃資產 </t>
  </si>
  <si>
    <t>(leased assets) </t>
  </si>
  <si>
    <t>租賃權益改良 </t>
  </si>
  <si>
    <t>(leasehold improvements) </t>
  </si>
  <si>
    <t>未完工程及預付購置設備款 </t>
  </si>
  <si>
    <t>(construction in progress and prepayments for equipment) </t>
  </si>
  <si>
    <t>雜項固定資產 </t>
  </si>
  <si>
    <t>(miscellaneous property, </t>
  </si>
  <si>
    <t>plant, and equipment) </t>
  </si>
  <si>
    <t>遞耗資產 </t>
  </si>
  <si>
    <t>(depletable assets) </t>
  </si>
  <si>
    <t>商標權 (trademarks) </t>
  </si>
  <si>
    <t>專利權 (patents) </t>
  </si>
  <si>
    <t>特許權 (franchise) </t>
  </si>
  <si>
    <t>著作權 (copyright) </t>
  </si>
  <si>
    <t>電腦軟體 </t>
  </si>
  <si>
    <t>(computer software) </t>
  </si>
  <si>
    <t>商譽 (goodwill) </t>
  </si>
  <si>
    <t>開辦費 </t>
  </si>
  <si>
    <t>(organization costs) </t>
  </si>
  <si>
    <t>其他無形資產 </t>
  </si>
  <si>
    <t>(other intangibles) </t>
  </si>
  <si>
    <t>遞延資產 </t>
  </si>
  <si>
    <t>(deferred assets) </t>
  </si>
  <si>
    <t>閒置資產 </t>
  </si>
  <si>
    <t>(idle assets) </t>
  </si>
  <si>
    <t>長期應收票據及款項與催收帳款 </t>
  </si>
  <si>
    <t>(long-term notes , accounts and overdue receivables) </t>
  </si>
  <si>
    <t>出租資產 </t>
  </si>
  <si>
    <t>(assets leased to others) </t>
  </si>
  <si>
    <t>存出保證金 </t>
  </si>
  <si>
    <t>(refundable deposit) </t>
  </si>
  <si>
    <t>雜項資產 </t>
  </si>
  <si>
    <t>(miscellaneous assets) </t>
  </si>
  <si>
    <t>短期借款 </t>
  </si>
  <si>
    <t>(short-term borrowings(debt)) </t>
  </si>
  <si>
    <t>應付短期票券 </t>
  </si>
  <si>
    <t>(short-term notes and bills payable) </t>
  </si>
  <si>
    <t>應付票據 </t>
  </si>
  <si>
    <t>(notes payable) </t>
  </si>
  <si>
    <t>應付帳款 </t>
  </si>
  <si>
    <t>(accounts payable) </t>
  </si>
  <si>
    <t>應付所得稅 </t>
  </si>
  <si>
    <t>(income taxes payable) </t>
  </si>
  <si>
    <t>應付費用 </t>
  </si>
  <si>
    <t>(accrued expenses) </t>
  </si>
  <si>
    <t>其他應付款 </t>
  </si>
  <si>
    <t>(other payables) </t>
  </si>
  <si>
    <t>預收款項 </t>
  </si>
  <si>
    <t>(advance receipts) </t>
  </si>
  <si>
    <t>一年或一營業週期內到期長期負債 </t>
  </si>
  <si>
    <t>(long-term liabilities-current portion) </t>
  </si>
  <si>
    <t>其他流動負債 </t>
  </si>
  <si>
    <t>(other current liabilities) </t>
  </si>
  <si>
    <t>應付公司債 </t>
  </si>
  <si>
    <t>(corporate bonds payable) </t>
  </si>
  <si>
    <t>長期借款 </t>
  </si>
  <si>
    <t>(long-term loans payable) </t>
  </si>
  <si>
    <t>長期應付票據及款項 </t>
  </si>
  <si>
    <t>(long-term notes and </t>
  </si>
  <si>
    <t>accounts payable) </t>
  </si>
  <si>
    <t>估計應付土地增值稅 </t>
  </si>
  <si>
    <t>(accrued liabilities for land value increment tax) </t>
  </si>
  <si>
    <t>應計退休金負債 </t>
  </si>
  <si>
    <t>(accrued pension liabilities) </t>
  </si>
  <si>
    <t>其他長期負債 </t>
  </si>
  <si>
    <t>(other long-term liabilities) </t>
  </si>
  <si>
    <t>遞延負債 </t>
  </si>
  <si>
    <t>(deferred liabilities) </t>
  </si>
  <si>
    <t>存入保證金 </t>
  </si>
  <si>
    <t>(deposits received) </t>
  </si>
  <si>
    <t>雜項負債 </t>
  </si>
  <si>
    <t>(miscellaneous liabilities) </t>
  </si>
  <si>
    <t>資本（或股本） </t>
  </si>
  <si>
    <t>(capital) </t>
  </si>
  <si>
    <t>股票溢價 </t>
  </si>
  <si>
    <t>(paid-in capital in excess of par) </t>
  </si>
  <si>
    <t>資產重估增值準備 </t>
  </si>
  <si>
    <t>(capital surplus from assets revaluation) </t>
  </si>
  <si>
    <t>處分資產溢價公積 </t>
  </si>
  <si>
    <t>(capital surplus from gain on disposal of assets) </t>
  </si>
  <si>
    <t>合併公積 </t>
  </si>
  <si>
    <t>(capital surplus from business combination) </t>
  </si>
  <si>
    <t>受贈公積 </t>
  </si>
  <si>
    <t>(donated surplus) </t>
  </si>
  <si>
    <t>其他資本公積 </t>
  </si>
  <si>
    <t>(other additional paid-in capital) </t>
  </si>
  <si>
    <t>法定盈餘公積 </t>
  </si>
  <si>
    <t>(legal reserve) </t>
  </si>
  <si>
    <t>特別盈餘公積 </t>
  </si>
  <si>
    <t>(special reserve) </t>
  </si>
  <si>
    <t>未分配盈餘（或累積虧損）(retained earnings - unappropriated </t>
  </si>
  <si>
    <t>(or accumulated deficit)) </t>
  </si>
  <si>
    <t>長期股權投資未實現跌價損失 </t>
  </si>
  <si>
    <t>(unrealized loss on market value decline of long-term equity investments) </t>
  </si>
  <si>
    <t>累積換算調整數 </t>
  </si>
  <si>
    <t>(cumulative translation </t>
  </si>
  <si>
    <t>adjustment) </t>
  </si>
  <si>
    <t>未認列為退休金成本之淨損失 </t>
  </si>
  <si>
    <t>(net loss not recognized as pension cost) </t>
  </si>
  <si>
    <t>庫藏股 </t>
  </si>
  <si>
    <t>(treasury stock) </t>
  </si>
  <si>
    <t>少數股權 </t>
  </si>
  <si>
    <t>(minority interest) </t>
  </si>
  <si>
    <t>銷貨收入 </t>
  </si>
  <si>
    <t>(sales revenue) </t>
  </si>
  <si>
    <t>銷貨退回 </t>
  </si>
  <si>
    <t>(sales return) </t>
  </si>
  <si>
    <t>銷貨折讓 </t>
  </si>
  <si>
    <t>(sales allowances) </t>
  </si>
  <si>
    <t>勞務收入 </t>
  </si>
  <si>
    <t>(service revenue) </t>
  </si>
  <si>
    <t>業務收入 </t>
  </si>
  <si>
    <t>(agency revenue) </t>
  </si>
  <si>
    <t>其他營業收入 </t>
  </si>
  <si>
    <t>(other operating revenue) </t>
  </si>
  <si>
    <t>銷貨成本 </t>
  </si>
  <si>
    <t>(cost of goods sold) </t>
  </si>
  <si>
    <t>進貨 (purchases) </t>
  </si>
  <si>
    <t>進料 </t>
  </si>
  <si>
    <t>(materials purchased) </t>
  </si>
  <si>
    <t>直接人工 </t>
  </si>
  <si>
    <t>(direct labor) </t>
  </si>
  <si>
    <t>製造費用 </t>
  </si>
  <si>
    <t>(manufacturing overhead) </t>
  </si>
  <si>
    <t>勞務成本 </t>
  </si>
  <si>
    <t>(service costs) </t>
  </si>
  <si>
    <t>業務成本 </t>
  </si>
  <si>
    <t>(agency costs) </t>
  </si>
  <si>
    <t>其他營業成本 </t>
  </si>
  <si>
    <t>(other operating costs) </t>
  </si>
  <si>
    <t>推銷費用 </t>
  </si>
  <si>
    <t>(selling expenses) </t>
  </si>
  <si>
    <t>管理及總務費用 </t>
  </si>
  <si>
    <t>(general &amp; administrative expenses) </t>
  </si>
  <si>
    <t>研究發展費用 </t>
  </si>
  <si>
    <t>(research and development expenses) </t>
  </si>
  <si>
    <t>利息收入 </t>
  </si>
  <si>
    <t>(interest revenue) </t>
  </si>
  <si>
    <t>投資收益 </t>
  </si>
  <si>
    <t>(investment income) </t>
  </si>
  <si>
    <t>兌換利益 </t>
  </si>
  <si>
    <t>(foreign exchange gain) </t>
  </si>
  <si>
    <t>處分投資收益 </t>
  </si>
  <si>
    <t>(gain on disposal of </t>
  </si>
  <si>
    <t>investments) </t>
  </si>
  <si>
    <t>處分資產溢價收入 </t>
  </si>
  <si>
    <t>(gain on disposal of assets) </t>
  </si>
  <si>
    <t>其他營業外收入 </t>
  </si>
  <si>
    <t>(other non-operating revenue) </t>
  </si>
  <si>
    <t>利息費用 </t>
  </si>
  <si>
    <t>(interest expense) </t>
  </si>
  <si>
    <t>投資損失 </t>
  </si>
  <si>
    <t>(investment loss) </t>
  </si>
  <si>
    <t>兌換損失 </t>
  </si>
  <si>
    <t>(foreign exchange loss) </t>
  </si>
  <si>
    <t>處分投資損失 </t>
  </si>
  <si>
    <t>(loss on disposal of </t>
  </si>
  <si>
    <t>處分資產損失 (loss on disposal of assets) </t>
  </si>
  <si>
    <t>其他營業外費用 </t>
  </si>
  <si>
    <t>(other non-operating </t>
  </si>
  <si>
    <t>expenses) </t>
  </si>
  <si>
    <t>所得稅費用或利益 </t>
  </si>
  <si>
    <t>(income tax expense or benefit) </t>
  </si>
  <si>
    <t>停業部門損益-停業前營業損益 </t>
  </si>
  <si>
    <t>(income(loss)from operations of discontinued segments) </t>
  </si>
  <si>
    <t>停業部門損益-處分損益 (gain(loss) from disposal of discontinued segments) </t>
  </si>
  <si>
    <t>非常損益(extraordinary gain or loss) </t>
  </si>
  <si>
    <t>會計原則變動之累積影響數 </t>
  </si>
  <si>
    <t>(cumulative effect of changes in accounting principles) </t>
  </si>
  <si>
    <t>少數股權淨利 </t>
  </si>
  <si>
    <t>(minority interest income)</t>
  </si>
  <si>
    <t>預付費用</t>
  </si>
  <si>
    <t>capital</t>
  </si>
  <si>
    <t>資本（或股本）</t>
  </si>
  <si>
    <t>paid-in capital in excess of par</t>
  </si>
  <si>
    <t>capital surplus from assets revaluation</t>
  </si>
  <si>
    <t>資產重估增值準備</t>
  </si>
  <si>
    <t>capital surplus from gain on disposal of assets</t>
  </si>
  <si>
    <t>處分資產溢價公積</t>
  </si>
  <si>
    <t>capital surplus from business combination</t>
  </si>
  <si>
    <t>合併公積</t>
  </si>
  <si>
    <t>donated surplus</t>
  </si>
  <si>
    <t>受贈公積</t>
  </si>
  <si>
    <t>other additional paid-in capital</t>
  </si>
  <si>
    <t>其他資本公積</t>
  </si>
  <si>
    <t>legal reserve</t>
  </si>
  <si>
    <t>法定盈餘公積</t>
  </si>
  <si>
    <t>special reserve</t>
  </si>
  <si>
    <t>retained earnings - unappropriated (accumulated deficit)</t>
  </si>
  <si>
    <t>未分配盈餘（或累積虧損)</t>
  </si>
  <si>
    <t>unrealized loss on market value decline of long-term equity investments</t>
  </si>
  <si>
    <t>長期股權投資未實現跌價損失</t>
  </si>
  <si>
    <t>cumulative translation adjustment</t>
  </si>
  <si>
    <t>net loss not recognized as pension cost</t>
  </si>
  <si>
    <t>treasury stock</t>
  </si>
  <si>
    <t>小數股東權益, 少數股權</t>
  </si>
  <si>
    <t>sales revenue</t>
  </si>
  <si>
    <t>sales return</t>
  </si>
  <si>
    <t>sales allowances</t>
  </si>
  <si>
    <t>service revenue</t>
  </si>
  <si>
    <t>agency revenue</t>
  </si>
  <si>
    <t>other operating revenue</t>
  </si>
  <si>
    <t>cost of goods sold</t>
  </si>
  <si>
    <t>purchases</t>
  </si>
  <si>
    <t>進貨</t>
  </si>
  <si>
    <t>materials purchased</t>
  </si>
  <si>
    <t>direct labor</t>
  </si>
  <si>
    <t>manufacturing overhead</t>
  </si>
  <si>
    <t>service costs</t>
  </si>
  <si>
    <t>agency costs</t>
  </si>
  <si>
    <t>other operating costs</t>
  </si>
  <si>
    <t>selling expenses</t>
  </si>
  <si>
    <t>general &amp; administrative expenses</t>
  </si>
  <si>
    <t>research and development expenses</t>
  </si>
  <si>
    <t>interest revenue</t>
  </si>
  <si>
    <t>investment income</t>
  </si>
  <si>
    <t>foreign exchange gain</t>
  </si>
  <si>
    <t>gain on disposal of investments</t>
  </si>
  <si>
    <t>gain on disposal of assets</t>
  </si>
  <si>
    <t>other non-operating revenue</t>
  </si>
  <si>
    <t>interest expense</t>
  </si>
  <si>
    <t>investment loss</t>
  </si>
  <si>
    <t>foreign exchange loss</t>
  </si>
  <si>
    <t>loss on disposal of investments</t>
  </si>
  <si>
    <t>loss on disposal of assets</t>
  </si>
  <si>
    <t>處分資產損失</t>
  </si>
  <si>
    <t>other non-operating expenses </t>
  </si>
  <si>
    <t>income tax expense or benefit</t>
  </si>
  <si>
    <t>income(loss)from operations of discontinued segments</t>
  </si>
  <si>
    <t>停業部門損益-處分損益</t>
  </si>
  <si>
    <t>gain(loss) from disposal of discontinued segments</t>
  </si>
  <si>
    <t>非常損益</t>
  </si>
  <si>
    <t>extraordinary gain or loss</t>
  </si>
  <si>
    <t>cumulative effect of changes in accounting principles</t>
  </si>
  <si>
    <t>minority interest income</t>
  </si>
  <si>
    <t>Book Value Per Common Share</t>
  </si>
  <si>
    <t>(Total Stockholder Equity - Preferred Stock) / Common Stock</t>
  </si>
  <si>
    <t>Income Statement</t>
  </si>
  <si>
    <t>Balance Sheet</t>
  </si>
  <si>
    <t>Cash Flow</t>
  </si>
  <si>
    <t>IS-  Net Income Applicable To Common Shares</t>
  </si>
  <si>
    <t>Net Income Applicable To Common Shares</t>
  </si>
  <si>
    <t>CF - Net Income</t>
  </si>
  <si>
    <t>淨利xxxxxxx</t>
  </si>
  <si>
    <t>營業收入-營業成本-營業費用</t>
  </si>
  <si>
    <t>營業收入-營業成本</t>
  </si>
  <si>
    <r>
      <t>selling</t>
    </r>
    <r>
      <rPr>
        <sz val="12"/>
        <color rgb="FF000000"/>
        <rFont val="Arial"/>
        <family val="2"/>
      </rPr>
      <t> expenses and all </t>
    </r>
    <r>
      <rPr>
        <sz val="12"/>
        <color rgb="FFDD4D31"/>
        <rFont val="Arial"/>
        <family val="2"/>
      </rPr>
      <t>general</t>
    </r>
    <r>
      <rPr>
        <sz val="12"/>
        <color rgb="FF000000"/>
        <rFont val="Arial"/>
        <family val="2"/>
      </rPr>
      <t> </t>
    </r>
    <r>
      <rPr>
        <sz val="12"/>
        <color rgb="FFDD4D31"/>
        <rFont val="Arial"/>
        <family val="2"/>
      </rPr>
      <t>and administrative</t>
    </r>
    <r>
      <rPr>
        <sz val="12"/>
        <color rgb="FF000000"/>
        <rFont val="Arial"/>
        <family val="2"/>
      </rPr>
      <t> expenses</t>
    </r>
  </si>
  <si>
    <t>selling general &amp; administrative expenses</t>
  </si>
  <si>
    <t>推銷,管理及總務費用 </t>
  </si>
  <si>
    <t>1次性費用</t>
  </si>
  <si>
    <t>Non Recurring</t>
  </si>
  <si>
    <t>研究發展費用 + 推銷,管理及總務費用 + 1次性費用</t>
  </si>
  <si>
    <t>毛利 - 營業費用</t>
  </si>
  <si>
    <t>Income from Continuing Operations</t>
  </si>
  <si>
    <t>Total Other Income/Expenses Net</t>
  </si>
  <si>
    <t>營外損益, 雜項損益</t>
  </si>
  <si>
    <t>營業利益 + 營外損益</t>
  </si>
  <si>
    <t>稅前息前淨利 - 利息費用</t>
  </si>
  <si>
    <t>Net Income From Continuing Ops</t>
  </si>
  <si>
    <t>繼續經營淨利</t>
  </si>
  <si>
    <t>稅前淨利 - 所得稅費用或利益 - 小數股東權益</t>
  </si>
  <si>
    <t>Non-recurring Events</t>
  </si>
  <si>
    <t>1次性</t>
  </si>
  <si>
    <t>繼續經營淨利 - 1次性</t>
  </si>
  <si>
    <t>業外收支, 繼續經營收支</t>
  </si>
  <si>
    <t>stockholders' equity / Shares Outstanding (635.08 / 32.24 = 19.69)</t>
  </si>
  <si>
    <t>LCI 3/10</t>
  </si>
  <si>
    <t>Key</t>
  </si>
  <si>
    <t>BS (Cash And Cash Equivalents + Short Term Investments)</t>
  </si>
  <si>
    <t>BS (Long Term Debt + Other Liabilities)</t>
  </si>
  <si>
    <t>BS (Total Assets)</t>
  </si>
  <si>
    <t>BS (Total Liabilities)</t>
  </si>
  <si>
    <t>Total Current Assets</t>
  </si>
  <si>
    <t>BS (Total Current Assets)</t>
  </si>
  <si>
    <t>Total Current Liabilities</t>
  </si>
  <si>
    <t>BS (Total Current Liabilities)</t>
  </si>
  <si>
    <t>Total Current Assets /Total  Current Liabilities</t>
  </si>
  <si>
    <t>Operating Cash Flow (ttm)</t>
  </si>
  <si>
    <t>C_Q (Total Cash Flow From Operating Activities 1,2,3,4)</t>
  </si>
  <si>
    <t>Net Profit + Interest expense - Net Capital Expenditure (CAPEX) - Net changes in Working Capital - Tax shield on Interest Expense</t>
  </si>
  <si>
    <t>Levered Free Cash Flow</t>
  </si>
  <si>
    <t>P/E ratio</t>
  </si>
  <si>
    <t>毛利率</t>
  </si>
  <si>
    <t>ROVI</t>
  </si>
  <si>
    <t>Research Development</t>
  </si>
  <si>
    <t>Selling General and Administrative</t>
  </si>
  <si>
    <t>Others</t>
  </si>
  <si>
    <t>Total Operating Expenses</t>
  </si>
  <si>
    <t>Income Tax Expense</t>
  </si>
  <si>
    <t xml:space="preserve">-  </t>
  </si>
  <si>
    <t>Discontinued Operations</t>
  </si>
  <si>
    <t>Extraordinary Items</t>
  </si>
  <si>
    <t>Effect Of Accounting Changes</t>
  </si>
  <si>
    <t>Other Items</t>
  </si>
  <si>
    <t>Preferred Stock And Other Adjustments</t>
  </si>
  <si>
    <t>Gross Profit Ratio</t>
  </si>
  <si>
    <t>Operating Income Ratio</t>
  </si>
  <si>
    <t>營益率</t>
  </si>
  <si>
    <t>Period Ending</t>
  </si>
  <si>
    <t>營業收入 - 營業成本</t>
  </si>
  <si>
    <t>Net Income Ratio</t>
  </si>
  <si>
    <t>股東權益報酬率</t>
  </si>
  <si>
    <t>( 營業收入 - 營業成本 ) / 營業收入 * 100</t>
  </si>
  <si>
    <t>營業利益/ 營業收入*100</t>
  </si>
  <si>
    <t>淨利/ 營業收入*100</t>
  </si>
  <si>
    <t>&gt; 10</t>
  </si>
  <si>
    <t>&gt; 15</t>
  </si>
  <si>
    <t>Assets</t>
  </si>
  <si>
    <t>Current Assets</t>
  </si>
  <si>
    <t>Cash And Cash Equivalents</t>
  </si>
  <si>
    <t>Short Term Investments</t>
  </si>
  <si>
    <t>Net Receivables</t>
  </si>
  <si>
    <t>Inventory</t>
  </si>
  <si>
    <t>Other Current Assets</t>
  </si>
  <si>
    <t>Long Term Investments</t>
  </si>
  <si>
    <t>Property Plant and Equipment</t>
  </si>
  <si>
    <t>Other Assets</t>
  </si>
  <si>
    <t>Deferred Long Term Asset Charges</t>
  </si>
  <si>
    <t>Current Liabilities</t>
  </si>
  <si>
    <t>Short/Current Long Term Debt</t>
  </si>
  <si>
    <t>Other Current Liabilities</t>
  </si>
  <si>
    <t>Long Term Debt</t>
  </si>
  <si>
    <t>Other Liabilities</t>
  </si>
  <si>
    <t>Deferred Long Term Liability Charges</t>
  </si>
  <si>
    <t>Negative Goodwill</t>
  </si>
  <si>
    <t>Stockholders' Equity</t>
  </si>
  <si>
    <t>Misc Stocks Options Warrants</t>
  </si>
  <si>
    <t>Redeemable Preferred Stock</t>
  </si>
  <si>
    <t>Preferred Stock</t>
  </si>
  <si>
    <t>Common Stock</t>
  </si>
  <si>
    <t>Retained Earnings</t>
  </si>
  <si>
    <t>Treasury Stock</t>
  </si>
  <si>
    <t>Other Stockholder Equity</t>
  </si>
  <si>
    <t>淨利/ 股東權益</t>
  </si>
  <si>
    <t>應收帳款周轉率</t>
  </si>
  <si>
    <t>營業收入/ 應收帳款 * 100</t>
  </si>
  <si>
    <t>應收帳款周轉天數</t>
  </si>
  <si>
    <t>365/應收帳款周轉率</t>
  </si>
  <si>
    <t>應收帳款</t>
  </si>
  <si>
    <t>EPS</t>
  </si>
  <si>
    <t>PE Ratio</t>
  </si>
  <si>
    <t>本益比</t>
  </si>
  <si>
    <t>本益比 = Price / EPS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</si>
</sst>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362F2D"/>
      <name val="Arial"/>
      <family val="2"/>
    </font>
    <font>
      <sz val="13"/>
      <color rgb="FF111111"/>
      <name val="Arial"/>
      <family val="2"/>
    </font>
    <font>
      <sz val="12"/>
      <color rgb="FF111111"/>
      <name val="Arial"/>
      <family val="2"/>
    </font>
    <font>
      <b/>
      <sz val="11"/>
      <color rgb="FF000000"/>
      <name val="Arial"/>
      <family val="2"/>
    </font>
    <font>
      <sz val="12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DD4D31"/>
      <name val="Arial"/>
      <family val="2"/>
    </font>
    <font>
      <b/>
      <sz val="12"/>
      <color theme="1"/>
      <name val="Arial"/>
      <family val="2"/>
    </font>
    <font>
      <sz val="11"/>
      <color rgb="FF333333"/>
      <name val="Arial"/>
      <family val="2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15" fontId="3" fillId="0" borderId="0" xfId="0" applyNumberFormat="1" applyFont="1"/>
    <xf numFmtId="16" fontId="4" fillId="0" borderId="0" xfId="0" applyNumberFormat="1" applyFont="1"/>
    <xf numFmtId="0" fontId="6" fillId="0" borderId="0" xfId="0" applyFont="1"/>
    <xf numFmtId="0" fontId="7" fillId="0" borderId="0" xfId="0" applyFont="1"/>
    <xf numFmtId="10" fontId="2" fillId="0" borderId="0" xfId="0" applyNumberFormat="1" applyFont="1"/>
    <xf numFmtId="10" fontId="0" fillId="0" borderId="0" xfId="0" applyNumberFormat="1" applyFont="1"/>
    <xf numFmtId="0" fontId="8" fillId="0" borderId="0" xfId="0" applyFont="1"/>
    <xf numFmtId="3" fontId="0" fillId="0" borderId="0" xfId="0" applyNumberFormat="1"/>
    <xf numFmtId="0" fontId="3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9" fillId="0" borderId="0" xfId="0" applyFont="1"/>
    <xf numFmtId="15" fontId="1" fillId="0" borderId="0" xfId="0" applyNumberFormat="1" applyFont="1"/>
    <xf numFmtId="3" fontId="2" fillId="0" borderId="0" xfId="0" applyNumberFormat="1" applyFont="1"/>
    <xf numFmtId="15" fontId="0" fillId="0" borderId="0" xfId="0" applyNumberFormat="1"/>
    <xf numFmtId="0" fontId="14" fillId="0" borderId="0" xfId="0" applyFont="1"/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97"/>
  <sheetViews>
    <sheetView topLeftCell="A118" workbookViewId="0">
      <selection activeCell="C147" sqref="C147"/>
    </sheetView>
  </sheetViews>
  <sheetFormatPr defaultRowHeight="15.75"/>
  <cols>
    <col min="2" max="2" width="49" customWidth="1"/>
    <col min="3" max="4" width="54.625" customWidth="1"/>
    <col min="5" max="5" width="49.75" customWidth="1"/>
    <col min="6" max="6" width="29.375" customWidth="1"/>
    <col min="7" max="7" width="30.125" customWidth="1"/>
    <col min="8" max="8" width="17" customWidth="1"/>
  </cols>
  <sheetData>
    <row r="1" spans="1:6">
      <c r="B1" s="4" t="s">
        <v>487</v>
      </c>
      <c r="C1" t="s">
        <v>488</v>
      </c>
    </row>
    <row r="3" spans="1:6">
      <c r="A3" s="14" t="s">
        <v>489</v>
      </c>
    </row>
    <row r="4" spans="1:6">
      <c r="A4" s="3"/>
      <c r="B4" s="2" t="s">
        <v>185</v>
      </c>
      <c r="C4" s="2" t="s">
        <v>186</v>
      </c>
      <c r="D4" s="2"/>
      <c r="E4" s="3"/>
      <c r="F4" s="3"/>
    </row>
    <row r="5" spans="1:6">
      <c r="A5" s="3"/>
      <c r="B5" s="2" t="s">
        <v>187</v>
      </c>
      <c r="C5" s="2" t="s">
        <v>188</v>
      </c>
      <c r="D5" s="2"/>
      <c r="E5" s="3"/>
      <c r="F5" s="3"/>
    </row>
    <row r="6" spans="1:6">
      <c r="A6" s="3"/>
      <c r="B6" s="2" t="s">
        <v>189</v>
      </c>
      <c r="C6" s="3" t="s">
        <v>184</v>
      </c>
      <c r="D6" s="3" t="s">
        <v>497</v>
      </c>
      <c r="E6" s="3"/>
      <c r="F6" s="3"/>
    </row>
    <row r="7" spans="1:6">
      <c r="A7" s="3"/>
      <c r="B7" s="3" t="s">
        <v>193</v>
      </c>
      <c r="C7" s="3" t="s">
        <v>192</v>
      </c>
      <c r="D7" s="2" t="s">
        <v>503</v>
      </c>
      <c r="E7" s="3"/>
      <c r="F7" s="3"/>
    </row>
    <row r="8" spans="1:6">
      <c r="A8" s="3"/>
      <c r="B8" s="2" t="s">
        <v>465</v>
      </c>
      <c r="C8" s="2" t="s">
        <v>386</v>
      </c>
      <c r="D8" s="2"/>
      <c r="E8" s="3"/>
      <c r="F8" s="3"/>
    </row>
    <row r="9" spans="1:6">
      <c r="A9" s="3"/>
      <c r="B9" s="2" t="s">
        <v>499</v>
      </c>
      <c r="C9" s="2" t="s">
        <v>500</v>
      </c>
      <c r="E9" s="16" t="s">
        <v>498</v>
      </c>
      <c r="F9" s="3"/>
    </row>
    <row r="10" spans="1:6">
      <c r="A10" s="3"/>
      <c r="B10" s="2" t="s">
        <v>502</v>
      </c>
      <c r="C10" s="2" t="s">
        <v>501</v>
      </c>
      <c r="D10" s="16"/>
      <c r="E10" s="3"/>
      <c r="F10" s="3"/>
    </row>
    <row r="11" spans="1:6">
      <c r="A11" s="3"/>
      <c r="B11" s="2" t="s">
        <v>195</v>
      </c>
      <c r="C11" s="3" t="s">
        <v>196</v>
      </c>
      <c r="D11" s="3" t="s">
        <v>504</v>
      </c>
      <c r="E11" s="3"/>
      <c r="F11" s="3"/>
    </row>
    <row r="12" spans="1:6">
      <c r="A12" s="3"/>
      <c r="B12" s="2" t="s">
        <v>505</v>
      </c>
      <c r="C12" s="2" t="s">
        <v>516</v>
      </c>
      <c r="D12" s="3"/>
      <c r="E12" s="3"/>
      <c r="F12" s="3"/>
    </row>
    <row r="13" spans="1:6">
      <c r="A13" s="3"/>
      <c r="B13" s="2" t="s">
        <v>506</v>
      </c>
      <c r="C13" s="2" t="s">
        <v>507</v>
      </c>
      <c r="D13" s="3"/>
      <c r="E13" s="3"/>
      <c r="F13" s="3"/>
    </row>
    <row r="14" spans="1:6">
      <c r="A14" s="3"/>
      <c r="B14" s="2" t="s">
        <v>217</v>
      </c>
      <c r="C14" s="2" t="s">
        <v>220</v>
      </c>
      <c r="D14" s="3" t="s">
        <v>508</v>
      </c>
      <c r="E14" s="3"/>
      <c r="F14" s="3"/>
    </row>
    <row r="15" spans="1:6">
      <c r="B15" s="2" t="s">
        <v>218</v>
      </c>
      <c r="C15" t="s">
        <v>221</v>
      </c>
    </row>
    <row r="16" spans="1:6">
      <c r="B16" s="2" t="s">
        <v>219</v>
      </c>
      <c r="C16" t="s">
        <v>222</v>
      </c>
      <c r="D16" t="s">
        <v>509</v>
      </c>
    </row>
    <row r="17" spans="1:6">
      <c r="A17" s="3"/>
      <c r="B17" s="2" t="s">
        <v>479</v>
      </c>
      <c r="C17" s="2" t="s">
        <v>413</v>
      </c>
      <c r="D17" s="2"/>
      <c r="E17" s="3"/>
      <c r="F17" s="3"/>
    </row>
    <row r="18" spans="1:6">
      <c r="A18" s="3"/>
      <c r="B18" s="2" t="s">
        <v>24</v>
      </c>
      <c r="C18" s="3" t="s">
        <v>179</v>
      </c>
      <c r="D18" s="3"/>
      <c r="E18" s="3"/>
      <c r="F18" s="3"/>
    </row>
    <row r="19" spans="1:6">
      <c r="A19" s="3"/>
      <c r="B19" s="2" t="s">
        <v>510</v>
      </c>
      <c r="C19" s="2" t="s">
        <v>511</v>
      </c>
      <c r="D19" t="s">
        <v>512</v>
      </c>
      <c r="E19" s="3"/>
      <c r="F19" s="3"/>
    </row>
    <row r="20" spans="1:6">
      <c r="A20" s="3"/>
      <c r="B20" s="2" t="s">
        <v>513</v>
      </c>
      <c r="C20" s="2" t="s">
        <v>514</v>
      </c>
      <c r="E20" s="3"/>
      <c r="F20" s="3"/>
    </row>
    <row r="21" spans="1:6">
      <c r="A21" s="3"/>
      <c r="B21" s="2" t="s">
        <v>202</v>
      </c>
      <c r="C21" s="2" t="s">
        <v>203</v>
      </c>
      <c r="D21" t="s">
        <v>515</v>
      </c>
      <c r="E21" s="2" t="s">
        <v>204</v>
      </c>
      <c r="F21" s="3"/>
    </row>
    <row r="22" spans="1:6">
      <c r="A22" s="3"/>
      <c r="B22" s="2" t="s">
        <v>493</v>
      </c>
      <c r="C22" s="3" t="s">
        <v>495</v>
      </c>
      <c r="D22" s="3" t="s">
        <v>496</v>
      </c>
      <c r="E22" s="17" t="s">
        <v>494</v>
      </c>
      <c r="F22" s="3"/>
    </row>
    <row r="23" spans="1:6">
      <c r="A23" s="3"/>
      <c r="B23" s="2"/>
      <c r="C23" s="3"/>
      <c r="D23" s="3"/>
      <c r="E23" s="3"/>
      <c r="F23" s="3"/>
    </row>
    <row r="24" spans="1:6">
      <c r="A24" s="14" t="s">
        <v>490</v>
      </c>
      <c r="B24" s="2"/>
      <c r="C24" s="3"/>
      <c r="D24" s="3"/>
      <c r="E24" s="3"/>
      <c r="F24" s="3"/>
    </row>
    <row r="25" spans="1:6">
      <c r="A25" s="3"/>
      <c r="B25" s="2" t="s">
        <v>217</v>
      </c>
      <c r="C25" s="3" t="s">
        <v>220</v>
      </c>
      <c r="D25" s="3"/>
      <c r="E25" s="3"/>
      <c r="F25" s="3"/>
    </row>
    <row r="28" spans="1:6">
      <c r="B28" s="1"/>
    </row>
    <row r="29" spans="1:6">
      <c r="A29" s="3"/>
      <c r="B29" s="2" t="s">
        <v>2</v>
      </c>
      <c r="C29" s="3" t="s">
        <v>3</v>
      </c>
      <c r="D29" s="3"/>
      <c r="E29" s="3"/>
      <c r="F29" s="3"/>
    </row>
    <row r="30" spans="1:6">
      <c r="A30" s="3"/>
      <c r="B30" s="2" t="s">
        <v>4</v>
      </c>
      <c r="C30" s="3" t="s">
        <v>5</v>
      </c>
      <c r="D30" s="3"/>
      <c r="E30" s="3"/>
      <c r="F30" s="3"/>
    </row>
    <row r="31" spans="1:6">
      <c r="A31" s="3"/>
      <c r="B31" s="3" t="s">
        <v>0</v>
      </c>
      <c r="C31" s="3" t="s">
        <v>1</v>
      </c>
      <c r="D31" s="3"/>
      <c r="E31" s="3"/>
      <c r="F31" s="3"/>
    </row>
    <row r="32" spans="1:6">
      <c r="A32" s="3"/>
      <c r="B32" s="2" t="s">
        <v>6</v>
      </c>
      <c r="C32" s="3" t="s">
        <v>7</v>
      </c>
      <c r="D32" s="3"/>
      <c r="E32" s="3"/>
      <c r="F32" s="3"/>
    </row>
    <row r="33" spans="1:6">
      <c r="A33" s="3"/>
      <c r="B33" s="2" t="s">
        <v>10</v>
      </c>
      <c r="C33" s="3" t="s">
        <v>11</v>
      </c>
      <c r="D33" s="3"/>
      <c r="E33" s="3"/>
      <c r="F33" s="3"/>
    </row>
    <row r="34" spans="1:6">
      <c r="A34" s="3"/>
      <c r="B34" s="2" t="s">
        <v>8</v>
      </c>
      <c r="C34" s="3" t="s">
        <v>9</v>
      </c>
      <c r="D34" s="3"/>
      <c r="E34" s="3"/>
      <c r="F34" s="3"/>
    </row>
    <row r="35" spans="1:6">
      <c r="A35" s="3"/>
      <c r="B35" s="2" t="s">
        <v>12</v>
      </c>
      <c r="C35" s="2" t="s">
        <v>14</v>
      </c>
      <c r="D35" s="2"/>
      <c r="E35" s="3" t="s">
        <v>17</v>
      </c>
      <c r="F35" s="3"/>
    </row>
    <row r="36" spans="1:6">
      <c r="A36" s="3"/>
      <c r="B36" s="2"/>
      <c r="C36" s="2"/>
      <c r="D36" s="2"/>
      <c r="E36" s="3"/>
      <c r="F36" s="3"/>
    </row>
    <row r="37" spans="1:6">
      <c r="A37" s="14" t="s">
        <v>491</v>
      </c>
      <c r="B37" s="2"/>
      <c r="C37" s="2"/>
      <c r="D37" s="2"/>
      <c r="E37" s="3"/>
      <c r="F37" s="3"/>
    </row>
    <row r="38" spans="1:6">
      <c r="A38" s="14"/>
      <c r="B38" s="2" t="s">
        <v>202</v>
      </c>
      <c r="C38" s="3" t="s">
        <v>203</v>
      </c>
      <c r="D38" s="3"/>
      <c r="E38" s="3" t="s">
        <v>492</v>
      </c>
      <c r="F38" s="3"/>
    </row>
    <row r="39" spans="1:6">
      <c r="A39" s="14"/>
      <c r="B39" s="2"/>
      <c r="C39" s="2"/>
      <c r="D39" s="2"/>
      <c r="E39" s="3"/>
      <c r="F39" s="3"/>
    </row>
    <row r="40" spans="1:6">
      <c r="A40" s="3"/>
      <c r="B40" s="3"/>
      <c r="C40" s="2" t="s">
        <v>16</v>
      </c>
      <c r="D40" s="2"/>
      <c r="E40" s="3"/>
      <c r="F40" s="3"/>
    </row>
    <row r="41" spans="1:6">
      <c r="A41" s="3"/>
      <c r="B41" s="1"/>
      <c r="C41" s="2"/>
      <c r="D41" s="2"/>
      <c r="E41" s="3"/>
      <c r="F41" s="3"/>
    </row>
    <row r="43" spans="1:6">
      <c r="A43" s="4" t="s">
        <v>25</v>
      </c>
      <c r="B43" s="4" t="s">
        <v>26</v>
      </c>
      <c r="C43" s="3"/>
      <c r="D43" s="3"/>
      <c r="E43" s="3"/>
      <c r="F43" s="3"/>
    </row>
    <row r="44" spans="1:6">
      <c r="A44" s="3"/>
      <c r="B44" s="3"/>
      <c r="C44" s="3"/>
      <c r="D44" s="3"/>
      <c r="E44" s="3"/>
      <c r="F44" s="3"/>
    </row>
    <row r="45" spans="1:6">
      <c r="A45" s="3"/>
      <c r="B45" s="3" t="s">
        <v>57</v>
      </c>
      <c r="C45" s="3" t="s">
        <v>58</v>
      </c>
      <c r="D45" s="3"/>
      <c r="E45" s="3"/>
      <c r="F45" s="3"/>
    </row>
    <row r="46" spans="1:6">
      <c r="A46" s="3"/>
      <c r="B46" s="2" t="s">
        <v>59</v>
      </c>
      <c r="C46" s="3" t="s">
        <v>60</v>
      </c>
      <c r="D46" s="3"/>
      <c r="E46" s="3"/>
      <c r="F46" s="3"/>
    </row>
    <row r="47" spans="1:6">
      <c r="A47" s="3"/>
      <c r="B47" s="3" t="s">
        <v>180</v>
      </c>
      <c r="C47" s="3" t="s">
        <v>181</v>
      </c>
      <c r="D47" s="3"/>
      <c r="E47" s="3"/>
      <c r="F47" s="3"/>
    </row>
    <row r="48" spans="1:6">
      <c r="A48" s="3"/>
      <c r="B48" s="3" t="s">
        <v>215</v>
      </c>
      <c r="C48" s="2" t="s">
        <v>216</v>
      </c>
      <c r="D48" s="2"/>
      <c r="E48" s="3"/>
      <c r="F48" s="3"/>
    </row>
    <row r="49" spans="1:6">
      <c r="A49" s="3"/>
      <c r="B49" s="3"/>
      <c r="C49" s="3"/>
      <c r="D49" s="3"/>
      <c r="E49" s="3"/>
      <c r="F49" s="3"/>
    </row>
    <row r="50" spans="1:6">
      <c r="A50" s="3"/>
      <c r="B50" s="3"/>
      <c r="C50" s="3"/>
      <c r="D50" s="3"/>
      <c r="E50" s="3"/>
      <c r="F50" s="3"/>
    </row>
    <row r="51" spans="1:6">
      <c r="A51" s="3"/>
      <c r="B51" s="3" t="s">
        <v>147</v>
      </c>
      <c r="C51" s="3" t="s">
        <v>60</v>
      </c>
      <c r="D51" s="3"/>
      <c r="E51" s="3"/>
      <c r="F51" s="3"/>
    </row>
    <row r="52" spans="1:6">
      <c r="A52" s="3"/>
      <c r="B52" s="3" t="s">
        <v>69</v>
      </c>
      <c r="C52" s="3" t="s">
        <v>70</v>
      </c>
      <c r="D52" s="3"/>
      <c r="E52" s="3"/>
      <c r="F52" s="3"/>
    </row>
    <row r="53" spans="1:6">
      <c r="A53" s="3"/>
      <c r="B53" s="3" t="s">
        <v>148</v>
      </c>
      <c r="C53" s="3" t="s">
        <v>85</v>
      </c>
      <c r="D53" s="3"/>
      <c r="E53" s="3"/>
      <c r="F53" s="3"/>
    </row>
    <row r="54" spans="1:6">
      <c r="A54" s="3"/>
      <c r="B54" s="3" t="s">
        <v>163</v>
      </c>
      <c r="C54" s="3" t="s">
        <v>164</v>
      </c>
      <c r="D54" s="3"/>
      <c r="E54" s="3"/>
      <c r="F54" s="3"/>
    </row>
    <row r="55" spans="1:6">
      <c r="A55" s="3"/>
      <c r="B55" s="3" t="s">
        <v>165</v>
      </c>
      <c r="C55" s="3" t="s">
        <v>166</v>
      </c>
      <c r="D55" s="3"/>
      <c r="E55" s="3"/>
      <c r="F55" s="3"/>
    </row>
    <row r="56" spans="1:6">
      <c r="A56" s="3"/>
      <c r="B56" s="3" t="s">
        <v>149</v>
      </c>
      <c r="C56" s="3" t="s">
        <v>150</v>
      </c>
      <c r="D56" s="3"/>
      <c r="E56" s="3"/>
      <c r="F56" s="3"/>
    </row>
    <row r="57" spans="1:6">
      <c r="A57" s="3"/>
      <c r="B57" s="2" t="s">
        <v>461</v>
      </c>
      <c r="C57" s="2" t="s">
        <v>378</v>
      </c>
      <c r="D57" s="2"/>
      <c r="E57" s="3"/>
      <c r="F57" s="3"/>
    </row>
    <row r="58" spans="1:6">
      <c r="A58" s="3"/>
      <c r="B58" s="2" t="s">
        <v>452</v>
      </c>
      <c r="C58" s="2" t="s">
        <v>363</v>
      </c>
      <c r="D58" s="2"/>
      <c r="E58" s="3"/>
      <c r="F58" s="3"/>
    </row>
    <row r="59" spans="1:6">
      <c r="A59" s="3"/>
      <c r="B59" s="3" t="s">
        <v>141</v>
      </c>
      <c r="C59" s="3" t="s">
        <v>142</v>
      </c>
      <c r="D59" s="3"/>
      <c r="E59" s="3"/>
      <c r="F59" s="3"/>
    </row>
    <row r="60" spans="1:6">
      <c r="A60" s="3"/>
      <c r="B60" s="3" t="s">
        <v>103</v>
      </c>
      <c r="C60" s="3" t="s">
        <v>104</v>
      </c>
      <c r="D60" s="3"/>
      <c r="E60" s="3"/>
      <c r="F60" s="3"/>
    </row>
    <row r="61" spans="1:6">
      <c r="A61" s="3"/>
      <c r="B61" s="3" t="s">
        <v>424</v>
      </c>
      <c r="C61" s="3" t="s">
        <v>425</v>
      </c>
      <c r="D61" s="3"/>
      <c r="E61" s="3"/>
      <c r="F61" s="3"/>
    </row>
    <row r="62" spans="1:6">
      <c r="A62" s="3"/>
      <c r="B62" s="3" t="s">
        <v>427</v>
      </c>
      <c r="C62" s="3" t="s">
        <v>428</v>
      </c>
      <c r="D62" s="3"/>
      <c r="E62" s="3"/>
      <c r="F62" s="3"/>
    </row>
    <row r="63" spans="1:6">
      <c r="A63" s="3"/>
      <c r="B63" s="3" t="s">
        <v>431</v>
      </c>
      <c r="C63" s="3" t="s">
        <v>432</v>
      </c>
      <c r="D63" s="3"/>
      <c r="E63" s="3"/>
      <c r="F63" s="3"/>
    </row>
    <row r="64" spans="1:6">
      <c r="A64" s="3"/>
      <c r="B64" s="3" t="s">
        <v>429</v>
      </c>
      <c r="C64" s="3" t="s">
        <v>430</v>
      </c>
      <c r="D64" s="3"/>
      <c r="E64" s="3"/>
      <c r="F64" s="3"/>
    </row>
    <row r="65" spans="1:6">
      <c r="A65" s="3"/>
      <c r="B65" s="3" t="s">
        <v>63</v>
      </c>
      <c r="C65" s="3" t="s">
        <v>64</v>
      </c>
      <c r="D65" s="3"/>
      <c r="E65" s="3"/>
      <c r="F65" s="3"/>
    </row>
    <row r="66" spans="1:6">
      <c r="A66" s="3"/>
      <c r="B66" s="3" t="s">
        <v>127</v>
      </c>
      <c r="C66" s="3" t="s">
        <v>128</v>
      </c>
      <c r="D66" s="3"/>
      <c r="E66" s="3"/>
      <c r="F66" s="3"/>
    </row>
    <row r="67" spans="1:6">
      <c r="A67" s="3"/>
      <c r="B67" s="3" t="s">
        <v>111</v>
      </c>
      <c r="C67" s="3" t="s">
        <v>112</v>
      </c>
      <c r="D67" s="3"/>
      <c r="E67" s="3"/>
      <c r="F67" s="3"/>
    </row>
    <row r="68" spans="1:6">
      <c r="A68" s="3"/>
      <c r="B68" s="3" t="s">
        <v>124</v>
      </c>
      <c r="C68" s="3" t="s">
        <v>125</v>
      </c>
      <c r="D68" s="3"/>
      <c r="E68" s="3"/>
      <c r="F68" s="3"/>
    </row>
    <row r="69" spans="1:6">
      <c r="A69" s="3"/>
      <c r="B69" s="3" t="s">
        <v>157</v>
      </c>
      <c r="C69" s="3" t="s">
        <v>158</v>
      </c>
      <c r="D69" s="3"/>
      <c r="E69" s="3"/>
      <c r="F69" s="3"/>
    </row>
    <row r="70" spans="1:6">
      <c r="A70" s="3"/>
      <c r="B70" s="2" t="s">
        <v>454</v>
      </c>
      <c r="C70" s="2" t="s">
        <v>367</v>
      </c>
      <c r="D70" s="2"/>
      <c r="E70" s="3"/>
      <c r="F70" s="3"/>
    </row>
    <row r="71" spans="1:6">
      <c r="A71" s="3"/>
      <c r="B71" s="2" t="s">
        <v>187</v>
      </c>
      <c r="C71" s="2" t="s">
        <v>188</v>
      </c>
      <c r="D71" s="2"/>
      <c r="E71" s="3"/>
      <c r="F71" s="3"/>
    </row>
    <row r="72" spans="1:6">
      <c r="A72" s="3"/>
      <c r="B72" s="2" t="s">
        <v>485</v>
      </c>
      <c r="C72" s="2" t="s">
        <v>419</v>
      </c>
      <c r="D72" s="2"/>
      <c r="E72" s="3"/>
      <c r="F72" s="3"/>
    </row>
    <row r="73" spans="1:6">
      <c r="A73" s="3"/>
      <c r="B73" s="2" t="s">
        <v>444</v>
      </c>
      <c r="C73" s="2" t="s">
        <v>346</v>
      </c>
      <c r="D73" s="2"/>
      <c r="E73" s="3"/>
      <c r="F73" s="3"/>
    </row>
    <row r="74" spans="1:6">
      <c r="A74" s="3"/>
      <c r="B74" s="3" t="s">
        <v>61</v>
      </c>
      <c r="C74" s="3" t="s">
        <v>62</v>
      </c>
      <c r="D74" s="3"/>
      <c r="E74" s="3"/>
      <c r="F74" s="3"/>
    </row>
    <row r="75" spans="1:6">
      <c r="A75" s="3"/>
      <c r="B75" s="3" t="s">
        <v>77</v>
      </c>
      <c r="C75" s="3" t="s">
        <v>78</v>
      </c>
      <c r="D75" s="3"/>
      <c r="E75" s="3"/>
      <c r="F75" s="3"/>
    </row>
    <row r="76" spans="1:6">
      <c r="A76" s="3"/>
      <c r="B76" s="3" t="s">
        <v>135</v>
      </c>
      <c r="C76" s="3" t="s">
        <v>136</v>
      </c>
      <c r="D76" s="3"/>
      <c r="E76" s="3"/>
      <c r="F76" s="3"/>
    </row>
    <row r="77" spans="1:6">
      <c r="A77" s="3"/>
      <c r="B77" s="3" t="s">
        <v>171</v>
      </c>
      <c r="C77" s="3" t="s">
        <v>172</v>
      </c>
      <c r="D77" s="3"/>
      <c r="E77" s="3"/>
      <c r="F77" s="3"/>
    </row>
    <row r="78" spans="1:6">
      <c r="A78" s="3"/>
      <c r="B78" s="3" t="s">
        <v>115</v>
      </c>
      <c r="C78" s="3" t="s">
        <v>116</v>
      </c>
      <c r="D78" s="3"/>
      <c r="E78" s="3"/>
      <c r="F78" s="3"/>
    </row>
    <row r="79" spans="1:6">
      <c r="A79" s="3"/>
      <c r="B79" s="3" t="s">
        <v>173</v>
      </c>
      <c r="C79" s="3" t="s">
        <v>174</v>
      </c>
      <c r="D79" s="3"/>
      <c r="E79" s="3"/>
      <c r="F79" s="3"/>
    </row>
    <row r="80" spans="1:6">
      <c r="A80" s="3"/>
      <c r="B80" s="2" t="s">
        <v>458</v>
      </c>
      <c r="C80" s="2" t="s">
        <v>372</v>
      </c>
      <c r="D80" s="2"/>
      <c r="E80" s="3"/>
      <c r="F80" s="3"/>
    </row>
    <row r="81" spans="1:6">
      <c r="A81" s="3"/>
      <c r="B81" s="3" t="s">
        <v>433</v>
      </c>
      <c r="C81" s="3" t="s">
        <v>434</v>
      </c>
      <c r="D81" s="3"/>
      <c r="E81" s="3"/>
      <c r="F81" s="3"/>
    </row>
    <row r="82" spans="1:6">
      <c r="A82" s="3"/>
      <c r="B82" s="2" t="s">
        <v>484</v>
      </c>
      <c r="C82" s="3" t="s">
        <v>483</v>
      </c>
      <c r="D82" s="3"/>
      <c r="E82" s="3"/>
      <c r="F82" s="3"/>
    </row>
    <row r="83" spans="1:6">
      <c r="A83" s="3"/>
      <c r="B83" s="2" t="s">
        <v>468</v>
      </c>
      <c r="C83" s="2" t="s">
        <v>392</v>
      </c>
      <c r="D83" s="2"/>
      <c r="E83" s="3"/>
      <c r="F83" s="3"/>
    </row>
    <row r="84" spans="1:6">
      <c r="A84" s="3"/>
      <c r="B84" s="2" t="s">
        <v>474</v>
      </c>
      <c r="C84" s="2" t="s">
        <v>405</v>
      </c>
      <c r="D84" s="2"/>
      <c r="E84" s="3"/>
      <c r="F84" s="3"/>
    </row>
    <row r="85" spans="1:6">
      <c r="A85" s="3"/>
      <c r="B85" s="3" t="s">
        <v>122</v>
      </c>
      <c r="C85" s="3" t="s">
        <v>123</v>
      </c>
      <c r="D85" s="3"/>
      <c r="E85" s="3"/>
      <c r="F85" s="3"/>
    </row>
    <row r="86" spans="1:6">
      <c r="A86" s="3"/>
      <c r="B86" s="3" t="s">
        <v>89</v>
      </c>
      <c r="C86" s="3" t="s">
        <v>90</v>
      </c>
      <c r="D86" s="3"/>
      <c r="E86" s="3"/>
      <c r="F86" s="3"/>
    </row>
    <row r="87" spans="1:6">
      <c r="A87" s="3"/>
      <c r="B87" s="2" t="s">
        <v>482</v>
      </c>
      <c r="C87" s="3" t="s">
        <v>481</v>
      </c>
      <c r="D87" s="3"/>
      <c r="E87" s="3"/>
      <c r="F87" s="3"/>
    </row>
    <row r="88" spans="1:6">
      <c r="A88" s="3"/>
      <c r="B88" s="2" t="s">
        <v>470</v>
      </c>
      <c r="C88" s="2" t="s">
        <v>397</v>
      </c>
      <c r="D88" s="2"/>
      <c r="E88" s="3"/>
      <c r="F88" s="3"/>
    </row>
    <row r="89" spans="1:6">
      <c r="A89" s="3"/>
      <c r="B89" s="2" t="s">
        <v>469</v>
      </c>
      <c r="C89" s="3" t="s">
        <v>394</v>
      </c>
      <c r="D89" s="3"/>
      <c r="E89" s="3"/>
      <c r="F89" s="3"/>
    </row>
    <row r="90" spans="1:6">
      <c r="A90" s="3"/>
      <c r="B90" s="2" t="s">
        <v>464</v>
      </c>
      <c r="C90" s="2" t="s">
        <v>384</v>
      </c>
      <c r="D90" s="2"/>
      <c r="E90" s="3"/>
      <c r="F90" s="3"/>
    </row>
    <row r="91" spans="1:6">
      <c r="A91" s="3"/>
      <c r="B91" s="3" t="s">
        <v>126</v>
      </c>
      <c r="C91" s="3" t="s">
        <v>3</v>
      </c>
      <c r="D91" s="3"/>
      <c r="E91" s="3"/>
      <c r="F91" s="3"/>
    </row>
    <row r="92" spans="1:6">
      <c r="A92" s="3"/>
      <c r="B92" s="3" t="s">
        <v>213</v>
      </c>
      <c r="C92" s="3" t="s">
        <v>212</v>
      </c>
      <c r="D92" s="3"/>
      <c r="E92" s="3"/>
      <c r="F92" s="3"/>
    </row>
    <row r="93" spans="1:6">
      <c r="A93" s="3"/>
      <c r="B93" s="2" t="s">
        <v>189</v>
      </c>
      <c r="C93" s="3" t="s">
        <v>184</v>
      </c>
      <c r="D93" s="3"/>
      <c r="E93" s="3"/>
      <c r="F93" s="3"/>
    </row>
    <row r="94" spans="1:6">
      <c r="A94" s="3"/>
      <c r="B94" s="3" t="s">
        <v>137</v>
      </c>
      <c r="C94" s="3" t="s">
        <v>138</v>
      </c>
      <c r="D94" s="3"/>
      <c r="E94" s="3"/>
      <c r="F94" s="3"/>
    </row>
    <row r="95" spans="1:6">
      <c r="A95" s="3"/>
      <c r="B95" s="2" t="s">
        <v>480</v>
      </c>
      <c r="C95" s="2" t="s">
        <v>415</v>
      </c>
      <c r="D95" s="2"/>
      <c r="E95" s="3"/>
      <c r="F95" s="3"/>
    </row>
    <row r="96" spans="1:6">
      <c r="A96" s="3"/>
      <c r="B96" s="2" t="s">
        <v>479</v>
      </c>
      <c r="C96" s="2" t="s">
        <v>413</v>
      </c>
      <c r="D96" s="2"/>
      <c r="E96" s="3"/>
      <c r="F96" s="3"/>
    </row>
    <row r="97" spans="1:6">
      <c r="A97" s="3"/>
      <c r="B97" s="3" t="s">
        <v>97</v>
      </c>
      <c r="C97" s="3" t="s">
        <v>98</v>
      </c>
      <c r="D97" s="3"/>
      <c r="E97" s="3"/>
      <c r="F97" s="3"/>
    </row>
    <row r="98" spans="1:6">
      <c r="A98" s="3"/>
      <c r="B98" s="3" t="s">
        <v>117</v>
      </c>
      <c r="C98" s="3" t="s">
        <v>5</v>
      </c>
      <c r="D98" s="3"/>
      <c r="E98" s="3"/>
      <c r="F98" s="3"/>
    </row>
    <row r="99" spans="1:6">
      <c r="A99" s="3"/>
      <c r="B99" s="2" t="s">
        <v>472</v>
      </c>
      <c r="C99" s="2" t="s">
        <v>401</v>
      </c>
      <c r="D99" s="2"/>
      <c r="E99" s="3"/>
      <c r="F99" s="3"/>
    </row>
    <row r="100" spans="1:6">
      <c r="A100" s="3"/>
      <c r="B100" s="2" t="s">
        <v>466</v>
      </c>
      <c r="C100" s="2" t="s">
        <v>388</v>
      </c>
      <c r="D100" s="2"/>
      <c r="E100" s="3"/>
      <c r="F100" s="3"/>
    </row>
    <row r="101" spans="1:6">
      <c r="A101" s="3"/>
      <c r="B101" s="3" t="s">
        <v>73</v>
      </c>
      <c r="C101" s="3" t="s">
        <v>74</v>
      </c>
      <c r="D101" s="3"/>
      <c r="E101" s="3"/>
      <c r="F101" s="3"/>
    </row>
    <row r="102" spans="1:6">
      <c r="A102" s="3"/>
      <c r="B102" s="2" t="s">
        <v>467</v>
      </c>
      <c r="C102" s="2" t="s">
        <v>390</v>
      </c>
      <c r="D102" s="2"/>
      <c r="E102" s="3"/>
      <c r="F102" s="3"/>
    </row>
    <row r="103" spans="1:6">
      <c r="A103" s="3"/>
      <c r="B103" s="2" t="s">
        <v>473</v>
      </c>
      <c r="C103" s="2" t="s">
        <v>403</v>
      </c>
      <c r="D103" s="2"/>
      <c r="E103" s="3"/>
      <c r="F103" s="3"/>
    </row>
    <row r="104" spans="1:6">
      <c r="A104" s="3"/>
      <c r="B104" s="3" t="s">
        <v>95</v>
      </c>
      <c r="C104" s="3" t="s">
        <v>96</v>
      </c>
      <c r="D104" s="3"/>
      <c r="E104" s="3"/>
      <c r="F104" s="3"/>
    </row>
    <row r="105" spans="1:6">
      <c r="A105" s="3"/>
      <c r="B105" s="3" t="s">
        <v>101</v>
      </c>
      <c r="C105" s="3" t="s">
        <v>102</v>
      </c>
      <c r="D105" s="3"/>
      <c r="E105" s="3"/>
      <c r="F105" s="3"/>
    </row>
    <row r="106" spans="1:6">
      <c r="A106" s="3"/>
      <c r="B106" s="3" t="s">
        <v>437</v>
      </c>
      <c r="C106" s="3" t="s">
        <v>438</v>
      </c>
      <c r="D106" s="3"/>
      <c r="E106" s="3"/>
      <c r="F106" s="3"/>
    </row>
    <row r="107" spans="1:6">
      <c r="A107" s="3"/>
      <c r="B107" s="3" t="s">
        <v>107</v>
      </c>
      <c r="C107" s="3" t="s">
        <v>108</v>
      </c>
      <c r="D107" s="3"/>
      <c r="E107" s="3"/>
      <c r="F107" s="3"/>
    </row>
    <row r="108" spans="1:6">
      <c r="A108" s="3"/>
      <c r="B108" s="3" t="s">
        <v>109</v>
      </c>
      <c r="C108" s="3" t="s">
        <v>110</v>
      </c>
      <c r="D108" s="3"/>
      <c r="E108" s="3"/>
      <c r="F108" s="3"/>
    </row>
    <row r="109" spans="1:6">
      <c r="A109" s="3"/>
      <c r="B109" s="3" t="s">
        <v>91</v>
      </c>
      <c r="C109" s="3" t="s">
        <v>92</v>
      </c>
      <c r="D109" s="3"/>
      <c r="E109" s="3"/>
      <c r="F109" s="3"/>
    </row>
    <row r="110" spans="1:6">
      <c r="A110" s="3"/>
      <c r="B110" s="3" t="s">
        <v>155</v>
      </c>
      <c r="C110" s="3" t="s">
        <v>156</v>
      </c>
      <c r="D110" s="3"/>
      <c r="E110" s="3"/>
      <c r="F110" s="3"/>
    </row>
    <row r="111" spans="1:6">
      <c r="A111" s="3"/>
      <c r="B111" s="3" t="s">
        <v>151</v>
      </c>
      <c r="C111" s="3" t="s">
        <v>152</v>
      </c>
      <c r="D111" s="3"/>
      <c r="E111" s="3"/>
      <c r="F111" s="3"/>
    </row>
    <row r="112" spans="1:6">
      <c r="A112" s="3"/>
      <c r="B112" s="3" t="s">
        <v>159</v>
      </c>
      <c r="C112" s="3" t="s">
        <v>160</v>
      </c>
      <c r="D112" s="3"/>
      <c r="E112" s="3"/>
      <c r="F112" s="3"/>
    </row>
    <row r="113" spans="1:6">
      <c r="A113" s="3"/>
      <c r="B113" s="3" t="s">
        <v>139</v>
      </c>
      <c r="C113" s="3" t="s">
        <v>140</v>
      </c>
      <c r="D113" s="3"/>
      <c r="E113" s="3"/>
      <c r="F113" s="3"/>
    </row>
    <row r="114" spans="1:6">
      <c r="A114" s="3"/>
      <c r="B114" s="3" t="s">
        <v>161</v>
      </c>
      <c r="C114" s="3" t="s">
        <v>162</v>
      </c>
      <c r="D114" s="3"/>
      <c r="E114" s="3"/>
      <c r="F114" s="3"/>
    </row>
    <row r="115" spans="1:6">
      <c r="A115" s="3"/>
      <c r="B115" s="3" t="s">
        <v>476</v>
      </c>
      <c r="C115" s="3" t="s">
        <v>477</v>
      </c>
      <c r="D115" s="3"/>
      <c r="E115" s="3"/>
      <c r="F115" s="3"/>
    </row>
    <row r="116" spans="1:6">
      <c r="A116" s="3"/>
      <c r="B116" s="2" t="s">
        <v>475</v>
      </c>
      <c r="C116" s="2" t="s">
        <v>407</v>
      </c>
      <c r="D116" s="2"/>
      <c r="E116" s="3"/>
      <c r="F116" s="3"/>
    </row>
    <row r="117" spans="1:6">
      <c r="A117" s="3"/>
      <c r="B117" s="3" t="s">
        <v>105</v>
      </c>
      <c r="C117" s="3" t="s">
        <v>106</v>
      </c>
      <c r="D117" s="3"/>
      <c r="E117" s="3"/>
      <c r="F117" s="3"/>
    </row>
    <row r="118" spans="1:6">
      <c r="A118" s="3"/>
      <c r="B118" s="2" t="s">
        <v>459</v>
      </c>
      <c r="C118" s="2" t="s">
        <v>374</v>
      </c>
      <c r="D118" s="2"/>
      <c r="E118" s="3"/>
      <c r="F118" s="3"/>
    </row>
    <row r="119" spans="1:6">
      <c r="A119" s="3"/>
      <c r="B119" s="3" t="s">
        <v>457</v>
      </c>
      <c r="C119" s="2" t="s">
        <v>370</v>
      </c>
      <c r="D119" s="2"/>
      <c r="E119" s="3"/>
      <c r="F119" s="3"/>
    </row>
    <row r="120" spans="1:6">
      <c r="A120" s="3"/>
      <c r="B120" s="2" t="s">
        <v>24</v>
      </c>
      <c r="C120" s="3" t="s">
        <v>447</v>
      </c>
      <c r="D120" s="3"/>
      <c r="E120" s="3"/>
      <c r="F120" s="3"/>
    </row>
    <row r="121" spans="1:6">
      <c r="A121" s="3"/>
      <c r="B121" s="2" t="s">
        <v>486</v>
      </c>
      <c r="C121" s="2" t="s">
        <v>421</v>
      </c>
      <c r="D121" s="2"/>
      <c r="E121" s="3"/>
      <c r="F121" s="3"/>
    </row>
    <row r="122" spans="1:6">
      <c r="A122" s="3"/>
      <c r="B122" s="3" t="s">
        <v>145</v>
      </c>
      <c r="C122" s="3" t="s">
        <v>146</v>
      </c>
      <c r="D122" s="3"/>
      <c r="E122" s="3"/>
      <c r="F122" s="3"/>
    </row>
    <row r="123" spans="1:6">
      <c r="A123" s="3"/>
      <c r="B123" s="3" t="s">
        <v>175</v>
      </c>
      <c r="C123" s="3" t="s">
        <v>176</v>
      </c>
      <c r="D123" s="3"/>
      <c r="E123" s="3"/>
      <c r="F123" s="3"/>
    </row>
    <row r="124" spans="1:6">
      <c r="A124" s="3"/>
      <c r="B124" s="3" t="s">
        <v>113</v>
      </c>
      <c r="C124" s="3" t="s">
        <v>114</v>
      </c>
      <c r="D124" s="3"/>
      <c r="E124" s="3"/>
      <c r="F124" s="3"/>
    </row>
    <row r="125" spans="1:6">
      <c r="A125" s="3"/>
      <c r="B125" s="2" t="s">
        <v>202</v>
      </c>
      <c r="C125" s="3" t="s">
        <v>203</v>
      </c>
      <c r="D125" s="3"/>
      <c r="E125" s="3"/>
      <c r="F125" s="3"/>
    </row>
    <row r="126" spans="1:6">
      <c r="A126" s="3"/>
      <c r="B126" s="2" t="s">
        <v>445</v>
      </c>
      <c r="C126" s="2" t="s">
        <v>349</v>
      </c>
      <c r="D126" s="2"/>
      <c r="E126" s="3"/>
      <c r="F126" s="3"/>
    </row>
    <row r="127" spans="1:6">
      <c r="A127" s="3"/>
      <c r="B127" s="3" t="s">
        <v>83</v>
      </c>
      <c r="C127" s="3" t="s">
        <v>84</v>
      </c>
      <c r="D127" s="3"/>
      <c r="E127" s="3"/>
      <c r="F127" s="3"/>
    </row>
    <row r="128" spans="1:6">
      <c r="A128" s="3"/>
      <c r="B128" s="3" t="s">
        <v>67</v>
      </c>
      <c r="C128" s="3" t="s">
        <v>68</v>
      </c>
      <c r="D128" s="3"/>
      <c r="E128" s="3"/>
      <c r="F128" s="3"/>
    </row>
    <row r="129" spans="1:6">
      <c r="A129" s="3"/>
      <c r="B129" s="3" t="s">
        <v>193</v>
      </c>
      <c r="C129" s="3" t="s">
        <v>192</v>
      </c>
      <c r="D129" s="3"/>
      <c r="E129" s="3"/>
      <c r="F129" s="3"/>
    </row>
    <row r="130" spans="1:6">
      <c r="A130" s="3"/>
      <c r="B130" s="2" t="s">
        <v>195</v>
      </c>
      <c r="C130" s="3" t="s">
        <v>196</v>
      </c>
      <c r="D130" s="3"/>
      <c r="E130" s="3"/>
      <c r="F130" s="3"/>
    </row>
    <row r="131" spans="1:6">
      <c r="A131" s="3"/>
      <c r="B131" s="3" t="s">
        <v>133</v>
      </c>
      <c r="C131" s="3" t="s">
        <v>134</v>
      </c>
      <c r="D131" s="3"/>
      <c r="E131" s="3"/>
      <c r="F131" s="3"/>
    </row>
    <row r="132" spans="1:6">
      <c r="A132" s="3"/>
      <c r="B132" s="3" t="s">
        <v>435</v>
      </c>
      <c r="C132" s="3" t="s">
        <v>436</v>
      </c>
      <c r="D132" s="3"/>
      <c r="E132" s="3"/>
      <c r="F132" s="3"/>
    </row>
    <row r="133" spans="1:6">
      <c r="A133" s="3"/>
      <c r="B133" s="3" t="s">
        <v>131</v>
      </c>
      <c r="C133" s="3" t="s">
        <v>132</v>
      </c>
      <c r="D133" s="3"/>
      <c r="E133" s="3"/>
      <c r="F133" s="3"/>
    </row>
    <row r="134" spans="1:6">
      <c r="A134" s="3"/>
      <c r="B134" s="3" t="s">
        <v>87</v>
      </c>
      <c r="C134" s="3" t="s">
        <v>88</v>
      </c>
      <c r="D134" s="3"/>
      <c r="E134" s="3"/>
      <c r="F134" s="3"/>
    </row>
    <row r="135" spans="1:6">
      <c r="A135" s="3"/>
      <c r="B135" s="3" t="s">
        <v>153</v>
      </c>
      <c r="C135" s="3" t="s">
        <v>154</v>
      </c>
      <c r="D135" s="3"/>
      <c r="E135" s="3"/>
      <c r="F135" s="3"/>
    </row>
    <row r="136" spans="1:6">
      <c r="A136" s="3"/>
      <c r="B136" s="3" t="s">
        <v>129</v>
      </c>
      <c r="C136" s="3" t="s">
        <v>130</v>
      </c>
      <c r="D136" s="3"/>
      <c r="E136" s="3"/>
      <c r="F136" s="3"/>
    </row>
    <row r="137" spans="1:6">
      <c r="A137" s="3"/>
      <c r="B137" s="3" t="s">
        <v>167</v>
      </c>
      <c r="C137" s="3" t="s">
        <v>168</v>
      </c>
      <c r="D137" s="3"/>
      <c r="E137" s="3"/>
      <c r="F137" s="3"/>
    </row>
    <row r="138" spans="1:6">
      <c r="A138" s="3"/>
      <c r="B138" s="2" t="s">
        <v>478</v>
      </c>
      <c r="C138" s="2" t="s">
        <v>410</v>
      </c>
      <c r="D138" s="2"/>
      <c r="E138" s="3"/>
      <c r="F138" s="3"/>
    </row>
    <row r="139" spans="1:6">
      <c r="A139" s="3"/>
      <c r="B139" s="2" t="s">
        <v>471</v>
      </c>
      <c r="C139" s="2" t="s">
        <v>399</v>
      </c>
      <c r="D139" s="2"/>
      <c r="E139" s="3"/>
      <c r="F139" s="3"/>
    </row>
    <row r="140" spans="1:6">
      <c r="A140" s="3"/>
      <c r="B140" s="2" t="s">
        <v>462</v>
      </c>
      <c r="C140" s="2" t="s">
        <v>380</v>
      </c>
      <c r="D140" s="2"/>
      <c r="E140" s="3"/>
      <c r="F140" s="3"/>
    </row>
    <row r="141" spans="1:6">
      <c r="A141" s="3"/>
      <c r="B141" s="2" t="s">
        <v>453</v>
      </c>
      <c r="C141" s="2" t="s">
        <v>365</v>
      </c>
      <c r="D141" s="2"/>
      <c r="E141" s="3"/>
      <c r="F141" s="3"/>
    </row>
    <row r="142" spans="1:6">
      <c r="A142" s="3"/>
      <c r="B142" s="3" t="s">
        <v>99</v>
      </c>
      <c r="C142" s="3" t="s">
        <v>100</v>
      </c>
      <c r="D142" s="3"/>
      <c r="E142" s="3"/>
      <c r="F142" s="3"/>
    </row>
    <row r="143" spans="1:6">
      <c r="A143" s="3"/>
      <c r="B143" s="3" t="s">
        <v>71</v>
      </c>
      <c r="C143" s="3" t="s">
        <v>72</v>
      </c>
      <c r="D143" s="3"/>
      <c r="E143" s="3"/>
      <c r="F143" s="3"/>
    </row>
    <row r="144" spans="1:6">
      <c r="A144" s="3"/>
      <c r="B144" s="3" t="s">
        <v>169</v>
      </c>
      <c r="C144" s="3" t="s">
        <v>170</v>
      </c>
      <c r="D144" s="3"/>
      <c r="E144" s="3"/>
      <c r="F144" s="3"/>
    </row>
    <row r="145" spans="1:6">
      <c r="A145" s="3"/>
      <c r="B145" s="3" t="s">
        <v>120</v>
      </c>
      <c r="C145" s="3" t="s">
        <v>121</v>
      </c>
      <c r="D145" s="3"/>
      <c r="E145" s="3"/>
      <c r="F145" s="3"/>
    </row>
    <row r="146" spans="1:6">
      <c r="A146" s="3"/>
      <c r="B146" s="3" t="s">
        <v>426</v>
      </c>
      <c r="C146" s="3" t="s">
        <v>326</v>
      </c>
      <c r="D146" s="3"/>
      <c r="E146" s="3"/>
      <c r="F146" s="3"/>
    </row>
    <row r="147" spans="1:6">
      <c r="A147" s="3"/>
      <c r="B147" s="3" t="s">
        <v>533</v>
      </c>
      <c r="C147" s="3" t="s">
        <v>594</v>
      </c>
      <c r="D147" s="3"/>
      <c r="E147" s="3"/>
      <c r="F147" s="3"/>
    </row>
    <row r="148" spans="1:6">
      <c r="A148" s="3"/>
      <c r="B148" s="3" t="s">
        <v>75</v>
      </c>
      <c r="C148" s="3" t="s">
        <v>423</v>
      </c>
      <c r="D148" s="3"/>
      <c r="E148" s="3"/>
      <c r="F148" s="3"/>
    </row>
    <row r="149" spans="1:6">
      <c r="A149" s="3"/>
      <c r="B149" s="3" t="s">
        <v>86</v>
      </c>
      <c r="C149" s="3" t="s">
        <v>76</v>
      </c>
      <c r="D149" s="3"/>
      <c r="E149" s="3"/>
      <c r="F149" s="3"/>
    </row>
    <row r="150" spans="1:6">
      <c r="A150" s="3"/>
      <c r="B150" s="3" t="s">
        <v>93</v>
      </c>
      <c r="C150" s="3" t="s">
        <v>94</v>
      </c>
      <c r="D150" s="3"/>
      <c r="E150" s="3"/>
      <c r="F150" s="3"/>
    </row>
    <row r="151" spans="1:6">
      <c r="A151" s="3"/>
      <c r="B151" s="3" t="s">
        <v>455</v>
      </c>
      <c r="C151" s="3" t="s">
        <v>456</v>
      </c>
      <c r="D151" s="3"/>
      <c r="E151" s="3"/>
      <c r="F151" s="3"/>
    </row>
    <row r="152" spans="1:6">
      <c r="A152" s="3"/>
      <c r="B152" s="3" t="s">
        <v>143</v>
      </c>
      <c r="C152" s="3" t="s">
        <v>144</v>
      </c>
      <c r="D152" s="3"/>
      <c r="E152" s="3"/>
      <c r="F152" s="3"/>
    </row>
    <row r="153" spans="1:6">
      <c r="A153" s="3"/>
      <c r="B153" s="2" t="s">
        <v>465</v>
      </c>
      <c r="C153" s="2" t="s">
        <v>386</v>
      </c>
      <c r="D153" s="2"/>
      <c r="E153" s="3"/>
      <c r="F153" s="3"/>
    </row>
    <row r="154" spans="1:6">
      <c r="A154" s="3"/>
      <c r="B154" s="3" t="s">
        <v>440</v>
      </c>
      <c r="C154" s="3" t="s">
        <v>441</v>
      </c>
      <c r="D154" s="3"/>
      <c r="E154" s="3"/>
      <c r="F154" s="3"/>
    </row>
    <row r="155" spans="1:6">
      <c r="A155" s="3"/>
      <c r="B155" s="2" t="s">
        <v>450</v>
      </c>
      <c r="C155" s="2" t="s">
        <v>359</v>
      </c>
      <c r="D155" s="2"/>
      <c r="E155" s="3"/>
      <c r="F155" s="3"/>
    </row>
    <row r="156" spans="1:6">
      <c r="A156" s="3"/>
      <c r="B156" s="2" t="s">
        <v>449</v>
      </c>
      <c r="C156" s="2" t="s">
        <v>357</v>
      </c>
      <c r="D156" s="2"/>
      <c r="E156" s="3"/>
      <c r="F156" s="3"/>
    </row>
    <row r="157" spans="1:6">
      <c r="A157" s="3"/>
      <c r="B157" s="3" t="s">
        <v>448</v>
      </c>
      <c r="C157" s="2" t="s">
        <v>355</v>
      </c>
      <c r="D157" s="2"/>
      <c r="E157" s="3"/>
      <c r="F157" s="3"/>
    </row>
    <row r="158" spans="1:6">
      <c r="A158" s="3"/>
      <c r="B158" s="2" t="s">
        <v>463</v>
      </c>
      <c r="C158" s="2" t="s">
        <v>382</v>
      </c>
      <c r="D158" s="2"/>
      <c r="E158" s="3"/>
      <c r="F158" s="3"/>
    </row>
    <row r="159" spans="1:6">
      <c r="A159" s="3"/>
      <c r="B159" s="2" t="s">
        <v>460</v>
      </c>
      <c r="C159" s="2" t="s">
        <v>376</v>
      </c>
      <c r="D159" s="2"/>
      <c r="E159" s="3"/>
      <c r="F159" s="3"/>
    </row>
    <row r="160" spans="1:6">
      <c r="A160" s="3"/>
      <c r="B160" s="2" t="s">
        <v>451</v>
      </c>
      <c r="C160" s="2" t="s">
        <v>361</v>
      </c>
      <c r="D160" s="2"/>
      <c r="E160" s="3"/>
      <c r="F160" s="3"/>
    </row>
    <row r="161" spans="1:8">
      <c r="A161" s="3"/>
      <c r="B161" s="3" t="s">
        <v>65</v>
      </c>
      <c r="C161" s="3" t="s">
        <v>66</v>
      </c>
      <c r="D161" s="3"/>
      <c r="E161" s="3"/>
      <c r="F161" s="3"/>
    </row>
    <row r="162" spans="1:8">
      <c r="A162" s="3"/>
      <c r="B162" s="3" t="s">
        <v>81</v>
      </c>
      <c r="C162" s="3" t="s">
        <v>82</v>
      </c>
      <c r="D162" s="3"/>
      <c r="E162" s="3"/>
      <c r="F162" s="3"/>
    </row>
    <row r="163" spans="1:8">
      <c r="A163" s="3"/>
      <c r="B163" s="3" t="s">
        <v>439</v>
      </c>
      <c r="C163" s="3" t="s">
        <v>340</v>
      </c>
      <c r="D163" s="3"/>
      <c r="E163" s="3"/>
      <c r="F163" s="3"/>
    </row>
    <row r="164" spans="1:8">
      <c r="A164" s="3"/>
      <c r="B164" s="2" t="s">
        <v>185</v>
      </c>
      <c r="C164" s="2" t="s">
        <v>186</v>
      </c>
      <c r="D164" s="2"/>
      <c r="E164" s="3"/>
      <c r="F164" s="3"/>
    </row>
    <row r="165" spans="1:8">
      <c r="A165" s="3"/>
      <c r="B165" s="2" t="s">
        <v>15</v>
      </c>
      <c r="C165" s="2" t="s">
        <v>211</v>
      </c>
      <c r="D165" s="2"/>
      <c r="E165" s="3"/>
      <c r="F165" s="3"/>
    </row>
    <row r="166" spans="1:8">
      <c r="A166" s="3"/>
      <c r="B166" s="3" t="s">
        <v>118</v>
      </c>
      <c r="C166" s="3" t="s">
        <v>119</v>
      </c>
      <c r="D166" s="3"/>
      <c r="E166" s="3"/>
      <c r="F166" s="3"/>
    </row>
    <row r="167" spans="1:8">
      <c r="A167" s="3"/>
      <c r="B167" s="3" t="s">
        <v>446</v>
      </c>
      <c r="C167" s="2" t="s">
        <v>351</v>
      </c>
      <c r="D167" s="2"/>
      <c r="E167" s="3"/>
      <c r="F167" s="3"/>
    </row>
    <row r="168" spans="1:8">
      <c r="A168" s="3"/>
      <c r="B168" s="3" t="s">
        <v>442</v>
      </c>
      <c r="C168" s="3" t="s">
        <v>443</v>
      </c>
      <c r="D168" s="3"/>
      <c r="E168" s="3"/>
      <c r="F168" s="3"/>
    </row>
    <row r="169" spans="1:8">
      <c r="A169" s="3"/>
      <c r="B169" s="3"/>
      <c r="C169" s="3"/>
      <c r="D169" s="3"/>
      <c r="E169" s="3"/>
      <c r="F169" s="3"/>
    </row>
    <row r="170" spans="1:8">
      <c r="A170" s="3"/>
      <c r="B170" s="3"/>
      <c r="C170" s="3" t="s">
        <v>177</v>
      </c>
      <c r="D170" s="3"/>
      <c r="E170" s="3" t="s">
        <v>80</v>
      </c>
      <c r="F170" s="3" t="s">
        <v>82</v>
      </c>
      <c r="G170" t="s">
        <v>178</v>
      </c>
      <c r="H170" t="s">
        <v>156</v>
      </c>
    </row>
    <row r="171" spans="1:8">
      <c r="A171" s="3"/>
      <c r="B171" s="3"/>
      <c r="C171" s="3"/>
      <c r="D171" s="3"/>
      <c r="E171" s="3" t="s">
        <v>79</v>
      </c>
      <c r="F171" s="3" t="s">
        <v>81</v>
      </c>
      <c r="G171" t="s">
        <v>151</v>
      </c>
      <c r="H171" t="s">
        <v>155</v>
      </c>
    </row>
    <row r="172" spans="1:8">
      <c r="A172" s="3"/>
      <c r="B172" s="3"/>
      <c r="C172" s="3"/>
      <c r="D172" s="3"/>
      <c r="E172" s="3"/>
      <c r="F172" s="3"/>
    </row>
    <row r="173" spans="1:8">
      <c r="A173" s="3"/>
      <c r="B173" s="3"/>
      <c r="C173" s="3"/>
      <c r="D173" s="3"/>
      <c r="E173" s="3"/>
      <c r="F173" s="3"/>
    </row>
    <row r="174" spans="1:8">
      <c r="A174" s="3"/>
      <c r="B174" s="3"/>
      <c r="C174" s="3" t="s">
        <v>190</v>
      </c>
      <c r="D174" s="3"/>
      <c r="E174" s="3"/>
      <c r="F174" s="3"/>
    </row>
    <row r="175" spans="1:8">
      <c r="A175" s="3"/>
      <c r="B175" s="3"/>
      <c r="C175" s="3" t="s">
        <v>191</v>
      </c>
      <c r="D175" s="3"/>
      <c r="E175" s="3"/>
      <c r="F175" s="3"/>
    </row>
    <row r="176" spans="1:8">
      <c r="A176" s="3"/>
      <c r="B176" s="3"/>
      <c r="C176" s="3" t="s">
        <v>194</v>
      </c>
      <c r="D176" s="3"/>
      <c r="E176" s="3"/>
      <c r="F176" s="3"/>
    </row>
    <row r="177" spans="1:6">
      <c r="A177" s="3"/>
      <c r="B177" s="3"/>
      <c r="C177" s="2" t="s">
        <v>198</v>
      </c>
      <c r="D177" s="2"/>
      <c r="E177" s="3"/>
      <c r="F177" s="3"/>
    </row>
    <row r="178" spans="1:6">
      <c r="A178" s="3"/>
      <c r="B178" s="3"/>
      <c r="C178" s="2" t="s">
        <v>197</v>
      </c>
      <c r="D178" s="2"/>
      <c r="E178" s="3"/>
      <c r="F178" s="3"/>
    </row>
    <row r="179" spans="1:6">
      <c r="A179" s="3"/>
      <c r="B179" s="3"/>
      <c r="C179" s="2" t="s">
        <v>205</v>
      </c>
      <c r="D179" s="2"/>
      <c r="E179" s="3"/>
      <c r="F179" s="3"/>
    </row>
    <row r="180" spans="1:6">
      <c r="A180" s="3"/>
      <c r="B180" s="3"/>
      <c r="C180" s="2" t="s">
        <v>204</v>
      </c>
      <c r="D180" s="2"/>
      <c r="E180" s="3"/>
      <c r="F180" s="3"/>
    </row>
    <row r="181" spans="1:6">
      <c r="A181" s="3"/>
      <c r="B181" s="3"/>
      <c r="C181" s="3" t="s">
        <v>206</v>
      </c>
      <c r="D181" s="3"/>
      <c r="E181" s="3"/>
      <c r="F181" s="3"/>
    </row>
    <row r="182" spans="1:6">
      <c r="A182" s="3" t="s">
        <v>207</v>
      </c>
      <c r="B182" s="3" t="s">
        <v>208</v>
      </c>
      <c r="C182" s="3" t="s">
        <v>209</v>
      </c>
      <c r="D182" s="3"/>
      <c r="E182" s="3"/>
      <c r="F182" s="3"/>
    </row>
    <row r="183" spans="1:6">
      <c r="A183" s="3"/>
      <c r="B183" s="3"/>
      <c r="C183" s="2" t="s">
        <v>182</v>
      </c>
      <c r="D183" s="2"/>
      <c r="E183" s="3"/>
      <c r="F183" s="3"/>
    </row>
    <row r="184" spans="1:6">
      <c r="A184" s="3"/>
      <c r="B184" s="3"/>
      <c r="C184" s="2" t="s">
        <v>183</v>
      </c>
      <c r="D184" s="2"/>
      <c r="E184" s="3"/>
      <c r="F184" s="3"/>
    </row>
    <row r="185" spans="1:6">
      <c r="A185" s="3"/>
      <c r="B185" s="3"/>
      <c r="C185" s="2" t="s">
        <v>199</v>
      </c>
      <c r="D185" s="2"/>
      <c r="E185" s="3"/>
      <c r="F185" s="3"/>
    </row>
    <row r="186" spans="1:6">
      <c r="A186" s="3"/>
      <c r="B186" s="3"/>
      <c r="C186" s="2" t="s">
        <v>200</v>
      </c>
      <c r="D186" s="2"/>
      <c r="E186" s="3"/>
      <c r="F186" s="3"/>
    </row>
    <row r="187" spans="1:6">
      <c r="A187" s="3"/>
      <c r="B187" s="3"/>
      <c r="C187" s="2" t="s">
        <v>201</v>
      </c>
      <c r="D187" s="2"/>
      <c r="E187" s="3"/>
      <c r="F187" s="3"/>
    </row>
    <row r="188" spans="1:6">
      <c r="A188" s="3"/>
      <c r="B188" s="3"/>
      <c r="C188" s="3"/>
      <c r="D188" s="3"/>
      <c r="E188" s="3"/>
      <c r="F188" s="3"/>
    </row>
    <row r="189" spans="1:6">
      <c r="A189" s="3"/>
      <c r="B189" s="3"/>
      <c r="C189" s="3" t="s">
        <v>214</v>
      </c>
      <c r="D189" s="3"/>
      <c r="E189" s="3"/>
      <c r="F189" s="3"/>
    </row>
    <row r="190" spans="1:6">
      <c r="A190" s="3"/>
      <c r="B190" s="3"/>
      <c r="C190" s="3"/>
      <c r="D190" s="3"/>
      <c r="E190" s="3"/>
      <c r="F190" s="3"/>
    </row>
    <row r="191" spans="1:6">
      <c r="A191" s="3"/>
      <c r="B191" s="3"/>
      <c r="C191" s="3"/>
      <c r="D191" s="3"/>
      <c r="E191" s="3"/>
      <c r="F191" s="3"/>
    </row>
    <row r="192" spans="1:6">
      <c r="A192" s="3"/>
      <c r="B192" s="3"/>
      <c r="C192" s="3"/>
      <c r="D192" s="3"/>
      <c r="E192" s="3"/>
      <c r="F192" s="3"/>
    </row>
    <row r="193" spans="1:6">
      <c r="A193" s="3"/>
      <c r="B193" s="3"/>
      <c r="C193" s="3"/>
      <c r="D193" s="3"/>
      <c r="E193" s="3"/>
      <c r="F193" s="3"/>
    </row>
    <row r="194" spans="1:6">
      <c r="A194" s="3"/>
      <c r="B194" s="3"/>
      <c r="C194" s="3"/>
      <c r="D194" s="3"/>
      <c r="E194" s="3"/>
      <c r="F194" s="3"/>
    </row>
    <row r="195" spans="1:6">
      <c r="B195" s="15"/>
      <c r="C195" s="15"/>
      <c r="D195" s="15"/>
    </row>
    <row r="196" spans="1:6">
      <c r="B196" s="15"/>
      <c r="C196" s="15"/>
      <c r="D196" s="15"/>
    </row>
    <row r="197" spans="1:6">
      <c r="B197" s="15"/>
      <c r="C197" s="15"/>
      <c r="D19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41"/>
  <sheetViews>
    <sheetView tabSelected="1" workbookViewId="0">
      <selection activeCell="B15" sqref="B15"/>
    </sheetView>
  </sheetViews>
  <sheetFormatPr defaultRowHeight="15.75"/>
  <cols>
    <col min="2" max="2" width="28.875" customWidth="1"/>
    <col min="3" max="4" width="10.375" customWidth="1"/>
    <col min="5" max="5" width="9.125" bestFit="1" customWidth="1"/>
    <col min="6" max="6" width="9.5" bestFit="1" customWidth="1"/>
    <col min="7" max="7" width="118" customWidth="1"/>
  </cols>
  <sheetData>
    <row r="1" spans="1:8">
      <c r="C1" t="s">
        <v>518</v>
      </c>
      <c r="D1" t="s">
        <v>519</v>
      </c>
    </row>
    <row r="2" spans="1:8">
      <c r="A2" s="3" t="s">
        <v>29</v>
      </c>
      <c r="B2" s="2" t="s">
        <v>28</v>
      </c>
      <c r="C2" s="20">
        <v>42369</v>
      </c>
      <c r="D2" s="20"/>
      <c r="E2" s="5">
        <v>42308</v>
      </c>
      <c r="F2" s="3"/>
    </row>
    <row r="3" spans="1:8">
      <c r="A3" s="6">
        <v>42412</v>
      </c>
      <c r="B3" s="3" t="s">
        <v>18</v>
      </c>
      <c r="C3" s="3">
        <v>22.08</v>
      </c>
      <c r="D3" s="3"/>
      <c r="E3" s="2">
        <v>13.51</v>
      </c>
      <c r="F3" s="3"/>
    </row>
    <row r="4" spans="1:8">
      <c r="A4" s="3"/>
      <c r="B4" s="2" t="s">
        <v>19</v>
      </c>
      <c r="C4" s="2">
        <v>37</v>
      </c>
      <c r="D4" s="2">
        <v>36.64</v>
      </c>
      <c r="E4" s="3">
        <v>32.24</v>
      </c>
      <c r="F4" s="3"/>
    </row>
    <row r="5" spans="1:8">
      <c r="A5" s="3"/>
      <c r="B5" s="2"/>
      <c r="C5" s="2"/>
      <c r="D5" s="2"/>
      <c r="E5" s="3"/>
      <c r="F5" s="3"/>
    </row>
    <row r="6" spans="1:8">
      <c r="A6" s="3"/>
      <c r="B6" s="2" t="s">
        <v>20</v>
      </c>
      <c r="C6" s="2">
        <f>SUM(C3*C4)</f>
        <v>816.95999999999992</v>
      </c>
      <c r="D6" s="2">
        <v>809.03</v>
      </c>
      <c r="E6" s="2">
        <v>435.63</v>
      </c>
      <c r="F6" s="3">
        <f>SUM(E3*E4)</f>
        <v>435.56240000000003</v>
      </c>
      <c r="G6" t="s">
        <v>44</v>
      </c>
    </row>
    <row r="7" spans="1:8">
      <c r="A7" s="3" t="s">
        <v>22</v>
      </c>
      <c r="B7" s="2" t="s">
        <v>21</v>
      </c>
      <c r="C7" s="2"/>
      <c r="D7" s="2"/>
      <c r="E7" s="3">
        <v>1490</v>
      </c>
      <c r="F7" s="3">
        <f>SUM(E6+E28-E26)</f>
        <v>1486.5600000000002</v>
      </c>
      <c r="G7" s="3" t="s">
        <v>23</v>
      </c>
      <c r="H7" t="s">
        <v>43</v>
      </c>
    </row>
    <row r="8" spans="1:8">
      <c r="A8" s="3"/>
      <c r="B8" s="2"/>
      <c r="C8" s="2"/>
      <c r="D8" s="2"/>
      <c r="E8" s="3"/>
      <c r="F8" s="3"/>
      <c r="G8" s="3"/>
    </row>
    <row r="9" spans="1:8">
      <c r="A9" s="3"/>
      <c r="B9" s="2"/>
      <c r="C9" s="2"/>
      <c r="D9" s="2"/>
      <c r="E9" s="3"/>
      <c r="F9" s="3"/>
      <c r="G9" s="3"/>
    </row>
    <row r="10" spans="1:8">
      <c r="B10" s="3"/>
      <c r="C10" s="3"/>
      <c r="D10" s="3"/>
      <c r="E10" s="3"/>
      <c r="F10" s="3"/>
    </row>
    <row r="11" spans="1:8">
      <c r="B11" s="19" t="s">
        <v>17</v>
      </c>
      <c r="C11" s="19">
        <f>SUM(C33/C4)</f>
        <v>12524.675675675675</v>
      </c>
      <c r="D11" s="19"/>
      <c r="E11" s="3"/>
      <c r="F11" s="3"/>
      <c r="G11" s="18" t="s">
        <v>517</v>
      </c>
    </row>
    <row r="12" spans="1:8">
      <c r="B12" s="2" t="s">
        <v>54</v>
      </c>
      <c r="C12" s="2"/>
      <c r="D12" s="2"/>
      <c r="E12" s="3">
        <v>0.69</v>
      </c>
      <c r="F12">
        <f>SUM(E3/F36)</f>
        <v>0.68570043198448394</v>
      </c>
      <c r="G12" t="s">
        <v>55</v>
      </c>
    </row>
    <row r="13" spans="1:8">
      <c r="B13" s="2" t="s">
        <v>56</v>
      </c>
      <c r="C13" s="2"/>
      <c r="D13" s="2"/>
      <c r="E13" s="2">
        <v>0.94</v>
      </c>
      <c r="F13">
        <f>SUM(E7/E15)</f>
        <v>0.94303797468354433</v>
      </c>
    </row>
    <row r="15" spans="1:8">
      <c r="B15" s="2" t="s">
        <v>45</v>
      </c>
      <c r="C15" s="2"/>
      <c r="D15" s="2"/>
      <c r="E15">
        <v>1580</v>
      </c>
      <c r="F15">
        <f>SUM(395233+396050+365076+426748)</f>
        <v>1583107</v>
      </c>
      <c r="G15" s="2" t="s">
        <v>51</v>
      </c>
    </row>
    <row r="16" spans="1:8">
      <c r="B16" s="2" t="s">
        <v>46</v>
      </c>
      <c r="C16" s="2"/>
      <c r="D16" s="2"/>
      <c r="E16" s="1">
        <v>43.72</v>
      </c>
      <c r="F16">
        <f>SUM(E15/E4)</f>
        <v>49.007444168734487</v>
      </c>
    </row>
    <row r="17" spans="1:7">
      <c r="B17" s="2" t="s">
        <v>47</v>
      </c>
      <c r="C17" s="2"/>
      <c r="D17" s="2"/>
      <c r="E17" s="9">
        <v>6.8000000000000005E-2</v>
      </c>
      <c r="F17" s="10">
        <v>6.0999999999999999E-2</v>
      </c>
      <c r="G17" s="2" t="s">
        <v>48</v>
      </c>
    </row>
    <row r="18" spans="1:7">
      <c r="A18" s="3"/>
      <c r="B18" s="2" t="s">
        <v>49</v>
      </c>
      <c r="C18" s="2"/>
      <c r="D18" s="2"/>
      <c r="E18" s="2">
        <v>708.17</v>
      </c>
      <c r="F18" s="3"/>
      <c r="G18" s="3" t="s">
        <v>50</v>
      </c>
    </row>
    <row r="19" spans="1:7">
      <c r="A19" s="3"/>
      <c r="B19" s="3"/>
      <c r="C19" s="3"/>
      <c r="D19" s="3"/>
      <c r="E19" s="3"/>
      <c r="F19" s="3"/>
    </row>
    <row r="20" spans="1:7">
      <c r="B20" s="2" t="s">
        <v>52</v>
      </c>
      <c r="C20" s="2"/>
      <c r="D20" s="2"/>
      <c r="E20" s="1">
        <v>45.25</v>
      </c>
      <c r="F20">
        <v>45.252000000000002</v>
      </c>
      <c r="G20" s="2" t="s">
        <v>53</v>
      </c>
    </row>
    <row r="24" spans="1:7">
      <c r="B24" s="3"/>
      <c r="C24" s="3"/>
      <c r="D24" s="3"/>
      <c r="E24" s="3"/>
      <c r="F24" s="3"/>
    </row>
    <row r="26" spans="1:7">
      <c r="A26" s="3"/>
      <c r="B26" s="2" t="s">
        <v>27</v>
      </c>
      <c r="C26" s="2">
        <f>SUM(178.83+13.98)</f>
        <v>192.81</v>
      </c>
      <c r="D26" s="2">
        <v>192.82</v>
      </c>
      <c r="E26" s="3">
        <v>109.07</v>
      </c>
      <c r="F26" s="3"/>
      <c r="G26" t="s">
        <v>520</v>
      </c>
    </row>
    <row r="27" spans="1:7">
      <c r="A27" s="3"/>
      <c r="B27" s="2" t="s">
        <v>30</v>
      </c>
      <c r="C27" s="2">
        <f>SUM(C26/C4)</f>
        <v>5.2110810810810815</v>
      </c>
      <c r="D27" s="2">
        <v>5.26</v>
      </c>
      <c r="E27" s="3">
        <v>3.38</v>
      </c>
      <c r="F27" s="3">
        <f>SUM(E26/E4)</f>
        <v>3.383064516129032</v>
      </c>
      <c r="G27" t="s">
        <v>31</v>
      </c>
    </row>
    <row r="28" spans="1:7">
      <c r="A28" s="3"/>
      <c r="B28" s="2" t="s">
        <v>32</v>
      </c>
      <c r="C28" s="2">
        <f>SUM(1014.87+41.29)</f>
        <v>1056.1600000000001</v>
      </c>
      <c r="D28" s="2">
        <v>1060</v>
      </c>
      <c r="E28" s="3">
        <v>1160</v>
      </c>
      <c r="F28" s="3"/>
      <c r="G28" t="s">
        <v>521</v>
      </c>
    </row>
    <row r="29" spans="1:7">
      <c r="A29" s="3" t="s">
        <v>36</v>
      </c>
      <c r="B29" s="2" t="s">
        <v>13</v>
      </c>
      <c r="C29" s="2">
        <v>508766</v>
      </c>
      <c r="D29" s="2"/>
      <c r="E29" s="2">
        <v>2088.8429999999998</v>
      </c>
      <c r="F29" s="3"/>
      <c r="G29" t="s">
        <v>522</v>
      </c>
    </row>
    <row r="30" spans="1:7">
      <c r="A30" s="3" t="s">
        <v>36</v>
      </c>
      <c r="B30" s="2" t="s">
        <v>35</v>
      </c>
      <c r="C30" s="2">
        <v>45353</v>
      </c>
      <c r="D30" s="2"/>
      <c r="E30" s="2">
        <v>1453.635</v>
      </c>
      <c r="F30" s="3"/>
      <c r="G30" t="s">
        <v>523</v>
      </c>
    </row>
    <row r="31" spans="1:7">
      <c r="A31" s="3"/>
      <c r="B31" s="2" t="s">
        <v>524</v>
      </c>
      <c r="C31" s="21">
        <v>607039</v>
      </c>
      <c r="D31" s="2"/>
      <c r="E31" s="2"/>
      <c r="F31" s="3"/>
      <c r="G31" t="s">
        <v>525</v>
      </c>
    </row>
    <row r="32" spans="1:7">
      <c r="A32" s="3"/>
      <c r="B32" s="2" t="s">
        <v>526</v>
      </c>
      <c r="C32" s="21">
        <v>146915</v>
      </c>
      <c r="D32" s="2"/>
      <c r="E32" s="2"/>
      <c r="F32" s="3"/>
      <c r="G32" t="s">
        <v>527</v>
      </c>
    </row>
    <row r="33" spans="1:8">
      <c r="A33" s="3" t="s">
        <v>36</v>
      </c>
      <c r="B33" s="2" t="s">
        <v>15</v>
      </c>
      <c r="C33" s="3">
        <f>SUM(C29-C30)</f>
        <v>463413</v>
      </c>
      <c r="D33" s="2"/>
      <c r="E33" s="2">
        <v>635.20799999999997</v>
      </c>
      <c r="F33" s="3">
        <f>SUM(E29-E30)</f>
        <v>635.20799999999986</v>
      </c>
      <c r="G33" t="s">
        <v>38</v>
      </c>
    </row>
    <row r="34" spans="1:8">
      <c r="A34" s="8" t="s">
        <v>34</v>
      </c>
      <c r="B34" s="2" t="s">
        <v>33</v>
      </c>
      <c r="C34" s="2">
        <f>SUM(C28*1000/C33)</f>
        <v>2.2790901420547116</v>
      </c>
      <c r="D34" s="2">
        <v>192.94</v>
      </c>
      <c r="E34" s="3">
        <v>182.55</v>
      </c>
      <c r="F34" s="3">
        <f>SUM(E28/E33)</f>
        <v>1.8261734738857194</v>
      </c>
      <c r="G34" s="3" t="s">
        <v>37</v>
      </c>
    </row>
    <row r="35" spans="1:8" ht="16.5">
      <c r="A35" s="3" t="s">
        <v>41</v>
      </c>
      <c r="B35" s="7" t="s">
        <v>39</v>
      </c>
      <c r="C35" s="7">
        <f>SUM(C31/C32)</f>
        <v>4.1319062042677741</v>
      </c>
      <c r="D35" s="7">
        <v>4.13</v>
      </c>
      <c r="E35" s="3">
        <v>6.27</v>
      </c>
      <c r="F35" s="3">
        <f>SUM(E29/E30)</f>
        <v>1.4369790215563054</v>
      </c>
      <c r="G35" s="7" t="s">
        <v>528</v>
      </c>
      <c r="H35" t="s">
        <v>40</v>
      </c>
    </row>
    <row r="36" spans="1:8">
      <c r="A36" s="3"/>
      <c r="B36" s="2" t="s">
        <v>42</v>
      </c>
      <c r="C36" s="2">
        <f>SUM(C11/C4)</f>
        <v>338.50474799123447</v>
      </c>
      <c r="D36" s="2">
        <v>15.07</v>
      </c>
      <c r="E36" s="3">
        <v>18.350000000000001</v>
      </c>
      <c r="F36" s="3">
        <f>SUM(E33/E4)</f>
        <v>19.702481389578161</v>
      </c>
    </row>
    <row r="37" spans="1:8">
      <c r="A37" s="3"/>
      <c r="B37" s="3"/>
      <c r="C37" s="3"/>
      <c r="D37" s="3"/>
      <c r="E37" s="3"/>
      <c r="F37" s="3"/>
    </row>
    <row r="38" spans="1:8">
      <c r="B38" s="1" t="s">
        <v>529</v>
      </c>
      <c r="C38">
        <f>SUM(45775+15850+38825+37122)</f>
        <v>137572</v>
      </c>
      <c r="D38" s="2">
        <v>137.57</v>
      </c>
      <c r="G38" t="s">
        <v>530</v>
      </c>
    </row>
    <row r="39" spans="1:8">
      <c r="B39" s="1" t="s">
        <v>532</v>
      </c>
      <c r="G39" s="13" t="s">
        <v>531</v>
      </c>
    </row>
    <row r="40" spans="1:8">
      <c r="B40" s="1"/>
      <c r="G40" s="13"/>
    </row>
    <row r="41" spans="1:8">
      <c r="A41" s="13" t="s">
        <v>223</v>
      </c>
    </row>
    <row r="42" spans="1:8">
      <c r="A42" s="13" t="s">
        <v>224</v>
      </c>
    </row>
    <row r="43" spans="1:8">
      <c r="A43" s="13" t="s">
        <v>225</v>
      </c>
    </row>
    <row r="44" spans="1:8">
      <c r="A44" s="13" t="s">
        <v>226</v>
      </c>
    </row>
    <row r="45" spans="1:8">
      <c r="A45" s="13" t="s">
        <v>227</v>
      </c>
    </row>
    <row r="46" spans="1:8">
      <c r="A46" s="13" t="s">
        <v>228</v>
      </c>
    </row>
    <row r="47" spans="1:8">
      <c r="A47" s="13" t="s">
        <v>229</v>
      </c>
    </row>
    <row r="48" spans="1:8">
      <c r="A48" s="13" t="s">
        <v>230</v>
      </c>
    </row>
    <row r="49" spans="1:1">
      <c r="A49" s="13" t="s">
        <v>231</v>
      </c>
    </row>
    <row r="50" spans="1:1">
      <c r="A50" s="13" t="s">
        <v>232</v>
      </c>
    </row>
    <row r="51" spans="1:1">
      <c r="A51" s="13" t="s">
        <v>233</v>
      </c>
    </row>
    <row r="52" spans="1:1">
      <c r="A52" s="13" t="s">
        <v>234</v>
      </c>
    </row>
    <row r="53" spans="1:1">
      <c r="A53" s="13" t="s">
        <v>235</v>
      </c>
    </row>
    <row r="54" spans="1:1">
      <c r="A54" s="13" t="s">
        <v>236</v>
      </c>
    </row>
    <row r="55" spans="1:1">
      <c r="A55" s="13" t="s">
        <v>237</v>
      </c>
    </row>
    <row r="56" spans="1:1">
      <c r="A56" s="13" t="s">
        <v>238</v>
      </c>
    </row>
    <row r="57" spans="1:1">
      <c r="A57" s="13" t="s">
        <v>239</v>
      </c>
    </row>
    <row r="58" spans="1:1">
      <c r="A58" s="13" t="s">
        <v>240</v>
      </c>
    </row>
    <row r="59" spans="1:1">
      <c r="A59" s="13" t="s">
        <v>241</v>
      </c>
    </row>
    <row r="60" spans="1:1">
      <c r="A60" s="13" t="s">
        <v>242</v>
      </c>
    </row>
    <row r="61" spans="1:1">
      <c r="A61" s="13" t="s">
        <v>243</v>
      </c>
    </row>
    <row r="62" spans="1:1">
      <c r="A62" s="13" t="s">
        <v>244</v>
      </c>
    </row>
    <row r="63" spans="1:1">
      <c r="A63" s="13" t="s">
        <v>245</v>
      </c>
    </row>
    <row r="64" spans="1:1">
      <c r="A64" s="13" t="s">
        <v>246</v>
      </c>
    </row>
    <row r="65" spans="1:1">
      <c r="A65" s="13" t="s">
        <v>247</v>
      </c>
    </row>
    <row r="66" spans="1:1">
      <c r="A66" s="13" t="s">
        <v>248</v>
      </c>
    </row>
    <row r="67" spans="1:1">
      <c r="A67" s="13" t="s">
        <v>249</v>
      </c>
    </row>
    <row r="68" spans="1:1">
      <c r="A68" s="13" t="s">
        <v>250</v>
      </c>
    </row>
    <row r="69" spans="1:1">
      <c r="A69" s="13" t="s">
        <v>251</v>
      </c>
    </row>
    <row r="70" spans="1:1">
      <c r="A70" s="13" t="s">
        <v>252</v>
      </c>
    </row>
    <row r="71" spans="1:1">
      <c r="A71" s="13" t="s">
        <v>253</v>
      </c>
    </row>
    <row r="72" spans="1:1">
      <c r="A72" s="13" t="s">
        <v>254</v>
      </c>
    </row>
    <row r="73" spans="1:1">
      <c r="A73" s="13" t="s">
        <v>255</v>
      </c>
    </row>
    <row r="74" spans="1:1">
      <c r="A74" s="13" t="s">
        <v>256</v>
      </c>
    </row>
    <row r="75" spans="1:1">
      <c r="A75" s="13" t="s">
        <v>257</v>
      </c>
    </row>
    <row r="76" spans="1:1">
      <c r="A76" s="13" t="s">
        <v>258</v>
      </c>
    </row>
    <row r="77" spans="1:1">
      <c r="A77" s="13" t="s">
        <v>259</v>
      </c>
    </row>
    <row r="78" spans="1:1">
      <c r="A78" s="13" t="s">
        <v>260</v>
      </c>
    </row>
    <row r="79" spans="1:1">
      <c r="A79" s="13" t="s">
        <v>261</v>
      </c>
    </row>
    <row r="80" spans="1:1">
      <c r="A80" s="13" t="s">
        <v>262</v>
      </c>
    </row>
    <row r="81" spans="1:1">
      <c r="A81" s="13" t="s">
        <v>263</v>
      </c>
    </row>
    <row r="82" spans="1:1">
      <c r="A82" s="13" t="s">
        <v>264</v>
      </c>
    </row>
    <row r="83" spans="1:1">
      <c r="A83" s="13" t="s">
        <v>265</v>
      </c>
    </row>
    <row r="84" spans="1:1">
      <c r="A84" s="13" t="s">
        <v>266</v>
      </c>
    </row>
    <row r="85" spans="1:1">
      <c r="A85" s="13" t="s">
        <v>267</v>
      </c>
    </row>
    <row r="86" spans="1:1">
      <c r="A86" s="13" t="s">
        <v>268</v>
      </c>
    </row>
    <row r="87" spans="1:1">
      <c r="A87" s="13" t="s">
        <v>269</v>
      </c>
    </row>
    <row r="88" spans="1:1">
      <c r="A88" s="13" t="s">
        <v>270</v>
      </c>
    </row>
    <row r="89" spans="1:1">
      <c r="A89" s="13" t="s">
        <v>271</v>
      </c>
    </row>
    <row r="90" spans="1:1">
      <c r="A90" s="13" t="s">
        <v>272</v>
      </c>
    </row>
    <row r="91" spans="1:1">
      <c r="A91" s="13" t="s">
        <v>273</v>
      </c>
    </row>
    <row r="92" spans="1:1">
      <c r="A92" s="13" t="s">
        <v>274</v>
      </c>
    </row>
    <row r="93" spans="1:1">
      <c r="A93" s="13" t="s">
        <v>275</v>
      </c>
    </row>
    <row r="94" spans="1:1">
      <c r="A94" s="13" t="s">
        <v>276</v>
      </c>
    </row>
    <row r="95" spans="1:1">
      <c r="A95" s="13" t="s">
        <v>277</v>
      </c>
    </row>
    <row r="96" spans="1:1">
      <c r="A96" s="13" t="s">
        <v>278</v>
      </c>
    </row>
    <row r="97" spans="1:1">
      <c r="A97" s="13" t="s">
        <v>279</v>
      </c>
    </row>
    <row r="98" spans="1:1">
      <c r="A98" s="13" t="s">
        <v>280</v>
      </c>
    </row>
    <row r="99" spans="1:1">
      <c r="A99" s="13" t="s">
        <v>281</v>
      </c>
    </row>
    <row r="100" spans="1:1">
      <c r="A100" s="13" t="s">
        <v>282</v>
      </c>
    </row>
    <row r="101" spans="1:1">
      <c r="A101" s="13" t="s">
        <v>283</v>
      </c>
    </row>
    <row r="102" spans="1:1">
      <c r="A102" s="13" t="s">
        <v>284</v>
      </c>
    </row>
    <row r="103" spans="1:1">
      <c r="A103" s="13" t="s">
        <v>285</v>
      </c>
    </row>
    <row r="104" spans="1:1">
      <c r="A104" s="13" t="s">
        <v>286</v>
      </c>
    </row>
    <row r="105" spans="1:1">
      <c r="A105" s="13" t="s">
        <v>287</v>
      </c>
    </row>
    <row r="106" spans="1:1">
      <c r="A106" s="13" t="s">
        <v>288</v>
      </c>
    </row>
    <row r="107" spans="1:1">
      <c r="A107" s="13" t="s">
        <v>289</v>
      </c>
    </row>
    <row r="108" spans="1:1">
      <c r="A108" s="13" t="s">
        <v>290</v>
      </c>
    </row>
    <row r="109" spans="1:1">
      <c r="A109" s="13" t="s">
        <v>291</v>
      </c>
    </row>
    <row r="110" spans="1:1">
      <c r="A110" s="13" t="s">
        <v>292</v>
      </c>
    </row>
    <row r="111" spans="1:1">
      <c r="A111" s="13" t="s">
        <v>293</v>
      </c>
    </row>
    <row r="112" spans="1:1">
      <c r="A112" s="13" t="s">
        <v>294</v>
      </c>
    </row>
    <row r="113" spans="1:1">
      <c r="A113" s="13" t="s">
        <v>295</v>
      </c>
    </row>
    <row r="114" spans="1:1">
      <c r="A114" s="13" t="s">
        <v>296</v>
      </c>
    </row>
    <row r="115" spans="1:1">
      <c r="A115" s="13" t="s">
        <v>297</v>
      </c>
    </row>
    <row r="116" spans="1:1">
      <c r="A116" s="13" t="s">
        <v>298</v>
      </c>
    </row>
    <row r="117" spans="1:1">
      <c r="A117" s="13" t="s">
        <v>299</v>
      </c>
    </row>
    <row r="118" spans="1:1">
      <c r="A118" s="13" t="s">
        <v>300</v>
      </c>
    </row>
    <row r="119" spans="1:1">
      <c r="A119" s="13" t="s">
        <v>301</v>
      </c>
    </row>
    <row r="120" spans="1:1">
      <c r="A120" s="13" t="s">
        <v>302</v>
      </c>
    </row>
    <row r="121" spans="1:1">
      <c r="A121" s="13" t="s">
        <v>303</v>
      </c>
    </row>
    <row r="122" spans="1:1">
      <c r="A122" s="13" t="s">
        <v>304</v>
      </c>
    </row>
    <row r="123" spans="1:1">
      <c r="A123" s="13" t="s">
        <v>305</v>
      </c>
    </row>
    <row r="124" spans="1:1">
      <c r="A124" s="13" t="s">
        <v>306</v>
      </c>
    </row>
    <row r="125" spans="1:1">
      <c r="A125" s="13" t="s">
        <v>307</v>
      </c>
    </row>
    <row r="126" spans="1:1">
      <c r="A126" s="13" t="s">
        <v>308</v>
      </c>
    </row>
    <row r="127" spans="1:1">
      <c r="A127" s="13" t="s">
        <v>309</v>
      </c>
    </row>
    <row r="128" spans="1:1">
      <c r="A128" s="13" t="s">
        <v>310</v>
      </c>
    </row>
    <row r="129" spans="1:1">
      <c r="A129" s="13" t="s">
        <v>311</v>
      </c>
    </row>
    <row r="130" spans="1:1">
      <c r="A130" s="13" t="s">
        <v>312</v>
      </c>
    </row>
    <row r="131" spans="1:1">
      <c r="A131" s="13" t="s">
        <v>313</v>
      </c>
    </row>
    <row r="132" spans="1:1">
      <c r="A132" s="13" t="s">
        <v>314</v>
      </c>
    </row>
    <row r="133" spans="1:1">
      <c r="A133" s="13" t="s">
        <v>315</v>
      </c>
    </row>
    <row r="134" spans="1:1">
      <c r="A134" s="13" t="s">
        <v>316</v>
      </c>
    </row>
    <row r="135" spans="1:1">
      <c r="A135" s="13" t="s">
        <v>317</v>
      </c>
    </row>
    <row r="136" spans="1:1">
      <c r="A136" s="13" t="s">
        <v>318</v>
      </c>
    </row>
    <row r="137" spans="1:1">
      <c r="A137" s="13" t="s">
        <v>319</v>
      </c>
    </row>
    <row r="138" spans="1:1">
      <c r="A138" s="13" t="s">
        <v>320</v>
      </c>
    </row>
    <row r="139" spans="1:1">
      <c r="A139" s="13" t="s">
        <v>321</v>
      </c>
    </row>
    <row r="140" spans="1:1">
      <c r="A140" s="13" t="s">
        <v>322</v>
      </c>
    </row>
    <row r="141" spans="1:1">
      <c r="A141" s="13" t="s">
        <v>323</v>
      </c>
    </row>
    <row r="142" spans="1:1">
      <c r="A142" s="13" t="s">
        <v>324</v>
      </c>
    </row>
    <row r="143" spans="1:1">
      <c r="A143" s="13" t="s">
        <v>325</v>
      </c>
    </row>
    <row r="144" spans="1:1">
      <c r="A144" s="13" t="s">
        <v>326</v>
      </c>
    </row>
    <row r="145" spans="1:1">
      <c r="A145" s="13" t="s">
        <v>327</v>
      </c>
    </row>
    <row r="146" spans="1:1">
      <c r="A146" s="13" t="s">
        <v>328</v>
      </c>
    </row>
    <row r="147" spans="1:1">
      <c r="A147" s="13" t="s">
        <v>329</v>
      </c>
    </row>
    <row r="148" spans="1:1">
      <c r="A148" s="13" t="s">
        <v>330</v>
      </c>
    </row>
    <row r="149" spans="1:1">
      <c r="A149" s="13" t="s">
        <v>331</v>
      </c>
    </row>
    <row r="150" spans="1:1">
      <c r="A150" s="13" t="s">
        <v>332</v>
      </c>
    </row>
    <row r="151" spans="1:1">
      <c r="A151" s="13" t="s">
        <v>333</v>
      </c>
    </row>
    <row r="152" spans="1:1">
      <c r="A152" s="13" t="s">
        <v>334</v>
      </c>
    </row>
    <row r="153" spans="1:1">
      <c r="A153" s="13" t="s">
        <v>335</v>
      </c>
    </row>
    <row r="154" spans="1:1">
      <c r="A154" s="13" t="s">
        <v>336</v>
      </c>
    </row>
    <row r="155" spans="1:1">
      <c r="A155" s="13" t="s">
        <v>337</v>
      </c>
    </row>
    <row r="156" spans="1:1">
      <c r="A156" s="13" t="s">
        <v>338</v>
      </c>
    </row>
    <row r="157" spans="1:1">
      <c r="A157" s="13" t="s">
        <v>339</v>
      </c>
    </row>
    <row r="158" spans="1:1">
      <c r="A158" s="13" t="s">
        <v>340</v>
      </c>
    </row>
    <row r="159" spans="1:1">
      <c r="A159" s="13" t="s">
        <v>341</v>
      </c>
    </row>
    <row r="160" spans="1:1">
      <c r="A160" s="13" t="s">
        <v>342</v>
      </c>
    </row>
    <row r="161" spans="1:1">
      <c r="A161" s="13" t="s">
        <v>343</v>
      </c>
    </row>
    <row r="162" spans="1:1">
      <c r="A162" s="13" t="s">
        <v>344</v>
      </c>
    </row>
    <row r="163" spans="1:1">
      <c r="A163" s="13" t="s">
        <v>345</v>
      </c>
    </row>
    <row r="164" spans="1:1">
      <c r="A164" s="13" t="s">
        <v>346</v>
      </c>
    </row>
    <row r="165" spans="1:1">
      <c r="A165" s="13" t="s">
        <v>347</v>
      </c>
    </row>
    <row r="166" spans="1:1">
      <c r="A166" s="13" t="s">
        <v>348</v>
      </c>
    </row>
    <row r="167" spans="1:1">
      <c r="A167" s="13" t="s">
        <v>349</v>
      </c>
    </row>
    <row r="168" spans="1:1">
      <c r="A168" s="13" t="s">
        <v>350</v>
      </c>
    </row>
    <row r="169" spans="1:1">
      <c r="A169" s="13" t="s">
        <v>351</v>
      </c>
    </row>
    <row r="170" spans="1:1">
      <c r="A170" s="13" t="s">
        <v>352</v>
      </c>
    </row>
    <row r="171" spans="1:1">
      <c r="A171" s="13" t="s">
        <v>353</v>
      </c>
    </row>
    <row r="172" spans="1:1">
      <c r="A172" s="13" t="s">
        <v>354</v>
      </c>
    </row>
    <row r="173" spans="1:1">
      <c r="A173" s="13" t="s">
        <v>355</v>
      </c>
    </row>
    <row r="174" spans="1:1">
      <c r="A174" s="13" t="s">
        <v>356</v>
      </c>
    </row>
    <row r="175" spans="1:1">
      <c r="A175" s="13" t="s">
        <v>357</v>
      </c>
    </row>
    <row r="176" spans="1:1">
      <c r="A176" s="13" t="s">
        <v>358</v>
      </c>
    </row>
    <row r="177" spans="1:1">
      <c r="A177" s="13" t="s">
        <v>359</v>
      </c>
    </row>
    <row r="178" spans="1:1">
      <c r="A178" s="13" t="s">
        <v>360</v>
      </c>
    </row>
    <row r="179" spans="1:1">
      <c r="A179" s="13" t="s">
        <v>361</v>
      </c>
    </row>
    <row r="180" spans="1:1">
      <c r="A180" s="13" t="s">
        <v>362</v>
      </c>
    </row>
    <row r="181" spans="1:1">
      <c r="A181" s="13" t="s">
        <v>363</v>
      </c>
    </row>
    <row r="182" spans="1:1">
      <c r="A182" s="13" t="s">
        <v>364</v>
      </c>
    </row>
    <row r="183" spans="1:1">
      <c r="A183" s="13" t="s">
        <v>365</v>
      </c>
    </row>
    <row r="184" spans="1:1">
      <c r="A184" s="13" t="s">
        <v>366</v>
      </c>
    </row>
    <row r="185" spans="1:1">
      <c r="A185" s="13" t="s">
        <v>367</v>
      </c>
    </row>
    <row r="186" spans="1:1">
      <c r="A186" s="13" t="s">
        <v>368</v>
      </c>
    </row>
    <row r="187" spans="1:1">
      <c r="A187" s="13" t="s">
        <v>369</v>
      </c>
    </row>
    <row r="188" spans="1:1">
      <c r="A188" s="13" t="s">
        <v>370</v>
      </c>
    </row>
    <row r="189" spans="1:1">
      <c r="A189" s="13" t="s">
        <v>371</v>
      </c>
    </row>
    <row r="190" spans="1:1">
      <c r="A190" s="13" t="s">
        <v>372</v>
      </c>
    </row>
    <row r="191" spans="1:1">
      <c r="A191" s="13" t="s">
        <v>373</v>
      </c>
    </row>
    <row r="192" spans="1:1">
      <c r="A192" s="13" t="s">
        <v>374</v>
      </c>
    </row>
    <row r="193" spans="1:1">
      <c r="A193" s="13" t="s">
        <v>375</v>
      </c>
    </row>
    <row r="194" spans="1:1">
      <c r="A194" s="13" t="s">
        <v>376</v>
      </c>
    </row>
    <row r="195" spans="1:1">
      <c r="A195" s="13" t="s">
        <v>377</v>
      </c>
    </row>
    <row r="196" spans="1:1">
      <c r="A196" s="13" t="s">
        <v>378</v>
      </c>
    </row>
    <row r="197" spans="1:1">
      <c r="A197" s="13" t="s">
        <v>379</v>
      </c>
    </row>
    <row r="198" spans="1:1">
      <c r="A198" s="13" t="s">
        <v>380</v>
      </c>
    </row>
    <row r="199" spans="1:1">
      <c r="A199" s="13" t="s">
        <v>381</v>
      </c>
    </row>
    <row r="200" spans="1:1">
      <c r="A200" s="13" t="s">
        <v>382</v>
      </c>
    </row>
    <row r="201" spans="1:1">
      <c r="A201" s="13" t="s">
        <v>383</v>
      </c>
    </row>
    <row r="202" spans="1:1">
      <c r="A202" s="13" t="s">
        <v>384</v>
      </c>
    </row>
    <row r="203" spans="1:1">
      <c r="A203" s="13" t="s">
        <v>385</v>
      </c>
    </row>
    <row r="204" spans="1:1">
      <c r="A204" s="13" t="s">
        <v>386</v>
      </c>
    </row>
    <row r="205" spans="1:1">
      <c r="A205" s="13" t="s">
        <v>387</v>
      </c>
    </row>
    <row r="206" spans="1:1">
      <c r="A206" s="13" t="s">
        <v>388</v>
      </c>
    </row>
    <row r="207" spans="1:1">
      <c r="A207" s="13" t="s">
        <v>389</v>
      </c>
    </row>
    <row r="208" spans="1:1">
      <c r="A208" s="13" t="s">
        <v>390</v>
      </c>
    </row>
    <row r="209" spans="1:1">
      <c r="A209" s="13" t="s">
        <v>391</v>
      </c>
    </row>
    <row r="210" spans="1:1">
      <c r="A210" s="13" t="s">
        <v>392</v>
      </c>
    </row>
    <row r="211" spans="1:1">
      <c r="A211" s="13" t="s">
        <v>393</v>
      </c>
    </row>
    <row r="212" spans="1:1">
      <c r="A212" s="13" t="s">
        <v>394</v>
      </c>
    </row>
    <row r="213" spans="1:1">
      <c r="A213" s="13" t="s">
        <v>395</v>
      </c>
    </row>
    <row r="214" spans="1:1">
      <c r="A214" s="13" t="s">
        <v>396</v>
      </c>
    </row>
    <row r="215" spans="1:1">
      <c r="A215" s="13" t="s">
        <v>397</v>
      </c>
    </row>
    <row r="216" spans="1:1">
      <c r="A216" s="13" t="s">
        <v>398</v>
      </c>
    </row>
    <row r="217" spans="1:1">
      <c r="A217" s="13" t="s">
        <v>399</v>
      </c>
    </row>
    <row r="218" spans="1:1">
      <c r="A218" s="13" t="s">
        <v>400</v>
      </c>
    </row>
    <row r="219" spans="1:1">
      <c r="A219" s="13" t="s">
        <v>401</v>
      </c>
    </row>
    <row r="220" spans="1:1">
      <c r="A220" s="13" t="s">
        <v>402</v>
      </c>
    </row>
    <row r="221" spans="1:1">
      <c r="A221" s="13" t="s">
        <v>403</v>
      </c>
    </row>
    <row r="222" spans="1:1">
      <c r="A222" s="13" t="s">
        <v>404</v>
      </c>
    </row>
    <row r="223" spans="1:1">
      <c r="A223" s="13" t="s">
        <v>405</v>
      </c>
    </row>
    <row r="224" spans="1:1">
      <c r="A224" s="13" t="s">
        <v>406</v>
      </c>
    </row>
    <row r="225" spans="1:1">
      <c r="A225" s="13" t="s">
        <v>407</v>
      </c>
    </row>
    <row r="226" spans="1:1">
      <c r="A226" s="13" t="s">
        <v>408</v>
      </c>
    </row>
    <row r="227" spans="1:1">
      <c r="A227" s="13" t="s">
        <v>396</v>
      </c>
    </row>
    <row r="228" spans="1:1">
      <c r="A228" s="13" t="s">
        <v>409</v>
      </c>
    </row>
    <row r="229" spans="1:1">
      <c r="A229" s="13" t="s">
        <v>410</v>
      </c>
    </row>
    <row r="230" spans="1:1">
      <c r="A230" s="13" t="s">
        <v>411</v>
      </c>
    </row>
    <row r="231" spans="1:1">
      <c r="A231" s="13" t="s">
        <v>412</v>
      </c>
    </row>
    <row r="232" spans="1:1">
      <c r="A232" s="13" t="s">
        <v>413</v>
      </c>
    </row>
    <row r="233" spans="1:1">
      <c r="A233" s="13" t="s">
        <v>414</v>
      </c>
    </row>
    <row r="234" spans="1:1">
      <c r="A234" s="13" t="s">
        <v>415</v>
      </c>
    </row>
    <row r="235" spans="1:1">
      <c r="A235" s="13" t="s">
        <v>416</v>
      </c>
    </row>
    <row r="236" spans="1:1">
      <c r="A236" s="13" t="s">
        <v>417</v>
      </c>
    </row>
    <row r="237" spans="1:1">
      <c r="A237" s="13" t="s">
        <v>418</v>
      </c>
    </row>
    <row r="238" spans="1:1">
      <c r="A238" s="13" t="s">
        <v>419</v>
      </c>
    </row>
    <row r="239" spans="1:1">
      <c r="A239" s="13" t="s">
        <v>420</v>
      </c>
    </row>
    <row r="240" spans="1:1">
      <c r="A240" s="13" t="s">
        <v>421</v>
      </c>
    </row>
    <row r="241" spans="1:1">
      <c r="A241" s="13" t="s">
        <v>422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0"/>
  <sheetViews>
    <sheetView topLeftCell="A61" workbookViewId="0">
      <selection activeCell="B37" sqref="B37"/>
    </sheetView>
  </sheetViews>
  <sheetFormatPr defaultRowHeight="15.75"/>
  <cols>
    <col min="1" max="1" width="26.875" customWidth="1"/>
    <col min="2" max="2" width="12.125" customWidth="1"/>
    <col min="3" max="3" width="10.5" customWidth="1"/>
    <col min="4" max="9" width="12.875" customWidth="1"/>
    <col min="10" max="10" width="16.25" customWidth="1"/>
    <col min="11" max="11" width="20.25" customWidth="1"/>
    <col min="12" max="12" width="22.125" customWidth="1"/>
    <col min="13" max="13" width="14.75" customWidth="1"/>
    <col min="14" max="14" width="17.875" customWidth="1"/>
  </cols>
  <sheetData>
    <row r="1" spans="1:11">
      <c r="A1" s="11" t="s">
        <v>535</v>
      </c>
    </row>
    <row r="3" spans="1:11">
      <c r="A3" t="s">
        <v>550</v>
      </c>
      <c r="B3" s="22">
        <v>42369</v>
      </c>
      <c r="C3" s="22">
        <v>42277</v>
      </c>
      <c r="D3" s="22">
        <v>42185</v>
      </c>
      <c r="E3" s="22">
        <v>42094</v>
      </c>
      <c r="F3" s="22">
        <v>42369</v>
      </c>
      <c r="G3" s="22">
        <v>42004</v>
      </c>
      <c r="H3" s="22">
        <v>41639</v>
      </c>
    </row>
    <row r="4" spans="1:11">
      <c r="A4" t="s">
        <v>185</v>
      </c>
      <c r="B4" s="12">
        <v>149544</v>
      </c>
      <c r="C4" s="12">
        <v>114882</v>
      </c>
      <c r="D4" s="12">
        <v>127820</v>
      </c>
      <c r="E4" s="12">
        <v>134025</v>
      </c>
      <c r="F4" s="12">
        <v>526271</v>
      </c>
      <c r="G4" s="12">
        <v>542311</v>
      </c>
      <c r="H4" s="12">
        <v>537390</v>
      </c>
      <c r="J4" t="s">
        <v>186</v>
      </c>
    </row>
    <row r="5" spans="1:11">
      <c r="A5" t="s">
        <v>187</v>
      </c>
      <c r="B5" s="12">
        <v>24563</v>
      </c>
      <c r="C5" s="12">
        <v>24608</v>
      </c>
      <c r="D5" s="12">
        <v>25669</v>
      </c>
      <c r="E5" s="12">
        <v>28130</v>
      </c>
      <c r="F5" s="12">
        <v>102970</v>
      </c>
      <c r="G5" s="12">
        <v>107253</v>
      </c>
      <c r="H5" s="12">
        <v>96361</v>
      </c>
      <c r="J5" t="s">
        <v>188</v>
      </c>
    </row>
    <row r="6" spans="1:11">
      <c r="A6" t="s">
        <v>189</v>
      </c>
      <c r="B6" s="12">
        <v>124981</v>
      </c>
      <c r="C6" s="12">
        <v>90274</v>
      </c>
      <c r="D6" s="12">
        <v>102151</v>
      </c>
      <c r="E6" s="12">
        <v>105895</v>
      </c>
      <c r="F6" s="12">
        <v>423301</v>
      </c>
      <c r="G6" s="12">
        <v>435058</v>
      </c>
      <c r="H6" s="12">
        <v>441029</v>
      </c>
      <c r="J6" t="s">
        <v>184</v>
      </c>
      <c r="K6" t="s">
        <v>551</v>
      </c>
    </row>
    <row r="7" spans="1:11">
      <c r="A7" t="s">
        <v>193</v>
      </c>
    </row>
    <row r="8" spans="1:11">
      <c r="A8" t="s">
        <v>536</v>
      </c>
      <c r="B8" s="12">
        <v>21540</v>
      </c>
      <c r="C8" s="12">
        <v>23945</v>
      </c>
      <c r="D8" s="12">
        <v>27017</v>
      </c>
      <c r="E8" s="12">
        <v>28125</v>
      </c>
      <c r="F8" s="12">
        <v>100627</v>
      </c>
      <c r="G8" s="12">
        <v>107114</v>
      </c>
      <c r="H8" s="12">
        <v>111326</v>
      </c>
    </row>
    <row r="9" spans="1:11">
      <c r="A9" t="s">
        <v>537</v>
      </c>
      <c r="B9" s="12">
        <v>44446</v>
      </c>
      <c r="C9" s="12">
        <v>32148</v>
      </c>
      <c r="D9" s="12">
        <v>39494</v>
      </c>
      <c r="E9" s="12">
        <v>38360</v>
      </c>
      <c r="F9" s="12">
        <v>154448</v>
      </c>
      <c r="G9" s="12">
        <v>138368</v>
      </c>
      <c r="H9" s="12">
        <v>147544</v>
      </c>
    </row>
    <row r="10" spans="1:11">
      <c r="A10" t="s">
        <v>502</v>
      </c>
      <c r="B10">
        <v>403</v>
      </c>
      <c r="C10">
        <v>218</v>
      </c>
      <c r="D10">
        <v>-178</v>
      </c>
      <c r="E10" s="12">
        <v>1717</v>
      </c>
      <c r="F10" s="12">
        <v>2160</v>
      </c>
      <c r="G10" s="12">
        <v>10939</v>
      </c>
      <c r="H10" s="12">
        <v>7638</v>
      </c>
    </row>
    <row r="11" spans="1:11">
      <c r="A11" t="s">
        <v>538</v>
      </c>
      <c r="B11" s="12">
        <v>23505</v>
      </c>
      <c r="C11" s="12">
        <v>23469</v>
      </c>
      <c r="D11" s="12">
        <v>23684</v>
      </c>
      <c r="E11" s="12">
        <v>23734</v>
      </c>
      <c r="F11" s="12">
        <v>94392</v>
      </c>
      <c r="G11" s="12">
        <v>95427</v>
      </c>
      <c r="H11" s="12">
        <v>91188</v>
      </c>
    </row>
    <row r="12" spans="1:11">
      <c r="A12" t="s">
        <v>539</v>
      </c>
      <c r="B12" s="12">
        <v>89894</v>
      </c>
      <c r="C12" s="12">
        <v>79780</v>
      </c>
      <c r="D12" s="12">
        <v>90017</v>
      </c>
      <c r="E12" s="12">
        <v>91936</v>
      </c>
      <c r="F12" s="12">
        <v>351627</v>
      </c>
      <c r="G12" s="12">
        <v>351848</v>
      </c>
      <c r="H12" s="12">
        <v>357696</v>
      </c>
    </row>
    <row r="13" spans="1:11">
      <c r="A13" t="s">
        <v>195</v>
      </c>
      <c r="B13" s="12">
        <v>35169</v>
      </c>
      <c r="C13" s="12">
        <v>10494</v>
      </c>
      <c r="D13" s="12">
        <v>12134</v>
      </c>
      <c r="E13" s="12">
        <v>13959</v>
      </c>
      <c r="F13" s="12">
        <v>71756</v>
      </c>
      <c r="G13" s="12">
        <v>83710</v>
      </c>
      <c r="H13" s="12">
        <v>83333</v>
      </c>
      <c r="J13" t="s">
        <v>196</v>
      </c>
    </row>
    <row r="14" spans="1:11">
      <c r="A14" t="s">
        <v>505</v>
      </c>
    </row>
    <row r="15" spans="1:11">
      <c r="A15" t="s">
        <v>506</v>
      </c>
      <c r="B15" s="12">
        <v>3447</v>
      </c>
      <c r="C15" s="12">
        <v>-13896</v>
      </c>
      <c r="D15" s="12">
        <v>4196</v>
      </c>
      <c r="E15" s="12">
        <v>-9132</v>
      </c>
      <c r="F15" s="12">
        <v>-15385</v>
      </c>
      <c r="G15" s="12">
        <v>-22239</v>
      </c>
      <c r="H15" s="12">
        <v>1561</v>
      </c>
    </row>
    <row r="16" spans="1:11">
      <c r="A16" t="s">
        <v>217</v>
      </c>
      <c r="B16" s="12">
        <v>38534</v>
      </c>
      <c r="C16" s="12">
        <v>-3402</v>
      </c>
      <c r="D16" s="12">
        <v>16330</v>
      </c>
      <c r="E16" s="12">
        <v>4827</v>
      </c>
      <c r="F16" s="12">
        <v>56289</v>
      </c>
      <c r="G16" s="12">
        <v>60971</v>
      </c>
      <c r="H16" s="12">
        <v>84894</v>
      </c>
    </row>
    <row r="17" spans="1:11">
      <c r="A17" t="s">
        <v>218</v>
      </c>
      <c r="B17" s="12">
        <v>11405</v>
      </c>
      <c r="C17" s="12">
        <v>11348</v>
      </c>
      <c r="D17" s="12">
        <v>11715</v>
      </c>
      <c r="E17" s="12">
        <v>12358</v>
      </c>
      <c r="F17" s="12">
        <v>46826</v>
      </c>
      <c r="G17" s="12">
        <v>54768</v>
      </c>
      <c r="H17" s="12">
        <v>62019</v>
      </c>
    </row>
    <row r="18" spans="1:11">
      <c r="A18" t="s">
        <v>219</v>
      </c>
      <c r="B18" s="12">
        <v>27129</v>
      </c>
      <c r="C18" s="12">
        <v>-14750</v>
      </c>
      <c r="D18" s="12">
        <v>4615</v>
      </c>
      <c r="E18" s="12">
        <v>-7531</v>
      </c>
      <c r="F18" s="12">
        <v>9463</v>
      </c>
      <c r="G18" s="12">
        <v>6203</v>
      </c>
      <c r="H18" s="12">
        <v>22875</v>
      </c>
    </row>
    <row r="19" spans="1:11">
      <c r="A19" t="s">
        <v>540</v>
      </c>
      <c r="B19">
        <v>831</v>
      </c>
      <c r="C19" s="12">
        <v>3708</v>
      </c>
      <c r="D19" s="12">
        <v>1277</v>
      </c>
      <c r="E19" s="12">
        <v>7939</v>
      </c>
      <c r="F19" s="12">
        <v>13755</v>
      </c>
      <c r="G19" s="12">
        <v>19725</v>
      </c>
      <c r="H19" s="12">
        <v>1540</v>
      </c>
    </row>
    <row r="20" spans="1:11">
      <c r="A20" t="s">
        <v>24</v>
      </c>
      <c r="B20" t="s">
        <v>541</v>
      </c>
      <c r="C20" t="s">
        <v>541</v>
      </c>
      <c r="D20" t="s">
        <v>541</v>
      </c>
      <c r="E20" t="s">
        <v>541</v>
      </c>
      <c r="F20" t="s">
        <v>541</v>
      </c>
      <c r="G20" t="s">
        <v>541</v>
      </c>
      <c r="H20" t="s">
        <v>541</v>
      </c>
    </row>
    <row r="21" spans="1:11">
      <c r="A21" t="s">
        <v>510</v>
      </c>
      <c r="B21" s="12">
        <v>26298</v>
      </c>
      <c r="C21" s="12">
        <v>-18458</v>
      </c>
      <c r="D21" s="12">
        <v>3338</v>
      </c>
      <c r="E21" s="12">
        <v>-15470</v>
      </c>
      <c r="F21" s="12">
        <v>-4292</v>
      </c>
      <c r="G21" s="12">
        <v>-13522</v>
      </c>
      <c r="H21" s="12">
        <v>21335</v>
      </c>
    </row>
    <row r="22" spans="1:11">
      <c r="A22" t="s">
        <v>513</v>
      </c>
    </row>
    <row r="23" spans="1:11">
      <c r="A23" t="s">
        <v>542</v>
      </c>
      <c r="B23" t="s">
        <v>541</v>
      </c>
      <c r="C23" t="s">
        <v>541</v>
      </c>
      <c r="D23" t="s">
        <v>541</v>
      </c>
      <c r="E23" t="s">
        <v>541</v>
      </c>
      <c r="F23" t="s">
        <v>541</v>
      </c>
      <c r="G23" s="12">
        <v>-56222</v>
      </c>
      <c r="H23" s="12">
        <v>-193425</v>
      </c>
    </row>
    <row r="24" spans="1:11">
      <c r="A24" t="s">
        <v>543</v>
      </c>
      <c r="B24" t="s">
        <v>541</v>
      </c>
      <c r="C24" t="s">
        <v>541</v>
      </c>
      <c r="D24" t="s">
        <v>541</v>
      </c>
      <c r="E24" t="s">
        <v>541</v>
      </c>
      <c r="F24" t="s">
        <v>541</v>
      </c>
      <c r="G24" t="s">
        <v>541</v>
      </c>
      <c r="H24" t="s">
        <v>541</v>
      </c>
    </row>
    <row r="25" spans="1:11">
      <c r="A25" t="s">
        <v>544</v>
      </c>
      <c r="B25" t="s">
        <v>541</v>
      </c>
      <c r="C25" t="s">
        <v>541</v>
      </c>
      <c r="D25" t="s">
        <v>541</v>
      </c>
      <c r="E25" t="s">
        <v>541</v>
      </c>
      <c r="F25" t="s">
        <v>541</v>
      </c>
      <c r="G25" t="s">
        <v>541</v>
      </c>
      <c r="H25" t="s">
        <v>541</v>
      </c>
    </row>
    <row r="26" spans="1:11">
      <c r="A26" t="s">
        <v>545</v>
      </c>
      <c r="B26" t="s">
        <v>541</v>
      </c>
      <c r="C26" t="s">
        <v>541</v>
      </c>
      <c r="D26" t="s">
        <v>541</v>
      </c>
      <c r="E26" t="s">
        <v>541</v>
      </c>
      <c r="F26" t="s">
        <v>541</v>
      </c>
      <c r="G26" t="s">
        <v>541</v>
      </c>
      <c r="H26" t="s">
        <v>541</v>
      </c>
    </row>
    <row r="27" spans="1:11">
      <c r="A27" t="s">
        <v>202</v>
      </c>
      <c r="B27" s="12">
        <v>26298</v>
      </c>
      <c r="C27" s="12">
        <v>-18458</v>
      </c>
      <c r="D27" s="12">
        <v>3338</v>
      </c>
      <c r="E27" s="12">
        <v>-15470</v>
      </c>
      <c r="F27" s="12">
        <v>-4292</v>
      </c>
      <c r="G27" s="12">
        <v>-69744</v>
      </c>
      <c r="H27" s="12">
        <v>-172090</v>
      </c>
      <c r="J27" t="s">
        <v>203</v>
      </c>
    </row>
    <row r="28" spans="1:11">
      <c r="A28" t="s">
        <v>546</v>
      </c>
      <c r="B28" t="s">
        <v>541</v>
      </c>
      <c r="C28" t="s">
        <v>541</v>
      </c>
      <c r="D28" t="s">
        <v>541</v>
      </c>
      <c r="E28" t="s">
        <v>541</v>
      </c>
      <c r="F28" t="s">
        <v>541</v>
      </c>
      <c r="G28" t="s">
        <v>541</v>
      </c>
      <c r="H28" t="s">
        <v>541</v>
      </c>
    </row>
    <row r="29" spans="1:11">
      <c r="A29" t="s">
        <v>493</v>
      </c>
      <c r="B29" s="12">
        <v>26298</v>
      </c>
      <c r="C29" s="12">
        <v>-18458</v>
      </c>
      <c r="D29" s="12">
        <v>3338</v>
      </c>
      <c r="E29" s="12">
        <v>-15470</v>
      </c>
      <c r="F29" s="12">
        <v>-4292</v>
      </c>
      <c r="G29" s="12">
        <v>-69744</v>
      </c>
      <c r="H29" s="12">
        <v>-172090</v>
      </c>
    </row>
    <row r="32" spans="1:11">
      <c r="A32" t="s">
        <v>547</v>
      </c>
      <c r="B32">
        <f>SUM(B6/B4)*100</f>
        <v>83.574733857593756</v>
      </c>
      <c r="C32">
        <f t="shared" ref="C32:H32" si="0">SUM(C6/C4)*100</f>
        <v>78.579760101669535</v>
      </c>
      <c r="D32">
        <f t="shared" si="0"/>
        <v>79.917853231106236</v>
      </c>
      <c r="E32">
        <f t="shared" si="0"/>
        <v>79.011378474165269</v>
      </c>
      <c r="F32">
        <f t="shared" si="0"/>
        <v>80.434034936373095</v>
      </c>
      <c r="G32">
        <f t="shared" si="0"/>
        <v>80.222971689676214</v>
      </c>
      <c r="H32">
        <f t="shared" si="0"/>
        <v>82.068702432125633</v>
      </c>
      <c r="J32" t="s">
        <v>534</v>
      </c>
      <c r="K32" t="s">
        <v>554</v>
      </c>
    </row>
    <row r="33" spans="1:11">
      <c r="A33" t="s">
        <v>548</v>
      </c>
      <c r="B33">
        <f>SUM(B13/B4)*100</f>
        <v>23.517493179264964</v>
      </c>
      <c r="C33">
        <f t="shared" ref="C33:H33" si="1">SUM(C13/C4)*100</f>
        <v>9.1345902752389403</v>
      </c>
      <c r="D33">
        <f t="shared" si="1"/>
        <v>9.49303708339853</v>
      </c>
      <c r="E33">
        <f t="shared" si="1"/>
        <v>10.415221040850588</v>
      </c>
      <c r="F33">
        <f t="shared" si="1"/>
        <v>13.63480032150736</v>
      </c>
      <c r="G33">
        <f t="shared" si="1"/>
        <v>15.435792377436563</v>
      </c>
      <c r="H33">
        <f t="shared" si="1"/>
        <v>15.50698747650682</v>
      </c>
      <c r="J33" t="s">
        <v>549</v>
      </c>
      <c r="K33" t="s">
        <v>555</v>
      </c>
    </row>
    <row r="34" spans="1:11">
      <c r="A34" t="s">
        <v>552</v>
      </c>
      <c r="B34">
        <f>SUM(B27/B4)*100</f>
        <v>17.585459797785266</v>
      </c>
      <c r="C34">
        <f t="shared" ref="C34:H34" si="2">SUM(C27/C4)*100</f>
        <v>-16.066920840514616</v>
      </c>
      <c r="D34">
        <f t="shared" si="2"/>
        <v>2.6114849006415271</v>
      </c>
      <c r="E34">
        <f t="shared" si="2"/>
        <v>-11.542622645028912</v>
      </c>
      <c r="F34">
        <f t="shared" si="2"/>
        <v>-0.81554940325421699</v>
      </c>
      <c r="G34">
        <f t="shared" si="2"/>
        <v>-12.860517304646226</v>
      </c>
      <c r="H34">
        <f t="shared" si="2"/>
        <v>-32.023297791175871</v>
      </c>
      <c r="I34" s="23" t="s">
        <v>557</v>
      </c>
      <c r="J34" t="s">
        <v>210</v>
      </c>
      <c r="K34" t="s">
        <v>556</v>
      </c>
    </row>
    <row r="35" spans="1:11">
      <c r="A35" t="s">
        <v>207</v>
      </c>
      <c r="B35">
        <f>SUM(B27/B79)*100</f>
        <v>2.5518041074556188</v>
      </c>
      <c r="C35">
        <f t="shared" ref="C35:H35" si="3">SUM(C27/C79)*100</f>
        <v>-1.8574929179182957</v>
      </c>
      <c r="D35">
        <f t="shared" si="3"/>
        <v>0.31770748068818222</v>
      </c>
      <c r="E35">
        <f t="shared" si="3"/>
        <v>-1.4492101944958116</v>
      </c>
      <c r="F35">
        <f t="shared" si="3"/>
        <v>-0.41647057681951161</v>
      </c>
      <c r="G35">
        <f t="shared" si="3"/>
        <v>-6.3044625875921119</v>
      </c>
      <c r="H35">
        <f t="shared" si="3"/>
        <v>-13.104470247088065</v>
      </c>
      <c r="I35" s="23" t="s">
        <v>558</v>
      </c>
      <c r="J35" t="s">
        <v>553</v>
      </c>
      <c r="K35" t="s">
        <v>585</v>
      </c>
    </row>
    <row r="36" spans="1:11">
      <c r="A36" t="s">
        <v>591</v>
      </c>
      <c r="B36">
        <f>SUM(B27/B74)/1000</f>
        <v>0.20074809160305343</v>
      </c>
      <c r="C36">
        <f t="shared" ref="C36:H36" si="4">SUM(C27/C74)/1000</f>
        <v>-0.14090076335877863</v>
      </c>
      <c r="D36">
        <f t="shared" si="4"/>
        <v>2.5480916030534352E-2</v>
      </c>
      <c r="E36">
        <f t="shared" si="4"/>
        <v>-0.11809160305343511</v>
      </c>
      <c r="F36">
        <f t="shared" si="4"/>
        <v>-3.2763358778625955E-2</v>
      </c>
      <c r="G36">
        <f t="shared" si="4"/>
        <v>-0.53239694656488556</v>
      </c>
      <c r="H36">
        <f t="shared" si="4"/>
        <v>-1.344453125</v>
      </c>
      <c r="I36" s="23"/>
    </row>
    <row r="37" spans="1:11">
      <c r="A37" t="s">
        <v>592</v>
      </c>
      <c r="I37" s="23"/>
      <c r="J37" t="s">
        <v>593</v>
      </c>
    </row>
    <row r="38" spans="1:11">
      <c r="B38">
        <f>SUM(B4/B46)</f>
        <v>1.7163713157653109</v>
      </c>
      <c r="J38" t="s">
        <v>586</v>
      </c>
      <c r="K38" t="s">
        <v>587</v>
      </c>
    </row>
    <row r="39" spans="1:11">
      <c r="B39">
        <f>SUM(365/B38)</f>
        <v>212.6579468250147</v>
      </c>
      <c r="J39" t="s">
        <v>588</v>
      </c>
      <c r="K39" t="s">
        <v>589</v>
      </c>
    </row>
    <row r="41" spans="1:11">
      <c r="A41" t="s">
        <v>550</v>
      </c>
      <c r="B41" s="22">
        <v>42369</v>
      </c>
      <c r="C41" s="22">
        <v>42277</v>
      </c>
      <c r="D41" s="22">
        <v>42185</v>
      </c>
      <c r="E41" s="22">
        <v>42094</v>
      </c>
      <c r="F41" s="22">
        <v>42369</v>
      </c>
      <c r="G41" s="22">
        <v>42004</v>
      </c>
      <c r="H41" s="22">
        <v>41639</v>
      </c>
    </row>
    <row r="42" spans="1:11">
      <c r="A42" t="s">
        <v>559</v>
      </c>
      <c r="F42" s="12"/>
      <c r="G42" s="12"/>
      <c r="H42" s="12"/>
    </row>
    <row r="43" spans="1:11">
      <c r="A43" t="s">
        <v>560</v>
      </c>
      <c r="F43" s="12"/>
      <c r="G43" s="12"/>
      <c r="H43" s="12"/>
    </row>
    <row r="44" spans="1:11">
      <c r="A44" t="s">
        <v>561</v>
      </c>
      <c r="B44" s="12">
        <v>101675</v>
      </c>
      <c r="C44" s="12">
        <v>65177</v>
      </c>
      <c r="D44" s="12">
        <v>115940</v>
      </c>
      <c r="E44" s="12">
        <v>216954</v>
      </c>
      <c r="F44" s="12">
        <v>101675</v>
      </c>
      <c r="G44" s="12">
        <v>154568</v>
      </c>
      <c r="H44" s="12">
        <v>156487</v>
      </c>
    </row>
    <row r="45" spans="1:11">
      <c r="A45" t="s">
        <v>562</v>
      </c>
      <c r="B45" s="12">
        <v>107879</v>
      </c>
      <c r="C45" s="12">
        <v>82608</v>
      </c>
      <c r="D45" s="12">
        <v>100896</v>
      </c>
      <c r="E45" s="12">
        <v>87279</v>
      </c>
      <c r="F45" s="12">
        <v>107879</v>
      </c>
      <c r="G45" s="12">
        <v>183074</v>
      </c>
      <c r="H45" s="12">
        <v>365976</v>
      </c>
    </row>
    <row r="46" spans="1:11">
      <c r="A46" t="s">
        <v>563</v>
      </c>
      <c r="B46" s="12">
        <v>87128</v>
      </c>
      <c r="C46" s="12">
        <v>76833</v>
      </c>
      <c r="D46" s="12">
        <v>94400</v>
      </c>
      <c r="E46" s="12">
        <v>91924</v>
      </c>
      <c r="F46" s="12">
        <v>87128</v>
      </c>
      <c r="G46" s="12">
        <v>83514</v>
      </c>
      <c r="H46" s="12">
        <v>124914</v>
      </c>
      <c r="J46" s="15" t="s">
        <v>590</v>
      </c>
    </row>
    <row r="47" spans="1:11">
      <c r="A47" t="s">
        <v>564</v>
      </c>
      <c r="B47" t="s">
        <v>541</v>
      </c>
      <c r="C47" t="s">
        <v>541</v>
      </c>
      <c r="D47" t="s">
        <v>541</v>
      </c>
      <c r="E47" t="s">
        <v>541</v>
      </c>
      <c r="F47" s="12" t="s">
        <v>541</v>
      </c>
      <c r="G47" s="12" t="s">
        <v>541</v>
      </c>
      <c r="H47" s="12" t="s">
        <v>541</v>
      </c>
    </row>
    <row r="48" spans="1:11">
      <c r="A48" t="s">
        <v>565</v>
      </c>
      <c r="B48" s="12">
        <v>14191</v>
      </c>
      <c r="C48" s="12">
        <v>16004</v>
      </c>
      <c r="D48" s="12">
        <v>14638</v>
      </c>
      <c r="E48" s="12">
        <v>14153</v>
      </c>
      <c r="F48" s="12">
        <v>14191</v>
      </c>
      <c r="G48" s="12">
        <v>12851</v>
      </c>
      <c r="H48" s="12">
        <v>121624</v>
      </c>
    </row>
    <row r="49" spans="1:8">
      <c r="A49" t="s">
        <v>524</v>
      </c>
      <c r="B49" s="12">
        <v>310873</v>
      </c>
      <c r="C49" s="12">
        <v>240622</v>
      </c>
      <c r="D49" s="12">
        <v>325874</v>
      </c>
      <c r="E49" s="12">
        <v>410310</v>
      </c>
      <c r="F49" s="12">
        <v>310873</v>
      </c>
      <c r="G49" s="12">
        <v>434007</v>
      </c>
      <c r="H49" s="12">
        <v>769001</v>
      </c>
    </row>
    <row r="50" spans="1:8">
      <c r="A50" t="s">
        <v>566</v>
      </c>
      <c r="B50" s="12">
        <v>114715</v>
      </c>
      <c r="C50" s="12">
        <v>141706</v>
      </c>
      <c r="D50" s="12">
        <v>164533</v>
      </c>
      <c r="E50" s="12">
        <v>143248</v>
      </c>
      <c r="F50" s="12">
        <v>114715</v>
      </c>
      <c r="G50" s="12">
        <v>131378</v>
      </c>
      <c r="H50" s="12">
        <v>118658</v>
      </c>
    </row>
    <row r="51" spans="1:8">
      <c r="A51" t="s">
        <v>567</v>
      </c>
      <c r="B51" s="12">
        <v>34984</v>
      </c>
      <c r="C51" s="12">
        <v>32726</v>
      </c>
      <c r="D51" s="12">
        <v>34563</v>
      </c>
      <c r="E51" s="12">
        <v>35907</v>
      </c>
      <c r="F51" s="12">
        <v>34984</v>
      </c>
      <c r="G51" s="12">
        <v>37227</v>
      </c>
      <c r="H51" s="12">
        <v>33350</v>
      </c>
    </row>
    <row r="52" spans="1:8">
      <c r="A52" t="s">
        <v>2</v>
      </c>
      <c r="B52" s="12">
        <v>1343652</v>
      </c>
      <c r="C52" s="12">
        <v>1343706</v>
      </c>
      <c r="D52" s="12">
        <v>1343543</v>
      </c>
      <c r="E52" s="12">
        <v>1343706</v>
      </c>
      <c r="F52" s="12">
        <v>1343652</v>
      </c>
      <c r="G52" s="12">
        <v>1343652</v>
      </c>
      <c r="H52" s="12">
        <v>1298448</v>
      </c>
    </row>
    <row r="53" spans="1:8">
      <c r="A53" t="s">
        <v>4</v>
      </c>
      <c r="B53" s="12">
        <v>386742</v>
      </c>
      <c r="C53" s="12">
        <v>405817</v>
      </c>
      <c r="D53" s="12">
        <v>424864</v>
      </c>
      <c r="E53" s="12">
        <v>444075</v>
      </c>
      <c r="F53" s="12">
        <v>386742</v>
      </c>
      <c r="G53" s="12">
        <v>463348</v>
      </c>
      <c r="H53" s="12">
        <v>478229</v>
      </c>
    </row>
    <row r="54" spans="1:8">
      <c r="A54" t="s">
        <v>0</v>
      </c>
      <c r="B54" t="s">
        <v>541</v>
      </c>
      <c r="C54" t="s">
        <v>541</v>
      </c>
      <c r="D54" t="s">
        <v>541</v>
      </c>
      <c r="E54" t="s">
        <v>541</v>
      </c>
      <c r="F54" s="12" t="s">
        <v>541</v>
      </c>
      <c r="G54" s="12" t="s">
        <v>541</v>
      </c>
      <c r="H54" s="12" t="s">
        <v>541</v>
      </c>
    </row>
    <row r="55" spans="1:8">
      <c r="A55" t="s">
        <v>568</v>
      </c>
      <c r="B55" s="12">
        <v>8330</v>
      </c>
      <c r="C55" s="12">
        <v>19254</v>
      </c>
      <c r="D55" s="12">
        <v>22961</v>
      </c>
      <c r="E55" s="12">
        <v>23500</v>
      </c>
      <c r="F55" s="12">
        <v>8330</v>
      </c>
      <c r="G55" s="12">
        <v>11540</v>
      </c>
      <c r="H55" s="12">
        <v>16907</v>
      </c>
    </row>
    <row r="56" spans="1:8">
      <c r="A56" t="s">
        <v>569</v>
      </c>
      <c r="B56" t="s">
        <v>541</v>
      </c>
      <c r="C56" t="s">
        <v>541</v>
      </c>
      <c r="D56" t="s">
        <v>541</v>
      </c>
      <c r="E56" t="s">
        <v>541</v>
      </c>
      <c r="F56" s="12" t="s">
        <v>541</v>
      </c>
      <c r="G56" s="12" t="s">
        <v>541</v>
      </c>
      <c r="H56" s="12" t="s">
        <v>541</v>
      </c>
    </row>
    <row r="57" spans="1:8">
      <c r="A57" t="s">
        <v>13</v>
      </c>
      <c r="B57" s="12">
        <v>2199296</v>
      </c>
      <c r="C57" s="12">
        <v>2183831</v>
      </c>
      <c r="D57" s="12">
        <v>2316338</v>
      </c>
      <c r="E57" s="12">
        <v>2400746</v>
      </c>
      <c r="F57" s="12">
        <v>2199296</v>
      </c>
      <c r="G57" s="12">
        <v>2421152</v>
      </c>
      <c r="H57" s="12">
        <v>2714593</v>
      </c>
    </row>
    <row r="58" spans="1:8">
      <c r="A58" t="s">
        <v>57</v>
      </c>
    </row>
    <row r="59" spans="1:8">
      <c r="A59" t="s">
        <v>570</v>
      </c>
      <c r="F59" s="12"/>
      <c r="G59" s="12"/>
      <c r="H59" s="12"/>
    </row>
    <row r="60" spans="1:8">
      <c r="A60" t="s">
        <v>59</v>
      </c>
      <c r="B60" s="12">
        <v>74113</v>
      </c>
      <c r="C60" s="12">
        <v>59882</v>
      </c>
      <c r="D60" s="12">
        <v>68776</v>
      </c>
      <c r="E60" s="12">
        <v>80953</v>
      </c>
      <c r="F60" s="12">
        <v>74113</v>
      </c>
      <c r="G60" s="12">
        <v>83208</v>
      </c>
      <c r="H60" s="12">
        <v>94560</v>
      </c>
    </row>
    <row r="61" spans="1:8">
      <c r="A61" t="s">
        <v>571</v>
      </c>
      <c r="B61" s="12">
        <v>7000</v>
      </c>
      <c r="C61" s="12">
        <v>7000</v>
      </c>
      <c r="D61" s="12">
        <v>7000</v>
      </c>
      <c r="E61" s="12">
        <v>13250</v>
      </c>
      <c r="F61" s="12">
        <v>7000</v>
      </c>
      <c r="G61" s="12">
        <v>302375</v>
      </c>
      <c r="H61" s="12" t="s">
        <v>541</v>
      </c>
    </row>
    <row r="62" spans="1:8">
      <c r="A62" t="s">
        <v>572</v>
      </c>
      <c r="B62" s="12">
        <v>12106</v>
      </c>
      <c r="C62" s="12">
        <v>18927</v>
      </c>
      <c r="D62" s="12">
        <v>19922</v>
      </c>
      <c r="E62" s="12">
        <v>17131</v>
      </c>
      <c r="F62" s="12">
        <v>12106</v>
      </c>
      <c r="G62" s="12">
        <v>18399</v>
      </c>
      <c r="H62" s="12">
        <v>15361</v>
      </c>
    </row>
    <row r="63" spans="1:8">
      <c r="A63" t="s">
        <v>526</v>
      </c>
      <c r="B63" s="12">
        <v>93219</v>
      </c>
      <c r="C63" s="12">
        <v>85809</v>
      </c>
      <c r="D63" s="12">
        <v>95698</v>
      </c>
      <c r="E63" s="12">
        <v>111334</v>
      </c>
      <c r="F63" s="12">
        <v>93219</v>
      </c>
      <c r="G63" s="12">
        <v>403982</v>
      </c>
      <c r="H63" s="12">
        <v>109921</v>
      </c>
    </row>
    <row r="64" spans="1:8">
      <c r="A64" t="s">
        <v>573</v>
      </c>
      <c r="B64" s="12">
        <v>960156</v>
      </c>
      <c r="C64" s="12">
        <v>969180</v>
      </c>
      <c r="D64" s="12">
        <v>1042582</v>
      </c>
      <c r="E64" s="12">
        <v>1088645</v>
      </c>
      <c r="F64" s="12">
        <v>960156</v>
      </c>
      <c r="G64" s="12">
        <v>798872</v>
      </c>
      <c r="H64" s="12">
        <v>1186564</v>
      </c>
    </row>
    <row r="65" spans="1:10">
      <c r="A65" t="s">
        <v>574</v>
      </c>
      <c r="B65" s="12">
        <v>39826</v>
      </c>
      <c r="C65" s="12">
        <v>47320</v>
      </c>
      <c r="D65" s="12">
        <v>36589</v>
      </c>
      <c r="E65" s="12">
        <v>41635</v>
      </c>
      <c r="F65" s="12">
        <v>39826</v>
      </c>
      <c r="G65" s="12">
        <v>34114</v>
      </c>
      <c r="H65" s="12">
        <v>58872</v>
      </c>
    </row>
    <row r="66" spans="1:10">
      <c r="A66" t="s">
        <v>575</v>
      </c>
      <c r="B66" s="12">
        <v>75530</v>
      </c>
      <c r="C66" s="12">
        <v>87817</v>
      </c>
      <c r="D66" s="12">
        <v>90817</v>
      </c>
      <c r="E66" s="12">
        <v>91654</v>
      </c>
      <c r="F66" s="12">
        <v>75530</v>
      </c>
      <c r="G66" s="12">
        <v>77920</v>
      </c>
      <c r="H66" s="12">
        <v>46020</v>
      </c>
    </row>
    <row r="67" spans="1:10">
      <c r="A67" t="s">
        <v>24</v>
      </c>
      <c r="B67" t="s">
        <v>541</v>
      </c>
      <c r="C67" t="s">
        <v>541</v>
      </c>
      <c r="D67" t="s">
        <v>541</v>
      </c>
      <c r="E67" t="s">
        <v>541</v>
      </c>
      <c r="F67" s="12" t="s">
        <v>541</v>
      </c>
      <c r="G67" s="12" t="s">
        <v>541</v>
      </c>
      <c r="H67" s="12" t="s">
        <v>541</v>
      </c>
    </row>
    <row r="68" spans="1:10">
      <c r="A68" t="s">
        <v>576</v>
      </c>
      <c r="B68" t="s">
        <v>541</v>
      </c>
      <c r="C68" t="s">
        <v>541</v>
      </c>
      <c r="D68" t="s">
        <v>541</v>
      </c>
      <c r="E68" t="s">
        <v>541</v>
      </c>
      <c r="F68" t="s">
        <v>541</v>
      </c>
      <c r="G68" t="s">
        <v>541</v>
      </c>
      <c r="H68" t="s">
        <v>541</v>
      </c>
    </row>
    <row r="69" spans="1:10">
      <c r="A69" t="s">
        <v>35</v>
      </c>
      <c r="B69" s="12">
        <v>1168731</v>
      </c>
      <c r="C69" s="12">
        <v>1190126</v>
      </c>
      <c r="D69" s="12">
        <v>1265686</v>
      </c>
      <c r="E69" s="12">
        <v>1333268</v>
      </c>
      <c r="F69" s="12">
        <v>1168731</v>
      </c>
      <c r="G69" s="12">
        <v>1314888</v>
      </c>
      <c r="H69" s="12">
        <v>1401377</v>
      </c>
    </row>
    <row r="70" spans="1:10">
      <c r="A70" t="s">
        <v>577</v>
      </c>
    </row>
    <row r="71" spans="1:10">
      <c r="A71" t="s">
        <v>578</v>
      </c>
      <c r="B71" t="s">
        <v>541</v>
      </c>
      <c r="C71" t="s">
        <v>541</v>
      </c>
      <c r="D71" t="s">
        <v>541</v>
      </c>
      <c r="E71" t="s">
        <v>541</v>
      </c>
      <c r="F71" t="s">
        <v>541</v>
      </c>
      <c r="G71" t="s">
        <v>541</v>
      </c>
      <c r="H71" t="s">
        <v>541</v>
      </c>
    </row>
    <row r="72" spans="1:10">
      <c r="A72" t="s">
        <v>579</v>
      </c>
      <c r="B72" t="s">
        <v>541</v>
      </c>
      <c r="C72" t="s">
        <v>541</v>
      </c>
      <c r="D72" t="s">
        <v>541</v>
      </c>
      <c r="E72" t="s">
        <v>541</v>
      </c>
      <c r="F72" t="s">
        <v>541</v>
      </c>
      <c r="G72" t="s">
        <v>541</v>
      </c>
      <c r="H72" t="s">
        <v>541</v>
      </c>
    </row>
    <row r="73" spans="1:10">
      <c r="A73" t="s">
        <v>580</v>
      </c>
      <c r="B73" t="s">
        <v>541</v>
      </c>
      <c r="C73" t="s">
        <v>541</v>
      </c>
      <c r="D73" t="s">
        <v>541</v>
      </c>
      <c r="E73" t="s">
        <v>541</v>
      </c>
      <c r="F73" t="s">
        <v>541</v>
      </c>
      <c r="G73" t="s">
        <v>541</v>
      </c>
      <c r="H73" t="s">
        <v>541</v>
      </c>
    </row>
    <row r="74" spans="1:10">
      <c r="A74" t="s">
        <v>581</v>
      </c>
      <c r="B74">
        <v>131</v>
      </c>
      <c r="C74">
        <v>131</v>
      </c>
      <c r="D74">
        <v>131</v>
      </c>
      <c r="E74">
        <v>131</v>
      </c>
      <c r="F74">
        <v>131</v>
      </c>
      <c r="G74">
        <v>131</v>
      </c>
      <c r="H74">
        <v>128</v>
      </c>
    </row>
    <row r="75" spans="1:10">
      <c r="A75" t="s">
        <v>582</v>
      </c>
      <c r="B75" s="12">
        <v>-219451</v>
      </c>
      <c r="C75" s="12">
        <v>-245749</v>
      </c>
      <c r="D75" s="12">
        <v>-227291</v>
      </c>
      <c r="E75" s="12">
        <v>-230629</v>
      </c>
      <c r="F75" s="12">
        <v>-219451</v>
      </c>
      <c r="G75" s="12">
        <v>-215159</v>
      </c>
      <c r="H75" s="12">
        <v>-145415</v>
      </c>
    </row>
    <row r="76" spans="1:10">
      <c r="A76" t="s">
        <v>583</v>
      </c>
      <c r="B76" s="12">
        <v>-1163533</v>
      </c>
      <c r="C76" s="12">
        <v>-1163386</v>
      </c>
      <c r="D76" s="12">
        <v>-1113386</v>
      </c>
      <c r="E76" s="12">
        <v>-1083216</v>
      </c>
      <c r="F76" s="12">
        <v>-1163533</v>
      </c>
      <c r="G76" s="12">
        <v>-1013218</v>
      </c>
      <c r="H76" s="12">
        <v>-816694</v>
      </c>
    </row>
    <row r="77" spans="1:10">
      <c r="A77" t="s">
        <v>6</v>
      </c>
      <c r="B77" s="12">
        <v>2419921</v>
      </c>
      <c r="C77" s="12">
        <v>2408312</v>
      </c>
      <c r="D77" s="12">
        <v>2397069</v>
      </c>
      <c r="E77" s="12">
        <v>2386207</v>
      </c>
      <c r="F77" s="12">
        <v>2419921</v>
      </c>
      <c r="G77" s="12">
        <v>2339817</v>
      </c>
      <c r="H77" s="12">
        <v>2279196</v>
      </c>
    </row>
    <row r="78" spans="1:10">
      <c r="A78" t="s">
        <v>584</v>
      </c>
      <c r="B78" s="12">
        <v>-6503</v>
      </c>
      <c r="C78" s="12">
        <v>-5603</v>
      </c>
      <c r="D78" s="12">
        <v>-5871</v>
      </c>
      <c r="E78" s="12">
        <v>-5015</v>
      </c>
      <c r="F78" s="12">
        <v>-6503</v>
      </c>
      <c r="G78" s="12">
        <v>-5307</v>
      </c>
      <c r="H78" s="12">
        <v>-3999</v>
      </c>
    </row>
    <row r="79" spans="1:10">
      <c r="A79" t="s">
        <v>15</v>
      </c>
      <c r="B79" s="12">
        <v>1030565</v>
      </c>
      <c r="C79" s="12">
        <v>993705</v>
      </c>
      <c r="D79" s="12">
        <v>1050652</v>
      </c>
      <c r="E79" s="12">
        <v>1067478</v>
      </c>
      <c r="F79" s="12">
        <v>1030565</v>
      </c>
      <c r="G79" s="12">
        <v>1106264</v>
      </c>
      <c r="H79" s="12">
        <v>1313216</v>
      </c>
      <c r="J79" t="s">
        <v>211</v>
      </c>
    </row>
    <row r="80" spans="1:10">
      <c r="A80" t="s">
        <v>12</v>
      </c>
      <c r="B80" s="12">
        <v>-699829</v>
      </c>
      <c r="C80" s="12">
        <v>-755818</v>
      </c>
      <c r="D80" s="12">
        <v>-717755</v>
      </c>
      <c r="E80" s="12">
        <v>-720303</v>
      </c>
      <c r="F80" s="12">
        <v>-699829</v>
      </c>
      <c r="G80" s="12">
        <v>-700736</v>
      </c>
      <c r="H80" s="12">
        <v>-463461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chen</dc:creator>
  <cp:lastModifiedBy>paul chen</cp:lastModifiedBy>
  <dcterms:created xsi:type="dcterms:W3CDTF">2016-02-13T14:31:31Z</dcterms:created>
  <dcterms:modified xsi:type="dcterms:W3CDTF">2016-04-14T21:54:32Z</dcterms:modified>
</cp:coreProperties>
</file>