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Yassine\Desktop\Resin_managment\"/>
    </mc:Choice>
  </mc:AlternateContent>
  <xr:revisionPtr revIDLastSave="0" documentId="13_ncr:1_{C7EE3907-5CCB-4B12-92E4-DC8E108B71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cking sheet" sheetId="13" r:id="rId1"/>
    <sheet name="Directions" sheetId="14" r:id="rId2"/>
    <sheet name="Parameters" sheetId="11" r:id="rId3"/>
    <sheet name="Maintenance" sheetId="15" r:id="rId4"/>
  </sheets>
  <definedNames>
    <definedName name="_xlnm._FilterDatabase" localSheetId="0" hidden="1">'Tracking sheet'!$A$1:$K$234</definedName>
    <definedName name="CartridgeID">Parameters!$F$2:$F$101</definedName>
    <definedName name="Printers">Parameters!$A$2:$A$3</definedName>
    <definedName name="Resins">Parameters!$B$2:$B$11</definedName>
    <definedName name="TankID">Parameters!$G$2:$G$61</definedName>
    <definedName name="Tanks">Parameters!$D$2:$D$5</definedName>
    <definedName name="Version">Parameters!$H$2:$H$11</definedName>
    <definedName name="YesNo">Parameters!$I$2:$I$3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3" l="1"/>
  <c r="Z24" i="13"/>
  <c r="Z23" i="13"/>
  <c r="Z22" i="13"/>
  <c r="Z21" i="13"/>
  <c r="Z20" i="13"/>
  <c r="Z19" i="13"/>
  <c r="Z18" i="13"/>
  <c r="Z17" i="13"/>
  <c r="Z16" i="13"/>
  <c r="Q47" i="13"/>
  <c r="R47" i="13" s="1"/>
  <c r="Q46" i="13"/>
  <c r="R46" i="13" s="1"/>
  <c r="Q45" i="13"/>
  <c r="R45" i="13" s="1"/>
  <c r="Q44" i="13"/>
  <c r="R44" i="13" s="1"/>
  <c r="Q43" i="13"/>
  <c r="R43" i="13" s="1"/>
  <c r="Q42" i="13"/>
  <c r="R42" i="13" s="1"/>
  <c r="Q41" i="13"/>
  <c r="R41" i="13" s="1"/>
  <c r="Q40" i="13"/>
  <c r="R40" i="13" s="1"/>
  <c r="Q39" i="13"/>
  <c r="R39" i="13" s="1"/>
  <c r="Z15" i="13"/>
  <c r="Z14" i="13"/>
  <c r="Z13" i="13" l="1"/>
  <c r="Z12" i="13" l="1"/>
  <c r="Q38" i="13"/>
  <c r="R38" i="13" s="1"/>
  <c r="Z11" i="13" l="1"/>
  <c r="Q37" i="13" l="1"/>
  <c r="Q29" i="13"/>
  <c r="Q30" i="13"/>
  <c r="Q31" i="13"/>
  <c r="Q32" i="13"/>
  <c r="Q33" i="13"/>
  <c r="Q34" i="13"/>
  <c r="Q35" i="13"/>
  <c r="R35" i="13" s="1"/>
  <c r="Q36" i="13"/>
  <c r="R36" i="13" s="1"/>
  <c r="Q28" i="13"/>
  <c r="R28" i="13" s="1"/>
  <c r="Q27" i="13" l="1"/>
  <c r="Z10" i="13" l="1"/>
  <c r="H123" i="13" l="1"/>
  <c r="Z9" i="13" l="1"/>
  <c r="AA9" i="13" s="1"/>
  <c r="Z8" i="13" l="1"/>
  <c r="AA8" i="13" s="1"/>
  <c r="Q17" i="13" l="1"/>
  <c r="Q18" i="13"/>
  <c r="Q19" i="13"/>
  <c r="Q20" i="13"/>
  <c r="Q21" i="13"/>
  <c r="Q22" i="13"/>
  <c r="Q23" i="13"/>
  <c r="Q24" i="13"/>
  <c r="Q25" i="13"/>
  <c r="Q26" i="13"/>
  <c r="Q16" i="13"/>
  <c r="Z7" i="13" l="1"/>
  <c r="Z6" i="13" l="1"/>
  <c r="Z5" i="13" l="1"/>
  <c r="AA5" i="13" s="1"/>
  <c r="Q14" i="13" l="1"/>
  <c r="Q15" i="13"/>
  <c r="Z4" i="13" l="1"/>
  <c r="AA4" i="13" s="1"/>
  <c r="Q11" i="13" l="1"/>
  <c r="R11" i="13" s="1"/>
  <c r="Q12" i="13"/>
  <c r="R12" i="13" s="1"/>
  <c r="Q13" i="13"/>
  <c r="R13" i="13" s="1"/>
  <c r="Q10" i="13"/>
  <c r="R10" i="13" s="1"/>
  <c r="Q9" i="13"/>
  <c r="R9" i="13" s="1"/>
  <c r="Q8" i="13"/>
  <c r="R8" i="13" s="1"/>
  <c r="AH11" i="13" l="1"/>
  <c r="AG11" i="13"/>
  <c r="Q7" i="13"/>
  <c r="R7" i="13" s="1"/>
  <c r="Z3" i="13" l="1"/>
  <c r="AA3" i="13" s="1"/>
  <c r="Q6" i="13"/>
  <c r="R6" i="13" s="1"/>
  <c r="Q5" i="13"/>
  <c r="R5" i="13" s="1"/>
  <c r="Z2" i="13"/>
  <c r="AA2" i="13" s="1"/>
  <c r="Q4" i="13"/>
  <c r="R4" i="13" s="1"/>
  <c r="Q2" i="13"/>
  <c r="Q3" i="13"/>
  <c r="R3" i="13" s="1"/>
  <c r="AG6" i="13" l="1"/>
  <c r="AH6" i="13"/>
  <c r="AH8" i="13"/>
  <c r="AG8" i="13"/>
  <c r="AH9" i="13"/>
  <c r="AG9" i="13"/>
  <c r="AH7" i="13"/>
  <c r="AG7" i="13"/>
  <c r="AH10" i="13"/>
  <c r="AG10" i="13"/>
  <c r="AH5" i="13"/>
  <c r="AG5" i="13"/>
  <c r="AH3" i="13"/>
  <c r="AG3" i="13"/>
  <c r="AH2" i="13"/>
  <c r="AG2" i="13"/>
  <c r="AH4" i="13"/>
  <c r="AG4" i="13"/>
</calcChain>
</file>

<file path=xl/sharedStrings.xml><?xml version="1.0" encoding="utf-8"?>
<sst xmlns="http://schemas.openxmlformats.org/spreadsheetml/2006/main" count="1661" uniqueCount="153">
  <si>
    <t>Form 3</t>
  </si>
  <si>
    <t>Form 2</t>
  </si>
  <si>
    <t>Clear</t>
  </si>
  <si>
    <t>Flexible</t>
  </si>
  <si>
    <t>Durable</t>
  </si>
  <si>
    <t>Ceramic</t>
  </si>
  <si>
    <t>Tough</t>
  </si>
  <si>
    <t>Rigid</t>
  </si>
  <si>
    <t>Black</t>
  </si>
  <si>
    <t>High Temp</t>
  </si>
  <si>
    <t>Elastic</t>
  </si>
  <si>
    <t>Form 2 Regular</t>
  </si>
  <si>
    <t>Form 2 LT</t>
  </si>
  <si>
    <t>Form 3 v2</t>
  </si>
  <si>
    <t>Form 3 v1</t>
  </si>
  <si>
    <t>Printer</t>
  </si>
  <si>
    <t>Version</t>
  </si>
  <si>
    <t>Resin Cartridge</t>
  </si>
  <si>
    <t>Tough 1500</t>
  </si>
  <si>
    <t>Yes</t>
  </si>
  <si>
    <t>No</t>
  </si>
  <si>
    <t>Resin Tank</t>
  </si>
  <si>
    <t>Pritners</t>
  </si>
  <si>
    <t>Resins</t>
  </si>
  <si>
    <t>Tanks</t>
  </si>
  <si>
    <t>YesNo</t>
  </si>
  <si>
    <t>Cartridge ID</t>
  </si>
  <si>
    <t>Tank ID</t>
  </si>
  <si>
    <t>CartridgeID</t>
  </si>
  <si>
    <t>TankID</t>
  </si>
  <si>
    <t>Status</t>
  </si>
  <si>
    <t>Cartridge Max (L)</t>
  </si>
  <si>
    <t>Tank Max (L)</t>
  </si>
  <si>
    <t>Date</t>
  </si>
  <si>
    <t>Comment</t>
  </si>
  <si>
    <t>Resin Fill</t>
  </si>
  <si>
    <t>Volume used (mL)</t>
  </si>
  <si>
    <t>Total print volume (mL)</t>
  </si>
  <si>
    <t>Replaced</t>
  </si>
  <si>
    <t>Comments</t>
  </si>
  <si>
    <t>Cartridge</t>
  </si>
  <si>
    <t>Active Count</t>
  </si>
  <si>
    <t>Items</t>
  </si>
  <si>
    <t>Batch date</t>
  </si>
  <si>
    <t>Opened date</t>
  </si>
  <si>
    <t>2019-?-?</t>
  </si>
  <si>
    <t>Unused count</t>
  </si>
  <si>
    <t>?</t>
  </si>
  <si>
    <t>Tracking sheet purpose:</t>
  </si>
  <si>
    <t>Keep track of our SLA supplies - do we need to purchase more and of what</t>
  </si>
  <si>
    <t>Paper trail with basic info to troubleshoot prints - comments, resin versions, batch dates</t>
  </si>
  <si>
    <t>Estimate and optimize our resin usage patterns</t>
  </si>
  <si>
    <t>How to Use:</t>
  </si>
  <si>
    <t>Most of the fields are drop-downs with acceptable values</t>
  </si>
  <si>
    <t>Cartridge info - indicated on the cartridge/box sticky note or written</t>
  </si>
  <si>
    <t>Tank info - indicated on the tank/box sticky note or written</t>
  </si>
  <si>
    <t>Tank fill - 'No' for a regular print</t>
  </si>
  <si>
    <t>When doing a print - columns A-J, enter date, printer used, cartridge and tank information, and the print volume</t>
  </si>
  <si>
    <t>Adding new resin and cartridge types:</t>
  </si>
  <si>
    <t>Parameters tab governs which values are shown/allowed in the drop-downs</t>
  </si>
  <si>
    <t>Add a value to the parameter, e.g. new resin tank type, resin, or printer</t>
  </si>
  <si>
    <t>Go to Formulas tab in Excel, and select Name Manager</t>
  </si>
  <si>
    <t>Edit the reference range to include the cells with the new value</t>
  </si>
  <si>
    <t>Whatever you do, do not cut-paste cells - this breaks the drop-downs for the cells which was cut out</t>
  </si>
  <si>
    <t>If you need to move stuff, copy, paste, regular delete values</t>
  </si>
  <si>
    <t>The typical volume to fill an empty tank to the mark is ~260mL</t>
  </si>
  <si>
    <t>Also bank some resin wasted during platform cleaning and stuff splashing - sheet formulae currently assume 95% of cartridge is actually available</t>
  </si>
  <si>
    <t>Look up cartridge batch date - usually a sticky note next to the rubber dispensing port or some other area at the bottom of the cartridge</t>
  </si>
  <si>
    <t>Note date you open the tank and pour resin in it - typically recommeded to change after 35 weeks (~8mo) of exposure to resin (10 wks for some types) or 5L of resin printed</t>
  </si>
  <si>
    <t>Fail</t>
  </si>
  <si>
    <t>yes</t>
  </si>
  <si>
    <t>Tank fill (~260mL)</t>
  </si>
  <si>
    <t>print using new print platform, -0.3zoff - success</t>
  </si>
  <si>
    <t>no</t>
  </si>
  <si>
    <t>Much less is left</t>
  </si>
  <si>
    <t>Emptied to 7</t>
  </si>
  <si>
    <r>
      <t xml:space="preserve">When adding cartridge - columns M-T, enter ID, type, version, </t>
    </r>
    <r>
      <rPr>
        <i/>
        <sz val="11"/>
        <color theme="1"/>
        <rFont val="Calibri"/>
        <family val="2"/>
        <scheme val="minor"/>
      </rPr>
      <t>copy Total volume and Status field formulae</t>
    </r>
    <r>
      <rPr>
        <sz val="11"/>
        <color theme="1"/>
        <rFont val="Calibri"/>
        <family val="2"/>
        <scheme val="minor"/>
      </rPr>
      <t xml:space="preserve"> from above cells, making sure they point to current row cells</t>
    </r>
  </si>
  <si>
    <r>
      <t xml:space="preserve">When adding a new tank - columns V-AC, enter id, type, resin and resin version, </t>
    </r>
    <r>
      <rPr>
        <i/>
        <sz val="11"/>
        <color theme="1"/>
        <rFont val="Calibri"/>
        <family val="2"/>
        <scheme val="minor"/>
      </rPr>
      <t>copy Total volume and Status field formulae</t>
    </r>
    <r>
      <rPr>
        <sz val="11"/>
        <color theme="1"/>
        <rFont val="Calibri"/>
        <family val="2"/>
        <scheme val="minor"/>
      </rPr>
      <t xml:space="preserve"> from above cells, making sure they point to current row cells</t>
    </r>
  </si>
  <si>
    <t>Filling date is important to track since over time filled tanks may degrade depending on which resin is in; using an old tank can lead to print failures, usually lifetime is few months to a year</t>
  </si>
  <si>
    <t>Batch date is important to track old resins that have expired; refer to FormLabs docs on how long each resin lasts, usually lifetime is 1-2 years</t>
  </si>
  <si>
    <t>Lastly, important to add the volume used to prime the tank. If this volume is taken directly from a cartridge as opposed to pouring from another tank, fill in the field:</t>
  </si>
  <si>
    <t>Enter this volume as if doing a print in columns A-J, specify 'Yes' for Tank fill flag. Flag is "No" for regular prints</t>
  </si>
  <si>
    <t>If you forget this step, the tracked volume is going to be off by the amount you used from the cartridge</t>
  </si>
  <si>
    <t>Other old HTv1 was combined in, disposed of on 2021-02-25 d/t age</t>
  </si>
  <si>
    <t>two cell tops did not stick to platform, one close to the center, another close to the side</t>
  </si>
  <si>
    <t>Clean optics</t>
  </si>
  <si>
    <t>Clean external chassis</t>
  </si>
  <si>
    <t>Clean internal space</t>
  </si>
  <si>
    <t>Check and lubricate axes</t>
  </si>
  <si>
    <t>Platform sanding</t>
  </si>
  <si>
    <t>Frequency</t>
  </si>
  <si>
    <t>q3mo, as needed</t>
  </si>
  <si>
    <t>qweekly, as needed</t>
  </si>
  <si>
    <t>qmo, as needed</t>
  </si>
  <si>
    <t>partial, central piece did not print</t>
  </si>
  <si>
    <t>will likely need tank change for next time, degradation visible</t>
  </si>
  <si>
    <t>one last non-critical job for this tank</t>
  </si>
  <si>
    <t>may be a pinhole present in one of the cells</t>
  </si>
  <si>
    <t>Poured off into 15</t>
  </si>
  <si>
    <t>brief maintenance done, no disassembly with internal mirror cleaning</t>
  </si>
  <si>
    <t>failed at rear right corner, initial layers attached stronger to the tank than the platform, can't remove resin film from tank</t>
  </si>
  <si>
    <t>Emptied to 39</t>
  </si>
  <si>
    <t>cleaning accident - spilled some resin</t>
  </si>
  <si>
    <t>Printing on GleefulCrow, Form 3B, test shapes</t>
  </si>
  <si>
    <t>Printing on GleefulCrow, Form 3B, sparky cells</t>
  </si>
  <si>
    <t>Successful shape tests, keeping Form 3B, GleefulCrow</t>
  </si>
  <si>
    <t>Emptied to 2</t>
  </si>
  <si>
    <t>Emptied to 42</t>
  </si>
  <si>
    <t>Emptied to 43</t>
  </si>
  <si>
    <t>new tank</t>
  </si>
  <si>
    <t>one part did not stick to platform, sanded platform</t>
  </si>
  <si>
    <t>Emptied to 44</t>
  </si>
  <si>
    <t>initialization timeout after 1st layer, cleaned out 1st layer and restarted</t>
  </si>
  <si>
    <t>Emptied to 45</t>
  </si>
  <si>
    <t>half the print detached from build platform and ruined the other half, try pack small print bases together next print</t>
  </si>
  <si>
    <t>print stopped due to error 134, whatever that means, only 1/2 parts successful, inquiry sent to formlabs</t>
  </si>
  <si>
    <t>Initialization timeout error after primed print start, cleaned out platform from a few layers, Log forwarded to formlabs</t>
  </si>
  <si>
    <t>Factory reset printer, updated firmware as per formlabs instructions</t>
  </si>
  <si>
    <t>Emptied to 46</t>
  </si>
  <si>
    <t>Emptied to 48</t>
  </si>
  <si>
    <t>Next Cartridge ID</t>
  </si>
  <si>
    <t>Next Tank ID</t>
  </si>
  <si>
    <t>screw cells v1.2.1</t>
  </si>
  <si>
    <t>1x caps</t>
  </si>
  <si>
    <t>Tough 2000</t>
  </si>
  <si>
    <t>Try stainless steel platform</t>
  </si>
  <si>
    <t>almost?</t>
  </si>
  <si>
    <t>Print stopped at layer 437 d/t empty cartridge, print resumed with new cartridge (51) in am</t>
  </si>
  <si>
    <t>~20% done, stopped perpetually on layer 200-something, restarted printer and print, if is stuck again - likely corrupt file transfer to printer, else firmware hickup</t>
  </si>
  <si>
    <t>~70% done, samme issue as before, form 2 logs downloaded for formlabs ticket</t>
  </si>
  <si>
    <t>updated firmware, last try - was successful print</t>
  </si>
  <si>
    <t>no issue</t>
  </si>
  <si>
    <t>changed tank since resin separated and film clouded up</t>
  </si>
  <si>
    <t>this one is after next line</t>
  </si>
  <si>
    <t>Emptied to 52</t>
  </si>
  <si>
    <t>detached from center of the platform, avoid center prints</t>
  </si>
  <si>
    <t>detached from center of the platform</t>
  </si>
  <si>
    <t>Cartridge emty/jammed</t>
  </si>
  <si>
    <t>Moving</t>
  </si>
  <si>
    <t>Emptied to 54</t>
  </si>
  <si>
    <t>form 3 v2</t>
  </si>
  <si>
    <t>detached from platform</t>
  </si>
  <si>
    <t>Tank OK</t>
  </si>
  <si>
    <t>Old resin discarded 2022-08-09</t>
  </si>
  <si>
    <t>Print surface problems, changed</t>
  </si>
  <si>
    <t>Fairly big scratch on side optical window</t>
  </si>
  <si>
    <t>Emptied to 3</t>
  </si>
  <si>
    <t>Gunked with particulates</t>
  </si>
  <si>
    <t>Emptied to tank 22-Clear</t>
  </si>
  <si>
    <t>Emptied to 59</t>
  </si>
  <si>
    <t>Emptied to 4</t>
  </si>
  <si>
    <t>Seems like two cartridges labeled 4!</t>
  </si>
  <si>
    <t>one of the front-wiper side edge parts was missing some layers in 500+ range, sanded platform, examined tank - no issues? Dust specs on optics, due for routine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</si>
</sst>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/mm/dd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7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8DC7C9EC-F277-4121-98BB-6BF7452EF2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3"/>
  <sheetViews>
    <sheetView tabSelected="1" topLeftCell="T1" workbookViewId="0">
      <pane ySplit="1" topLeftCell="A4" activePane="bottomLeft" state="frozen"/>
      <selection pane="bottomLeft" activeCell="AB25" sqref="AB25"/>
    </sheetView>
  </sheetViews>
  <sheetFormatPr baseColWidth="10" defaultColWidth="8.88671875" defaultRowHeight="14.4" x14ac:dyDescent="0.3"/>
  <cols>
    <col min="1" max="1" width="10.88671875" style="3" customWidth="1"/>
    <col min="2" max="2" width="9.109375" customWidth="1"/>
    <col min="3" max="3" width="15.109375" customWidth="1"/>
    <col min="5" max="5" width="13.6640625" customWidth="1"/>
    <col min="6" max="6" width="14.6640625" customWidth="1"/>
    <col min="7" max="7" width="12.44140625" customWidth="1"/>
    <col min="8" max="8" width="18.6640625" customWidth="1"/>
    <col min="9" max="9" width="16.33203125" customWidth="1"/>
    <col min="11" max="11" width="10.33203125" customWidth="1"/>
    <col min="14" max="14" width="11.6640625" customWidth="1"/>
    <col min="15" max="15" width="14.44140625" customWidth="1"/>
    <col min="16" max="16" width="9.33203125" customWidth="1"/>
    <col min="17" max="17" width="22.33203125" customWidth="1"/>
    <col min="18" max="18" width="16.88671875" customWidth="1"/>
    <col min="19" max="19" width="12" customWidth="1"/>
    <col min="20" max="20" width="9.33203125" customWidth="1"/>
    <col min="21" max="21" width="19.44140625" customWidth="1"/>
    <col min="22" max="22" width="8.5546875" customWidth="1"/>
    <col min="23" max="23" width="15.109375" customWidth="1"/>
    <col min="24" max="24" width="11.6640625" customWidth="1"/>
    <col min="25" max="25" width="8.6640625" customWidth="1"/>
    <col min="26" max="26" width="21.44140625" customWidth="1"/>
    <col min="27" max="27" width="12.109375" customWidth="1"/>
    <col min="28" max="28" width="12.6640625" customWidth="1"/>
    <col min="29" max="29" width="11.109375" customWidth="1"/>
    <col min="32" max="32" width="12.5546875" customWidth="1"/>
    <col min="33" max="33" width="12.33203125" customWidth="1"/>
    <col min="34" max="34" width="15.44140625" customWidth="1"/>
    <col min="35" max="35" width="17.33203125" customWidth="1"/>
    <col min="36" max="36" width="12.88671875" customWidth="1"/>
  </cols>
  <sheetData>
    <row r="1" spans="1:36" s="1" customFormat="1" x14ac:dyDescent="0.3">
      <c r="A1" s="2" t="s">
        <v>33</v>
      </c>
      <c r="B1" s="1" t="s">
        <v>15</v>
      </c>
      <c r="C1" s="1" t="s">
        <v>17</v>
      </c>
      <c r="D1" s="1" t="s">
        <v>16</v>
      </c>
      <c r="E1" s="1" t="s">
        <v>28</v>
      </c>
      <c r="F1" s="1" t="s">
        <v>21</v>
      </c>
      <c r="G1" s="1" t="s">
        <v>29</v>
      </c>
      <c r="H1" s="1" t="s">
        <v>36</v>
      </c>
      <c r="I1" s="1" t="s">
        <v>71</v>
      </c>
      <c r="J1" s="1" t="s">
        <v>69</v>
      </c>
      <c r="K1" s="1" t="s">
        <v>34</v>
      </c>
      <c r="M1" s="1" t="s">
        <v>42</v>
      </c>
      <c r="N1" s="1" t="s">
        <v>28</v>
      </c>
      <c r="O1" s="1" t="s">
        <v>17</v>
      </c>
      <c r="P1" s="1" t="s">
        <v>16</v>
      </c>
      <c r="Q1" s="1" t="s">
        <v>37</v>
      </c>
      <c r="R1" s="1" t="s">
        <v>30</v>
      </c>
      <c r="S1" s="1" t="s">
        <v>43</v>
      </c>
      <c r="T1" s="1" t="s">
        <v>39</v>
      </c>
      <c r="V1" s="1" t="s">
        <v>29</v>
      </c>
      <c r="W1" s="1" t="s">
        <v>21</v>
      </c>
      <c r="X1" s="1" t="s">
        <v>35</v>
      </c>
      <c r="Y1" s="1" t="s">
        <v>16</v>
      </c>
      <c r="Z1" s="1" t="s">
        <v>37</v>
      </c>
      <c r="AA1" s="1" t="s">
        <v>30</v>
      </c>
      <c r="AB1" s="1" t="s">
        <v>44</v>
      </c>
      <c r="AC1" s="1" t="s">
        <v>39</v>
      </c>
      <c r="AF1" s="1" t="s">
        <v>40</v>
      </c>
      <c r="AG1" s="1" t="s">
        <v>41</v>
      </c>
      <c r="AH1" s="1" t="s">
        <v>46</v>
      </c>
      <c r="AI1" s="1" t="s">
        <v>120</v>
      </c>
      <c r="AJ1" s="1" t="s">
        <v>121</v>
      </c>
    </row>
    <row r="2" spans="1:36" x14ac:dyDescent="0.3">
      <c r="B2" t="s">
        <v>0</v>
      </c>
      <c r="C2" t="s">
        <v>2</v>
      </c>
      <c r="D2">
        <v>4</v>
      </c>
      <c r="E2">
        <v>40</v>
      </c>
      <c r="F2" t="s">
        <v>13</v>
      </c>
      <c r="G2">
        <v>17</v>
      </c>
      <c r="H2" s="10">
        <v>24.41</v>
      </c>
      <c r="I2" t="s">
        <v>73</v>
      </c>
      <c r="M2">
        <v>1</v>
      </c>
      <c r="N2">
        <v>7</v>
      </c>
      <c r="O2" t="s">
        <v>3</v>
      </c>
      <c r="P2">
        <v>2</v>
      </c>
      <c r="Q2">
        <f t="shared" ref="Q2:Q47" si="0">SUMIFS(H:H,C:C,O2,D:D,P2,E:E,N2)</f>
        <v>645.3599999999999</v>
      </c>
      <c r="R2" t="s">
        <v>38</v>
      </c>
      <c r="S2" s="4">
        <v>43201</v>
      </c>
      <c r="T2" t="s">
        <v>143</v>
      </c>
      <c r="V2">
        <v>1</v>
      </c>
      <c r="W2" t="s">
        <v>12</v>
      </c>
      <c r="X2" t="s">
        <v>10</v>
      </c>
      <c r="Y2">
        <v>1</v>
      </c>
      <c r="Z2">
        <f t="shared" ref="Z2:Z19" si="1">SUMIFS(H:H,G:G,V2,F:F,W2,C:C,X2,D:D,Y2,I:I,"No")</f>
        <v>139.47999999999999</v>
      </c>
      <c r="AA2" t="str">
        <f>IF(Z2&gt;=1000*VLOOKUP(W2,Parameters!D:E,2,FALSE),"Replace Tank","Tank OK")</f>
        <v>Tank OK</v>
      </c>
      <c r="AB2" t="s">
        <v>47</v>
      </c>
      <c r="AF2" t="s">
        <v>2</v>
      </c>
      <c r="AG2">
        <f t="shared" ref="AG2:AG11" si="2">SUMIFS(M:M,O:O,AF2,R:R,"Cartridge OK")</f>
        <v>10</v>
      </c>
      <c r="AH2">
        <f t="shared" ref="AH2:AH11" si="3">SUMIFS(M:M,O:O,AF2,R:R,"Cartridge OK", Q:Q,0)</f>
        <v>8</v>
      </c>
      <c r="AI2">
        <v>61</v>
      </c>
      <c r="AJ2">
        <v>23</v>
      </c>
    </row>
    <row r="3" spans="1:36" x14ac:dyDescent="0.3">
      <c r="B3" t="s">
        <v>1</v>
      </c>
      <c r="C3" t="s">
        <v>10</v>
      </c>
      <c r="D3">
        <v>1</v>
      </c>
      <c r="E3">
        <v>1</v>
      </c>
      <c r="F3" t="s">
        <v>12</v>
      </c>
      <c r="G3">
        <v>1</v>
      </c>
      <c r="H3">
        <v>260</v>
      </c>
      <c r="I3" t="s">
        <v>19</v>
      </c>
      <c r="M3">
        <v>1</v>
      </c>
      <c r="N3">
        <v>8</v>
      </c>
      <c r="O3" t="s">
        <v>3</v>
      </c>
      <c r="P3">
        <v>2</v>
      </c>
      <c r="Q3">
        <f t="shared" si="0"/>
        <v>619.72</v>
      </c>
      <c r="R3" t="str">
        <f>IF(Q3&gt;=950*VLOOKUP(O3,Parameters!B:C,2,FALSE), "Replace Cartridge", "Cartridge OK")</f>
        <v>Cartridge OK</v>
      </c>
      <c r="S3" s="4">
        <v>43572</v>
      </c>
      <c r="V3">
        <v>5</v>
      </c>
      <c r="W3" t="s">
        <v>12</v>
      </c>
      <c r="X3" t="s">
        <v>9</v>
      </c>
      <c r="Y3">
        <v>2</v>
      </c>
      <c r="Z3">
        <f t="shared" si="1"/>
        <v>633.85</v>
      </c>
      <c r="AA3" t="str">
        <f>IF(Z3&gt;=1000*VLOOKUP(W3,Parameters!D:E,2,FALSE),"Replace Tank","Tank OK")</f>
        <v>Tank OK</v>
      </c>
      <c r="AB3" t="s">
        <v>47</v>
      </c>
      <c r="AF3" t="s">
        <v>3</v>
      </c>
      <c r="AG3">
        <f t="shared" si="2"/>
        <v>2</v>
      </c>
      <c r="AH3">
        <f t="shared" si="3"/>
        <v>1</v>
      </c>
      <c r="AI3">
        <v>10</v>
      </c>
      <c r="AJ3">
        <v>18</v>
      </c>
    </row>
    <row r="4" spans="1:36" x14ac:dyDescent="0.3">
      <c r="B4" t="s">
        <v>1</v>
      </c>
      <c r="C4" t="s">
        <v>10</v>
      </c>
      <c r="D4">
        <v>1</v>
      </c>
      <c r="E4">
        <v>1</v>
      </c>
      <c r="F4" t="s">
        <v>12</v>
      </c>
      <c r="G4">
        <v>1</v>
      </c>
      <c r="H4">
        <v>3.33</v>
      </c>
      <c r="I4" t="s">
        <v>20</v>
      </c>
      <c r="M4">
        <v>1</v>
      </c>
      <c r="N4">
        <v>1</v>
      </c>
      <c r="O4" t="s">
        <v>10</v>
      </c>
      <c r="P4">
        <v>1</v>
      </c>
      <c r="Q4">
        <f t="shared" si="0"/>
        <v>399.4799999999999</v>
      </c>
      <c r="R4" t="str">
        <f>IF(Q4&gt;=950*VLOOKUP(O4,Parameters!B:C,2,FALSE), "Replace Cartridge", "Cartridge OK")</f>
        <v>Cartridge OK</v>
      </c>
      <c r="S4" t="s">
        <v>45</v>
      </c>
      <c r="V4">
        <v>17</v>
      </c>
      <c r="W4" t="s">
        <v>13</v>
      </c>
      <c r="X4" t="s">
        <v>2</v>
      </c>
      <c r="Y4">
        <v>4</v>
      </c>
      <c r="Z4">
        <f t="shared" si="1"/>
        <v>610.04000000000008</v>
      </c>
      <c r="AA4" t="str">
        <f>IF(Z4&gt;=1000*VLOOKUP(W4,Parameters!D:E,2,FALSE),"Replace Tank","Tank OK")</f>
        <v>Tank OK</v>
      </c>
      <c r="AB4" s="4">
        <v>44326</v>
      </c>
      <c r="AF4" t="s">
        <v>4</v>
      </c>
      <c r="AG4">
        <f t="shared" si="2"/>
        <v>2</v>
      </c>
      <c r="AH4">
        <f t="shared" si="3"/>
        <v>1</v>
      </c>
      <c r="AI4">
        <v>17</v>
      </c>
      <c r="AJ4">
        <v>20</v>
      </c>
    </row>
    <row r="5" spans="1:36" x14ac:dyDescent="0.3">
      <c r="B5" t="s">
        <v>1</v>
      </c>
      <c r="C5" t="s">
        <v>10</v>
      </c>
      <c r="D5">
        <v>1</v>
      </c>
      <c r="E5">
        <v>1</v>
      </c>
      <c r="F5" t="s">
        <v>12</v>
      </c>
      <c r="G5">
        <v>1</v>
      </c>
      <c r="H5">
        <v>8.9600000000000009</v>
      </c>
      <c r="I5" t="s">
        <v>20</v>
      </c>
      <c r="M5">
        <v>1</v>
      </c>
      <c r="N5">
        <v>5</v>
      </c>
      <c r="O5" t="s">
        <v>9</v>
      </c>
      <c r="P5">
        <v>1</v>
      </c>
      <c r="Q5">
        <f t="shared" si="0"/>
        <v>557.8900000000001</v>
      </c>
      <c r="R5" t="str">
        <f>IF(Q5&gt;=950*VLOOKUP(O5,Parameters!B:C,2,FALSE), "Replace Cartridge", "Cartridge OK")</f>
        <v>Cartridge OK</v>
      </c>
      <c r="S5" s="4">
        <v>43354</v>
      </c>
      <c r="T5" t="s">
        <v>83</v>
      </c>
      <c r="V5">
        <v>8</v>
      </c>
      <c r="W5" t="s">
        <v>12</v>
      </c>
      <c r="X5" t="s">
        <v>9</v>
      </c>
      <c r="Y5">
        <v>1</v>
      </c>
      <c r="Z5">
        <f t="shared" si="1"/>
        <v>192.97</v>
      </c>
      <c r="AA5" t="str">
        <f>IF(Z5&gt;=1000*VLOOKUP(W5,Parameters!D:E,2,FALSE),"Replace Tank","Tank OK")</f>
        <v>Tank OK</v>
      </c>
      <c r="AB5" s="4">
        <v>44363</v>
      </c>
      <c r="AF5" t="s">
        <v>5</v>
      </c>
      <c r="AG5">
        <f t="shared" si="2"/>
        <v>0</v>
      </c>
      <c r="AH5">
        <f t="shared" si="3"/>
        <v>0</v>
      </c>
      <c r="AI5">
        <v>2</v>
      </c>
      <c r="AJ5">
        <v>2</v>
      </c>
    </row>
    <row r="6" spans="1:36" x14ac:dyDescent="0.3">
      <c r="B6" t="s">
        <v>0</v>
      </c>
      <c r="C6" t="s">
        <v>3</v>
      </c>
      <c r="D6">
        <v>2</v>
      </c>
      <c r="E6">
        <v>7</v>
      </c>
      <c r="F6" t="s">
        <v>14</v>
      </c>
      <c r="G6">
        <v>13</v>
      </c>
      <c r="H6">
        <v>34.9</v>
      </c>
      <c r="I6" t="s">
        <v>20</v>
      </c>
      <c r="M6">
        <v>1</v>
      </c>
      <c r="N6">
        <v>6</v>
      </c>
      <c r="O6" t="s">
        <v>9</v>
      </c>
      <c r="P6">
        <v>1</v>
      </c>
      <c r="Q6">
        <f t="shared" si="0"/>
        <v>201.55</v>
      </c>
      <c r="R6" t="str">
        <f>IF(Q6&gt;=950*VLOOKUP(O6,Parameters!B:C,2,FALSE), "Replace Cartridge", "Cartridge OK")</f>
        <v>Cartridge OK</v>
      </c>
      <c r="S6" s="4">
        <v>43354</v>
      </c>
      <c r="T6" t="s">
        <v>75</v>
      </c>
      <c r="V6">
        <v>15</v>
      </c>
      <c r="W6" t="s">
        <v>12</v>
      </c>
      <c r="X6" t="s">
        <v>3</v>
      </c>
      <c r="Y6">
        <v>2</v>
      </c>
      <c r="Z6">
        <f t="shared" si="1"/>
        <v>655.23</v>
      </c>
      <c r="AA6" t="s">
        <v>38</v>
      </c>
      <c r="AB6" s="4">
        <v>44418</v>
      </c>
      <c r="AF6" t="s">
        <v>6</v>
      </c>
      <c r="AG6">
        <f t="shared" si="2"/>
        <v>0</v>
      </c>
      <c r="AH6">
        <f t="shared" si="3"/>
        <v>0</v>
      </c>
      <c r="AI6">
        <v>5</v>
      </c>
      <c r="AJ6">
        <v>2</v>
      </c>
    </row>
    <row r="7" spans="1:36" x14ac:dyDescent="0.3">
      <c r="B7" t="s">
        <v>0</v>
      </c>
      <c r="C7" t="s">
        <v>3</v>
      </c>
      <c r="D7">
        <v>2</v>
      </c>
      <c r="E7">
        <v>7</v>
      </c>
      <c r="F7" t="s">
        <v>14</v>
      </c>
      <c r="G7">
        <v>13</v>
      </c>
      <c r="H7">
        <v>2.38</v>
      </c>
      <c r="I7" t="s">
        <v>20</v>
      </c>
      <c r="M7">
        <v>1</v>
      </c>
      <c r="N7">
        <v>7</v>
      </c>
      <c r="O7" t="s">
        <v>9</v>
      </c>
      <c r="P7">
        <v>2</v>
      </c>
      <c r="Q7">
        <f t="shared" si="0"/>
        <v>633.85</v>
      </c>
      <c r="R7" t="str">
        <f>IF(Q7&gt;=950*VLOOKUP(O7,Parameters!B:C,2,FALSE), "Replace Cartridge", "Cartridge OK")</f>
        <v>Cartridge OK</v>
      </c>
      <c r="S7" s="4">
        <v>43894</v>
      </c>
      <c r="V7">
        <v>18</v>
      </c>
      <c r="W7" t="s">
        <v>12</v>
      </c>
      <c r="X7" t="s">
        <v>2</v>
      </c>
      <c r="Y7">
        <v>4</v>
      </c>
      <c r="Z7">
        <f t="shared" si="1"/>
        <v>2120.7300000000005</v>
      </c>
      <c r="AA7" t="s">
        <v>38</v>
      </c>
      <c r="AB7" s="4">
        <v>44545</v>
      </c>
      <c r="AC7" t="s">
        <v>145</v>
      </c>
      <c r="AF7" t="s">
        <v>7</v>
      </c>
      <c r="AG7">
        <f t="shared" si="2"/>
        <v>0</v>
      </c>
      <c r="AH7">
        <f t="shared" si="3"/>
        <v>0</v>
      </c>
      <c r="AI7">
        <v>2</v>
      </c>
      <c r="AJ7">
        <v>2</v>
      </c>
    </row>
    <row r="8" spans="1:36" x14ac:dyDescent="0.3">
      <c r="B8" t="s">
        <v>0</v>
      </c>
      <c r="C8" t="s">
        <v>3</v>
      </c>
      <c r="D8">
        <v>2</v>
      </c>
      <c r="E8">
        <v>7</v>
      </c>
      <c r="F8" t="s">
        <v>14</v>
      </c>
      <c r="G8">
        <v>13</v>
      </c>
      <c r="H8">
        <v>2.4300000000000002</v>
      </c>
      <c r="I8" t="s">
        <v>20</v>
      </c>
      <c r="M8">
        <v>1</v>
      </c>
      <c r="N8">
        <v>15</v>
      </c>
      <c r="O8" t="s">
        <v>4</v>
      </c>
      <c r="P8">
        <v>2</v>
      </c>
      <c r="Q8">
        <f t="shared" si="0"/>
        <v>380.41</v>
      </c>
      <c r="R8" t="str">
        <f>IF(Q8&gt;=950*VLOOKUP(O8,Parameters!B:C,2,FALSE), "Replace Cartridge", "Cartridge OK")</f>
        <v>Cartridge OK</v>
      </c>
      <c r="S8" s="4">
        <v>43950</v>
      </c>
      <c r="T8" t="s">
        <v>74</v>
      </c>
      <c r="V8">
        <v>3</v>
      </c>
      <c r="W8" t="s">
        <v>12</v>
      </c>
      <c r="X8" t="s">
        <v>18</v>
      </c>
      <c r="Y8">
        <v>1</v>
      </c>
      <c r="Z8">
        <f t="shared" si="1"/>
        <v>329.54</v>
      </c>
      <c r="AA8" t="str">
        <f>IF(Z8&gt;=1000*VLOOKUP(W8,Parameters!D:E,2,FALSE),"Replace Tank","Tank OK")</f>
        <v>Tank OK</v>
      </c>
      <c r="AB8" s="4">
        <v>44610</v>
      </c>
      <c r="AF8" t="s">
        <v>8</v>
      </c>
      <c r="AG8">
        <f t="shared" si="2"/>
        <v>0</v>
      </c>
      <c r="AH8">
        <f t="shared" si="3"/>
        <v>0</v>
      </c>
      <c r="AI8">
        <v>3</v>
      </c>
      <c r="AJ8">
        <v>2</v>
      </c>
    </row>
    <row r="9" spans="1:36" x14ac:dyDescent="0.3">
      <c r="B9" t="s">
        <v>0</v>
      </c>
      <c r="C9" t="s">
        <v>3</v>
      </c>
      <c r="D9">
        <v>2</v>
      </c>
      <c r="E9">
        <v>7</v>
      </c>
      <c r="F9" t="s">
        <v>14</v>
      </c>
      <c r="G9">
        <v>13</v>
      </c>
      <c r="H9">
        <v>17.05</v>
      </c>
      <c r="I9" t="s">
        <v>20</v>
      </c>
      <c r="M9">
        <v>1</v>
      </c>
      <c r="N9">
        <v>16</v>
      </c>
      <c r="O9" t="s">
        <v>4</v>
      </c>
      <c r="P9">
        <v>2</v>
      </c>
      <c r="Q9">
        <f t="shared" si="0"/>
        <v>0</v>
      </c>
      <c r="R9" t="str">
        <f>IF(Q9&gt;=950*VLOOKUP(O9,Parameters!B:C,2,FALSE), "Replace Cartridge", "Cartridge OK")</f>
        <v>Cartridge OK</v>
      </c>
      <c r="S9" s="4">
        <v>43950</v>
      </c>
      <c r="T9" t="s">
        <v>98</v>
      </c>
      <c r="V9">
        <v>20</v>
      </c>
      <c r="W9" t="s">
        <v>13</v>
      </c>
      <c r="X9" t="s">
        <v>2</v>
      </c>
      <c r="Y9">
        <v>4</v>
      </c>
      <c r="Z9">
        <f t="shared" si="1"/>
        <v>4056.1400000000003</v>
      </c>
      <c r="AA9" t="str">
        <f>IF(Z9&gt;=1000*VLOOKUP(W9,Parameters!D:E,2,FALSE),"Replace Tank","Tank OK")</f>
        <v>Tank OK</v>
      </c>
      <c r="AB9" s="4">
        <v>44629</v>
      </c>
      <c r="AF9" t="s">
        <v>9</v>
      </c>
      <c r="AG9">
        <f t="shared" si="2"/>
        <v>6</v>
      </c>
      <c r="AH9">
        <f t="shared" si="3"/>
        <v>3</v>
      </c>
      <c r="AI9">
        <v>11</v>
      </c>
      <c r="AJ9">
        <v>9</v>
      </c>
    </row>
    <row r="10" spans="1:36" x14ac:dyDescent="0.3">
      <c r="B10" t="s">
        <v>0</v>
      </c>
      <c r="C10" t="s">
        <v>3</v>
      </c>
      <c r="D10">
        <v>2</v>
      </c>
      <c r="E10">
        <v>7</v>
      </c>
      <c r="F10" t="s">
        <v>14</v>
      </c>
      <c r="G10">
        <v>13</v>
      </c>
      <c r="H10">
        <v>9.02</v>
      </c>
      <c r="I10" t="s">
        <v>20</v>
      </c>
      <c r="M10">
        <v>1</v>
      </c>
      <c r="N10">
        <v>9</v>
      </c>
      <c r="O10" t="s">
        <v>3</v>
      </c>
      <c r="P10">
        <v>2</v>
      </c>
      <c r="Q10">
        <f t="shared" si="0"/>
        <v>0</v>
      </c>
      <c r="R10" t="str">
        <f>IF(Q10&gt;=950*VLOOKUP(O10,Parameters!B:C,2,FALSE), "Replace Cartridge", "Cartridge OK")</f>
        <v>Cartridge OK</v>
      </c>
      <c r="S10" s="4">
        <v>43749</v>
      </c>
      <c r="V10">
        <v>21</v>
      </c>
      <c r="W10" t="s">
        <v>13</v>
      </c>
      <c r="X10" t="s">
        <v>2</v>
      </c>
      <c r="Y10">
        <v>4</v>
      </c>
      <c r="Z10">
        <f t="shared" si="1"/>
        <v>3828.6600000000021</v>
      </c>
      <c r="AA10" t="s">
        <v>38</v>
      </c>
      <c r="AB10" s="4">
        <v>44721</v>
      </c>
      <c r="AC10" t="s">
        <v>147</v>
      </c>
      <c r="AF10" t="s">
        <v>10</v>
      </c>
      <c r="AG10">
        <f t="shared" si="2"/>
        <v>1</v>
      </c>
      <c r="AH10">
        <f t="shared" si="3"/>
        <v>0</v>
      </c>
      <c r="AI10">
        <v>2</v>
      </c>
      <c r="AJ10">
        <v>2</v>
      </c>
    </row>
    <row r="11" spans="1:36" x14ac:dyDescent="0.3">
      <c r="B11" t="s">
        <v>0</v>
      </c>
      <c r="C11" t="s">
        <v>3</v>
      </c>
      <c r="D11">
        <v>2</v>
      </c>
      <c r="E11">
        <v>7</v>
      </c>
      <c r="F11" t="s">
        <v>14</v>
      </c>
      <c r="G11">
        <v>13</v>
      </c>
      <c r="H11">
        <v>11.48</v>
      </c>
      <c r="I11" t="s">
        <v>20</v>
      </c>
      <c r="M11">
        <v>1</v>
      </c>
      <c r="N11">
        <v>8</v>
      </c>
      <c r="O11" t="s">
        <v>9</v>
      </c>
      <c r="P11">
        <v>2</v>
      </c>
      <c r="Q11">
        <f t="shared" si="0"/>
        <v>0</v>
      </c>
      <c r="R11" t="str">
        <f>IF(Q11&gt;=950*VLOOKUP(O11,Parameters!B:C,2,FALSE), "Replace Cartridge", "Cartridge OK")</f>
        <v>Cartridge OK</v>
      </c>
      <c r="S11" s="4">
        <v>43894</v>
      </c>
      <c r="V11">
        <v>16</v>
      </c>
      <c r="W11" t="s">
        <v>12</v>
      </c>
      <c r="X11" t="s">
        <v>3</v>
      </c>
      <c r="Y11">
        <v>2</v>
      </c>
      <c r="Z11">
        <f t="shared" si="1"/>
        <v>59.86</v>
      </c>
      <c r="AA11" t="s">
        <v>38</v>
      </c>
      <c r="AB11" s="4">
        <v>44782</v>
      </c>
      <c r="AC11" t="s">
        <v>144</v>
      </c>
      <c r="AF11" t="s">
        <v>18</v>
      </c>
      <c r="AG11">
        <f t="shared" si="2"/>
        <v>2</v>
      </c>
      <c r="AH11">
        <f t="shared" si="3"/>
        <v>1</v>
      </c>
      <c r="AI11">
        <v>5</v>
      </c>
      <c r="AJ11">
        <v>6</v>
      </c>
    </row>
    <row r="12" spans="1:36" x14ac:dyDescent="0.3">
      <c r="B12" t="s">
        <v>1</v>
      </c>
      <c r="C12" t="s">
        <v>9</v>
      </c>
      <c r="D12">
        <v>1</v>
      </c>
      <c r="E12">
        <v>5</v>
      </c>
      <c r="F12" t="s">
        <v>11</v>
      </c>
      <c r="G12">
        <v>4</v>
      </c>
      <c r="H12">
        <v>46.98</v>
      </c>
      <c r="I12" t="s">
        <v>20</v>
      </c>
      <c r="M12">
        <v>1</v>
      </c>
      <c r="N12">
        <v>9</v>
      </c>
      <c r="O12" t="s">
        <v>9</v>
      </c>
      <c r="P12">
        <v>1</v>
      </c>
      <c r="Q12">
        <f t="shared" si="0"/>
        <v>0</v>
      </c>
      <c r="R12" t="str">
        <f>IF(Q12&gt;=950*VLOOKUP(O12,Parameters!B:C,2,FALSE), "Replace Cartridge", "Cartridge OK")</f>
        <v>Cartridge OK</v>
      </c>
      <c r="S12" s="4">
        <v>43354</v>
      </c>
      <c r="V12">
        <v>5</v>
      </c>
      <c r="W12" t="s">
        <v>13</v>
      </c>
      <c r="X12" t="s">
        <v>18</v>
      </c>
      <c r="Y12">
        <v>1</v>
      </c>
      <c r="Z12">
        <f t="shared" si="1"/>
        <v>2683.0899999999992</v>
      </c>
      <c r="AA12" t="s">
        <v>142</v>
      </c>
      <c r="AB12" s="4">
        <v>44802</v>
      </c>
    </row>
    <row r="13" spans="1:36" x14ac:dyDescent="0.3">
      <c r="B13" t="s">
        <v>1</v>
      </c>
      <c r="C13" t="s">
        <v>9</v>
      </c>
      <c r="D13">
        <v>1</v>
      </c>
      <c r="E13">
        <v>5</v>
      </c>
      <c r="F13" t="s">
        <v>11</v>
      </c>
      <c r="G13">
        <v>4</v>
      </c>
      <c r="H13">
        <v>57.28</v>
      </c>
      <c r="I13" t="s">
        <v>20</v>
      </c>
      <c r="M13">
        <v>1</v>
      </c>
      <c r="N13">
        <v>10</v>
      </c>
      <c r="O13" t="s">
        <v>9</v>
      </c>
      <c r="P13">
        <v>1</v>
      </c>
      <c r="Q13">
        <f t="shared" si="0"/>
        <v>0</v>
      </c>
      <c r="R13" t="str">
        <f>IF(Q13&gt;=950*VLOOKUP(O13,Parameters!B:C,2,FALSE), "Replace Cartridge", "Cartridge OK")</f>
        <v>Cartridge OK</v>
      </c>
      <c r="S13" s="4">
        <v>43354</v>
      </c>
      <c r="V13">
        <v>17</v>
      </c>
      <c r="W13" t="s">
        <v>12</v>
      </c>
      <c r="X13" t="s">
        <v>3</v>
      </c>
      <c r="Y13">
        <v>2</v>
      </c>
      <c r="Z13">
        <f t="shared" si="1"/>
        <v>197.4</v>
      </c>
      <c r="AA13" t="s">
        <v>142</v>
      </c>
      <c r="AB13" s="4">
        <v>44811</v>
      </c>
    </row>
    <row r="14" spans="1:36" x14ac:dyDescent="0.3">
      <c r="B14" t="s">
        <v>1</v>
      </c>
      <c r="C14" t="s">
        <v>9</v>
      </c>
      <c r="D14">
        <v>1</v>
      </c>
      <c r="E14">
        <v>5</v>
      </c>
      <c r="F14" t="s">
        <v>11</v>
      </c>
      <c r="G14">
        <v>4</v>
      </c>
      <c r="H14">
        <v>11.43</v>
      </c>
      <c r="I14" t="s">
        <v>20</v>
      </c>
      <c r="M14">
        <v>1</v>
      </c>
      <c r="N14" s="8">
        <v>39</v>
      </c>
      <c r="O14" s="8" t="s">
        <v>2</v>
      </c>
      <c r="P14">
        <v>4</v>
      </c>
      <c r="Q14">
        <f t="shared" si="0"/>
        <v>605.1</v>
      </c>
      <c r="R14" t="s">
        <v>38</v>
      </c>
      <c r="S14" s="4">
        <v>44281</v>
      </c>
      <c r="T14" t="s">
        <v>106</v>
      </c>
      <c r="V14">
        <v>21</v>
      </c>
      <c r="W14" t="s">
        <v>12</v>
      </c>
      <c r="X14" t="s">
        <v>2</v>
      </c>
      <c r="Y14">
        <v>4</v>
      </c>
      <c r="Z14">
        <f t="shared" si="1"/>
        <v>85.89</v>
      </c>
      <c r="AA14" t="s">
        <v>142</v>
      </c>
      <c r="AB14" s="4">
        <v>44816</v>
      </c>
    </row>
    <row r="15" spans="1:36" x14ac:dyDescent="0.3">
      <c r="A15" s="3">
        <v>44034</v>
      </c>
      <c r="B15" t="s">
        <v>1</v>
      </c>
      <c r="C15" t="s">
        <v>9</v>
      </c>
      <c r="D15">
        <v>2</v>
      </c>
      <c r="E15">
        <v>7</v>
      </c>
      <c r="F15" t="s">
        <v>12</v>
      </c>
      <c r="G15">
        <v>5</v>
      </c>
      <c r="H15">
        <v>54.22</v>
      </c>
      <c r="I15" t="s">
        <v>20</v>
      </c>
      <c r="M15">
        <v>1</v>
      </c>
      <c r="N15" s="10">
        <v>2</v>
      </c>
      <c r="O15" s="10" t="s">
        <v>18</v>
      </c>
      <c r="P15">
        <v>1</v>
      </c>
      <c r="Q15">
        <f t="shared" si="0"/>
        <v>1052.5900000000001</v>
      </c>
      <c r="R15" t="s">
        <v>38</v>
      </c>
      <c r="S15" s="4">
        <v>44319</v>
      </c>
      <c r="T15" t="s">
        <v>146</v>
      </c>
      <c r="V15">
        <v>22</v>
      </c>
      <c r="W15" t="s">
        <v>13</v>
      </c>
      <c r="X15" t="s">
        <v>2</v>
      </c>
      <c r="Y15">
        <v>4</v>
      </c>
      <c r="Z15">
        <f t="shared" si="1"/>
        <v>117.62</v>
      </c>
      <c r="AA15" t="s">
        <v>142</v>
      </c>
      <c r="AB15" s="4">
        <v>44820</v>
      </c>
    </row>
    <row r="16" spans="1:36" x14ac:dyDescent="0.3">
      <c r="A16" s="3">
        <v>44035</v>
      </c>
      <c r="B16" t="s">
        <v>1</v>
      </c>
      <c r="C16" t="s">
        <v>9</v>
      </c>
      <c r="D16">
        <v>2</v>
      </c>
      <c r="E16">
        <v>7</v>
      </c>
      <c r="F16" t="s">
        <v>12</v>
      </c>
      <c r="G16">
        <v>5</v>
      </c>
      <c r="H16">
        <v>95.7</v>
      </c>
      <c r="I16" t="s">
        <v>20</v>
      </c>
      <c r="M16">
        <v>1</v>
      </c>
      <c r="N16" s="8">
        <v>40</v>
      </c>
      <c r="O16" s="8" t="s">
        <v>2</v>
      </c>
      <c r="P16">
        <v>4</v>
      </c>
      <c r="Q16">
        <f t="shared" si="0"/>
        <v>413.91999999999996</v>
      </c>
      <c r="R16" t="s">
        <v>38</v>
      </c>
      <c r="S16" s="4">
        <v>44432</v>
      </c>
      <c r="T16" t="s">
        <v>101</v>
      </c>
      <c r="V16">
        <v>13</v>
      </c>
      <c r="W16" t="s">
        <v>14</v>
      </c>
      <c r="X16" t="s">
        <v>3</v>
      </c>
      <c r="Y16">
        <v>2</v>
      </c>
      <c r="Z16">
        <f t="shared" si="1"/>
        <v>83.37</v>
      </c>
      <c r="AA16" t="s">
        <v>142</v>
      </c>
      <c r="AB16" t="s">
        <v>47</v>
      </c>
    </row>
    <row r="17" spans="1:28" x14ac:dyDescent="0.3">
      <c r="A17" s="3">
        <v>44036</v>
      </c>
      <c r="B17" t="s">
        <v>1</v>
      </c>
      <c r="C17" t="s">
        <v>9</v>
      </c>
      <c r="D17">
        <v>2</v>
      </c>
      <c r="E17">
        <v>7</v>
      </c>
      <c r="F17" t="s">
        <v>12</v>
      </c>
      <c r="G17">
        <v>5</v>
      </c>
      <c r="H17">
        <v>100.52</v>
      </c>
      <c r="I17" t="s">
        <v>20</v>
      </c>
      <c r="M17">
        <v>1</v>
      </c>
      <c r="N17" s="8">
        <v>41</v>
      </c>
      <c r="O17" s="8" t="s">
        <v>2</v>
      </c>
      <c r="P17">
        <v>4</v>
      </c>
      <c r="Q17">
        <f t="shared" si="0"/>
        <v>620.25</v>
      </c>
      <c r="R17" t="s">
        <v>38</v>
      </c>
      <c r="S17" s="4">
        <v>44432</v>
      </c>
      <c r="T17" t="s">
        <v>107</v>
      </c>
      <c r="V17">
        <v>4</v>
      </c>
      <c r="W17" t="s">
        <v>11</v>
      </c>
      <c r="X17" t="s">
        <v>9</v>
      </c>
      <c r="Y17">
        <v>1</v>
      </c>
      <c r="Z17">
        <f t="shared" si="1"/>
        <v>115.69</v>
      </c>
      <c r="AA17" t="s">
        <v>142</v>
      </c>
      <c r="AB17" t="s">
        <v>47</v>
      </c>
    </row>
    <row r="18" spans="1:28" x14ac:dyDescent="0.3">
      <c r="A18" s="3">
        <v>44040</v>
      </c>
      <c r="B18" t="s">
        <v>1</v>
      </c>
      <c r="C18" t="s">
        <v>9</v>
      </c>
      <c r="D18">
        <v>2</v>
      </c>
      <c r="E18">
        <v>7</v>
      </c>
      <c r="F18" t="s">
        <v>12</v>
      </c>
      <c r="G18">
        <v>5</v>
      </c>
      <c r="H18">
        <v>128.01</v>
      </c>
      <c r="I18" t="s">
        <v>20</v>
      </c>
      <c r="M18">
        <v>1</v>
      </c>
      <c r="N18" s="8">
        <v>42</v>
      </c>
      <c r="O18" s="8" t="s">
        <v>2</v>
      </c>
      <c r="P18">
        <v>4</v>
      </c>
      <c r="Q18">
        <f t="shared" si="0"/>
        <v>942.25</v>
      </c>
      <c r="R18" t="s">
        <v>38</v>
      </c>
      <c r="S18" s="4">
        <v>44432</v>
      </c>
      <c r="T18" t="s">
        <v>108</v>
      </c>
      <c r="V18">
        <v>7</v>
      </c>
      <c r="W18" t="s">
        <v>11</v>
      </c>
      <c r="X18" t="s">
        <v>9</v>
      </c>
      <c r="Y18">
        <v>1</v>
      </c>
      <c r="Z18">
        <f t="shared" si="1"/>
        <v>240.20999999999998</v>
      </c>
      <c r="AA18" t="s">
        <v>142</v>
      </c>
      <c r="AB18" t="s">
        <v>47</v>
      </c>
    </row>
    <row r="19" spans="1:28" x14ac:dyDescent="0.3">
      <c r="A19" s="3">
        <v>44041</v>
      </c>
      <c r="B19" t="s">
        <v>1</v>
      </c>
      <c r="C19" t="s">
        <v>9</v>
      </c>
      <c r="D19">
        <v>2</v>
      </c>
      <c r="E19">
        <v>7</v>
      </c>
      <c r="F19" t="s">
        <v>12</v>
      </c>
      <c r="G19">
        <v>5</v>
      </c>
      <c r="H19">
        <v>85.48</v>
      </c>
      <c r="I19" t="s">
        <v>20</v>
      </c>
      <c r="M19">
        <v>1</v>
      </c>
      <c r="N19" s="8">
        <v>43</v>
      </c>
      <c r="O19" s="8" t="s">
        <v>2</v>
      </c>
      <c r="P19">
        <v>4</v>
      </c>
      <c r="Q19">
        <f t="shared" si="0"/>
        <v>777.58999999999992</v>
      </c>
      <c r="R19" t="s">
        <v>38</v>
      </c>
      <c r="S19" s="4">
        <v>44432</v>
      </c>
      <c r="T19" t="s">
        <v>111</v>
      </c>
      <c r="V19">
        <v>18</v>
      </c>
      <c r="W19" t="s">
        <v>12</v>
      </c>
      <c r="X19" t="s">
        <v>4</v>
      </c>
      <c r="Y19">
        <v>2</v>
      </c>
      <c r="Z19">
        <f t="shared" si="1"/>
        <v>82.57</v>
      </c>
      <c r="AA19" t="s">
        <v>38</v>
      </c>
      <c r="AB19" t="s">
        <v>47</v>
      </c>
    </row>
    <row r="20" spans="1:28" x14ac:dyDescent="0.3">
      <c r="A20" s="3">
        <v>44063</v>
      </c>
      <c r="B20" t="s">
        <v>1</v>
      </c>
      <c r="C20" t="s">
        <v>10</v>
      </c>
      <c r="D20">
        <v>1</v>
      </c>
      <c r="E20">
        <v>1</v>
      </c>
      <c r="F20" t="s">
        <v>12</v>
      </c>
      <c r="G20">
        <v>1</v>
      </c>
      <c r="H20">
        <v>26.57</v>
      </c>
      <c r="I20" t="s">
        <v>20</v>
      </c>
      <c r="M20">
        <v>1</v>
      </c>
      <c r="N20" s="8">
        <v>44</v>
      </c>
      <c r="O20" s="8" t="s">
        <v>2</v>
      </c>
      <c r="P20">
        <v>4</v>
      </c>
      <c r="Q20">
        <f t="shared" si="0"/>
        <v>751.79</v>
      </c>
      <c r="R20" t="s">
        <v>38</v>
      </c>
      <c r="S20" s="4">
        <v>44432</v>
      </c>
      <c r="T20" t="s">
        <v>113</v>
      </c>
      <c r="V20">
        <v>19</v>
      </c>
      <c r="W20" t="s">
        <v>12</v>
      </c>
      <c r="X20" t="s">
        <v>4</v>
      </c>
      <c r="Y20">
        <v>2</v>
      </c>
      <c r="Z20">
        <f t="shared" ref="Z20:Z24" si="4">SUMIFS(H:H,G:G,V20,F:F,W20,C:C,X20,D:D,Y20,I:I,"No")</f>
        <v>197.84</v>
      </c>
      <c r="AA20" t="s">
        <v>142</v>
      </c>
      <c r="AB20" t="s">
        <v>47</v>
      </c>
    </row>
    <row r="21" spans="1:28" x14ac:dyDescent="0.3">
      <c r="A21" s="3">
        <v>44065</v>
      </c>
      <c r="B21" t="s">
        <v>1</v>
      </c>
      <c r="C21" t="s">
        <v>10</v>
      </c>
      <c r="D21">
        <v>1</v>
      </c>
      <c r="E21">
        <v>1</v>
      </c>
      <c r="F21" t="s">
        <v>12</v>
      </c>
      <c r="G21">
        <v>1</v>
      </c>
      <c r="H21">
        <v>27.06</v>
      </c>
      <c r="I21" t="s">
        <v>20</v>
      </c>
      <c r="M21">
        <v>1</v>
      </c>
      <c r="N21" s="8">
        <v>45</v>
      </c>
      <c r="O21" s="8" t="s">
        <v>2</v>
      </c>
      <c r="P21">
        <v>4</v>
      </c>
      <c r="Q21">
        <f t="shared" si="0"/>
        <v>824.6</v>
      </c>
      <c r="R21" t="s">
        <v>38</v>
      </c>
      <c r="S21" s="4">
        <v>44432</v>
      </c>
      <c r="T21" t="s">
        <v>118</v>
      </c>
      <c r="V21">
        <v>14</v>
      </c>
      <c r="W21" t="s">
        <v>11</v>
      </c>
      <c r="X21" t="s">
        <v>3</v>
      </c>
      <c r="Y21">
        <v>2</v>
      </c>
      <c r="Z21">
        <f t="shared" si="4"/>
        <v>9.2200000000000006</v>
      </c>
      <c r="AA21" t="s">
        <v>142</v>
      </c>
      <c r="AB21" t="s">
        <v>47</v>
      </c>
    </row>
    <row r="22" spans="1:28" x14ac:dyDescent="0.3">
      <c r="A22" s="3">
        <v>44068</v>
      </c>
      <c r="B22" t="s">
        <v>1</v>
      </c>
      <c r="C22" t="s">
        <v>10</v>
      </c>
      <c r="D22">
        <v>1</v>
      </c>
      <c r="E22">
        <v>1</v>
      </c>
      <c r="F22" t="s">
        <v>12</v>
      </c>
      <c r="G22">
        <v>1</v>
      </c>
      <c r="H22">
        <v>16.21</v>
      </c>
      <c r="I22" t="s">
        <v>20</v>
      </c>
      <c r="M22">
        <v>1</v>
      </c>
      <c r="N22" s="8">
        <v>46</v>
      </c>
      <c r="O22" s="8" t="s">
        <v>2</v>
      </c>
      <c r="P22">
        <v>4</v>
      </c>
      <c r="Q22">
        <f t="shared" si="0"/>
        <v>940.14</v>
      </c>
      <c r="R22" t="s">
        <v>38</v>
      </c>
      <c r="S22" s="4">
        <v>44432</v>
      </c>
      <c r="T22" t="s">
        <v>119</v>
      </c>
      <c r="V22">
        <v>13</v>
      </c>
      <c r="W22" t="s">
        <v>12</v>
      </c>
      <c r="X22" t="s">
        <v>2</v>
      </c>
      <c r="Y22">
        <v>4</v>
      </c>
      <c r="Z22">
        <f t="shared" si="4"/>
        <v>81.77</v>
      </c>
      <c r="AA22" t="s">
        <v>142</v>
      </c>
      <c r="AB22" t="s">
        <v>47</v>
      </c>
    </row>
    <row r="23" spans="1:28" x14ac:dyDescent="0.3">
      <c r="A23" s="3">
        <v>44077</v>
      </c>
      <c r="B23" t="s">
        <v>1</v>
      </c>
      <c r="C23" t="s">
        <v>10</v>
      </c>
      <c r="D23">
        <v>1</v>
      </c>
      <c r="E23">
        <v>1</v>
      </c>
      <c r="F23" t="s">
        <v>12</v>
      </c>
      <c r="G23">
        <v>1</v>
      </c>
      <c r="H23">
        <v>20.64</v>
      </c>
      <c r="I23" t="s">
        <v>20</v>
      </c>
      <c r="M23">
        <v>1</v>
      </c>
      <c r="N23" s="8">
        <v>47</v>
      </c>
      <c r="O23" s="8" t="s">
        <v>2</v>
      </c>
      <c r="P23">
        <v>4</v>
      </c>
      <c r="Q23">
        <f t="shared" si="0"/>
        <v>814.47000000000014</v>
      </c>
      <c r="R23" t="s">
        <v>38</v>
      </c>
      <c r="S23" s="4">
        <v>44432</v>
      </c>
      <c r="T23" t="s">
        <v>119</v>
      </c>
      <c r="V23">
        <v>19</v>
      </c>
      <c r="W23" t="s">
        <v>13</v>
      </c>
      <c r="X23" t="s">
        <v>2</v>
      </c>
      <c r="Y23">
        <v>4</v>
      </c>
      <c r="Z23">
        <f t="shared" si="4"/>
        <v>2086.61</v>
      </c>
      <c r="AA23" t="s">
        <v>38</v>
      </c>
      <c r="AB23" t="s">
        <v>47</v>
      </c>
    </row>
    <row r="24" spans="1:28" x14ac:dyDescent="0.3">
      <c r="A24" s="3">
        <v>44154</v>
      </c>
      <c r="B24" t="s">
        <v>1</v>
      </c>
      <c r="C24" t="s">
        <v>9</v>
      </c>
      <c r="D24">
        <v>2</v>
      </c>
      <c r="E24">
        <v>7</v>
      </c>
      <c r="F24" t="s">
        <v>12</v>
      </c>
      <c r="G24">
        <v>5</v>
      </c>
      <c r="H24" s="10">
        <v>84.96</v>
      </c>
      <c r="I24" s="10" t="s">
        <v>20</v>
      </c>
      <c r="K24" s="11" t="s">
        <v>72</v>
      </c>
      <c r="M24">
        <v>1</v>
      </c>
      <c r="N24" s="8">
        <v>48</v>
      </c>
      <c r="O24" s="8" t="s">
        <v>2</v>
      </c>
      <c r="P24">
        <v>4</v>
      </c>
      <c r="Q24">
        <f t="shared" si="0"/>
        <v>854.37000000000012</v>
      </c>
      <c r="R24" t="s">
        <v>38</v>
      </c>
      <c r="S24" s="4">
        <v>44432</v>
      </c>
      <c r="T24" t="s">
        <v>134</v>
      </c>
      <c r="V24">
        <v>4</v>
      </c>
      <c r="W24" t="s">
        <v>12</v>
      </c>
      <c r="X24" t="s">
        <v>18</v>
      </c>
      <c r="Y24">
        <v>1</v>
      </c>
      <c r="Z24">
        <f t="shared" si="4"/>
        <v>275.27999999999997</v>
      </c>
      <c r="AA24" t="s">
        <v>142</v>
      </c>
      <c r="AB24" t="s">
        <v>47</v>
      </c>
    </row>
    <row r="25" spans="1:28" x14ac:dyDescent="0.3">
      <c r="A25" s="3">
        <v>44155</v>
      </c>
      <c r="B25" t="s">
        <v>1</v>
      </c>
      <c r="C25" t="s">
        <v>9</v>
      </c>
      <c r="D25">
        <v>2</v>
      </c>
      <c r="E25">
        <v>7</v>
      </c>
      <c r="F25" t="s">
        <v>12</v>
      </c>
      <c r="G25">
        <v>5</v>
      </c>
      <c r="H25" s="10">
        <v>84.96</v>
      </c>
      <c r="I25" s="10" t="s">
        <v>20</v>
      </c>
      <c r="M25">
        <v>1</v>
      </c>
      <c r="N25" s="8">
        <v>49</v>
      </c>
      <c r="O25" s="8" t="s">
        <v>2</v>
      </c>
      <c r="P25">
        <v>4</v>
      </c>
      <c r="Q25">
        <f t="shared" si="0"/>
        <v>796.99999999999989</v>
      </c>
      <c r="R25" t="s">
        <v>38</v>
      </c>
      <c r="S25" s="4">
        <v>44432</v>
      </c>
      <c r="T25" t="s">
        <v>134</v>
      </c>
      <c r="V25">
        <v>22</v>
      </c>
      <c r="W25" t="s">
        <v>12</v>
      </c>
      <c r="X25" t="s">
        <v>2</v>
      </c>
      <c r="Y25">
        <v>4</v>
      </c>
      <c r="Z25">
        <f t="shared" ref="Z25" si="5">SUMIFS(H:H,G:G,V25,F:F,W25,C:C,X25,D:D,Y25,I:I,"No")</f>
        <v>27.67</v>
      </c>
      <c r="AA25" t="s">
        <v>142</v>
      </c>
      <c r="AB25" t="s">
        <v>47</v>
      </c>
    </row>
    <row r="26" spans="1:28" x14ac:dyDescent="0.3">
      <c r="A26" s="3">
        <v>44177</v>
      </c>
      <c r="B26" t="s">
        <v>1</v>
      </c>
      <c r="C26" t="s">
        <v>10</v>
      </c>
      <c r="D26">
        <v>1</v>
      </c>
      <c r="E26">
        <v>1</v>
      </c>
      <c r="F26" t="s">
        <v>12</v>
      </c>
      <c r="G26">
        <v>1</v>
      </c>
      <c r="H26" s="10">
        <v>36.71</v>
      </c>
      <c r="I26" s="10" t="s">
        <v>73</v>
      </c>
      <c r="M26">
        <v>1</v>
      </c>
      <c r="N26" s="8">
        <v>50</v>
      </c>
      <c r="O26" s="8" t="s">
        <v>2</v>
      </c>
      <c r="P26">
        <v>4</v>
      </c>
      <c r="Q26">
        <f t="shared" si="0"/>
        <v>924.6</v>
      </c>
      <c r="R26" t="s">
        <v>38</v>
      </c>
      <c r="S26" s="4">
        <v>44432</v>
      </c>
      <c r="T26" t="s">
        <v>134</v>
      </c>
    </row>
    <row r="27" spans="1:28" x14ac:dyDescent="0.3">
      <c r="A27" s="3">
        <v>44236</v>
      </c>
      <c r="B27" t="s">
        <v>0</v>
      </c>
      <c r="C27" t="s">
        <v>3</v>
      </c>
      <c r="D27">
        <v>2</v>
      </c>
      <c r="E27">
        <v>7</v>
      </c>
      <c r="F27" t="s">
        <v>14</v>
      </c>
      <c r="G27">
        <v>13</v>
      </c>
      <c r="H27" s="10">
        <v>6.11</v>
      </c>
      <c r="I27" t="s">
        <v>73</v>
      </c>
      <c r="M27">
        <v>1</v>
      </c>
      <c r="N27" s="8">
        <v>51</v>
      </c>
      <c r="O27" s="8" t="s">
        <v>2</v>
      </c>
      <c r="P27">
        <v>4</v>
      </c>
      <c r="Q27">
        <f t="shared" si="0"/>
        <v>643.04</v>
      </c>
      <c r="R27" t="s">
        <v>38</v>
      </c>
      <c r="S27" s="4">
        <v>44658</v>
      </c>
      <c r="T27" t="s">
        <v>134</v>
      </c>
    </row>
    <row r="28" spans="1:28" x14ac:dyDescent="0.3">
      <c r="A28" s="3">
        <v>44251</v>
      </c>
      <c r="B28" t="s">
        <v>1</v>
      </c>
      <c r="C28" t="s">
        <v>9</v>
      </c>
      <c r="D28">
        <v>1</v>
      </c>
      <c r="E28">
        <v>5</v>
      </c>
      <c r="F28" t="s">
        <v>11</v>
      </c>
      <c r="G28">
        <v>7</v>
      </c>
      <c r="H28" s="10">
        <v>260</v>
      </c>
      <c r="I28" t="s">
        <v>70</v>
      </c>
      <c r="M28">
        <v>1</v>
      </c>
      <c r="N28" s="10">
        <v>58</v>
      </c>
      <c r="O28" s="10" t="s">
        <v>2</v>
      </c>
      <c r="P28">
        <v>4</v>
      </c>
      <c r="Q28">
        <f t="shared" si="0"/>
        <v>353.76000000000005</v>
      </c>
      <c r="R28" t="str">
        <f>IF(Q28&gt;=950*VLOOKUP(O28,Parameters!B:C,2,FALSE), "Replace Cartridge", "Cartridge OK")</f>
        <v>Cartridge OK</v>
      </c>
      <c r="S28" s="4">
        <v>44658</v>
      </c>
    </row>
    <row r="29" spans="1:28" x14ac:dyDescent="0.3">
      <c r="A29" s="3">
        <v>44251</v>
      </c>
      <c r="B29" t="s">
        <v>1</v>
      </c>
      <c r="C29" t="s">
        <v>9</v>
      </c>
      <c r="D29">
        <v>1</v>
      </c>
      <c r="E29">
        <v>6</v>
      </c>
      <c r="F29" t="s">
        <v>11</v>
      </c>
      <c r="G29">
        <v>7</v>
      </c>
      <c r="H29" s="10">
        <v>49.12</v>
      </c>
      <c r="I29" t="s">
        <v>73</v>
      </c>
      <c r="M29">
        <v>1</v>
      </c>
      <c r="N29" s="8">
        <v>55</v>
      </c>
      <c r="O29" s="8" t="s">
        <v>2</v>
      </c>
      <c r="P29">
        <v>4</v>
      </c>
      <c r="Q29">
        <f t="shared" si="0"/>
        <v>1343.0899999999997</v>
      </c>
      <c r="R29" t="s">
        <v>38</v>
      </c>
      <c r="S29" s="4">
        <v>44658</v>
      </c>
      <c r="T29" t="s">
        <v>139</v>
      </c>
    </row>
    <row r="30" spans="1:28" x14ac:dyDescent="0.3">
      <c r="A30" s="3">
        <v>44259</v>
      </c>
      <c r="B30" t="s">
        <v>1</v>
      </c>
      <c r="C30" t="s">
        <v>9</v>
      </c>
      <c r="D30">
        <v>1</v>
      </c>
      <c r="E30">
        <v>6</v>
      </c>
      <c r="F30" t="s">
        <v>11</v>
      </c>
      <c r="G30">
        <v>7</v>
      </c>
      <c r="H30" s="10">
        <v>49.43</v>
      </c>
      <c r="I30" t="s">
        <v>73</v>
      </c>
      <c r="M30">
        <v>1</v>
      </c>
      <c r="N30" s="8">
        <v>52</v>
      </c>
      <c r="O30" s="8" t="s">
        <v>2</v>
      </c>
      <c r="P30">
        <v>4</v>
      </c>
      <c r="Q30">
        <f t="shared" si="0"/>
        <v>632.37999999999988</v>
      </c>
      <c r="R30" t="s">
        <v>38</v>
      </c>
      <c r="S30" s="4">
        <v>44658</v>
      </c>
      <c r="T30" t="s">
        <v>139</v>
      </c>
    </row>
    <row r="31" spans="1:28" x14ac:dyDescent="0.3">
      <c r="A31" s="3">
        <v>44265</v>
      </c>
      <c r="B31" t="s">
        <v>1</v>
      </c>
      <c r="C31" t="s">
        <v>4</v>
      </c>
      <c r="D31">
        <v>2</v>
      </c>
      <c r="E31">
        <v>15</v>
      </c>
      <c r="F31" t="s">
        <v>12</v>
      </c>
      <c r="G31">
        <v>18</v>
      </c>
      <c r="H31" s="10">
        <v>82.57</v>
      </c>
      <c r="I31" t="s">
        <v>73</v>
      </c>
      <c r="J31" s="9" t="s">
        <v>70</v>
      </c>
      <c r="K31" t="s">
        <v>84</v>
      </c>
      <c r="M31">
        <v>1</v>
      </c>
      <c r="N31" s="8">
        <v>53</v>
      </c>
      <c r="O31" s="8" t="s">
        <v>2</v>
      </c>
      <c r="P31">
        <v>4</v>
      </c>
      <c r="Q31">
        <f t="shared" si="0"/>
        <v>685.79000000000008</v>
      </c>
      <c r="R31" t="s">
        <v>38</v>
      </c>
      <c r="S31" s="4">
        <v>44658</v>
      </c>
      <c r="T31" t="s">
        <v>139</v>
      </c>
    </row>
    <row r="32" spans="1:28" x14ac:dyDescent="0.3">
      <c r="A32" s="3">
        <v>44274</v>
      </c>
      <c r="B32" t="s">
        <v>1</v>
      </c>
      <c r="C32" t="s">
        <v>4</v>
      </c>
      <c r="D32">
        <v>2</v>
      </c>
      <c r="E32">
        <v>15</v>
      </c>
      <c r="F32" t="s">
        <v>12</v>
      </c>
      <c r="G32">
        <v>19</v>
      </c>
      <c r="H32" s="10">
        <v>100</v>
      </c>
      <c r="I32" t="s">
        <v>70</v>
      </c>
      <c r="M32">
        <v>1</v>
      </c>
      <c r="N32" s="8">
        <v>54</v>
      </c>
      <c r="O32" s="8" t="s">
        <v>2</v>
      </c>
      <c r="P32">
        <v>4</v>
      </c>
      <c r="Q32">
        <f t="shared" si="0"/>
        <v>724.9</v>
      </c>
      <c r="R32" t="s">
        <v>38</v>
      </c>
      <c r="S32" s="4">
        <v>44658</v>
      </c>
      <c r="T32" t="s">
        <v>149</v>
      </c>
    </row>
    <row r="33" spans="1:20" x14ac:dyDescent="0.3">
      <c r="A33" s="3">
        <v>44274</v>
      </c>
      <c r="B33" t="s">
        <v>1</v>
      </c>
      <c r="C33" t="s">
        <v>4</v>
      </c>
      <c r="D33">
        <v>2</v>
      </c>
      <c r="E33">
        <v>15</v>
      </c>
      <c r="F33" t="s">
        <v>12</v>
      </c>
      <c r="G33">
        <v>19</v>
      </c>
      <c r="H33" s="10">
        <v>85.42</v>
      </c>
      <c r="I33" t="s">
        <v>73</v>
      </c>
      <c r="M33">
        <v>1</v>
      </c>
      <c r="N33" s="8">
        <v>56</v>
      </c>
      <c r="O33" s="8" t="s">
        <v>2</v>
      </c>
      <c r="P33">
        <v>4</v>
      </c>
      <c r="Q33">
        <f t="shared" si="0"/>
        <v>226.68</v>
      </c>
      <c r="R33" t="s">
        <v>38</v>
      </c>
      <c r="S33" s="4">
        <v>44658</v>
      </c>
      <c r="T33" t="s">
        <v>148</v>
      </c>
    </row>
    <row r="34" spans="1:20" x14ac:dyDescent="0.3">
      <c r="A34" s="3">
        <v>44286</v>
      </c>
      <c r="B34" t="s">
        <v>1</v>
      </c>
      <c r="C34" t="s">
        <v>4</v>
      </c>
      <c r="D34">
        <v>2</v>
      </c>
      <c r="E34">
        <v>15</v>
      </c>
      <c r="F34" t="s">
        <v>12</v>
      </c>
      <c r="G34">
        <v>19</v>
      </c>
      <c r="H34" s="10">
        <v>82.57</v>
      </c>
      <c r="I34" t="s">
        <v>73</v>
      </c>
      <c r="M34">
        <v>1</v>
      </c>
      <c r="N34" s="8">
        <v>57</v>
      </c>
      <c r="O34" s="8" t="s">
        <v>2</v>
      </c>
      <c r="P34">
        <v>4</v>
      </c>
      <c r="Q34">
        <f t="shared" si="0"/>
        <v>388.92</v>
      </c>
      <c r="R34" t="s">
        <v>38</v>
      </c>
      <c r="S34" s="4">
        <v>44658</v>
      </c>
      <c r="T34" t="s">
        <v>148</v>
      </c>
    </row>
    <row r="35" spans="1:20" x14ac:dyDescent="0.3">
      <c r="A35" s="3">
        <v>44300</v>
      </c>
      <c r="B35" t="s">
        <v>1</v>
      </c>
      <c r="C35" t="s">
        <v>9</v>
      </c>
      <c r="D35">
        <v>1</v>
      </c>
      <c r="E35">
        <v>7</v>
      </c>
      <c r="F35" t="s">
        <v>11</v>
      </c>
      <c r="G35">
        <v>7</v>
      </c>
      <c r="H35" s="10">
        <v>49.43</v>
      </c>
      <c r="I35" t="s">
        <v>73</v>
      </c>
      <c r="M35">
        <v>1</v>
      </c>
      <c r="N35" s="10">
        <v>59</v>
      </c>
      <c r="O35" s="10" t="s">
        <v>2</v>
      </c>
      <c r="P35">
        <v>4</v>
      </c>
      <c r="Q35">
        <f t="shared" si="0"/>
        <v>117.62</v>
      </c>
      <c r="R35" t="str">
        <f>IF(Q35&gt;=950*VLOOKUP(O35,Parameters!B:C,2,FALSE), "Replace Cartridge", "Cartridge OK")</f>
        <v>Cartridge OK</v>
      </c>
      <c r="S35" s="4">
        <v>44658</v>
      </c>
    </row>
    <row r="36" spans="1:20" x14ac:dyDescent="0.3">
      <c r="A36" s="3">
        <v>44342</v>
      </c>
      <c r="B36" t="s">
        <v>1</v>
      </c>
      <c r="C36" t="s">
        <v>3</v>
      </c>
      <c r="D36">
        <v>2</v>
      </c>
      <c r="E36">
        <v>7</v>
      </c>
      <c r="F36" t="s">
        <v>11</v>
      </c>
      <c r="G36">
        <v>14</v>
      </c>
      <c r="H36" s="10">
        <v>9.2200000000000006</v>
      </c>
      <c r="I36" t="s">
        <v>73</v>
      </c>
      <c r="M36">
        <v>1</v>
      </c>
      <c r="N36" s="10">
        <v>60</v>
      </c>
      <c r="O36" s="10" t="s">
        <v>2</v>
      </c>
      <c r="P36">
        <v>4</v>
      </c>
      <c r="Q36">
        <f t="shared" si="0"/>
        <v>0</v>
      </c>
      <c r="R36" t="str">
        <f>IF(Q36&gt;=950*VLOOKUP(O36,Parameters!B:C,2,FALSE), "Replace Cartridge", "Cartridge OK")</f>
        <v>Cartridge OK</v>
      </c>
      <c r="S36" s="4">
        <v>44658</v>
      </c>
    </row>
    <row r="37" spans="1:20" x14ac:dyDescent="0.3">
      <c r="A37" s="3">
        <v>44350</v>
      </c>
      <c r="B37" t="s">
        <v>1</v>
      </c>
      <c r="C37" t="s">
        <v>4</v>
      </c>
      <c r="D37">
        <v>2</v>
      </c>
      <c r="E37">
        <v>15</v>
      </c>
      <c r="F37" t="s">
        <v>12</v>
      </c>
      <c r="G37">
        <v>19</v>
      </c>
      <c r="H37" s="10">
        <v>29.85</v>
      </c>
      <c r="I37" t="s">
        <v>73</v>
      </c>
      <c r="J37" s="9" t="s">
        <v>70</v>
      </c>
      <c r="K37" t="s">
        <v>94</v>
      </c>
      <c r="M37">
        <v>1</v>
      </c>
      <c r="N37" s="8">
        <v>3</v>
      </c>
      <c r="O37" s="8" t="s">
        <v>18</v>
      </c>
      <c r="P37">
        <v>1</v>
      </c>
      <c r="Q37">
        <f t="shared" si="0"/>
        <v>884.39</v>
      </c>
      <c r="R37" t="s">
        <v>38</v>
      </c>
      <c r="S37" s="4">
        <v>44658</v>
      </c>
      <c r="T37" t="s">
        <v>150</v>
      </c>
    </row>
    <row r="38" spans="1:20" x14ac:dyDescent="0.3">
      <c r="A38" s="3">
        <v>44354</v>
      </c>
      <c r="B38" t="s">
        <v>1</v>
      </c>
      <c r="C38" t="s">
        <v>9</v>
      </c>
      <c r="D38">
        <v>1</v>
      </c>
      <c r="E38">
        <v>5</v>
      </c>
      <c r="F38" t="s">
        <v>11</v>
      </c>
      <c r="G38">
        <v>7</v>
      </c>
      <c r="H38" s="10">
        <v>51.5</v>
      </c>
      <c r="I38" t="s">
        <v>73</v>
      </c>
      <c r="K38" t="s">
        <v>73</v>
      </c>
      <c r="M38">
        <v>1</v>
      </c>
      <c r="N38" s="10">
        <v>4</v>
      </c>
      <c r="O38" s="10" t="s">
        <v>18</v>
      </c>
      <c r="P38">
        <v>1</v>
      </c>
      <c r="Q38">
        <f t="shared" si="0"/>
        <v>1521.34</v>
      </c>
      <c r="R38" t="str">
        <f>IF(Q38&gt;=950*VLOOKUP(O38,Parameters!B:C,2,FALSE), "Replace Cartridge", "Cartridge OK")</f>
        <v>Replace Cartridge</v>
      </c>
      <c r="S38" s="4">
        <v>44700</v>
      </c>
      <c r="T38" t="s">
        <v>151</v>
      </c>
    </row>
    <row r="39" spans="1:20" x14ac:dyDescent="0.3">
      <c r="A39" s="3">
        <v>44357</v>
      </c>
      <c r="B39" t="s">
        <v>1</v>
      </c>
      <c r="C39" t="s">
        <v>9</v>
      </c>
      <c r="D39">
        <v>1</v>
      </c>
      <c r="E39">
        <v>5</v>
      </c>
      <c r="F39" t="s">
        <v>11</v>
      </c>
      <c r="G39">
        <v>7</v>
      </c>
      <c r="H39" s="10">
        <v>40.729999999999997</v>
      </c>
      <c r="I39" t="s">
        <v>73</v>
      </c>
      <c r="K39" t="s">
        <v>73</v>
      </c>
      <c r="M39">
        <v>1</v>
      </c>
      <c r="N39" s="10">
        <v>5</v>
      </c>
      <c r="O39" s="10" t="s">
        <v>18</v>
      </c>
      <c r="P39">
        <v>1</v>
      </c>
      <c r="Q39">
        <f t="shared" si="0"/>
        <v>609.59000000000015</v>
      </c>
      <c r="R39" t="str">
        <f>IF(Q39&gt;=950*VLOOKUP(O39,Parameters!B:C,2,FALSE), "Replace Cartridge", "Cartridge OK")</f>
        <v>Cartridge OK</v>
      </c>
      <c r="S39" s="4">
        <v>44749</v>
      </c>
    </row>
    <row r="40" spans="1:20" x14ac:dyDescent="0.3">
      <c r="A40" s="3">
        <v>44363</v>
      </c>
      <c r="B40" t="s">
        <v>1</v>
      </c>
      <c r="C40" t="s">
        <v>9</v>
      </c>
      <c r="D40">
        <v>1</v>
      </c>
      <c r="E40">
        <v>6</v>
      </c>
      <c r="F40" t="s">
        <v>12</v>
      </c>
      <c r="G40">
        <v>8</v>
      </c>
      <c r="H40" s="10">
        <v>51.5</v>
      </c>
      <c r="I40" t="s">
        <v>73</v>
      </c>
      <c r="M40">
        <v>1</v>
      </c>
      <c r="N40" s="10">
        <v>6</v>
      </c>
      <c r="O40" s="10" t="s">
        <v>18</v>
      </c>
      <c r="P40">
        <v>1</v>
      </c>
      <c r="Q40">
        <f t="shared" si="0"/>
        <v>0</v>
      </c>
      <c r="R40" t="str">
        <f>IF(Q40&gt;=950*VLOOKUP(O40,Parameters!B:C,2,FALSE), "Replace Cartridge", "Cartridge OK")</f>
        <v>Cartridge OK</v>
      </c>
      <c r="S40" s="4">
        <v>44749</v>
      </c>
    </row>
    <row r="41" spans="1:20" x14ac:dyDescent="0.3">
      <c r="A41" s="3">
        <v>44368</v>
      </c>
      <c r="B41" t="s">
        <v>1</v>
      </c>
      <c r="C41" t="s">
        <v>9</v>
      </c>
      <c r="D41">
        <v>1</v>
      </c>
      <c r="E41">
        <v>6</v>
      </c>
      <c r="F41" t="s">
        <v>12</v>
      </c>
      <c r="G41">
        <v>8</v>
      </c>
      <c r="H41" s="10">
        <v>51.5</v>
      </c>
      <c r="I41" t="s">
        <v>73</v>
      </c>
      <c r="M41">
        <v>1</v>
      </c>
      <c r="N41" s="10">
        <v>61</v>
      </c>
      <c r="O41" s="10" t="s">
        <v>2</v>
      </c>
      <c r="P41">
        <v>4</v>
      </c>
      <c r="Q41">
        <f t="shared" si="0"/>
        <v>0</v>
      </c>
      <c r="R41" t="str">
        <f>IF(Q41&gt;=950*VLOOKUP(O41,Parameters!B:C,2,FALSE), "Replace Cartridge", "Cartridge OK")</f>
        <v>Cartridge OK</v>
      </c>
      <c r="S41" s="4">
        <v>44715</v>
      </c>
    </row>
    <row r="42" spans="1:20" x14ac:dyDescent="0.3">
      <c r="A42" s="3">
        <v>44418</v>
      </c>
      <c r="B42" t="s">
        <v>1</v>
      </c>
      <c r="C42" t="s">
        <v>3</v>
      </c>
      <c r="D42">
        <v>2</v>
      </c>
      <c r="E42">
        <v>7</v>
      </c>
      <c r="F42" t="s">
        <v>12</v>
      </c>
      <c r="G42">
        <v>15</v>
      </c>
      <c r="H42" s="10">
        <v>39.11</v>
      </c>
      <c r="I42" t="s">
        <v>73</v>
      </c>
      <c r="M42">
        <v>1</v>
      </c>
      <c r="N42" s="10">
        <v>62</v>
      </c>
      <c r="O42" s="10" t="s">
        <v>2</v>
      </c>
      <c r="P42">
        <v>4</v>
      </c>
      <c r="Q42">
        <f t="shared" si="0"/>
        <v>0</v>
      </c>
      <c r="R42" t="str">
        <f>IF(Q42&gt;=950*VLOOKUP(O42,Parameters!B:C,2,FALSE), "Replace Cartridge", "Cartridge OK")</f>
        <v>Cartridge OK</v>
      </c>
      <c r="S42" s="4">
        <v>44715</v>
      </c>
    </row>
    <row r="43" spans="1:20" x14ac:dyDescent="0.3">
      <c r="A43" s="3">
        <v>44426</v>
      </c>
      <c r="B43" t="s">
        <v>1</v>
      </c>
      <c r="C43" t="s">
        <v>3</v>
      </c>
      <c r="D43">
        <v>2</v>
      </c>
      <c r="E43">
        <v>7</v>
      </c>
      <c r="F43" t="s">
        <v>12</v>
      </c>
      <c r="G43">
        <v>15</v>
      </c>
      <c r="H43" s="10">
        <v>44.21</v>
      </c>
      <c r="I43" t="s">
        <v>73</v>
      </c>
      <c r="M43">
        <v>1</v>
      </c>
      <c r="N43" s="10">
        <v>63</v>
      </c>
      <c r="O43" s="10" t="s">
        <v>2</v>
      </c>
      <c r="P43">
        <v>4</v>
      </c>
      <c r="Q43">
        <f t="shared" si="0"/>
        <v>0</v>
      </c>
      <c r="R43" t="str">
        <f>IF(Q43&gt;=950*VLOOKUP(O43,Parameters!B:C,2,FALSE), "Replace Cartridge", "Cartridge OK")</f>
        <v>Cartridge OK</v>
      </c>
      <c r="S43" s="4">
        <v>44715</v>
      </c>
    </row>
    <row r="44" spans="1:20" x14ac:dyDescent="0.3">
      <c r="A44" s="3">
        <v>44428</v>
      </c>
      <c r="B44" t="s">
        <v>1</v>
      </c>
      <c r="C44" t="s">
        <v>3</v>
      </c>
      <c r="D44">
        <v>2</v>
      </c>
      <c r="E44">
        <v>7</v>
      </c>
      <c r="F44" t="s">
        <v>12</v>
      </c>
      <c r="G44">
        <v>15</v>
      </c>
      <c r="H44" s="10">
        <v>39.11</v>
      </c>
      <c r="I44" t="s">
        <v>73</v>
      </c>
      <c r="M44">
        <v>1</v>
      </c>
      <c r="N44" s="10">
        <v>64</v>
      </c>
      <c r="O44" s="10" t="s">
        <v>2</v>
      </c>
      <c r="P44">
        <v>4</v>
      </c>
      <c r="Q44">
        <f t="shared" si="0"/>
        <v>0</v>
      </c>
      <c r="R44" t="str">
        <f>IF(Q44&gt;=950*VLOOKUP(O44,Parameters!B:C,2,FALSE), "Replace Cartridge", "Cartridge OK")</f>
        <v>Cartridge OK</v>
      </c>
      <c r="S44" s="4">
        <v>44715</v>
      </c>
    </row>
    <row r="45" spans="1:20" x14ac:dyDescent="0.3">
      <c r="A45" s="3">
        <v>44462</v>
      </c>
      <c r="B45" t="s">
        <v>1</v>
      </c>
      <c r="C45" t="s">
        <v>9</v>
      </c>
      <c r="D45">
        <v>1</v>
      </c>
      <c r="E45">
        <v>5</v>
      </c>
      <c r="F45" t="s">
        <v>12</v>
      </c>
      <c r="G45">
        <v>8</v>
      </c>
      <c r="H45" s="10">
        <v>51.5</v>
      </c>
      <c r="I45" t="s">
        <v>73</v>
      </c>
      <c r="M45">
        <v>1</v>
      </c>
      <c r="N45" s="10">
        <v>65</v>
      </c>
      <c r="O45" s="10" t="s">
        <v>2</v>
      </c>
      <c r="P45">
        <v>4</v>
      </c>
      <c r="Q45">
        <f t="shared" si="0"/>
        <v>0</v>
      </c>
      <c r="R45" t="str">
        <f>IF(Q45&gt;=950*VLOOKUP(O45,Parameters!B:C,2,FALSE), "Replace Cartridge", "Cartridge OK")</f>
        <v>Cartridge OK</v>
      </c>
      <c r="S45" s="4">
        <v>44715</v>
      </c>
    </row>
    <row r="46" spans="1:20" x14ac:dyDescent="0.3">
      <c r="A46" s="3">
        <v>44463</v>
      </c>
      <c r="B46" t="s">
        <v>1</v>
      </c>
      <c r="C46" t="s">
        <v>9</v>
      </c>
      <c r="D46">
        <v>1</v>
      </c>
      <c r="E46">
        <v>5</v>
      </c>
      <c r="F46" t="s">
        <v>12</v>
      </c>
      <c r="G46">
        <v>8</v>
      </c>
      <c r="H46" s="10">
        <v>38.47</v>
      </c>
      <c r="I46" t="s">
        <v>73</v>
      </c>
      <c r="M46">
        <v>1</v>
      </c>
      <c r="N46">
        <v>66</v>
      </c>
      <c r="O46" s="10" t="s">
        <v>2</v>
      </c>
      <c r="P46">
        <v>4</v>
      </c>
      <c r="Q46">
        <f t="shared" si="0"/>
        <v>0</v>
      </c>
      <c r="R46" t="str">
        <f>IF(Q46&gt;=950*VLOOKUP(O46,Parameters!B:C,2,FALSE), "Replace Cartridge", "Cartridge OK")</f>
        <v>Cartridge OK</v>
      </c>
      <c r="S46" s="4">
        <v>44715</v>
      </c>
    </row>
    <row r="47" spans="1:20" x14ac:dyDescent="0.3">
      <c r="A47" s="3">
        <v>44470</v>
      </c>
      <c r="B47" t="s">
        <v>1</v>
      </c>
      <c r="C47" t="s">
        <v>3</v>
      </c>
      <c r="D47">
        <v>2</v>
      </c>
      <c r="E47">
        <v>7</v>
      </c>
      <c r="F47" t="s">
        <v>12</v>
      </c>
      <c r="G47">
        <v>15</v>
      </c>
      <c r="H47" s="10">
        <v>35.75</v>
      </c>
      <c r="I47" t="s">
        <v>73</v>
      </c>
      <c r="K47" t="s">
        <v>99</v>
      </c>
      <c r="M47">
        <v>1</v>
      </c>
      <c r="N47" s="10">
        <v>67</v>
      </c>
      <c r="O47" s="10" t="s">
        <v>2</v>
      </c>
      <c r="P47">
        <v>4</v>
      </c>
      <c r="Q47">
        <f t="shared" si="0"/>
        <v>0</v>
      </c>
      <c r="R47" t="str">
        <f>IF(Q47&gt;=950*VLOOKUP(O47,Parameters!B:C,2,FALSE), "Replace Cartridge", "Cartridge OK")</f>
        <v>Cartridge OK</v>
      </c>
      <c r="S47" s="4">
        <v>44715</v>
      </c>
    </row>
    <row r="48" spans="1:20" x14ac:dyDescent="0.3">
      <c r="A48" s="3">
        <v>44482</v>
      </c>
      <c r="B48" t="s">
        <v>1</v>
      </c>
      <c r="C48" t="s">
        <v>3</v>
      </c>
      <c r="D48">
        <v>2</v>
      </c>
      <c r="E48">
        <v>7</v>
      </c>
      <c r="F48" t="s">
        <v>12</v>
      </c>
      <c r="G48">
        <v>15</v>
      </c>
      <c r="H48" s="10">
        <v>46.08</v>
      </c>
      <c r="I48" t="s">
        <v>73</v>
      </c>
    </row>
    <row r="49" spans="1:11" x14ac:dyDescent="0.3">
      <c r="A49" s="3">
        <v>44495</v>
      </c>
      <c r="B49" t="s">
        <v>1</v>
      </c>
      <c r="C49" t="s">
        <v>3</v>
      </c>
      <c r="D49">
        <v>2</v>
      </c>
      <c r="E49">
        <v>7</v>
      </c>
      <c r="F49" t="s">
        <v>12</v>
      </c>
      <c r="G49">
        <v>15</v>
      </c>
      <c r="H49" s="10">
        <v>2.71</v>
      </c>
      <c r="I49" t="s">
        <v>73</v>
      </c>
    </row>
    <row r="50" spans="1:11" x14ac:dyDescent="0.3">
      <c r="A50" s="3">
        <v>44496</v>
      </c>
      <c r="B50" t="s">
        <v>1</v>
      </c>
      <c r="C50" t="s">
        <v>3</v>
      </c>
      <c r="D50">
        <v>2</v>
      </c>
      <c r="E50">
        <v>7</v>
      </c>
      <c r="F50" t="s">
        <v>12</v>
      </c>
      <c r="G50">
        <v>15</v>
      </c>
      <c r="H50" s="10">
        <v>2.79</v>
      </c>
      <c r="I50" t="s">
        <v>73</v>
      </c>
    </row>
    <row r="51" spans="1:11" x14ac:dyDescent="0.3">
      <c r="A51" s="3">
        <v>44532</v>
      </c>
      <c r="B51" t="s">
        <v>1</v>
      </c>
      <c r="C51" t="s">
        <v>3</v>
      </c>
      <c r="D51">
        <v>2</v>
      </c>
      <c r="E51">
        <v>7</v>
      </c>
      <c r="F51" t="s">
        <v>12</v>
      </c>
      <c r="G51">
        <v>15</v>
      </c>
      <c r="H51" s="10">
        <v>82.3</v>
      </c>
      <c r="I51" t="s">
        <v>73</v>
      </c>
    </row>
    <row r="52" spans="1:11" x14ac:dyDescent="0.3">
      <c r="A52" s="3">
        <v>44544</v>
      </c>
      <c r="B52" t="s">
        <v>1</v>
      </c>
      <c r="C52" t="s">
        <v>2</v>
      </c>
      <c r="D52">
        <v>4</v>
      </c>
      <c r="E52">
        <v>39</v>
      </c>
      <c r="F52" t="s">
        <v>12</v>
      </c>
      <c r="G52">
        <v>13</v>
      </c>
      <c r="H52" s="10">
        <v>81.77</v>
      </c>
      <c r="I52" t="s">
        <v>73</v>
      </c>
      <c r="J52" s="9" t="s">
        <v>70</v>
      </c>
      <c r="K52" t="s">
        <v>100</v>
      </c>
    </row>
    <row r="53" spans="1:11" x14ac:dyDescent="0.3">
      <c r="A53" s="3">
        <v>44545</v>
      </c>
      <c r="B53" t="s">
        <v>1</v>
      </c>
      <c r="C53" t="s">
        <v>2</v>
      </c>
      <c r="D53">
        <v>4</v>
      </c>
      <c r="E53">
        <v>39</v>
      </c>
      <c r="F53" t="s">
        <v>12</v>
      </c>
      <c r="G53">
        <v>18</v>
      </c>
      <c r="H53" s="10">
        <v>79.14</v>
      </c>
      <c r="I53" t="s">
        <v>73</v>
      </c>
    </row>
    <row r="54" spans="1:11" x14ac:dyDescent="0.3">
      <c r="A54" s="3">
        <v>44547</v>
      </c>
      <c r="B54" t="s">
        <v>1</v>
      </c>
      <c r="C54" t="s">
        <v>2</v>
      </c>
      <c r="D54">
        <v>4</v>
      </c>
      <c r="E54">
        <v>39</v>
      </c>
      <c r="F54" t="s">
        <v>12</v>
      </c>
      <c r="G54">
        <v>18</v>
      </c>
      <c r="H54" s="10">
        <v>82.9</v>
      </c>
      <c r="I54" t="s">
        <v>73</v>
      </c>
    </row>
    <row r="55" spans="1:11" x14ac:dyDescent="0.3">
      <c r="A55" s="3">
        <v>44550</v>
      </c>
      <c r="B55" t="s">
        <v>0</v>
      </c>
      <c r="C55" t="s">
        <v>2</v>
      </c>
      <c r="D55">
        <v>4</v>
      </c>
      <c r="E55">
        <v>40</v>
      </c>
      <c r="F55" t="s">
        <v>13</v>
      </c>
      <c r="G55">
        <v>17</v>
      </c>
      <c r="H55" s="10">
        <v>100.49</v>
      </c>
      <c r="I55" t="s">
        <v>73</v>
      </c>
    </row>
    <row r="56" spans="1:11" x14ac:dyDescent="0.3">
      <c r="A56" s="3">
        <v>44550</v>
      </c>
      <c r="B56" t="s">
        <v>1</v>
      </c>
      <c r="C56" t="s">
        <v>2</v>
      </c>
      <c r="D56">
        <v>4</v>
      </c>
      <c r="E56">
        <v>39</v>
      </c>
      <c r="F56" t="s">
        <v>12</v>
      </c>
      <c r="G56">
        <v>18</v>
      </c>
      <c r="H56" s="10">
        <v>111.07</v>
      </c>
      <c r="I56" t="s">
        <v>73</v>
      </c>
    </row>
    <row r="57" spans="1:11" x14ac:dyDescent="0.3">
      <c r="A57" s="3">
        <v>44565</v>
      </c>
      <c r="B57" t="s">
        <v>1</v>
      </c>
      <c r="C57" t="s">
        <v>2</v>
      </c>
      <c r="D57">
        <v>4</v>
      </c>
      <c r="E57">
        <v>39</v>
      </c>
      <c r="F57" t="s">
        <v>12</v>
      </c>
      <c r="G57">
        <v>18</v>
      </c>
      <c r="H57" s="10">
        <v>10.3</v>
      </c>
    </row>
    <row r="58" spans="1:11" x14ac:dyDescent="0.3">
      <c r="A58" s="3">
        <v>44565</v>
      </c>
      <c r="B58" t="s">
        <v>0</v>
      </c>
      <c r="C58" t="s">
        <v>2</v>
      </c>
      <c r="D58">
        <v>4</v>
      </c>
      <c r="E58">
        <v>40</v>
      </c>
      <c r="F58" t="s">
        <v>13</v>
      </c>
      <c r="G58">
        <v>17</v>
      </c>
      <c r="H58" s="10">
        <v>100.49</v>
      </c>
      <c r="I58" t="s">
        <v>73</v>
      </c>
    </row>
    <row r="59" spans="1:11" x14ac:dyDescent="0.3">
      <c r="A59" s="3">
        <v>44565</v>
      </c>
      <c r="B59" t="s">
        <v>1</v>
      </c>
      <c r="C59" t="s">
        <v>2</v>
      </c>
      <c r="D59">
        <v>4</v>
      </c>
      <c r="E59">
        <v>39</v>
      </c>
      <c r="F59" t="s">
        <v>12</v>
      </c>
      <c r="G59">
        <v>18</v>
      </c>
      <c r="H59" s="10">
        <v>86.46</v>
      </c>
    </row>
    <row r="60" spans="1:11" x14ac:dyDescent="0.3">
      <c r="A60" s="3">
        <v>44568</v>
      </c>
      <c r="B60" t="s">
        <v>0</v>
      </c>
      <c r="C60" t="s">
        <v>2</v>
      </c>
      <c r="D60">
        <v>4</v>
      </c>
      <c r="E60">
        <v>40</v>
      </c>
      <c r="F60" t="s">
        <v>13</v>
      </c>
      <c r="G60">
        <v>17</v>
      </c>
      <c r="H60" s="10">
        <v>120</v>
      </c>
    </row>
    <row r="61" spans="1:11" x14ac:dyDescent="0.3">
      <c r="A61" s="3">
        <v>44572</v>
      </c>
      <c r="B61" t="s">
        <v>0</v>
      </c>
      <c r="C61" t="s">
        <v>2</v>
      </c>
      <c r="D61">
        <v>4</v>
      </c>
      <c r="E61">
        <v>40</v>
      </c>
      <c r="F61" t="s">
        <v>13</v>
      </c>
      <c r="G61">
        <v>17</v>
      </c>
      <c r="H61" s="10">
        <v>35</v>
      </c>
    </row>
    <row r="62" spans="1:11" x14ac:dyDescent="0.3">
      <c r="A62" s="3">
        <v>44572</v>
      </c>
      <c r="B62" t="s">
        <v>1</v>
      </c>
      <c r="C62" t="s">
        <v>2</v>
      </c>
      <c r="D62">
        <v>4</v>
      </c>
      <c r="E62">
        <v>39</v>
      </c>
      <c r="F62" t="s">
        <v>12</v>
      </c>
      <c r="G62">
        <v>18</v>
      </c>
      <c r="H62" s="10">
        <v>86.46</v>
      </c>
    </row>
    <row r="63" spans="1:11" x14ac:dyDescent="0.3">
      <c r="A63" s="3">
        <v>44573</v>
      </c>
      <c r="B63" t="s">
        <v>0</v>
      </c>
      <c r="C63" t="s">
        <v>2</v>
      </c>
      <c r="D63">
        <v>4</v>
      </c>
      <c r="E63">
        <v>40</v>
      </c>
      <c r="F63" t="s">
        <v>13</v>
      </c>
      <c r="G63">
        <v>17</v>
      </c>
      <c r="H63" s="10">
        <v>33.53</v>
      </c>
    </row>
    <row r="64" spans="1:11" x14ac:dyDescent="0.3">
      <c r="A64" s="3">
        <v>44574</v>
      </c>
      <c r="B64" t="s">
        <v>1</v>
      </c>
      <c r="C64" t="s">
        <v>2</v>
      </c>
      <c r="D64">
        <v>4</v>
      </c>
      <c r="E64">
        <v>39</v>
      </c>
      <c r="F64" t="s">
        <v>12</v>
      </c>
      <c r="G64">
        <v>18</v>
      </c>
      <c r="H64" s="10">
        <v>67</v>
      </c>
    </row>
    <row r="65" spans="1:11" x14ac:dyDescent="0.3">
      <c r="A65" s="3">
        <v>44576</v>
      </c>
      <c r="B65" t="s">
        <v>0</v>
      </c>
      <c r="C65" t="s">
        <v>2</v>
      </c>
      <c r="D65">
        <v>4</v>
      </c>
      <c r="E65">
        <v>41</v>
      </c>
      <c r="F65" t="s">
        <v>13</v>
      </c>
      <c r="G65">
        <v>17</v>
      </c>
      <c r="H65" s="10">
        <v>132.9</v>
      </c>
      <c r="I65" t="s">
        <v>73</v>
      </c>
    </row>
    <row r="66" spans="1:11" x14ac:dyDescent="0.3">
      <c r="A66" s="3">
        <v>44578</v>
      </c>
      <c r="B66" t="s">
        <v>0</v>
      </c>
      <c r="C66" t="s">
        <v>2</v>
      </c>
      <c r="D66">
        <v>4</v>
      </c>
      <c r="E66">
        <v>41</v>
      </c>
      <c r="F66" t="s">
        <v>13</v>
      </c>
      <c r="G66">
        <v>17</v>
      </c>
      <c r="H66" s="10">
        <v>63.6</v>
      </c>
    </row>
    <row r="67" spans="1:11" x14ac:dyDescent="0.3">
      <c r="A67" s="3">
        <v>44578</v>
      </c>
      <c r="B67" t="s">
        <v>1</v>
      </c>
      <c r="C67" t="s">
        <v>2</v>
      </c>
      <c r="D67">
        <v>4</v>
      </c>
      <c r="E67">
        <v>42</v>
      </c>
      <c r="F67" t="s">
        <v>12</v>
      </c>
      <c r="G67">
        <v>18</v>
      </c>
      <c r="H67" s="10">
        <v>159.54</v>
      </c>
    </row>
    <row r="68" spans="1:11" x14ac:dyDescent="0.3">
      <c r="A68" s="3">
        <v>44579</v>
      </c>
      <c r="B68" t="s">
        <v>0</v>
      </c>
      <c r="C68" t="s">
        <v>2</v>
      </c>
      <c r="D68">
        <v>4</v>
      </c>
      <c r="E68">
        <v>41</v>
      </c>
      <c r="F68" t="s">
        <v>13</v>
      </c>
      <c r="G68">
        <v>17</v>
      </c>
      <c r="H68" s="10">
        <v>132</v>
      </c>
    </row>
    <row r="69" spans="1:11" x14ac:dyDescent="0.3">
      <c r="A69" s="3">
        <v>44580</v>
      </c>
      <c r="B69" t="s">
        <v>1</v>
      </c>
      <c r="C69" t="s">
        <v>2</v>
      </c>
      <c r="D69">
        <v>4</v>
      </c>
      <c r="E69">
        <v>42</v>
      </c>
      <c r="F69" t="s">
        <v>12</v>
      </c>
      <c r="G69">
        <v>18</v>
      </c>
      <c r="H69" s="10">
        <v>54.25</v>
      </c>
      <c r="I69" t="s">
        <v>73</v>
      </c>
    </row>
    <row r="70" spans="1:11" x14ac:dyDescent="0.3">
      <c r="A70" s="3">
        <v>44580</v>
      </c>
      <c r="B70" t="s">
        <v>0</v>
      </c>
      <c r="C70" t="s">
        <v>2</v>
      </c>
      <c r="D70">
        <v>4</v>
      </c>
      <c r="E70">
        <v>41</v>
      </c>
      <c r="F70" t="s">
        <v>13</v>
      </c>
      <c r="G70">
        <v>17</v>
      </c>
      <c r="H70" s="10">
        <v>80.3</v>
      </c>
      <c r="I70" t="s">
        <v>73</v>
      </c>
    </row>
    <row r="71" spans="1:11" x14ac:dyDescent="0.3">
      <c r="A71" s="3">
        <v>44585</v>
      </c>
      <c r="B71" t="s">
        <v>0</v>
      </c>
      <c r="C71" t="s">
        <v>2</v>
      </c>
      <c r="D71">
        <v>4</v>
      </c>
      <c r="E71">
        <v>41</v>
      </c>
      <c r="F71" t="s">
        <v>13</v>
      </c>
      <c r="G71">
        <v>17</v>
      </c>
      <c r="H71" s="10">
        <v>92.12</v>
      </c>
      <c r="I71" t="s">
        <v>73</v>
      </c>
    </row>
    <row r="72" spans="1:11" x14ac:dyDescent="0.3">
      <c r="A72" s="3">
        <v>44585</v>
      </c>
      <c r="B72" t="s">
        <v>1</v>
      </c>
      <c r="C72" t="s">
        <v>3</v>
      </c>
      <c r="D72">
        <v>2</v>
      </c>
      <c r="E72">
        <v>7</v>
      </c>
      <c r="F72" t="s">
        <v>12</v>
      </c>
      <c r="G72">
        <v>15</v>
      </c>
      <c r="H72" s="10">
        <v>3.39</v>
      </c>
      <c r="I72" t="s">
        <v>73</v>
      </c>
    </row>
    <row r="73" spans="1:11" x14ac:dyDescent="0.3">
      <c r="A73" s="3">
        <v>44586</v>
      </c>
      <c r="B73" t="s">
        <v>0</v>
      </c>
      <c r="C73" t="s">
        <v>2</v>
      </c>
      <c r="D73">
        <v>4</v>
      </c>
      <c r="E73">
        <v>41</v>
      </c>
      <c r="F73" t="s">
        <v>13</v>
      </c>
      <c r="G73">
        <v>17</v>
      </c>
      <c r="H73" s="10">
        <v>79.33</v>
      </c>
      <c r="I73" t="s">
        <v>73</v>
      </c>
    </row>
    <row r="74" spans="1:11" x14ac:dyDescent="0.3">
      <c r="A74" s="3">
        <v>44586</v>
      </c>
      <c r="B74" t="s">
        <v>0</v>
      </c>
      <c r="C74" t="s">
        <v>2</v>
      </c>
      <c r="D74">
        <v>4</v>
      </c>
      <c r="E74">
        <v>41</v>
      </c>
      <c r="F74" t="s">
        <v>13</v>
      </c>
      <c r="G74">
        <v>17</v>
      </c>
      <c r="H74" s="10">
        <v>40</v>
      </c>
      <c r="I74" t="s">
        <v>70</v>
      </c>
      <c r="K74" t="s">
        <v>102</v>
      </c>
    </row>
    <row r="75" spans="1:11" x14ac:dyDescent="0.3">
      <c r="A75" s="3">
        <v>44587</v>
      </c>
      <c r="B75" t="s">
        <v>0</v>
      </c>
      <c r="C75" t="s">
        <v>2</v>
      </c>
      <c r="D75">
        <v>4</v>
      </c>
      <c r="E75">
        <v>42</v>
      </c>
      <c r="F75" t="s">
        <v>13</v>
      </c>
      <c r="G75">
        <v>19</v>
      </c>
      <c r="H75" s="10">
        <v>124.79</v>
      </c>
      <c r="I75" t="s">
        <v>73</v>
      </c>
      <c r="K75" t="s">
        <v>104</v>
      </c>
    </row>
    <row r="76" spans="1:11" x14ac:dyDescent="0.3">
      <c r="A76" s="3">
        <v>44588</v>
      </c>
      <c r="B76" t="s">
        <v>0</v>
      </c>
      <c r="C76" t="s">
        <v>2</v>
      </c>
      <c r="D76">
        <v>4</v>
      </c>
      <c r="E76">
        <v>42</v>
      </c>
      <c r="F76" t="s">
        <v>13</v>
      </c>
      <c r="G76">
        <v>19</v>
      </c>
      <c r="H76" s="10">
        <v>124.79</v>
      </c>
      <c r="I76" t="s">
        <v>73</v>
      </c>
      <c r="K76" t="s">
        <v>104</v>
      </c>
    </row>
    <row r="77" spans="1:11" x14ac:dyDescent="0.3">
      <c r="A77" s="3">
        <v>44589</v>
      </c>
      <c r="B77" t="s">
        <v>0</v>
      </c>
      <c r="C77" t="s">
        <v>2</v>
      </c>
      <c r="D77">
        <v>4</v>
      </c>
      <c r="E77">
        <v>42</v>
      </c>
      <c r="F77" t="s">
        <v>13</v>
      </c>
      <c r="G77">
        <v>19</v>
      </c>
      <c r="H77" s="10">
        <v>47.02</v>
      </c>
      <c r="I77" t="s">
        <v>73</v>
      </c>
      <c r="K77" t="s">
        <v>103</v>
      </c>
    </row>
    <row r="78" spans="1:11" x14ac:dyDescent="0.3">
      <c r="A78" s="3">
        <v>44589</v>
      </c>
      <c r="B78" t="s">
        <v>1</v>
      </c>
      <c r="C78" t="s">
        <v>2</v>
      </c>
      <c r="D78">
        <v>4</v>
      </c>
      <c r="E78">
        <v>43</v>
      </c>
      <c r="F78" t="s">
        <v>12</v>
      </c>
      <c r="G78">
        <v>18</v>
      </c>
      <c r="H78" s="10">
        <v>93.78</v>
      </c>
      <c r="I78" t="s">
        <v>73</v>
      </c>
    </row>
    <row r="79" spans="1:11" x14ac:dyDescent="0.3">
      <c r="A79" s="3">
        <v>44592</v>
      </c>
      <c r="B79" t="s">
        <v>0</v>
      </c>
      <c r="C79" t="s">
        <v>2</v>
      </c>
      <c r="D79">
        <v>4</v>
      </c>
      <c r="E79">
        <v>42</v>
      </c>
      <c r="F79" t="s">
        <v>13</v>
      </c>
      <c r="G79">
        <v>19</v>
      </c>
      <c r="H79" s="10">
        <v>91.08</v>
      </c>
      <c r="I79" t="s">
        <v>73</v>
      </c>
      <c r="K79" t="s">
        <v>105</v>
      </c>
    </row>
    <row r="80" spans="1:11" x14ac:dyDescent="0.3">
      <c r="A80" s="3">
        <v>44592</v>
      </c>
      <c r="B80" t="s">
        <v>1</v>
      </c>
      <c r="C80" t="s">
        <v>2</v>
      </c>
      <c r="D80">
        <v>4</v>
      </c>
      <c r="E80">
        <v>43</v>
      </c>
      <c r="F80" t="s">
        <v>12</v>
      </c>
      <c r="G80">
        <v>18</v>
      </c>
      <c r="H80" s="10">
        <v>69</v>
      </c>
      <c r="I80" t="s">
        <v>73</v>
      </c>
    </row>
    <row r="81" spans="1:11" x14ac:dyDescent="0.3">
      <c r="A81" s="3">
        <v>44593</v>
      </c>
      <c r="B81" t="s">
        <v>0</v>
      </c>
      <c r="C81" t="s">
        <v>2</v>
      </c>
      <c r="D81">
        <v>4</v>
      </c>
      <c r="E81">
        <v>42</v>
      </c>
      <c r="F81" t="s">
        <v>13</v>
      </c>
      <c r="G81">
        <v>19</v>
      </c>
      <c r="H81" s="10">
        <v>125.51</v>
      </c>
      <c r="I81" t="s">
        <v>73</v>
      </c>
    </row>
    <row r="82" spans="1:11" x14ac:dyDescent="0.3">
      <c r="A82" s="3">
        <v>44595</v>
      </c>
      <c r="B82" t="s">
        <v>1</v>
      </c>
      <c r="C82" t="s">
        <v>2</v>
      </c>
      <c r="D82">
        <v>4</v>
      </c>
      <c r="E82">
        <v>43</v>
      </c>
      <c r="F82" t="s">
        <v>12</v>
      </c>
      <c r="G82">
        <v>18</v>
      </c>
      <c r="H82" s="10">
        <v>8.4499999999999993</v>
      </c>
      <c r="I82" t="s">
        <v>73</v>
      </c>
    </row>
    <row r="83" spans="1:11" x14ac:dyDescent="0.3">
      <c r="A83" s="3">
        <v>44595</v>
      </c>
      <c r="B83" t="s">
        <v>0</v>
      </c>
      <c r="C83" t="s">
        <v>2</v>
      </c>
      <c r="D83">
        <v>4</v>
      </c>
      <c r="E83">
        <v>42</v>
      </c>
      <c r="F83" t="s">
        <v>13</v>
      </c>
      <c r="G83">
        <v>19</v>
      </c>
      <c r="H83" s="10">
        <v>34</v>
      </c>
      <c r="I83" t="s">
        <v>73</v>
      </c>
    </row>
    <row r="84" spans="1:11" x14ac:dyDescent="0.3">
      <c r="A84" s="3">
        <v>44596</v>
      </c>
      <c r="B84" t="s">
        <v>0</v>
      </c>
      <c r="C84" t="s">
        <v>2</v>
      </c>
      <c r="D84">
        <v>4</v>
      </c>
      <c r="E84">
        <v>42</v>
      </c>
      <c r="F84" t="s">
        <v>13</v>
      </c>
      <c r="G84">
        <v>19</v>
      </c>
      <c r="H84" s="10">
        <v>80.77</v>
      </c>
      <c r="I84" t="s">
        <v>73</v>
      </c>
    </row>
    <row r="85" spans="1:11" x14ac:dyDescent="0.3">
      <c r="A85" s="3">
        <v>44599</v>
      </c>
      <c r="B85" t="s">
        <v>0</v>
      </c>
      <c r="C85" t="s">
        <v>2</v>
      </c>
      <c r="D85">
        <v>4</v>
      </c>
      <c r="E85">
        <v>42</v>
      </c>
      <c r="F85" t="s">
        <v>13</v>
      </c>
      <c r="G85">
        <v>19</v>
      </c>
      <c r="H85" s="10">
        <v>32.56</v>
      </c>
      <c r="I85" t="s">
        <v>73</v>
      </c>
    </row>
    <row r="86" spans="1:11" x14ac:dyDescent="0.3">
      <c r="A86" s="3">
        <v>44600</v>
      </c>
      <c r="B86" t="s">
        <v>0</v>
      </c>
      <c r="C86" t="s">
        <v>2</v>
      </c>
      <c r="D86">
        <v>4</v>
      </c>
      <c r="E86">
        <v>42</v>
      </c>
      <c r="F86" t="s">
        <v>13</v>
      </c>
      <c r="G86">
        <v>19</v>
      </c>
      <c r="H86" s="10">
        <v>67.94</v>
      </c>
      <c r="I86" t="s">
        <v>73</v>
      </c>
    </row>
    <row r="87" spans="1:11" x14ac:dyDescent="0.3">
      <c r="A87" s="3">
        <v>44602</v>
      </c>
      <c r="B87" t="s">
        <v>0</v>
      </c>
      <c r="C87" t="s">
        <v>2</v>
      </c>
      <c r="D87">
        <v>4</v>
      </c>
      <c r="E87">
        <v>43</v>
      </c>
      <c r="F87" t="s">
        <v>13</v>
      </c>
      <c r="G87">
        <v>19</v>
      </c>
      <c r="H87" s="10">
        <v>125.9</v>
      </c>
      <c r="I87" t="s">
        <v>73</v>
      </c>
    </row>
    <row r="88" spans="1:11" x14ac:dyDescent="0.3">
      <c r="A88" s="3">
        <v>44610</v>
      </c>
      <c r="B88" t="s">
        <v>0</v>
      </c>
      <c r="C88" t="s">
        <v>2</v>
      </c>
      <c r="D88">
        <v>4</v>
      </c>
      <c r="E88">
        <v>43</v>
      </c>
      <c r="F88" t="s">
        <v>13</v>
      </c>
      <c r="G88">
        <v>19</v>
      </c>
      <c r="H88" s="10">
        <v>89.78</v>
      </c>
      <c r="I88" t="s">
        <v>73</v>
      </c>
    </row>
    <row r="89" spans="1:11" x14ac:dyDescent="0.3">
      <c r="A89" s="3">
        <v>44610</v>
      </c>
      <c r="B89" t="s">
        <v>1</v>
      </c>
      <c r="C89" t="s">
        <v>18</v>
      </c>
      <c r="D89">
        <v>1</v>
      </c>
      <c r="E89">
        <v>2</v>
      </c>
      <c r="F89" t="s">
        <v>12</v>
      </c>
      <c r="G89">
        <v>3</v>
      </c>
      <c r="H89" s="10">
        <v>260</v>
      </c>
      <c r="I89" t="s">
        <v>70</v>
      </c>
      <c r="K89" t="s">
        <v>109</v>
      </c>
    </row>
    <row r="90" spans="1:11" x14ac:dyDescent="0.3">
      <c r="A90" s="3">
        <v>44610</v>
      </c>
      <c r="B90" t="s">
        <v>1</v>
      </c>
      <c r="C90" t="s">
        <v>18</v>
      </c>
      <c r="D90">
        <v>1</v>
      </c>
      <c r="E90">
        <v>2</v>
      </c>
      <c r="F90" t="s">
        <v>12</v>
      </c>
      <c r="G90">
        <v>3</v>
      </c>
      <c r="H90" s="10">
        <v>40.85</v>
      </c>
      <c r="I90" t="s">
        <v>73</v>
      </c>
      <c r="J90" s="9" t="s">
        <v>70</v>
      </c>
      <c r="K90" t="s">
        <v>110</v>
      </c>
    </row>
    <row r="91" spans="1:11" x14ac:dyDescent="0.3">
      <c r="A91" s="3">
        <v>44613</v>
      </c>
      <c r="B91" t="s">
        <v>1</v>
      </c>
      <c r="C91" t="s">
        <v>18</v>
      </c>
      <c r="D91">
        <v>1</v>
      </c>
      <c r="E91">
        <v>2</v>
      </c>
      <c r="F91" t="s">
        <v>12</v>
      </c>
      <c r="G91">
        <v>3</v>
      </c>
      <c r="H91" s="10">
        <v>25.52</v>
      </c>
      <c r="I91" t="s">
        <v>73</v>
      </c>
    </row>
    <row r="92" spans="1:11" x14ac:dyDescent="0.3">
      <c r="A92" s="3">
        <v>44614</v>
      </c>
      <c r="B92" t="s">
        <v>0</v>
      </c>
      <c r="C92" t="s">
        <v>2</v>
      </c>
      <c r="D92">
        <v>4</v>
      </c>
      <c r="E92">
        <v>43</v>
      </c>
      <c r="F92" t="s">
        <v>13</v>
      </c>
      <c r="G92">
        <v>19</v>
      </c>
      <c r="H92" s="10">
        <v>97.03</v>
      </c>
      <c r="I92" t="s">
        <v>73</v>
      </c>
    </row>
    <row r="93" spans="1:11" x14ac:dyDescent="0.3">
      <c r="A93" s="3">
        <v>44614</v>
      </c>
      <c r="B93" t="s">
        <v>1</v>
      </c>
      <c r="C93" t="s">
        <v>18</v>
      </c>
      <c r="D93">
        <v>1</v>
      </c>
      <c r="E93">
        <v>2</v>
      </c>
      <c r="F93" t="s">
        <v>12</v>
      </c>
      <c r="G93">
        <v>3</v>
      </c>
      <c r="H93" s="10">
        <v>48.31</v>
      </c>
      <c r="I93" t="s">
        <v>73</v>
      </c>
    </row>
    <row r="94" spans="1:11" x14ac:dyDescent="0.3">
      <c r="A94" s="3">
        <v>44615</v>
      </c>
      <c r="B94" t="s">
        <v>0</v>
      </c>
      <c r="C94" t="s">
        <v>2</v>
      </c>
      <c r="D94">
        <v>4</v>
      </c>
      <c r="E94">
        <v>43</v>
      </c>
      <c r="F94" t="s">
        <v>13</v>
      </c>
      <c r="G94">
        <v>19</v>
      </c>
      <c r="H94">
        <v>147.84</v>
      </c>
      <c r="I94" t="s">
        <v>73</v>
      </c>
    </row>
    <row r="95" spans="1:11" x14ac:dyDescent="0.3">
      <c r="A95" s="3">
        <v>44615</v>
      </c>
      <c r="B95" t="s">
        <v>1</v>
      </c>
      <c r="C95" t="s">
        <v>3</v>
      </c>
      <c r="D95">
        <v>2</v>
      </c>
      <c r="E95">
        <v>7</v>
      </c>
      <c r="F95" t="s">
        <v>12</v>
      </c>
      <c r="G95">
        <v>15</v>
      </c>
      <c r="H95" s="10">
        <v>39.11</v>
      </c>
      <c r="I95" t="s">
        <v>73</v>
      </c>
    </row>
    <row r="96" spans="1:11" x14ac:dyDescent="0.3">
      <c r="A96" s="3">
        <v>44616</v>
      </c>
      <c r="B96" t="s">
        <v>0</v>
      </c>
      <c r="C96" t="s">
        <v>2</v>
      </c>
      <c r="D96">
        <v>4</v>
      </c>
      <c r="E96">
        <v>43</v>
      </c>
      <c r="F96" t="s">
        <v>13</v>
      </c>
      <c r="G96">
        <v>19</v>
      </c>
      <c r="H96" s="10">
        <v>88.02</v>
      </c>
      <c r="I96" t="s">
        <v>73</v>
      </c>
    </row>
    <row r="97" spans="1:19" x14ac:dyDescent="0.3">
      <c r="A97" s="3">
        <v>44617</v>
      </c>
      <c r="B97" t="s">
        <v>0</v>
      </c>
      <c r="C97" t="s">
        <v>2</v>
      </c>
      <c r="D97">
        <v>4</v>
      </c>
      <c r="E97">
        <v>43</v>
      </c>
      <c r="F97" t="s">
        <v>13</v>
      </c>
      <c r="G97">
        <v>19</v>
      </c>
      <c r="H97" s="10">
        <v>57.79</v>
      </c>
      <c r="I97" t="s">
        <v>73</v>
      </c>
    </row>
    <row r="98" spans="1:19" x14ac:dyDescent="0.3">
      <c r="A98" s="3">
        <v>44620</v>
      </c>
      <c r="B98" t="s">
        <v>0</v>
      </c>
      <c r="C98" t="s">
        <v>2</v>
      </c>
      <c r="D98">
        <v>4</v>
      </c>
      <c r="E98">
        <v>44</v>
      </c>
      <c r="F98" t="s">
        <v>13</v>
      </c>
      <c r="G98">
        <v>19</v>
      </c>
      <c r="H98" s="10">
        <v>88.98</v>
      </c>
      <c r="I98" t="s">
        <v>73</v>
      </c>
    </row>
    <row r="99" spans="1:19" x14ac:dyDescent="0.3">
      <c r="A99" s="3">
        <v>44620</v>
      </c>
      <c r="B99" t="s">
        <v>1</v>
      </c>
      <c r="C99" t="s">
        <v>18</v>
      </c>
      <c r="D99">
        <v>1</v>
      </c>
      <c r="E99">
        <v>2</v>
      </c>
      <c r="F99" t="s">
        <v>12</v>
      </c>
      <c r="G99">
        <v>3</v>
      </c>
      <c r="H99" s="10">
        <v>57.61</v>
      </c>
      <c r="I99" t="s">
        <v>73</v>
      </c>
    </row>
    <row r="100" spans="1:19" x14ac:dyDescent="0.3">
      <c r="A100" s="3">
        <v>44621</v>
      </c>
      <c r="B100" t="s">
        <v>0</v>
      </c>
      <c r="C100" t="s">
        <v>2</v>
      </c>
      <c r="D100">
        <v>4</v>
      </c>
      <c r="E100">
        <v>44</v>
      </c>
      <c r="F100" t="s">
        <v>13</v>
      </c>
      <c r="G100">
        <v>19</v>
      </c>
      <c r="H100" s="10">
        <v>35.64</v>
      </c>
      <c r="I100" t="s">
        <v>73</v>
      </c>
    </row>
    <row r="101" spans="1:19" x14ac:dyDescent="0.3">
      <c r="A101" s="3">
        <v>44621</v>
      </c>
      <c r="B101" t="s">
        <v>0</v>
      </c>
      <c r="C101" t="s">
        <v>2</v>
      </c>
      <c r="D101">
        <v>4</v>
      </c>
      <c r="E101">
        <v>44</v>
      </c>
      <c r="F101" t="s">
        <v>13</v>
      </c>
      <c r="G101">
        <v>19</v>
      </c>
      <c r="H101" s="10">
        <v>120.43</v>
      </c>
      <c r="I101" t="s">
        <v>73</v>
      </c>
    </row>
    <row r="102" spans="1:19" x14ac:dyDescent="0.3">
      <c r="A102" s="3">
        <v>44621</v>
      </c>
      <c r="B102" t="s">
        <v>1</v>
      </c>
      <c r="C102" t="s">
        <v>3</v>
      </c>
      <c r="D102">
        <v>2</v>
      </c>
      <c r="E102">
        <v>7</v>
      </c>
      <c r="F102" t="s">
        <v>12</v>
      </c>
      <c r="G102">
        <v>15</v>
      </c>
      <c r="H102" s="10">
        <v>39.4</v>
      </c>
      <c r="I102" t="s">
        <v>73</v>
      </c>
    </row>
    <row r="103" spans="1:19" x14ac:dyDescent="0.3">
      <c r="A103" s="3">
        <v>44622</v>
      </c>
      <c r="B103" t="s">
        <v>0</v>
      </c>
      <c r="C103" t="s">
        <v>2</v>
      </c>
      <c r="D103">
        <v>4</v>
      </c>
      <c r="E103">
        <v>44</v>
      </c>
      <c r="F103" t="s">
        <v>13</v>
      </c>
      <c r="G103">
        <v>19</v>
      </c>
      <c r="H103" s="10">
        <v>98.54</v>
      </c>
      <c r="I103" t="s">
        <v>73</v>
      </c>
    </row>
    <row r="104" spans="1:19" x14ac:dyDescent="0.3">
      <c r="A104" s="3">
        <v>44622</v>
      </c>
      <c r="B104" t="s">
        <v>1</v>
      </c>
      <c r="C104" t="s">
        <v>18</v>
      </c>
      <c r="D104">
        <v>1</v>
      </c>
      <c r="E104">
        <v>2</v>
      </c>
      <c r="F104" t="s">
        <v>12</v>
      </c>
      <c r="G104">
        <v>3</v>
      </c>
      <c r="H104" s="10">
        <v>20.95</v>
      </c>
      <c r="I104" t="s">
        <v>73</v>
      </c>
    </row>
    <row r="105" spans="1:19" x14ac:dyDescent="0.3">
      <c r="A105" s="3">
        <v>44623</v>
      </c>
      <c r="B105" t="s">
        <v>0</v>
      </c>
      <c r="C105" t="s">
        <v>2</v>
      </c>
      <c r="D105">
        <v>4</v>
      </c>
      <c r="E105">
        <v>44</v>
      </c>
      <c r="F105" t="s">
        <v>13</v>
      </c>
      <c r="G105">
        <v>19</v>
      </c>
      <c r="H105" s="10">
        <v>89.77</v>
      </c>
      <c r="I105" t="s">
        <v>73</v>
      </c>
    </row>
    <row r="106" spans="1:19" x14ac:dyDescent="0.3">
      <c r="A106" s="3">
        <v>44623</v>
      </c>
      <c r="B106" t="s">
        <v>0</v>
      </c>
      <c r="C106" t="s">
        <v>2</v>
      </c>
      <c r="D106">
        <v>4</v>
      </c>
      <c r="E106">
        <v>44</v>
      </c>
      <c r="F106" t="s">
        <v>13</v>
      </c>
      <c r="G106">
        <v>19</v>
      </c>
      <c r="H106" s="10">
        <v>133</v>
      </c>
      <c r="I106" t="s">
        <v>73</v>
      </c>
    </row>
    <row r="107" spans="1:19" x14ac:dyDescent="0.3">
      <c r="A107" s="3">
        <v>44627</v>
      </c>
      <c r="B107" t="s">
        <v>0</v>
      </c>
      <c r="C107" t="s">
        <v>2</v>
      </c>
      <c r="D107">
        <v>4</v>
      </c>
      <c r="E107">
        <v>44</v>
      </c>
      <c r="F107" t="s">
        <v>13</v>
      </c>
      <c r="G107">
        <v>19</v>
      </c>
      <c r="H107" s="10">
        <v>50.5</v>
      </c>
      <c r="I107" t="s">
        <v>73</v>
      </c>
    </row>
    <row r="108" spans="1:19" x14ac:dyDescent="0.3">
      <c r="A108" s="3">
        <v>44628</v>
      </c>
      <c r="B108" t="s">
        <v>0</v>
      </c>
      <c r="C108" t="s">
        <v>2</v>
      </c>
      <c r="D108">
        <v>4</v>
      </c>
      <c r="E108">
        <v>44</v>
      </c>
      <c r="F108" t="s">
        <v>13</v>
      </c>
      <c r="G108">
        <v>19</v>
      </c>
      <c r="H108" s="10">
        <v>9.65</v>
      </c>
      <c r="I108" t="s">
        <v>73</v>
      </c>
    </row>
    <row r="109" spans="1:19" x14ac:dyDescent="0.3">
      <c r="A109" s="3">
        <v>44628</v>
      </c>
      <c r="B109" t="s">
        <v>0</v>
      </c>
      <c r="C109" t="s">
        <v>2</v>
      </c>
      <c r="D109">
        <v>4</v>
      </c>
      <c r="E109">
        <v>44</v>
      </c>
      <c r="F109" t="s">
        <v>13</v>
      </c>
      <c r="G109">
        <v>19</v>
      </c>
      <c r="H109" s="10">
        <v>125.28</v>
      </c>
      <c r="I109" t="s">
        <v>73</v>
      </c>
    </row>
    <row r="110" spans="1:19" x14ac:dyDescent="0.3">
      <c r="A110" s="3">
        <v>44629</v>
      </c>
      <c r="B110" t="s">
        <v>0</v>
      </c>
      <c r="C110" t="s">
        <v>2</v>
      </c>
      <c r="D110">
        <v>4</v>
      </c>
      <c r="E110">
        <v>45</v>
      </c>
      <c r="F110" t="s">
        <v>13</v>
      </c>
      <c r="G110">
        <v>20</v>
      </c>
      <c r="H110" s="10">
        <v>25.03</v>
      </c>
      <c r="I110" t="s">
        <v>73</v>
      </c>
    </row>
    <row r="111" spans="1:19" x14ac:dyDescent="0.3">
      <c r="A111" s="3">
        <v>44629</v>
      </c>
      <c r="B111" t="s">
        <v>1</v>
      </c>
      <c r="C111" t="s">
        <v>18</v>
      </c>
      <c r="D111">
        <v>1</v>
      </c>
      <c r="E111">
        <v>2</v>
      </c>
      <c r="F111" t="s">
        <v>12</v>
      </c>
      <c r="G111">
        <v>3</v>
      </c>
      <c r="H111" s="10">
        <v>14.73</v>
      </c>
      <c r="I111" t="s">
        <v>73</v>
      </c>
      <c r="P111" s="7"/>
      <c r="Q111" s="7"/>
      <c r="R111" s="7"/>
      <c r="S111" s="7"/>
    </row>
    <row r="112" spans="1:19" x14ac:dyDescent="0.3">
      <c r="A112" s="3">
        <v>44630</v>
      </c>
      <c r="B112" t="s">
        <v>1</v>
      </c>
      <c r="C112" t="s">
        <v>2</v>
      </c>
      <c r="D112">
        <v>4</v>
      </c>
      <c r="E112">
        <v>46</v>
      </c>
      <c r="F112" t="s">
        <v>12</v>
      </c>
      <c r="G112">
        <v>18</v>
      </c>
      <c r="H112" s="10">
        <v>104</v>
      </c>
      <c r="I112" t="s">
        <v>73</v>
      </c>
    </row>
    <row r="113" spans="1:29" x14ac:dyDescent="0.3">
      <c r="A113" s="3">
        <v>44630</v>
      </c>
      <c r="B113" t="s">
        <v>0</v>
      </c>
      <c r="C113" t="s">
        <v>2</v>
      </c>
      <c r="D113">
        <v>4</v>
      </c>
      <c r="E113">
        <v>45</v>
      </c>
      <c r="F113" t="s">
        <v>13</v>
      </c>
      <c r="G113">
        <v>20</v>
      </c>
      <c r="H113" s="10">
        <v>6.79</v>
      </c>
      <c r="I113" t="s">
        <v>73</v>
      </c>
    </row>
    <row r="114" spans="1:29" x14ac:dyDescent="0.3">
      <c r="A114" s="3">
        <v>44631</v>
      </c>
      <c r="B114" t="s">
        <v>0</v>
      </c>
      <c r="C114" t="s">
        <v>2</v>
      </c>
      <c r="D114">
        <v>4</v>
      </c>
      <c r="E114">
        <v>45</v>
      </c>
      <c r="F114" t="s">
        <v>13</v>
      </c>
      <c r="G114">
        <v>20</v>
      </c>
      <c r="H114" s="10">
        <v>65.739999999999995</v>
      </c>
      <c r="I114" t="s">
        <v>73</v>
      </c>
    </row>
    <row r="115" spans="1:29" x14ac:dyDescent="0.3">
      <c r="A115" s="3">
        <v>44634</v>
      </c>
      <c r="B115" t="s">
        <v>0</v>
      </c>
      <c r="C115" t="s">
        <v>2</v>
      </c>
      <c r="D115">
        <v>4</v>
      </c>
      <c r="E115">
        <v>45</v>
      </c>
      <c r="F115" t="s">
        <v>13</v>
      </c>
      <c r="G115">
        <v>20</v>
      </c>
      <c r="H115" s="10">
        <v>84.33</v>
      </c>
      <c r="I115" t="s">
        <v>73</v>
      </c>
    </row>
    <row r="116" spans="1:29" x14ac:dyDescent="0.3">
      <c r="A116" s="3">
        <v>44635</v>
      </c>
      <c r="B116" t="s">
        <v>0</v>
      </c>
      <c r="C116" t="s">
        <v>2</v>
      </c>
      <c r="D116">
        <v>4</v>
      </c>
      <c r="E116">
        <v>45</v>
      </c>
      <c r="F116" t="s">
        <v>13</v>
      </c>
      <c r="G116">
        <v>20</v>
      </c>
      <c r="H116" s="10">
        <v>43.13</v>
      </c>
      <c r="I116" t="s">
        <v>73</v>
      </c>
    </row>
    <row r="117" spans="1:29" x14ac:dyDescent="0.3">
      <c r="A117" s="3">
        <v>44636</v>
      </c>
      <c r="B117" t="s">
        <v>0</v>
      </c>
      <c r="C117" t="s">
        <v>2</v>
      </c>
      <c r="D117">
        <v>4</v>
      </c>
      <c r="E117">
        <v>45</v>
      </c>
      <c r="F117" t="s">
        <v>13</v>
      </c>
      <c r="G117">
        <v>20</v>
      </c>
      <c r="H117" s="10">
        <v>4.93</v>
      </c>
      <c r="I117" t="s">
        <v>73</v>
      </c>
      <c r="T117" s="7"/>
    </row>
    <row r="118" spans="1:29" x14ac:dyDescent="0.3">
      <c r="A118" s="3">
        <v>44637</v>
      </c>
      <c r="B118" t="s">
        <v>0</v>
      </c>
      <c r="C118" t="s">
        <v>2</v>
      </c>
      <c r="D118">
        <v>4</v>
      </c>
      <c r="E118">
        <v>45</v>
      </c>
      <c r="F118" t="s">
        <v>13</v>
      </c>
      <c r="G118">
        <v>20</v>
      </c>
      <c r="H118" s="10">
        <v>123.72</v>
      </c>
      <c r="I118" t="s">
        <v>73</v>
      </c>
      <c r="P118" s="7"/>
      <c r="Q118" s="7"/>
      <c r="R118" s="7"/>
      <c r="S118" s="7"/>
    </row>
    <row r="119" spans="1:29" x14ac:dyDescent="0.3">
      <c r="A119" s="3">
        <v>44638</v>
      </c>
      <c r="B119" t="s">
        <v>0</v>
      </c>
      <c r="C119" t="s">
        <v>2</v>
      </c>
      <c r="D119">
        <v>4</v>
      </c>
      <c r="E119">
        <v>45</v>
      </c>
      <c r="F119" t="s">
        <v>13</v>
      </c>
      <c r="G119">
        <v>20</v>
      </c>
      <c r="H119" s="10">
        <v>64.58</v>
      </c>
      <c r="I119" t="s">
        <v>73</v>
      </c>
    </row>
    <row r="120" spans="1:29" x14ac:dyDescent="0.3">
      <c r="A120" s="3">
        <v>44638</v>
      </c>
      <c r="B120" t="s">
        <v>0</v>
      </c>
      <c r="C120" t="s">
        <v>2</v>
      </c>
      <c r="D120">
        <v>4</v>
      </c>
      <c r="E120">
        <v>45</v>
      </c>
      <c r="F120" t="s">
        <v>13</v>
      </c>
      <c r="G120">
        <v>20</v>
      </c>
      <c r="H120" s="10">
        <v>38.090000000000003</v>
      </c>
      <c r="I120" t="s">
        <v>73</v>
      </c>
    </row>
    <row r="121" spans="1:29" x14ac:dyDescent="0.3">
      <c r="A121" s="3">
        <v>44642</v>
      </c>
      <c r="B121" t="s">
        <v>0</v>
      </c>
      <c r="C121" t="s">
        <v>2</v>
      </c>
      <c r="D121">
        <v>4</v>
      </c>
      <c r="E121">
        <v>45</v>
      </c>
      <c r="F121" t="s">
        <v>13</v>
      </c>
      <c r="G121">
        <v>20</v>
      </c>
      <c r="H121" s="10">
        <v>16.350000000000001</v>
      </c>
      <c r="I121" t="s">
        <v>73</v>
      </c>
    </row>
    <row r="122" spans="1:29" x14ac:dyDescent="0.3">
      <c r="A122" s="3">
        <v>44642</v>
      </c>
      <c r="B122" t="s">
        <v>0</v>
      </c>
      <c r="C122" t="s">
        <v>2</v>
      </c>
      <c r="D122">
        <v>4</v>
      </c>
      <c r="E122">
        <v>45</v>
      </c>
      <c r="F122" t="s">
        <v>13</v>
      </c>
      <c r="G122">
        <v>20</v>
      </c>
      <c r="H122" s="10">
        <v>14.87</v>
      </c>
      <c r="I122" t="s">
        <v>73</v>
      </c>
    </row>
    <row r="123" spans="1:29" x14ac:dyDescent="0.3">
      <c r="A123" s="3">
        <v>44643</v>
      </c>
      <c r="B123" t="s">
        <v>0</v>
      </c>
      <c r="C123" t="s">
        <v>2</v>
      </c>
      <c r="D123">
        <v>4</v>
      </c>
      <c r="E123">
        <v>45</v>
      </c>
      <c r="F123" t="s">
        <v>13</v>
      </c>
      <c r="G123">
        <v>20</v>
      </c>
      <c r="H123" s="10">
        <f>100.72+20</f>
        <v>120.72</v>
      </c>
      <c r="I123" t="s">
        <v>73</v>
      </c>
      <c r="J123" s="9" t="s">
        <v>70</v>
      </c>
      <c r="K123" t="s">
        <v>112</v>
      </c>
    </row>
    <row r="124" spans="1:29" x14ac:dyDescent="0.3">
      <c r="A124" s="3">
        <v>44644</v>
      </c>
      <c r="B124" t="s">
        <v>0</v>
      </c>
      <c r="C124" t="s">
        <v>2</v>
      </c>
      <c r="D124">
        <v>4</v>
      </c>
      <c r="E124">
        <v>45</v>
      </c>
      <c r="F124" t="s">
        <v>13</v>
      </c>
      <c r="G124">
        <v>20</v>
      </c>
      <c r="H124" s="10">
        <v>123.71</v>
      </c>
      <c r="I124" t="s">
        <v>73</v>
      </c>
      <c r="T124" s="7"/>
    </row>
    <row r="125" spans="1:29" x14ac:dyDescent="0.3">
      <c r="A125" s="3">
        <v>44645</v>
      </c>
      <c r="B125" t="s">
        <v>0</v>
      </c>
      <c r="C125" t="s">
        <v>2</v>
      </c>
      <c r="D125">
        <v>4</v>
      </c>
      <c r="E125">
        <v>45</v>
      </c>
      <c r="F125" t="s">
        <v>13</v>
      </c>
      <c r="G125">
        <v>20</v>
      </c>
      <c r="H125" s="10">
        <v>54.52</v>
      </c>
      <c r="I125" t="s">
        <v>73</v>
      </c>
    </row>
    <row r="126" spans="1:29" x14ac:dyDescent="0.3">
      <c r="A126" s="3">
        <v>44645</v>
      </c>
      <c r="B126" t="s">
        <v>0</v>
      </c>
      <c r="C126" t="s">
        <v>2</v>
      </c>
      <c r="D126">
        <v>4</v>
      </c>
      <c r="E126">
        <v>45</v>
      </c>
      <c r="F126" t="s">
        <v>13</v>
      </c>
      <c r="G126">
        <v>20</v>
      </c>
      <c r="H126" s="10">
        <v>38.090000000000003</v>
      </c>
      <c r="I126" t="s">
        <v>73</v>
      </c>
      <c r="J126" s="9" t="s">
        <v>70</v>
      </c>
      <c r="K126" t="s">
        <v>115</v>
      </c>
    </row>
    <row r="127" spans="1:29" x14ac:dyDescent="0.3">
      <c r="A127" s="3">
        <v>44645</v>
      </c>
      <c r="B127" t="s">
        <v>1</v>
      </c>
      <c r="C127" t="s">
        <v>18</v>
      </c>
      <c r="D127">
        <v>1</v>
      </c>
      <c r="E127">
        <v>2</v>
      </c>
      <c r="F127" t="s">
        <v>12</v>
      </c>
      <c r="G127">
        <v>3</v>
      </c>
      <c r="H127" s="10">
        <v>3.99</v>
      </c>
      <c r="I127" t="s">
        <v>73</v>
      </c>
      <c r="J127" s="9" t="s">
        <v>70</v>
      </c>
      <c r="K127" t="s">
        <v>114</v>
      </c>
      <c r="V127" s="7"/>
      <c r="W127" s="7"/>
      <c r="X127" s="7"/>
      <c r="Y127" s="7"/>
      <c r="Z127" s="7"/>
      <c r="AA127" s="7"/>
      <c r="AB127" s="7"/>
      <c r="AC127" s="7"/>
    </row>
    <row r="128" spans="1:29" x14ac:dyDescent="0.3">
      <c r="A128" s="3">
        <v>44645</v>
      </c>
      <c r="B128" t="s">
        <v>1</v>
      </c>
      <c r="C128" t="s">
        <v>18</v>
      </c>
      <c r="D128">
        <v>1</v>
      </c>
      <c r="E128">
        <v>2</v>
      </c>
      <c r="F128" t="s">
        <v>12</v>
      </c>
      <c r="G128">
        <v>3</v>
      </c>
      <c r="H128" s="10">
        <v>7.98</v>
      </c>
      <c r="I128" t="s">
        <v>73</v>
      </c>
    </row>
    <row r="129" spans="1:29" x14ac:dyDescent="0.3">
      <c r="A129" s="3">
        <v>44648</v>
      </c>
      <c r="B129" t="s">
        <v>0</v>
      </c>
      <c r="C129" t="s">
        <v>2</v>
      </c>
      <c r="D129">
        <v>4</v>
      </c>
      <c r="E129">
        <v>46</v>
      </c>
      <c r="F129" t="s">
        <v>13</v>
      </c>
      <c r="G129">
        <v>20</v>
      </c>
      <c r="H129" s="10">
        <v>101.78</v>
      </c>
      <c r="I129" t="s">
        <v>73</v>
      </c>
    </row>
    <row r="130" spans="1:29" x14ac:dyDescent="0.3">
      <c r="A130" s="3">
        <v>44648</v>
      </c>
      <c r="B130" t="s">
        <v>1</v>
      </c>
      <c r="C130" t="s">
        <v>2</v>
      </c>
      <c r="D130">
        <v>4</v>
      </c>
      <c r="E130">
        <v>47</v>
      </c>
      <c r="F130" t="s">
        <v>12</v>
      </c>
      <c r="G130">
        <v>18</v>
      </c>
      <c r="H130" s="10">
        <v>82.9</v>
      </c>
      <c r="I130" t="s">
        <v>73</v>
      </c>
    </row>
    <row r="131" spans="1:29" x14ac:dyDescent="0.3">
      <c r="A131" s="3">
        <v>44649</v>
      </c>
      <c r="B131" t="s">
        <v>0</v>
      </c>
      <c r="C131" t="s">
        <v>2</v>
      </c>
      <c r="D131">
        <v>4</v>
      </c>
      <c r="E131">
        <v>46</v>
      </c>
      <c r="F131" t="s">
        <v>13</v>
      </c>
      <c r="G131">
        <v>20</v>
      </c>
      <c r="H131" s="10">
        <v>123.71</v>
      </c>
      <c r="I131" t="s">
        <v>73</v>
      </c>
    </row>
    <row r="132" spans="1:29" x14ac:dyDescent="0.3">
      <c r="A132" s="3">
        <v>44649</v>
      </c>
      <c r="B132" t="s">
        <v>1</v>
      </c>
      <c r="C132" t="s">
        <v>3</v>
      </c>
      <c r="D132">
        <v>2</v>
      </c>
      <c r="E132">
        <v>7</v>
      </c>
      <c r="F132" t="s">
        <v>12</v>
      </c>
      <c r="G132">
        <v>15</v>
      </c>
      <c r="H132" s="10">
        <v>8.3800000000000008</v>
      </c>
      <c r="I132" t="s">
        <v>73</v>
      </c>
    </row>
    <row r="133" spans="1:29" x14ac:dyDescent="0.3">
      <c r="A133" s="3">
        <v>44650</v>
      </c>
      <c r="B133" t="s">
        <v>0</v>
      </c>
      <c r="C133" t="s">
        <v>2</v>
      </c>
      <c r="D133">
        <v>4</v>
      </c>
      <c r="E133">
        <v>46</v>
      </c>
      <c r="F133" t="s">
        <v>13</v>
      </c>
      <c r="G133">
        <v>20</v>
      </c>
      <c r="H133" s="10">
        <v>51.52</v>
      </c>
      <c r="I133" t="s">
        <v>73</v>
      </c>
    </row>
    <row r="134" spans="1:29" x14ac:dyDescent="0.3">
      <c r="A134" s="3">
        <v>44650</v>
      </c>
      <c r="B134" t="s">
        <v>1</v>
      </c>
      <c r="C134" t="s">
        <v>18</v>
      </c>
      <c r="D134">
        <v>1</v>
      </c>
      <c r="E134">
        <v>2</v>
      </c>
      <c r="F134" t="s">
        <v>12</v>
      </c>
      <c r="G134">
        <v>3</v>
      </c>
      <c r="H134" s="10">
        <v>40.14</v>
      </c>
      <c r="I134" t="s">
        <v>73</v>
      </c>
      <c r="V134" s="7"/>
      <c r="W134" s="7"/>
      <c r="X134" s="7"/>
      <c r="Y134" s="7"/>
      <c r="Z134" s="7"/>
      <c r="AA134" s="7"/>
      <c r="AB134" s="7"/>
      <c r="AC134" s="7"/>
    </row>
    <row r="135" spans="1:29" x14ac:dyDescent="0.3">
      <c r="A135" s="3">
        <v>44651</v>
      </c>
      <c r="B135" t="s">
        <v>0</v>
      </c>
      <c r="C135" t="s">
        <v>2</v>
      </c>
      <c r="D135">
        <v>4</v>
      </c>
      <c r="E135">
        <v>46</v>
      </c>
      <c r="F135" t="s">
        <v>13</v>
      </c>
      <c r="G135">
        <v>20</v>
      </c>
      <c r="H135" s="10">
        <v>35.450000000000003</v>
      </c>
      <c r="I135" t="s">
        <v>73</v>
      </c>
    </row>
    <row r="136" spans="1:29" x14ac:dyDescent="0.3">
      <c r="A136" s="3">
        <v>44654</v>
      </c>
      <c r="B136" t="s">
        <v>0</v>
      </c>
      <c r="C136" t="s">
        <v>2</v>
      </c>
      <c r="D136">
        <v>4</v>
      </c>
      <c r="E136">
        <v>46</v>
      </c>
      <c r="F136" t="s">
        <v>13</v>
      </c>
      <c r="G136">
        <v>20</v>
      </c>
      <c r="H136" s="10">
        <v>5.53</v>
      </c>
      <c r="I136" t="s">
        <v>73</v>
      </c>
    </row>
    <row r="137" spans="1:29" x14ac:dyDescent="0.3">
      <c r="A137" s="3">
        <v>44654</v>
      </c>
      <c r="B137" t="s">
        <v>1</v>
      </c>
      <c r="C137" t="s">
        <v>3</v>
      </c>
      <c r="D137">
        <v>2</v>
      </c>
      <c r="E137">
        <v>7</v>
      </c>
      <c r="F137" t="s">
        <v>12</v>
      </c>
      <c r="G137">
        <v>15</v>
      </c>
      <c r="H137" s="10">
        <v>9.4</v>
      </c>
      <c r="I137" t="s">
        <v>73</v>
      </c>
    </row>
    <row r="138" spans="1:29" x14ac:dyDescent="0.3">
      <c r="A138" s="3">
        <v>44655</v>
      </c>
      <c r="B138" t="s">
        <v>0</v>
      </c>
      <c r="C138" t="s">
        <v>2</v>
      </c>
      <c r="D138">
        <v>4</v>
      </c>
      <c r="E138">
        <v>46</v>
      </c>
      <c r="F138" t="s">
        <v>13</v>
      </c>
      <c r="G138">
        <v>20</v>
      </c>
      <c r="H138" s="10">
        <v>10</v>
      </c>
      <c r="I138" t="s">
        <v>73</v>
      </c>
      <c r="J138" s="9" t="s">
        <v>70</v>
      </c>
      <c r="K138" t="s">
        <v>116</v>
      </c>
    </row>
    <row r="139" spans="1:29" x14ac:dyDescent="0.3">
      <c r="A139" s="3">
        <v>44656</v>
      </c>
      <c r="B139" t="s">
        <v>0</v>
      </c>
      <c r="C139" t="s">
        <v>2</v>
      </c>
      <c r="D139">
        <v>4</v>
      </c>
      <c r="E139">
        <v>46</v>
      </c>
      <c r="F139" t="s">
        <v>13</v>
      </c>
      <c r="G139">
        <v>20</v>
      </c>
      <c r="H139" s="10">
        <v>46.89</v>
      </c>
      <c r="I139" t="s">
        <v>73</v>
      </c>
    </row>
    <row r="140" spans="1:29" x14ac:dyDescent="0.3">
      <c r="A140" s="3">
        <v>44657</v>
      </c>
      <c r="B140" t="s">
        <v>1</v>
      </c>
      <c r="C140" t="s">
        <v>2</v>
      </c>
      <c r="D140">
        <v>4</v>
      </c>
      <c r="E140">
        <v>47</v>
      </c>
      <c r="F140" t="s">
        <v>12</v>
      </c>
      <c r="G140">
        <v>18</v>
      </c>
      <c r="H140" s="10">
        <v>82.9</v>
      </c>
      <c r="I140" t="s">
        <v>73</v>
      </c>
    </row>
    <row r="141" spans="1:29" x14ac:dyDescent="0.3">
      <c r="A141" s="3">
        <v>44657</v>
      </c>
      <c r="B141" t="s">
        <v>0</v>
      </c>
      <c r="C141" t="s">
        <v>2</v>
      </c>
      <c r="D141">
        <v>4</v>
      </c>
      <c r="E141">
        <v>46</v>
      </c>
      <c r="F141" t="s">
        <v>13</v>
      </c>
      <c r="G141">
        <v>20</v>
      </c>
      <c r="H141" s="10">
        <v>138.33000000000001</v>
      </c>
      <c r="I141" t="s">
        <v>73</v>
      </c>
      <c r="K141" t="s">
        <v>117</v>
      </c>
    </row>
    <row r="142" spans="1:29" x14ac:dyDescent="0.3">
      <c r="A142" s="3">
        <v>44659</v>
      </c>
      <c r="B142" t="s">
        <v>0</v>
      </c>
      <c r="C142" t="s">
        <v>2</v>
      </c>
      <c r="D142">
        <v>4</v>
      </c>
      <c r="E142">
        <v>46</v>
      </c>
      <c r="F142" t="s">
        <v>13</v>
      </c>
      <c r="G142">
        <v>20</v>
      </c>
      <c r="H142" s="10">
        <v>72.38</v>
      </c>
      <c r="I142" t="s">
        <v>73</v>
      </c>
    </row>
    <row r="143" spans="1:29" x14ac:dyDescent="0.3">
      <c r="A143" s="3">
        <v>44659</v>
      </c>
      <c r="B143" t="s">
        <v>1</v>
      </c>
      <c r="C143" t="s">
        <v>18</v>
      </c>
      <c r="D143">
        <v>1</v>
      </c>
      <c r="E143">
        <v>2</v>
      </c>
      <c r="F143" t="s">
        <v>12</v>
      </c>
      <c r="G143">
        <v>3</v>
      </c>
      <c r="H143" s="10">
        <v>21.73</v>
      </c>
      <c r="I143" t="s">
        <v>73</v>
      </c>
    </row>
    <row r="144" spans="1:29" x14ac:dyDescent="0.3">
      <c r="A144" s="3">
        <v>44662</v>
      </c>
      <c r="B144" t="s">
        <v>0</v>
      </c>
      <c r="C144" t="s">
        <v>2</v>
      </c>
      <c r="D144">
        <v>4</v>
      </c>
      <c r="E144">
        <v>46</v>
      </c>
      <c r="F144" t="s">
        <v>13</v>
      </c>
      <c r="G144">
        <v>20</v>
      </c>
      <c r="H144" s="10">
        <v>63.22</v>
      </c>
      <c r="I144" t="s">
        <v>73</v>
      </c>
    </row>
    <row r="145" spans="1:29" x14ac:dyDescent="0.3">
      <c r="A145" s="3">
        <v>44663</v>
      </c>
      <c r="B145" t="s">
        <v>0</v>
      </c>
      <c r="C145" t="s">
        <v>2</v>
      </c>
      <c r="D145">
        <v>4</v>
      </c>
      <c r="E145">
        <v>46</v>
      </c>
      <c r="F145" t="s">
        <v>13</v>
      </c>
      <c r="G145">
        <v>20</v>
      </c>
      <c r="H145" s="10">
        <v>93.6</v>
      </c>
      <c r="I145" t="s">
        <v>73</v>
      </c>
    </row>
    <row r="146" spans="1:29" x14ac:dyDescent="0.3">
      <c r="A146" s="3">
        <v>44663</v>
      </c>
      <c r="B146" t="s">
        <v>1</v>
      </c>
      <c r="C146" t="s">
        <v>2</v>
      </c>
      <c r="D146">
        <v>4</v>
      </c>
      <c r="E146">
        <v>47</v>
      </c>
      <c r="F146" t="s">
        <v>12</v>
      </c>
      <c r="G146">
        <v>18</v>
      </c>
      <c r="H146" s="10">
        <v>62.63</v>
      </c>
      <c r="I146" t="s">
        <v>73</v>
      </c>
      <c r="K146" t="s">
        <v>95</v>
      </c>
      <c r="U146" s="7"/>
    </row>
    <row r="147" spans="1:29" x14ac:dyDescent="0.3">
      <c r="A147" s="3">
        <v>44664</v>
      </c>
      <c r="B147" t="s">
        <v>0</v>
      </c>
      <c r="C147" t="s">
        <v>2</v>
      </c>
      <c r="D147">
        <v>4</v>
      </c>
      <c r="E147">
        <v>46</v>
      </c>
      <c r="F147" t="s">
        <v>13</v>
      </c>
      <c r="G147">
        <v>20</v>
      </c>
      <c r="H147" s="10">
        <v>74.98</v>
      </c>
      <c r="I147" t="s">
        <v>73</v>
      </c>
      <c r="K147" t="s">
        <v>96</v>
      </c>
    </row>
    <row r="148" spans="1:29" x14ac:dyDescent="0.3">
      <c r="A148" s="3">
        <v>44665</v>
      </c>
      <c r="B148" t="s">
        <v>0</v>
      </c>
      <c r="C148" t="s">
        <v>2</v>
      </c>
      <c r="D148">
        <v>4</v>
      </c>
      <c r="E148">
        <v>47</v>
      </c>
      <c r="F148" t="s">
        <v>13</v>
      </c>
      <c r="G148">
        <v>20</v>
      </c>
      <c r="H148" s="10">
        <v>90.91</v>
      </c>
      <c r="I148" t="s">
        <v>73</v>
      </c>
      <c r="K148" t="s">
        <v>97</v>
      </c>
    </row>
    <row r="149" spans="1:29" s="7" customFormat="1" x14ac:dyDescent="0.3">
      <c r="A149" s="3">
        <v>44670</v>
      </c>
      <c r="B149" t="s">
        <v>0</v>
      </c>
      <c r="C149" t="s">
        <v>2</v>
      </c>
      <c r="D149">
        <v>4</v>
      </c>
      <c r="E149">
        <v>47</v>
      </c>
      <c r="F149" t="s">
        <v>13</v>
      </c>
      <c r="G149">
        <v>20</v>
      </c>
      <c r="H149" s="10">
        <v>14.69</v>
      </c>
      <c r="I149" t="s">
        <v>73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</row>
    <row r="150" spans="1:29" x14ac:dyDescent="0.3">
      <c r="A150" s="3">
        <v>44670</v>
      </c>
      <c r="B150" t="s">
        <v>1</v>
      </c>
      <c r="C150" t="s">
        <v>2</v>
      </c>
      <c r="D150">
        <v>4</v>
      </c>
      <c r="E150">
        <v>46</v>
      </c>
      <c r="F150" t="s">
        <v>12</v>
      </c>
      <c r="G150">
        <v>18</v>
      </c>
      <c r="H150" s="10">
        <v>18.75</v>
      </c>
      <c r="I150" t="s">
        <v>73</v>
      </c>
    </row>
    <row r="151" spans="1:29" x14ac:dyDescent="0.3">
      <c r="A151" s="3">
        <v>44671</v>
      </c>
      <c r="B151" t="s">
        <v>0</v>
      </c>
      <c r="C151" t="s">
        <v>2</v>
      </c>
      <c r="D151">
        <v>4</v>
      </c>
      <c r="E151">
        <v>47</v>
      </c>
      <c r="F151" t="s">
        <v>13</v>
      </c>
      <c r="G151">
        <v>20</v>
      </c>
      <c r="H151" s="10">
        <v>33.729999999999997</v>
      </c>
      <c r="I151" t="s">
        <v>73</v>
      </c>
    </row>
    <row r="152" spans="1:29" x14ac:dyDescent="0.3">
      <c r="A152" s="3">
        <v>44673</v>
      </c>
      <c r="B152" t="s">
        <v>0</v>
      </c>
      <c r="C152" t="s">
        <v>2</v>
      </c>
      <c r="D152">
        <v>4</v>
      </c>
      <c r="E152">
        <v>47</v>
      </c>
      <c r="F152" t="s">
        <v>13</v>
      </c>
      <c r="G152">
        <v>20</v>
      </c>
      <c r="H152" s="10">
        <v>118.77</v>
      </c>
      <c r="I152" t="s">
        <v>73</v>
      </c>
    </row>
    <row r="153" spans="1:29" x14ac:dyDescent="0.3">
      <c r="A153" s="3">
        <v>44673</v>
      </c>
      <c r="B153" t="s">
        <v>1</v>
      </c>
      <c r="C153" t="s">
        <v>18</v>
      </c>
      <c r="D153">
        <v>1</v>
      </c>
      <c r="E153">
        <v>2</v>
      </c>
      <c r="F153" t="s">
        <v>12</v>
      </c>
      <c r="G153">
        <v>3</v>
      </c>
      <c r="H153" s="10">
        <v>43.28</v>
      </c>
      <c r="I153" t="s">
        <v>73</v>
      </c>
      <c r="U153" s="7"/>
    </row>
    <row r="154" spans="1:29" x14ac:dyDescent="0.3">
      <c r="A154" s="3">
        <v>44676</v>
      </c>
      <c r="B154" t="s">
        <v>0</v>
      </c>
      <c r="C154" t="s">
        <v>2</v>
      </c>
      <c r="D154">
        <v>4</v>
      </c>
      <c r="E154">
        <v>47</v>
      </c>
      <c r="F154" t="s">
        <v>13</v>
      </c>
      <c r="G154">
        <v>20</v>
      </c>
      <c r="H154" s="10">
        <v>104.77</v>
      </c>
      <c r="I154" t="s">
        <v>73</v>
      </c>
    </row>
    <row r="155" spans="1:29" x14ac:dyDescent="0.3">
      <c r="A155" s="3">
        <v>44676</v>
      </c>
      <c r="B155" t="s">
        <v>1</v>
      </c>
      <c r="C155" t="s">
        <v>3</v>
      </c>
      <c r="D155">
        <v>2</v>
      </c>
      <c r="E155">
        <v>7</v>
      </c>
      <c r="F155" t="s">
        <v>12</v>
      </c>
      <c r="G155">
        <v>15</v>
      </c>
      <c r="H155" s="10">
        <v>41.92</v>
      </c>
      <c r="I155" t="s">
        <v>73</v>
      </c>
    </row>
    <row r="156" spans="1:29" s="7" customFormat="1" x14ac:dyDescent="0.3">
      <c r="A156" s="3">
        <v>44676</v>
      </c>
      <c r="B156" t="s">
        <v>1</v>
      </c>
      <c r="C156" t="s">
        <v>18</v>
      </c>
      <c r="D156">
        <v>1</v>
      </c>
      <c r="E156">
        <v>2</v>
      </c>
      <c r="F156" t="s">
        <v>12</v>
      </c>
      <c r="G156">
        <v>3</v>
      </c>
      <c r="H156" s="10">
        <v>4.45</v>
      </c>
      <c r="I156" t="s">
        <v>73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29" x14ac:dyDescent="0.3">
      <c r="A157" s="3">
        <v>44677</v>
      </c>
      <c r="B157" t="s">
        <v>0</v>
      </c>
      <c r="C157" t="s">
        <v>2</v>
      </c>
      <c r="D157">
        <v>4</v>
      </c>
      <c r="E157">
        <v>47</v>
      </c>
      <c r="F157" t="s">
        <v>13</v>
      </c>
      <c r="G157">
        <v>20</v>
      </c>
      <c r="H157" s="10">
        <v>8.39</v>
      </c>
      <c r="I157" t="s">
        <v>73</v>
      </c>
    </row>
    <row r="158" spans="1:29" x14ac:dyDescent="0.3">
      <c r="A158" s="3">
        <v>44677</v>
      </c>
      <c r="B158" t="s">
        <v>0</v>
      </c>
      <c r="C158" t="s">
        <v>2</v>
      </c>
      <c r="D158">
        <v>4</v>
      </c>
      <c r="E158">
        <v>47</v>
      </c>
      <c r="F158" t="s">
        <v>13</v>
      </c>
      <c r="G158">
        <v>20</v>
      </c>
      <c r="H158" s="10">
        <v>123.7</v>
      </c>
      <c r="I158" t="s">
        <v>73</v>
      </c>
    </row>
    <row r="159" spans="1:29" x14ac:dyDescent="0.3">
      <c r="A159" s="3">
        <v>44679</v>
      </c>
      <c r="B159" t="s">
        <v>0</v>
      </c>
      <c r="C159" t="s">
        <v>2</v>
      </c>
      <c r="D159">
        <v>4</v>
      </c>
      <c r="E159">
        <v>47</v>
      </c>
      <c r="F159" t="s">
        <v>13</v>
      </c>
      <c r="G159">
        <v>20</v>
      </c>
      <c r="H159" s="10">
        <v>91.08</v>
      </c>
      <c r="I159" t="s">
        <v>73</v>
      </c>
    </row>
    <row r="160" spans="1:29" x14ac:dyDescent="0.3">
      <c r="A160" s="3">
        <v>44684</v>
      </c>
      <c r="B160" t="s">
        <v>0</v>
      </c>
      <c r="C160" t="s">
        <v>2</v>
      </c>
      <c r="D160">
        <v>4</v>
      </c>
      <c r="E160">
        <v>48</v>
      </c>
      <c r="F160" t="s">
        <v>13</v>
      </c>
      <c r="G160">
        <v>20</v>
      </c>
      <c r="H160" s="10">
        <v>123.71</v>
      </c>
      <c r="I160" t="s">
        <v>20</v>
      </c>
    </row>
    <row r="161" spans="1:20" x14ac:dyDescent="0.3">
      <c r="A161" s="3">
        <v>44684</v>
      </c>
      <c r="B161" t="s">
        <v>1</v>
      </c>
      <c r="C161" t="s">
        <v>3</v>
      </c>
      <c r="D161">
        <v>2</v>
      </c>
      <c r="E161">
        <v>7</v>
      </c>
      <c r="F161" t="s">
        <v>12</v>
      </c>
      <c r="G161">
        <v>15</v>
      </c>
      <c r="H161" s="10">
        <v>41</v>
      </c>
      <c r="I161" t="s">
        <v>20</v>
      </c>
    </row>
    <row r="162" spans="1:20" x14ac:dyDescent="0.3">
      <c r="A162" s="3">
        <v>44685</v>
      </c>
      <c r="B162" t="s">
        <v>1</v>
      </c>
      <c r="C162" t="s">
        <v>3</v>
      </c>
      <c r="D162">
        <v>2</v>
      </c>
      <c r="E162">
        <v>7</v>
      </c>
      <c r="F162" t="s">
        <v>12</v>
      </c>
      <c r="G162">
        <v>15</v>
      </c>
      <c r="H162" s="10">
        <v>39</v>
      </c>
      <c r="I162" t="s">
        <v>73</v>
      </c>
    </row>
    <row r="163" spans="1:20" x14ac:dyDescent="0.3">
      <c r="A163" s="3">
        <v>44687</v>
      </c>
      <c r="B163" t="s">
        <v>0</v>
      </c>
      <c r="C163" t="s">
        <v>2</v>
      </c>
      <c r="D163">
        <v>4</v>
      </c>
      <c r="E163">
        <v>48</v>
      </c>
      <c r="F163" t="s">
        <v>13</v>
      </c>
      <c r="G163">
        <v>20</v>
      </c>
      <c r="H163" s="10">
        <v>123.71</v>
      </c>
      <c r="I163" t="s">
        <v>73</v>
      </c>
    </row>
    <row r="164" spans="1:20" x14ac:dyDescent="0.3">
      <c r="A164" s="3">
        <v>44687</v>
      </c>
      <c r="B164" t="s">
        <v>0</v>
      </c>
      <c r="C164" t="s">
        <v>2</v>
      </c>
      <c r="D164">
        <v>4</v>
      </c>
      <c r="E164">
        <v>48</v>
      </c>
      <c r="F164" t="s">
        <v>13</v>
      </c>
      <c r="G164">
        <v>20</v>
      </c>
      <c r="H164" s="10">
        <v>9.82</v>
      </c>
      <c r="I164" t="s">
        <v>73</v>
      </c>
    </row>
    <row r="165" spans="1:20" x14ac:dyDescent="0.3">
      <c r="A165" s="3">
        <v>44692</v>
      </c>
      <c r="B165" t="s">
        <v>0</v>
      </c>
      <c r="C165" t="s">
        <v>2</v>
      </c>
      <c r="D165">
        <v>4</v>
      </c>
      <c r="E165">
        <v>48</v>
      </c>
      <c r="F165" t="s">
        <v>13</v>
      </c>
      <c r="G165">
        <v>20</v>
      </c>
      <c r="H165" s="10">
        <v>96.36</v>
      </c>
      <c r="I165" t="s">
        <v>73</v>
      </c>
    </row>
    <row r="166" spans="1:20" x14ac:dyDescent="0.3">
      <c r="A166" s="3">
        <v>44694</v>
      </c>
      <c r="B166" t="s">
        <v>0</v>
      </c>
      <c r="C166" t="s">
        <v>2</v>
      </c>
      <c r="D166">
        <v>4</v>
      </c>
      <c r="E166">
        <v>48</v>
      </c>
      <c r="F166" t="s">
        <v>13</v>
      </c>
      <c r="G166">
        <v>20</v>
      </c>
      <c r="H166" s="10">
        <v>123.71</v>
      </c>
      <c r="I166" t="s">
        <v>73</v>
      </c>
    </row>
    <row r="167" spans="1:20" x14ac:dyDescent="0.3">
      <c r="A167" s="3">
        <v>44697</v>
      </c>
      <c r="B167" t="s">
        <v>0</v>
      </c>
      <c r="C167" t="s">
        <v>2</v>
      </c>
      <c r="D167">
        <v>4</v>
      </c>
      <c r="E167">
        <v>48</v>
      </c>
      <c r="F167" t="s">
        <v>13</v>
      </c>
      <c r="G167">
        <v>20</v>
      </c>
      <c r="H167" s="10">
        <v>12.67</v>
      </c>
      <c r="I167" t="s">
        <v>73</v>
      </c>
      <c r="P167" s="7"/>
      <c r="Q167" s="7"/>
      <c r="R167" s="7"/>
      <c r="S167" s="7"/>
    </row>
    <row r="168" spans="1:20" x14ac:dyDescent="0.3">
      <c r="A168" s="3">
        <v>44698</v>
      </c>
      <c r="B168" t="s">
        <v>0</v>
      </c>
      <c r="C168" t="s">
        <v>2</v>
      </c>
      <c r="D168">
        <v>4</v>
      </c>
      <c r="E168">
        <v>48</v>
      </c>
      <c r="F168" t="s">
        <v>13</v>
      </c>
      <c r="G168">
        <v>20</v>
      </c>
      <c r="H168" s="10">
        <v>9.6300000000000008</v>
      </c>
      <c r="I168" t="s">
        <v>73</v>
      </c>
      <c r="P168" s="7"/>
      <c r="Q168" s="7"/>
      <c r="R168" s="7"/>
      <c r="S168" s="7"/>
    </row>
    <row r="169" spans="1:20" x14ac:dyDescent="0.3">
      <c r="A169" s="3">
        <v>44698</v>
      </c>
      <c r="B169" t="s">
        <v>0</v>
      </c>
      <c r="C169" t="s">
        <v>2</v>
      </c>
      <c r="D169">
        <v>4</v>
      </c>
      <c r="E169">
        <v>48</v>
      </c>
      <c r="F169" t="s">
        <v>13</v>
      </c>
      <c r="G169">
        <v>20</v>
      </c>
      <c r="H169" s="10">
        <v>123.71</v>
      </c>
      <c r="I169" t="s">
        <v>73</v>
      </c>
      <c r="K169" t="s">
        <v>122</v>
      </c>
    </row>
    <row r="170" spans="1:20" x14ac:dyDescent="0.3">
      <c r="A170" s="3">
        <v>44698</v>
      </c>
      <c r="B170" t="s">
        <v>1</v>
      </c>
      <c r="C170" t="s">
        <v>3</v>
      </c>
      <c r="D170">
        <v>2</v>
      </c>
      <c r="E170">
        <v>7</v>
      </c>
      <c r="F170" t="s">
        <v>12</v>
      </c>
      <c r="G170">
        <v>15</v>
      </c>
      <c r="H170" s="10">
        <v>39.11</v>
      </c>
      <c r="I170" t="s">
        <v>73</v>
      </c>
      <c r="K170" t="s">
        <v>123</v>
      </c>
    </row>
    <row r="171" spans="1:20" x14ac:dyDescent="0.3">
      <c r="A171" s="3">
        <v>44699</v>
      </c>
      <c r="B171" t="s">
        <v>0</v>
      </c>
      <c r="C171" t="s">
        <v>2</v>
      </c>
      <c r="D171">
        <v>4</v>
      </c>
      <c r="E171">
        <v>48</v>
      </c>
      <c r="F171" t="s">
        <v>13</v>
      </c>
      <c r="G171">
        <v>20</v>
      </c>
      <c r="H171" s="10">
        <v>107.24</v>
      </c>
      <c r="I171" t="s">
        <v>73</v>
      </c>
    </row>
    <row r="172" spans="1:20" x14ac:dyDescent="0.3">
      <c r="A172" s="3">
        <v>44700</v>
      </c>
      <c r="B172" t="s">
        <v>0</v>
      </c>
      <c r="C172" t="s">
        <v>2</v>
      </c>
      <c r="D172">
        <v>4</v>
      </c>
      <c r="E172">
        <v>48</v>
      </c>
      <c r="F172" t="s">
        <v>13</v>
      </c>
      <c r="G172">
        <v>20</v>
      </c>
      <c r="H172" s="10">
        <v>123.81</v>
      </c>
      <c r="I172" t="s">
        <v>73</v>
      </c>
    </row>
    <row r="173" spans="1:20" x14ac:dyDescent="0.3">
      <c r="A173" s="3">
        <v>44701</v>
      </c>
      <c r="B173" t="s">
        <v>0</v>
      </c>
      <c r="C173" t="s">
        <v>2</v>
      </c>
      <c r="D173">
        <v>4</v>
      </c>
      <c r="E173">
        <v>49</v>
      </c>
      <c r="F173" t="s">
        <v>13</v>
      </c>
      <c r="G173">
        <v>20</v>
      </c>
      <c r="H173" s="10">
        <v>92.63</v>
      </c>
      <c r="I173" t="s">
        <v>73</v>
      </c>
      <c r="T173" s="7"/>
    </row>
    <row r="174" spans="1:20" x14ac:dyDescent="0.3">
      <c r="A174" s="3">
        <v>44704</v>
      </c>
      <c r="B174" t="s">
        <v>0</v>
      </c>
      <c r="C174" t="s">
        <v>2</v>
      </c>
      <c r="D174">
        <v>4</v>
      </c>
      <c r="E174">
        <v>49</v>
      </c>
      <c r="F174" t="s">
        <v>13</v>
      </c>
      <c r="G174">
        <v>20</v>
      </c>
      <c r="H174" s="10">
        <v>21.66</v>
      </c>
      <c r="I174" t="s">
        <v>73</v>
      </c>
      <c r="T174" s="7"/>
    </row>
    <row r="175" spans="1:20" x14ac:dyDescent="0.3">
      <c r="A175" s="3">
        <v>44704</v>
      </c>
      <c r="B175" t="s">
        <v>1</v>
      </c>
      <c r="C175" t="s">
        <v>3</v>
      </c>
      <c r="D175">
        <v>2</v>
      </c>
      <c r="E175">
        <v>8</v>
      </c>
      <c r="F175" t="s">
        <v>12</v>
      </c>
      <c r="G175">
        <v>15</v>
      </c>
      <c r="H175" s="10">
        <v>7.99</v>
      </c>
      <c r="I175" t="s">
        <v>73</v>
      </c>
      <c r="P175" s="7"/>
      <c r="Q175" s="7"/>
      <c r="R175" s="7"/>
      <c r="S175" s="7"/>
    </row>
    <row r="176" spans="1:20" x14ac:dyDescent="0.3">
      <c r="A176" s="3">
        <v>44705</v>
      </c>
      <c r="B176" t="s">
        <v>0</v>
      </c>
      <c r="C176" t="s">
        <v>2</v>
      </c>
      <c r="D176">
        <v>4</v>
      </c>
      <c r="E176">
        <v>49</v>
      </c>
      <c r="F176" t="s">
        <v>13</v>
      </c>
      <c r="G176">
        <v>20</v>
      </c>
      <c r="H176" s="10">
        <v>123.71</v>
      </c>
      <c r="I176" t="s">
        <v>73</v>
      </c>
    </row>
    <row r="177" spans="1:29" x14ac:dyDescent="0.3">
      <c r="A177" s="3">
        <v>44706</v>
      </c>
      <c r="B177" t="s">
        <v>0</v>
      </c>
      <c r="C177" t="s">
        <v>2</v>
      </c>
      <c r="D177">
        <v>4</v>
      </c>
      <c r="E177">
        <v>49</v>
      </c>
      <c r="F177" t="s">
        <v>13</v>
      </c>
      <c r="G177">
        <v>20</v>
      </c>
      <c r="H177" s="10">
        <v>31.64</v>
      </c>
      <c r="I177" t="s">
        <v>73</v>
      </c>
    </row>
    <row r="178" spans="1:29" x14ac:dyDescent="0.3">
      <c r="A178" s="3">
        <v>44706</v>
      </c>
      <c r="B178" t="s">
        <v>1</v>
      </c>
      <c r="C178" t="s">
        <v>3</v>
      </c>
      <c r="D178">
        <v>2</v>
      </c>
      <c r="E178">
        <v>8</v>
      </c>
      <c r="F178" t="s">
        <v>12</v>
      </c>
      <c r="G178">
        <v>15</v>
      </c>
      <c r="H178" s="10">
        <v>7.87</v>
      </c>
      <c r="I178" t="s">
        <v>73</v>
      </c>
    </row>
    <row r="179" spans="1:29" x14ac:dyDescent="0.3">
      <c r="A179" s="3">
        <v>44707</v>
      </c>
      <c r="B179" t="s">
        <v>0</v>
      </c>
      <c r="C179" t="s">
        <v>2</v>
      </c>
      <c r="D179">
        <v>4</v>
      </c>
      <c r="E179">
        <v>49</v>
      </c>
      <c r="F179" t="s">
        <v>13</v>
      </c>
      <c r="G179">
        <v>20</v>
      </c>
      <c r="H179" s="10">
        <v>123.71</v>
      </c>
      <c r="I179" t="s">
        <v>73</v>
      </c>
    </row>
    <row r="180" spans="1:29" x14ac:dyDescent="0.3">
      <c r="A180" s="3">
        <v>44707</v>
      </c>
      <c r="B180" t="s">
        <v>0</v>
      </c>
      <c r="C180" t="s">
        <v>2</v>
      </c>
      <c r="D180">
        <v>4</v>
      </c>
      <c r="E180">
        <v>49</v>
      </c>
      <c r="F180" t="s">
        <v>13</v>
      </c>
      <c r="G180">
        <v>20</v>
      </c>
      <c r="H180" s="10">
        <v>123.71</v>
      </c>
      <c r="I180" t="s">
        <v>73</v>
      </c>
      <c r="P180" s="8"/>
      <c r="Q180" s="8"/>
      <c r="R180" s="8"/>
      <c r="S180" s="8"/>
    </row>
    <row r="181" spans="1:29" x14ac:dyDescent="0.3">
      <c r="A181" s="3">
        <v>44707</v>
      </c>
      <c r="B181" t="s">
        <v>0</v>
      </c>
      <c r="C181" t="s">
        <v>2</v>
      </c>
      <c r="D181">
        <v>4</v>
      </c>
      <c r="E181">
        <v>49</v>
      </c>
      <c r="F181" t="s">
        <v>13</v>
      </c>
      <c r="G181">
        <v>20</v>
      </c>
      <c r="H181" s="10">
        <v>37.369999999999997</v>
      </c>
      <c r="I181" t="s">
        <v>73</v>
      </c>
      <c r="T181" s="7"/>
    </row>
    <row r="182" spans="1:29" x14ac:dyDescent="0.3">
      <c r="A182" s="3">
        <v>44707</v>
      </c>
      <c r="B182" t="s">
        <v>1</v>
      </c>
      <c r="C182" t="s">
        <v>3</v>
      </c>
      <c r="D182">
        <v>2</v>
      </c>
      <c r="E182">
        <v>8</v>
      </c>
      <c r="F182" t="s">
        <v>12</v>
      </c>
      <c r="G182">
        <v>15</v>
      </c>
      <c r="H182" s="10">
        <v>7.87</v>
      </c>
      <c r="I182" t="s">
        <v>73</v>
      </c>
      <c r="P182" s="8"/>
      <c r="Q182" s="8"/>
      <c r="R182" s="8"/>
      <c r="S182" s="8"/>
    </row>
    <row r="183" spans="1:29" x14ac:dyDescent="0.3">
      <c r="A183" s="3">
        <v>44711</v>
      </c>
      <c r="B183" t="s">
        <v>0</v>
      </c>
      <c r="C183" t="s">
        <v>2</v>
      </c>
      <c r="D183">
        <v>4</v>
      </c>
      <c r="E183">
        <v>49</v>
      </c>
      <c r="F183" t="s">
        <v>13</v>
      </c>
      <c r="G183">
        <v>20</v>
      </c>
      <c r="H183" s="10">
        <v>104.77</v>
      </c>
      <c r="I183" t="s">
        <v>73</v>
      </c>
      <c r="V183" s="7"/>
      <c r="W183" s="7"/>
      <c r="X183" s="7"/>
      <c r="Y183" s="7"/>
      <c r="Z183" s="7"/>
      <c r="AA183" s="7"/>
      <c r="AB183" s="7"/>
      <c r="AC183" s="7"/>
    </row>
    <row r="184" spans="1:29" x14ac:dyDescent="0.3">
      <c r="A184" s="3">
        <v>44712</v>
      </c>
      <c r="B184" t="s">
        <v>0</v>
      </c>
      <c r="C184" t="s">
        <v>2</v>
      </c>
      <c r="D184">
        <v>4</v>
      </c>
      <c r="E184">
        <v>49</v>
      </c>
      <c r="F184" t="s">
        <v>13</v>
      </c>
      <c r="G184">
        <v>20</v>
      </c>
      <c r="H184">
        <v>104.77</v>
      </c>
      <c r="I184" t="s">
        <v>73</v>
      </c>
      <c r="V184" s="7"/>
      <c r="W184" s="7"/>
      <c r="X184" s="7"/>
      <c r="Y184" s="7"/>
      <c r="Z184" s="7"/>
      <c r="AA184" s="7"/>
      <c r="AB184" s="7"/>
      <c r="AC184" s="7"/>
    </row>
    <row r="185" spans="1:29" x14ac:dyDescent="0.3">
      <c r="A185" s="3">
        <v>44715</v>
      </c>
      <c r="B185" t="s">
        <v>0</v>
      </c>
      <c r="C185" t="s">
        <v>2</v>
      </c>
      <c r="D185">
        <v>4</v>
      </c>
      <c r="E185">
        <v>49</v>
      </c>
      <c r="F185" t="s">
        <v>13</v>
      </c>
      <c r="G185">
        <v>20</v>
      </c>
      <c r="H185" s="10">
        <v>33.03</v>
      </c>
      <c r="I185" t="s">
        <v>73</v>
      </c>
      <c r="P185" s="8"/>
      <c r="Q185" s="8"/>
      <c r="R185" s="8"/>
      <c r="S185" s="8"/>
    </row>
    <row r="186" spans="1:29" x14ac:dyDescent="0.3">
      <c r="A186" s="3">
        <v>44715</v>
      </c>
      <c r="B186" t="s">
        <v>0</v>
      </c>
      <c r="C186" t="s">
        <v>2</v>
      </c>
      <c r="D186">
        <v>4</v>
      </c>
      <c r="E186">
        <v>50</v>
      </c>
      <c r="F186" t="s">
        <v>13</v>
      </c>
      <c r="G186">
        <v>20</v>
      </c>
      <c r="H186" s="10">
        <v>7.74</v>
      </c>
      <c r="I186" t="s">
        <v>73</v>
      </c>
      <c r="T186" s="8"/>
    </row>
    <row r="187" spans="1:29" x14ac:dyDescent="0.3">
      <c r="A187" s="3">
        <v>44717</v>
      </c>
      <c r="B187" t="s">
        <v>0</v>
      </c>
      <c r="C187" t="s">
        <v>2</v>
      </c>
      <c r="D187">
        <v>4</v>
      </c>
      <c r="E187">
        <v>50</v>
      </c>
      <c r="F187" t="s">
        <v>13</v>
      </c>
      <c r="G187">
        <v>20</v>
      </c>
      <c r="H187" s="10">
        <v>30.71</v>
      </c>
      <c r="I187" t="s">
        <v>73</v>
      </c>
    </row>
    <row r="188" spans="1:29" x14ac:dyDescent="0.3">
      <c r="A188" s="3">
        <v>44719</v>
      </c>
      <c r="B188" t="s">
        <v>0</v>
      </c>
      <c r="C188" t="s">
        <v>2</v>
      </c>
      <c r="D188">
        <v>4</v>
      </c>
      <c r="E188">
        <v>50</v>
      </c>
      <c r="F188" t="s">
        <v>13</v>
      </c>
      <c r="G188">
        <v>20</v>
      </c>
      <c r="H188" s="10">
        <v>31.6</v>
      </c>
      <c r="I188" t="s">
        <v>73</v>
      </c>
      <c r="P188" s="7"/>
      <c r="Q188" s="7"/>
      <c r="R188" s="7"/>
      <c r="S188" s="7"/>
      <c r="T188" s="8"/>
    </row>
    <row r="189" spans="1:29" x14ac:dyDescent="0.3">
      <c r="A189" s="3">
        <v>44720</v>
      </c>
      <c r="B189" t="s">
        <v>0</v>
      </c>
      <c r="C189" t="s">
        <v>2</v>
      </c>
      <c r="D189">
        <v>4</v>
      </c>
      <c r="E189">
        <v>50</v>
      </c>
      <c r="F189" t="s">
        <v>13</v>
      </c>
      <c r="G189">
        <v>20</v>
      </c>
      <c r="H189" s="10">
        <v>1.86</v>
      </c>
      <c r="I189" t="s">
        <v>73</v>
      </c>
    </row>
    <row r="190" spans="1:29" x14ac:dyDescent="0.3">
      <c r="A190" s="3">
        <v>44721</v>
      </c>
      <c r="B190" t="s">
        <v>0</v>
      </c>
      <c r="C190" t="s">
        <v>2</v>
      </c>
      <c r="D190">
        <v>4</v>
      </c>
      <c r="E190">
        <v>50</v>
      </c>
      <c r="F190" t="s">
        <v>13</v>
      </c>
      <c r="G190">
        <v>21</v>
      </c>
      <c r="H190" s="10">
        <v>29.69</v>
      </c>
      <c r="I190" t="s">
        <v>73</v>
      </c>
      <c r="K190" t="s">
        <v>109</v>
      </c>
    </row>
    <row r="191" spans="1:29" x14ac:dyDescent="0.3">
      <c r="A191" s="3">
        <v>44721</v>
      </c>
      <c r="B191" t="s">
        <v>0</v>
      </c>
      <c r="C191" t="s">
        <v>2</v>
      </c>
      <c r="D191">
        <v>4</v>
      </c>
      <c r="E191">
        <v>50</v>
      </c>
      <c r="F191" t="s">
        <v>13</v>
      </c>
      <c r="G191">
        <v>21</v>
      </c>
      <c r="H191" s="10">
        <v>260</v>
      </c>
      <c r="I191" t="s">
        <v>70</v>
      </c>
      <c r="T191" s="8"/>
      <c r="V191" s="7"/>
      <c r="W191" s="7"/>
      <c r="X191" s="7"/>
      <c r="Y191" s="7"/>
      <c r="Z191" s="7"/>
      <c r="AA191" s="7"/>
      <c r="AB191" s="7"/>
      <c r="AC191" s="7"/>
    </row>
    <row r="192" spans="1:29" x14ac:dyDescent="0.3">
      <c r="A192" s="3">
        <v>44722</v>
      </c>
      <c r="B192" t="s">
        <v>0</v>
      </c>
      <c r="C192" t="s">
        <v>2</v>
      </c>
      <c r="D192">
        <v>4</v>
      </c>
      <c r="E192">
        <v>50</v>
      </c>
      <c r="F192" t="s">
        <v>13</v>
      </c>
      <c r="G192">
        <v>21</v>
      </c>
      <c r="H192" s="10">
        <v>123.71</v>
      </c>
      <c r="I192" t="s">
        <v>73</v>
      </c>
    </row>
    <row r="193" spans="1:29" x14ac:dyDescent="0.3">
      <c r="A193" s="3">
        <v>44725</v>
      </c>
      <c r="B193" t="s">
        <v>0</v>
      </c>
      <c r="C193" t="s">
        <v>2</v>
      </c>
      <c r="D193">
        <v>4</v>
      </c>
      <c r="E193">
        <v>50</v>
      </c>
      <c r="F193" t="s">
        <v>13</v>
      </c>
      <c r="G193">
        <v>21</v>
      </c>
      <c r="H193" s="10">
        <v>71.84</v>
      </c>
      <c r="I193" t="s">
        <v>73</v>
      </c>
      <c r="K193" t="s">
        <v>125</v>
      </c>
    </row>
    <row r="194" spans="1:29" x14ac:dyDescent="0.3">
      <c r="A194" s="3">
        <v>44725</v>
      </c>
      <c r="B194" t="s">
        <v>0</v>
      </c>
      <c r="C194" t="s">
        <v>2</v>
      </c>
      <c r="D194">
        <v>4</v>
      </c>
      <c r="E194">
        <v>50</v>
      </c>
      <c r="F194" t="s">
        <v>13</v>
      </c>
      <c r="G194">
        <v>21</v>
      </c>
      <c r="H194" s="10">
        <v>123.71</v>
      </c>
      <c r="I194" t="s">
        <v>73</v>
      </c>
      <c r="T194" s="7"/>
    </row>
    <row r="195" spans="1:29" x14ac:dyDescent="0.3">
      <c r="A195" s="3">
        <v>44726</v>
      </c>
      <c r="B195" t="s">
        <v>0</v>
      </c>
      <c r="C195" t="s">
        <v>2</v>
      </c>
      <c r="D195">
        <v>4</v>
      </c>
      <c r="E195">
        <v>50</v>
      </c>
      <c r="F195" t="s">
        <v>13</v>
      </c>
      <c r="G195">
        <v>21</v>
      </c>
      <c r="H195" s="10">
        <v>47.44</v>
      </c>
      <c r="I195" t="s">
        <v>73</v>
      </c>
    </row>
    <row r="196" spans="1:29" x14ac:dyDescent="0.3">
      <c r="A196" s="3">
        <v>44726</v>
      </c>
      <c r="B196" t="s">
        <v>0</v>
      </c>
      <c r="C196" t="s">
        <v>2</v>
      </c>
      <c r="D196">
        <v>4</v>
      </c>
      <c r="E196">
        <v>50</v>
      </c>
      <c r="F196" t="s">
        <v>13</v>
      </c>
      <c r="G196">
        <v>21</v>
      </c>
      <c r="H196" s="10">
        <v>99.1</v>
      </c>
      <c r="I196" t="s">
        <v>73</v>
      </c>
      <c r="J196" s="12" t="s">
        <v>126</v>
      </c>
      <c r="K196" t="s">
        <v>127</v>
      </c>
      <c r="P196" s="10"/>
      <c r="Q196" s="10"/>
      <c r="R196" s="10"/>
      <c r="S196" s="10"/>
      <c r="V196" s="8"/>
      <c r="W196" s="8"/>
      <c r="X196" s="8"/>
      <c r="Y196" s="8"/>
      <c r="Z196" s="8"/>
      <c r="AA196" s="8"/>
      <c r="AB196" s="8"/>
      <c r="AC196" s="8"/>
    </row>
    <row r="197" spans="1:29" x14ac:dyDescent="0.3">
      <c r="A197" s="3">
        <v>44727</v>
      </c>
      <c r="B197" t="s">
        <v>0</v>
      </c>
      <c r="C197" t="s">
        <v>2</v>
      </c>
      <c r="D197">
        <v>4</v>
      </c>
      <c r="E197">
        <v>50</v>
      </c>
      <c r="F197" t="s">
        <v>13</v>
      </c>
      <c r="G197">
        <v>21</v>
      </c>
      <c r="H197" s="10">
        <v>97.2</v>
      </c>
      <c r="I197" t="s">
        <v>73</v>
      </c>
    </row>
    <row r="198" spans="1:29" x14ac:dyDescent="0.3">
      <c r="A198" s="3">
        <v>44728</v>
      </c>
      <c r="B198" t="s">
        <v>0</v>
      </c>
      <c r="C198" t="s">
        <v>2</v>
      </c>
      <c r="D198">
        <v>4</v>
      </c>
      <c r="E198">
        <v>51</v>
      </c>
      <c r="F198" t="s">
        <v>13</v>
      </c>
      <c r="G198">
        <v>21</v>
      </c>
      <c r="H198" s="10">
        <v>23.61</v>
      </c>
      <c r="I198" t="s">
        <v>73</v>
      </c>
      <c r="V198" s="8"/>
      <c r="W198" s="8"/>
      <c r="X198" s="8"/>
      <c r="Y198" s="8"/>
      <c r="Z198" s="8"/>
      <c r="AA198" s="8"/>
      <c r="AB198" s="8"/>
      <c r="AC198" s="8"/>
    </row>
    <row r="199" spans="1:29" x14ac:dyDescent="0.3">
      <c r="A199" s="3">
        <v>44728</v>
      </c>
      <c r="B199" t="s">
        <v>1</v>
      </c>
      <c r="C199" t="s">
        <v>2</v>
      </c>
      <c r="D199">
        <v>4</v>
      </c>
      <c r="E199">
        <v>52</v>
      </c>
      <c r="F199" t="s">
        <v>12</v>
      </c>
      <c r="G199">
        <v>18</v>
      </c>
      <c r="H199" s="10">
        <v>64.23</v>
      </c>
      <c r="I199" t="s">
        <v>73</v>
      </c>
    </row>
    <row r="200" spans="1:29" x14ac:dyDescent="0.3">
      <c r="A200" s="3">
        <v>44728</v>
      </c>
      <c r="B200" t="s">
        <v>0</v>
      </c>
      <c r="C200" t="s">
        <v>2</v>
      </c>
      <c r="D200">
        <v>4</v>
      </c>
      <c r="E200">
        <v>51</v>
      </c>
      <c r="F200" t="s">
        <v>13</v>
      </c>
      <c r="G200">
        <v>21</v>
      </c>
      <c r="H200" s="10">
        <v>123.71</v>
      </c>
      <c r="I200" t="s">
        <v>73</v>
      </c>
    </row>
    <row r="201" spans="1:29" x14ac:dyDescent="0.3">
      <c r="A201" s="3">
        <v>44729</v>
      </c>
      <c r="B201" t="s">
        <v>0</v>
      </c>
      <c r="C201" t="s">
        <v>2</v>
      </c>
      <c r="D201">
        <v>4</v>
      </c>
      <c r="E201">
        <v>51</v>
      </c>
      <c r="F201" t="s">
        <v>13</v>
      </c>
      <c r="G201">
        <v>21</v>
      </c>
      <c r="H201" s="10">
        <v>104.77</v>
      </c>
      <c r="I201" t="s">
        <v>73</v>
      </c>
      <c r="V201" s="8"/>
      <c r="W201" s="8"/>
      <c r="X201" s="8"/>
      <c r="Y201" s="8"/>
      <c r="Z201" s="8"/>
      <c r="AA201" s="8"/>
      <c r="AB201" s="8"/>
      <c r="AC201" s="8"/>
    </row>
    <row r="202" spans="1:29" x14ac:dyDescent="0.3">
      <c r="A202" s="3">
        <v>44729</v>
      </c>
      <c r="B202" t="s">
        <v>1</v>
      </c>
      <c r="C202" t="s">
        <v>2</v>
      </c>
      <c r="D202">
        <v>4</v>
      </c>
      <c r="E202">
        <v>52</v>
      </c>
      <c r="F202" t="s">
        <v>12</v>
      </c>
      <c r="G202">
        <v>18</v>
      </c>
      <c r="H202" s="10">
        <v>0.98</v>
      </c>
      <c r="I202" t="s">
        <v>73</v>
      </c>
      <c r="T202" s="10"/>
      <c r="U202" s="7"/>
    </row>
    <row r="203" spans="1:29" x14ac:dyDescent="0.3">
      <c r="A203" s="3">
        <v>44729</v>
      </c>
      <c r="B203" t="s">
        <v>0</v>
      </c>
      <c r="C203" t="s">
        <v>2</v>
      </c>
      <c r="D203">
        <v>4</v>
      </c>
      <c r="E203">
        <v>51</v>
      </c>
      <c r="F203" t="s">
        <v>13</v>
      </c>
      <c r="G203">
        <v>21</v>
      </c>
      <c r="H203" s="10">
        <v>95.45</v>
      </c>
      <c r="I203" t="s">
        <v>73</v>
      </c>
      <c r="U203" s="7"/>
    </row>
    <row r="204" spans="1:29" x14ac:dyDescent="0.3">
      <c r="A204" s="3">
        <v>44729</v>
      </c>
      <c r="B204" t="s">
        <v>1</v>
      </c>
      <c r="C204" t="s">
        <v>2</v>
      </c>
      <c r="D204">
        <v>4</v>
      </c>
      <c r="E204">
        <v>52</v>
      </c>
      <c r="F204" t="s">
        <v>12</v>
      </c>
      <c r="G204">
        <v>18</v>
      </c>
      <c r="H204" s="10">
        <v>61.48</v>
      </c>
      <c r="I204" t="s">
        <v>73</v>
      </c>
      <c r="J204" s="9" t="s">
        <v>70</v>
      </c>
      <c r="K204" t="s">
        <v>128</v>
      </c>
      <c r="V204" s="7"/>
      <c r="W204" s="7"/>
      <c r="X204" s="7"/>
      <c r="Y204" s="7"/>
      <c r="Z204" s="7"/>
      <c r="AA204" s="7"/>
      <c r="AB204" s="7"/>
      <c r="AC204" s="7"/>
    </row>
    <row r="205" spans="1:29" s="7" customFormat="1" x14ac:dyDescent="0.3">
      <c r="A205" s="3">
        <v>44732</v>
      </c>
      <c r="B205" t="s">
        <v>0</v>
      </c>
      <c r="C205" t="s">
        <v>2</v>
      </c>
      <c r="D205">
        <v>4</v>
      </c>
      <c r="E205">
        <v>51</v>
      </c>
      <c r="F205" t="s">
        <v>13</v>
      </c>
      <c r="G205">
        <v>21</v>
      </c>
      <c r="H205" s="10">
        <v>95.41</v>
      </c>
      <c r="I205" t="s">
        <v>73</v>
      </c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</row>
    <row r="206" spans="1:29" x14ac:dyDescent="0.3">
      <c r="A206" s="3">
        <v>44732</v>
      </c>
      <c r="B206" t="s">
        <v>1</v>
      </c>
      <c r="C206" t="s">
        <v>2</v>
      </c>
      <c r="D206">
        <v>4</v>
      </c>
      <c r="E206">
        <v>52</v>
      </c>
      <c r="F206" t="s">
        <v>12</v>
      </c>
      <c r="G206">
        <v>18</v>
      </c>
      <c r="H206" s="10">
        <v>61.48</v>
      </c>
      <c r="I206" t="s">
        <v>73</v>
      </c>
      <c r="J206" s="9" t="s">
        <v>70</v>
      </c>
      <c r="K206" t="s">
        <v>129</v>
      </c>
      <c r="V206" s="7"/>
      <c r="W206" s="7"/>
      <c r="X206" s="7"/>
      <c r="Y206" s="7"/>
      <c r="Z206" s="7"/>
      <c r="AA206" s="7"/>
      <c r="AB206" s="7"/>
      <c r="AC206" s="7"/>
    </row>
    <row r="207" spans="1:29" x14ac:dyDescent="0.3">
      <c r="A207" s="3">
        <v>44732</v>
      </c>
      <c r="B207" t="s">
        <v>0</v>
      </c>
      <c r="C207" t="s">
        <v>2</v>
      </c>
      <c r="D207">
        <v>4</v>
      </c>
      <c r="E207">
        <v>51</v>
      </c>
      <c r="F207" t="s">
        <v>13</v>
      </c>
      <c r="G207">
        <v>21</v>
      </c>
      <c r="H207" s="10">
        <v>85.28</v>
      </c>
      <c r="I207" t="s">
        <v>73</v>
      </c>
    </row>
    <row r="208" spans="1:29" x14ac:dyDescent="0.3">
      <c r="A208" s="3">
        <v>44733</v>
      </c>
      <c r="B208" t="s">
        <v>1</v>
      </c>
      <c r="C208" t="s">
        <v>2</v>
      </c>
      <c r="D208">
        <v>4</v>
      </c>
      <c r="E208">
        <v>52</v>
      </c>
      <c r="F208" t="s">
        <v>12</v>
      </c>
      <c r="G208">
        <v>18</v>
      </c>
      <c r="H208" s="10">
        <v>30.74</v>
      </c>
      <c r="I208" t="s">
        <v>73</v>
      </c>
      <c r="K208" t="s">
        <v>130</v>
      </c>
    </row>
    <row r="209" spans="1:29" x14ac:dyDescent="0.3">
      <c r="A209" s="3">
        <v>44733</v>
      </c>
      <c r="B209" t="s">
        <v>0</v>
      </c>
      <c r="C209" t="s">
        <v>2</v>
      </c>
      <c r="D209">
        <v>4</v>
      </c>
      <c r="E209">
        <v>51</v>
      </c>
      <c r="F209" t="s">
        <v>13</v>
      </c>
      <c r="G209">
        <v>21</v>
      </c>
      <c r="H209" s="10">
        <v>84.11</v>
      </c>
      <c r="I209" t="s">
        <v>73</v>
      </c>
    </row>
    <row r="210" spans="1:29" x14ac:dyDescent="0.3">
      <c r="A210" s="3">
        <v>44734</v>
      </c>
      <c r="B210" t="s">
        <v>1</v>
      </c>
      <c r="C210" t="s">
        <v>2</v>
      </c>
      <c r="D210">
        <v>4</v>
      </c>
      <c r="E210">
        <v>52</v>
      </c>
      <c r="F210" t="s">
        <v>12</v>
      </c>
      <c r="G210">
        <v>18</v>
      </c>
      <c r="H210" s="10">
        <v>17.649999999999999</v>
      </c>
      <c r="I210" t="s">
        <v>73</v>
      </c>
      <c r="K210" t="s">
        <v>131</v>
      </c>
      <c r="U210" s="7"/>
    </row>
    <row r="211" spans="1:29" x14ac:dyDescent="0.3">
      <c r="A211" s="3">
        <v>44734</v>
      </c>
      <c r="B211" t="s">
        <v>0</v>
      </c>
      <c r="C211" t="s">
        <v>2</v>
      </c>
      <c r="D211">
        <v>4</v>
      </c>
      <c r="E211">
        <v>51</v>
      </c>
      <c r="F211" t="s">
        <v>13</v>
      </c>
      <c r="G211">
        <v>21</v>
      </c>
      <c r="H211" s="10">
        <v>30.7</v>
      </c>
      <c r="I211" t="s">
        <v>73</v>
      </c>
    </row>
    <row r="212" spans="1:29" x14ac:dyDescent="0.3">
      <c r="A212" s="3">
        <v>44734</v>
      </c>
      <c r="B212" t="s">
        <v>0</v>
      </c>
      <c r="C212" t="s">
        <v>2</v>
      </c>
      <c r="D212">
        <v>4</v>
      </c>
      <c r="E212">
        <v>52</v>
      </c>
      <c r="F212" t="s">
        <v>13</v>
      </c>
      <c r="G212">
        <v>21</v>
      </c>
      <c r="H212" s="10">
        <v>51.15</v>
      </c>
      <c r="I212" t="s">
        <v>73</v>
      </c>
      <c r="V212" s="10"/>
      <c r="W212" s="10"/>
      <c r="X212" s="10"/>
      <c r="Y212" s="10"/>
      <c r="Z212" s="10"/>
      <c r="AA212" s="10"/>
      <c r="AB212" s="10"/>
      <c r="AC212" s="10"/>
    </row>
    <row r="213" spans="1:29" s="7" customFormat="1" x14ac:dyDescent="0.3">
      <c r="A213" s="3">
        <v>44736</v>
      </c>
      <c r="B213" t="s">
        <v>0</v>
      </c>
      <c r="C213" t="s">
        <v>2</v>
      </c>
      <c r="D213">
        <v>4</v>
      </c>
      <c r="E213">
        <v>52</v>
      </c>
      <c r="F213" t="s">
        <v>13</v>
      </c>
      <c r="G213">
        <v>21</v>
      </c>
      <c r="H213" s="10">
        <v>91</v>
      </c>
      <c r="I213" t="s">
        <v>73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</row>
    <row r="214" spans="1:29" x14ac:dyDescent="0.3">
      <c r="A214" s="3">
        <v>44736</v>
      </c>
      <c r="B214" t="s">
        <v>1</v>
      </c>
      <c r="C214" t="s">
        <v>18</v>
      </c>
      <c r="D214">
        <v>1</v>
      </c>
      <c r="E214">
        <v>3</v>
      </c>
      <c r="F214" t="s">
        <v>12</v>
      </c>
      <c r="G214">
        <v>4</v>
      </c>
      <c r="H214" s="10">
        <v>22.55</v>
      </c>
      <c r="I214" t="s">
        <v>73</v>
      </c>
      <c r="K214" t="s">
        <v>133</v>
      </c>
    </row>
    <row r="215" spans="1:29" x14ac:dyDescent="0.3">
      <c r="A215" s="3">
        <v>44736</v>
      </c>
      <c r="B215" t="s">
        <v>1</v>
      </c>
      <c r="C215" t="s">
        <v>18</v>
      </c>
      <c r="D215">
        <v>1</v>
      </c>
      <c r="E215">
        <v>2</v>
      </c>
      <c r="F215" t="s">
        <v>12</v>
      </c>
      <c r="G215">
        <v>4</v>
      </c>
      <c r="H215" s="10">
        <v>260</v>
      </c>
      <c r="I215" t="s">
        <v>70</v>
      </c>
      <c r="K215" t="s">
        <v>132</v>
      </c>
      <c r="U215" s="8"/>
    </row>
    <row r="216" spans="1:29" x14ac:dyDescent="0.3">
      <c r="A216" s="3">
        <v>44739</v>
      </c>
      <c r="B216" t="s">
        <v>0</v>
      </c>
      <c r="C216" t="s">
        <v>2</v>
      </c>
      <c r="D216">
        <v>4</v>
      </c>
      <c r="E216">
        <v>52</v>
      </c>
      <c r="F216" t="s">
        <v>13</v>
      </c>
      <c r="G216">
        <v>21</v>
      </c>
      <c r="H216" s="10">
        <v>4.88</v>
      </c>
      <c r="I216" t="s">
        <v>73</v>
      </c>
    </row>
    <row r="217" spans="1:29" x14ac:dyDescent="0.3">
      <c r="A217" s="3">
        <v>44739</v>
      </c>
      <c r="B217" t="s">
        <v>0</v>
      </c>
      <c r="C217" t="s">
        <v>2</v>
      </c>
      <c r="D217">
        <v>4</v>
      </c>
      <c r="E217">
        <v>52</v>
      </c>
      <c r="F217" t="s">
        <v>13</v>
      </c>
      <c r="G217">
        <v>21</v>
      </c>
      <c r="H217" s="10">
        <v>128.21</v>
      </c>
      <c r="I217" t="s">
        <v>73</v>
      </c>
      <c r="U217" s="8"/>
    </row>
    <row r="218" spans="1:29" s="8" customFormat="1" x14ac:dyDescent="0.3">
      <c r="A218" s="3">
        <v>44739</v>
      </c>
      <c r="B218" t="s">
        <v>1</v>
      </c>
      <c r="C218" t="s">
        <v>2</v>
      </c>
      <c r="D218">
        <v>4</v>
      </c>
      <c r="E218">
        <v>53</v>
      </c>
      <c r="F218" t="s">
        <v>12</v>
      </c>
      <c r="G218">
        <v>18</v>
      </c>
      <c r="H218" s="10">
        <v>101.32</v>
      </c>
      <c r="I218" t="s">
        <v>73</v>
      </c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</row>
    <row r="219" spans="1:29" x14ac:dyDescent="0.3">
      <c r="A219" s="3">
        <v>44740</v>
      </c>
      <c r="B219" t="s">
        <v>1</v>
      </c>
      <c r="C219" t="s">
        <v>2</v>
      </c>
      <c r="D219">
        <v>4</v>
      </c>
      <c r="E219">
        <v>53</v>
      </c>
      <c r="F219" t="s">
        <v>12</v>
      </c>
      <c r="G219">
        <v>18</v>
      </c>
      <c r="H219" s="10">
        <v>1.4</v>
      </c>
      <c r="I219" t="s">
        <v>73</v>
      </c>
    </row>
    <row r="220" spans="1:29" s="8" customFormat="1" x14ac:dyDescent="0.3">
      <c r="A220" s="3">
        <v>44740</v>
      </c>
      <c r="B220" t="s">
        <v>0</v>
      </c>
      <c r="C220" t="s">
        <v>2</v>
      </c>
      <c r="D220">
        <v>4</v>
      </c>
      <c r="E220">
        <v>52</v>
      </c>
      <c r="F220" t="s">
        <v>13</v>
      </c>
      <c r="G220">
        <v>21</v>
      </c>
      <c r="H220" s="10">
        <v>6.29</v>
      </c>
      <c r="I220" t="s">
        <v>73</v>
      </c>
      <c r="J220"/>
      <c r="K220"/>
      <c r="L220"/>
      <c r="M220"/>
      <c r="N220"/>
      <c r="O220"/>
      <c r="P220"/>
      <c r="Q220"/>
      <c r="R220"/>
      <c r="S220"/>
      <c r="T220"/>
      <c r="V220"/>
      <c r="W220"/>
      <c r="X220"/>
      <c r="Y220"/>
      <c r="Z220"/>
      <c r="AA220"/>
      <c r="AB220"/>
      <c r="AC220"/>
    </row>
    <row r="221" spans="1:29" x14ac:dyDescent="0.3">
      <c r="A221" s="3">
        <v>44740</v>
      </c>
      <c r="B221" t="s">
        <v>1</v>
      </c>
      <c r="C221" t="s">
        <v>18</v>
      </c>
      <c r="D221">
        <v>4</v>
      </c>
      <c r="E221">
        <v>3</v>
      </c>
      <c r="F221" t="s">
        <v>12</v>
      </c>
      <c r="G221">
        <v>4</v>
      </c>
      <c r="H221">
        <v>11.31</v>
      </c>
      <c r="I221" t="s">
        <v>73</v>
      </c>
    </row>
    <row r="222" spans="1:29" x14ac:dyDescent="0.3">
      <c r="A222" s="3">
        <v>44740</v>
      </c>
      <c r="B222" t="s">
        <v>1</v>
      </c>
      <c r="C222" t="s">
        <v>2</v>
      </c>
      <c r="D222">
        <v>4</v>
      </c>
      <c r="E222">
        <v>53</v>
      </c>
      <c r="F222" t="s">
        <v>12</v>
      </c>
      <c r="G222">
        <v>18</v>
      </c>
      <c r="H222" s="10">
        <v>61.21</v>
      </c>
      <c r="I222" t="s">
        <v>73</v>
      </c>
    </row>
    <row r="223" spans="1:29" s="8" customFormat="1" x14ac:dyDescent="0.3">
      <c r="A223" s="3">
        <v>44740</v>
      </c>
      <c r="B223" t="s">
        <v>0</v>
      </c>
      <c r="C223" t="s">
        <v>2</v>
      </c>
      <c r="D223">
        <v>4</v>
      </c>
      <c r="E223">
        <v>52</v>
      </c>
      <c r="F223" t="s">
        <v>13</v>
      </c>
      <c r="G223">
        <v>21</v>
      </c>
      <c r="H223" s="10">
        <v>101.32</v>
      </c>
      <c r="I223" t="s">
        <v>73</v>
      </c>
      <c r="J223"/>
      <c r="K223"/>
      <c r="L223"/>
      <c r="M223"/>
      <c r="N223"/>
      <c r="O223"/>
      <c r="P223"/>
      <c r="Q223"/>
      <c r="R223"/>
      <c r="S223"/>
      <c r="T223"/>
      <c r="U223" s="7"/>
      <c r="V223"/>
      <c r="W223"/>
      <c r="X223"/>
      <c r="Y223"/>
      <c r="Z223"/>
      <c r="AA223"/>
      <c r="AB223"/>
      <c r="AC223"/>
    </row>
    <row r="224" spans="1:29" x14ac:dyDescent="0.3">
      <c r="A224" s="3">
        <v>44741</v>
      </c>
      <c r="B224" t="s">
        <v>0</v>
      </c>
      <c r="C224" t="s">
        <v>2</v>
      </c>
      <c r="D224">
        <v>4</v>
      </c>
      <c r="E224">
        <v>52</v>
      </c>
      <c r="F224" t="s">
        <v>13</v>
      </c>
      <c r="G224">
        <v>21</v>
      </c>
      <c r="H224" s="10">
        <v>12.97</v>
      </c>
      <c r="I224" t="s">
        <v>73</v>
      </c>
    </row>
    <row r="225" spans="1:29" x14ac:dyDescent="0.3">
      <c r="A225" s="3">
        <v>44745</v>
      </c>
      <c r="B225" t="s">
        <v>0</v>
      </c>
      <c r="C225" t="s">
        <v>2</v>
      </c>
      <c r="D225">
        <v>4</v>
      </c>
      <c r="E225">
        <v>53</v>
      </c>
      <c r="F225" t="s">
        <v>13</v>
      </c>
      <c r="G225">
        <v>21</v>
      </c>
      <c r="H225" s="10">
        <v>26.34</v>
      </c>
      <c r="I225" t="s">
        <v>73</v>
      </c>
    </row>
    <row r="226" spans="1:29" s="7" customFormat="1" x14ac:dyDescent="0.3">
      <c r="A226" s="3">
        <v>44746</v>
      </c>
      <c r="B226" t="s">
        <v>0</v>
      </c>
      <c r="C226" t="s">
        <v>2</v>
      </c>
      <c r="D226">
        <v>4</v>
      </c>
      <c r="E226">
        <v>53</v>
      </c>
      <c r="F226" t="s">
        <v>13</v>
      </c>
      <c r="G226">
        <v>21</v>
      </c>
      <c r="H226" s="10">
        <v>3.66</v>
      </c>
      <c r="I226" t="s">
        <v>73</v>
      </c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</row>
    <row r="227" spans="1:29" x14ac:dyDescent="0.3">
      <c r="A227" s="3">
        <v>44746</v>
      </c>
      <c r="B227" t="s">
        <v>0</v>
      </c>
      <c r="C227" t="s">
        <v>2</v>
      </c>
      <c r="D227">
        <v>4</v>
      </c>
      <c r="E227">
        <v>53</v>
      </c>
      <c r="F227" t="s">
        <v>13</v>
      </c>
      <c r="G227">
        <v>21</v>
      </c>
      <c r="H227" s="10">
        <v>21.96</v>
      </c>
      <c r="I227" t="s">
        <v>73</v>
      </c>
    </row>
    <row r="228" spans="1:29" x14ac:dyDescent="0.3">
      <c r="A228" s="3">
        <v>44746</v>
      </c>
      <c r="B228" t="s">
        <v>0</v>
      </c>
      <c r="C228" t="s">
        <v>2</v>
      </c>
      <c r="D228">
        <v>4</v>
      </c>
      <c r="E228">
        <v>53</v>
      </c>
      <c r="F228" t="s">
        <v>13</v>
      </c>
      <c r="G228">
        <v>21</v>
      </c>
      <c r="H228" s="10">
        <v>64.63</v>
      </c>
      <c r="I228" t="s">
        <v>73</v>
      </c>
    </row>
    <row r="229" spans="1:29" x14ac:dyDescent="0.3">
      <c r="A229" s="3">
        <v>44747</v>
      </c>
      <c r="B229" t="s">
        <v>0</v>
      </c>
      <c r="C229" t="s">
        <v>2</v>
      </c>
      <c r="D229">
        <v>4</v>
      </c>
      <c r="E229">
        <v>53</v>
      </c>
      <c r="F229" t="s">
        <v>13</v>
      </c>
      <c r="G229">
        <v>21</v>
      </c>
      <c r="H229" s="10">
        <v>26.66</v>
      </c>
      <c r="I229" t="s">
        <v>73</v>
      </c>
    </row>
    <row r="230" spans="1:29" x14ac:dyDescent="0.3">
      <c r="A230" s="3">
        <v>44748</v>
      </c>
      <c r="B230" t="s">
        <v>1</v>
      </c>
      <c r="C230" t="s">
        <v>18</v>
      </c>
      <c r="D230">
        <v>1</v>
      </c>
      <c r="E230">
        <v>3</v>
      </c>
      <c r="F230" t="s">
        <v>12</v>
      </c>
      <c r="G230">
        <v>4</v>
      </c>
      <c r="H230" s="10">
        <v>4.9800000000000004</v>
      </c>
      <c r="I230" t="s">
        <v>73</v>
      </c>
      <c r="J230" t="s">
        <v>70</v>
      </c>
      <c r="K230" t="s">
        <v>136</v>
      </c>
    </row>
    <row r="231" spans="1:29" x14ac:dyDescent="0.3">
      <c r="A231" s="3">
        <v>44748</v>
      </c>
      <c r="B231" t="s">
        <v>0</v>
      </c>
      <c r="C231" t="s">
        <v>2</v>
      </c>
      <c r="D231">
        <v>4</v>
      </c>
      <c r="E231">
        <v>53</v>
      </c>
      <c r="F231" t="s">
        <v>13</v>
      </c>
      <c r="G231">
        <v>21</v>
      </c>
      <c r="H231" s="10">
        <v>51.09</v>
      </c>
      <c r="I231" t="s">
        <v>73</v>
      </c>
      <c r="U231" s="10"/>
    </row>
    <row r="232" spans="1:29" x14ac:dyDescent="0.3">
      <c r="A232" s="3">
        <v>44749</v>
      </c>
      <c r="B232" t="s">
        <v>0</v>
      </c>
      <c r="C232" t="s">
        <v>2</v>
      </c>
      <c r="D232">
        <v>4</v>
      </c>
      <c r="E232">
        <v>53</v>
      </c>
      <c r="F232" t="s">
        <v>13</v>
      </c>
      <c r="G232">
        <v>21</v>
      </c>
      <c r="H232" s="10">
        <v>52.55</v>
      </c>
      <c r="I232" t="s">
        <v>73</v>
      </c>
    </row>
    <row r="233" spans="1:29" x14ac:dyDescent="0.3">
      <c r="A233" s="3">
        <v>44749</v>
      </c>
      <c r="B233" t="s">
        <v>1</v>
      </c>
      <c r="C233" t="s">
        <v>18</v>
      </c>
      <c r="D233">
        <v>1</v>
      </c>
      <c r="E233">
        <v>3</v>
      </c>
      <c r="F233" t="s">
        <v>12</v>
      </c>
      <c r="G233">
        <v>4</v>
      </c>
      <c r="H233" s="10">
        <v>4.9800000000000004</v>
      </c>
      <c r="I233" t="s">
        <v>73</v>
      </c>
      <c r="J233" t="s">
        <v>70</v>
      </c>
      <c r="K233" t="s">
        <v>135</v>
      </c>
    </row>
    <row r="234" spans="1:29" s="10" customFormat="1" x14ac:dyDescent="0.3">
      <c r="A234" s="3">
        <v>44749</v>
      </c>
      <c r="B234" t="s">
        <v>1</v>
      </c>
      <c r="C234" t="s">
        <v>18</v>
      </c>
      <c r="D234">
        <v>1</v>
      </c>
      <c r="E234">
        <v>3</v>
      </c>
      <c r="F234" t="s">
        <v>12</v>
      </c>
      <c r="G234">
        <v>4</v>
      </c>
      <c r="H234" s="10">
        <v>29.87</v>
      </c>
      <c r="I234" t="s">
        <v>73</v>
      </c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</row>
    <row r="235" spans="1:29" x14ac:dyDescent="0.3">
      <c r="A235" s="3">
        <v>44749</v>
      </c>
      <c r="B235" t="s">
        <v>0</v>
      </c>
      <c r="C235" t="s">
        <v>2</v>
      </c>
      <c r="D235">
        <v>4</v>
      </c>
      <c r="E235">
        <v>53</v>
      </c>
      <c r="F235" t="s">
        <v>13</v>
      </c>
      <c r="G235">
        <v>21</v>
      </c>
      <c r="H235" s="10">
        <v>127.78</v>
      </c>
      <c r="I235" t="s">
        <v>73</v>
      </c>
    </row>
    <row r="236" spans="1:29" x14ac:dyDescent="0.3">
      <c r="A236" s="3">
        <v>44750</v>
      </c>
      <c r="B236" t="s">
        <v>0</v>
      </c>
      <c r="C236" t="s">
        <v>2</v>
      </c>
      <c r="D236">
        <v>4</v>
      </c>
      <c r="E236">
        <v>53</v>
      </c>
      <c r="F236" t="s">
        <v>13</v>
      </c>
      <c r="G236">
        <v>21</v>
      </c>
      <c r="H236" s="10">
        <v>0.71</v>
      </c>
      <c r="I236" t="s">
        <v>73</v>
      </c>
    </row>
    <row r="237" spans="1:29" x14ac:dyDescent="0.3">
      <c r="A237" s="3">
        <v>44754</v>
      </c>
      <c r="B237" t="s">
        <v>0</v>
      </c>
      <c r="C237" t="s">
        <v>2</v>
      </c>
      <c r="D237">
        <v>4</v>
      </c>
      <c r="E237">
        <v>53</v>
      </c>
      <c r="F237" t="s">
        <v>13</v>
      </c>
      <c r="G237">
        <v>21</v>
      </c>
      <c r="H237" s="10">
        <v>55.4</v>
      </c>
      <c r="I237" t="s">
        <v>73</v>
      </c>
    </row>
    <row r="238" spans="1:29" x14ac:dyDescent="0.3">
      <c r="A238" s="3">
        <v>44754</v>
      </c>
      <c r="B238" t="s">
        <v>0</v>
      </c>
      <c r="C238" t="s">
        <v>2</v>
      </c>
      <c r="D238">
        <v>4</v>
      </c>
      <c r="E238">
        <v>55</v>
      </c>
      <c r="F238" t="s">
        <v>13</v>
      </c>
      <c r="G238">
        <v>21</v>
      </c>
      <c r="H238" s="10">
        <v>101.53</v>
      </c>
      <c r="I238" t="s">
        <v>73</v>
      </c>
    </row>
    <row r="239" spans="1:29" s="10" customFormat="1" x14ac:dyDescent="0.3">
      <c r="A239" s="13">
        <v>44755</v>
      </c>
      <c r="B239" s="10" t="s">
        <v>1</v>
      </c>
      <c r="C239" s="10" t="s">
        <v>2</v>
      </c>
      <c r="D239" s="10">
        <v>4</v>
      </c>
      <c r="E239" s="10">
        <v>53</v>
      </c>
      <c r="F239" s="10" t="s">
        <v>13</v>
      </c>
      <c r="G239" s="10">
        <v>18</v>
      </c>
      <c r="H239" s="10">
        <v>91.08</v>
      </c>
      <c r="I239" s="10" t="s">
        <v>73</v>
      </c>
      <c r="J239" s="10" t="s">
        <v>70</v>
      </c>
      <c r="K239" s="10" t="s">
        <v>137</v>
      </c>
    </row>
    <row r="240" spans="1:29" ht="16.95" customHeight="1" x14ac:dyDescent="0.3">
      <c r="A240" s="3">
        <v>44755</v>
      </c>
      <c r="B240" t="s">
        <v>0</v>
      </c>
      <c r="C240" t="s">
        <v>2</v>
      </c>
      <c r="D240">
        <v>4</v>
      </c>
      <c r="E240">
        <v>55</v>
      </c>
      <c r="F240" t="s">
        <v>13</v>
      </c>
      <c r="G240">
        <v>21</v>
      </c>
      <c r="H240" s="10">
        <v>120.07</v>
      </c>
      <c r="I240" t="s">
        <v>73</v>
      </c>
    </row>
    <row r="241" spans="1:11" s="10" customFormat="1" x14ac:dyDescent="0.3">
      <c r="A241" s="13">
        <v>44756</v>
      </c>
      <c r="B241" s="10" t="s">
        <v>1</v>
      </c>
      <c r="C241" s="10" t="s">
        <v>2</v>
      </c>
      <c r="D241" s="10">
        <v>4</v>
      </c>
      <c r="E241" s="10">
        <v>56</v>
      </c>
      <c r="F241" s="10" t="s">
        <v>13</v>
      </c>
      <c r="G241" s="10">
        <v>18</v>
      </c>
      <c r="H241" s="10">
        <v>91.08</v>
      </c>
      <c r="I241" s="10" t="s">
        <v>73</v>
      </c>
    </row>
    <row r="242" spans="1:11" x14ac:dyDescent="0.3">
      <c r="A242" s="3">
        <v>44756</v>
      </c>
      <c r="B242" t="s">
        <v>0</v>
      </c>
      <c r="C242" t="s">
        <v>2</v>
      </c>
      <c r="D242">
        <v>4</v>
      </c>
      <c r="E242">
        <v>55</v>
      </c>
      <c r="F242" t="s">
        <v>13</v>
      </c>
      <c r="G242">
        <v>21</v>
      </c>
      <c r="H242" s="10">
        <v>5.26</v>
      </c>
      <c r="I242" t="s">
        <v>73</v>
      </c>
      <c r="J242" t="s">
        <v>70</v>
      </c>
      <c r="K242" t="s">
        <v>138</v>
      </c>
    </row>
    <row r="243" spans="1:11" x14ac:dyDescent="0.3">
      <c r="A243" s="3">
        <v>44756</v>
      </c>
      <c r="B243" s="10" t="s">
        <v>0</v>
      </c>
      <c r="C243" s="10" t="s">
        <v>2</v>
      </c>
      <c r="D243" s="10">
        <v>4</v>
      </c>
      <c r="E243" s="10">
        <v>55</v>
      </c>
      <c r="F243" s="10" t="s">
        <v>13</v>
      </c>
      <c r="G243" s="10">
        <v>21</v>
      </c>
      <c r="H243" s="10">
        <v>91.08</v>
      </c>
      <c r="I243" s="10" t="s">
        <v>70</v>
      </c>
    </row>
    <row r="244" spans="1:11" x14ac:dyDescent="0.3">
      <c r="A244" s="3">
        <v>44756</v>
      </c>
      <c r="B244" t="s">
        <v>1</v>
      </c>
      <c r="C244" t="s">
        <v>2</v>
      </c>
      <c r="D244">
        <v>4</v>
      </c>
      <c r="E244">
        <v>56</v>
      </c>
      <c r="F244" t="s">
        <v>12</v>
      </c>
      <c r="G244">
        <v>18</v>
      </c>
      <c r="H244" s="10">
        <v>55.56</v>
      </c>
      <c r="I244" t="s">
        <v>73</v>
      </c>
    </row>
    <row r="245" spans="1:11" x14ac:dyDescent="0.3">
      <c r="A245" s="3">
        <v>44757</v>
      </c>
      <c r="B245" t="s">
        <v>1</v>
      </c>
      <c r="C245" t="s">
        <v>18</v>
      </c>
      <c r="D245">
        <v>1</v>
      </c>
      <c r="E245">
        <v>3</v>
      </c>
      <c r="F245" t="s">
        <v>12</v>
      </c>
      <c r="G245">
        <v>4</v>
      </c>
      <c r="H245" s="10">
        <v>9.85</v>
      </c>
      <c r="I245" t="s">
        <v>73</v>
      </c>
    </row>
    <row r="246" spans="1:11" x14ac:dyDescent="0.3">
      <c r="A246" s="3">
        <v>44758</v>
      </c>
      <c r="B246" t="s">
        <v>0</v>
      </c>
      <c r="C246" t="s">
        <v>2</v>
      </c>
      <c r="D246">
        <v>4</v>
      </c>
      <c r="E246">
        <v>55</v>
      </c>
      <c r="F246" t="s">
        <v>13</v>
      </c>
      <c r="G246">
        <v>21</v>
      </c>
      <c r="H246" s="10">
        <v>5.25</v>
      </c>
      <c r="I246" t="s">
        <v>73</v>
      </c>
    </row>
    <row r="247" spans="1:11" x14ac:dyDescent="0.3">
      <c r="A247" s="3">
        <v>44758</v>
      </c>
      <c r="B247" t="s">
        <v>1</v>
      </c>
      <c r="C247" t="s">
        <v>2</v>
      </c>
      <c r="D247">
        <v>4</v>
      </c>
      <c r="E247">
        <v>54</v>
      </c>
      <c r="F247" t="s">
        <v>12</v>
      </c>
      <c r="G247">
        <v>18</v>
      </c>
      <c r="H247" s="10">
        <v>30.65</v>
      </c>
      <c r="I247" t="s">
        <v>73</v>
      </c>
    </row>
    <row r="248" spans="1:11" x14ac:dyDescent="0.3">
      <c r="A248" s="3">
        <v>44760</v>
      </c>
      <c r="B248" t="s">
        <v>1</v>
      </c>
      <c r="C248" t="s">
        <v>2</v>
      </c>
      <c r="D248">
        <v>4</v>
      </c>
      <c r="E248">
        <v>54</v>
      </c>
      <c r="F248" t="s">
        <v>12</v>
      </c>
      <c r="G248">
        <v>18</v>
      </c>
      <c r="H248" s="10">
        <v>94.26</v>
      </c>
      <c r="I248" t="s">
        <v>73</v>
      </c>
    </row>
    <row r="249" spans="1:11" x14ac:dyDescent="0.3">
      <c r="A249" s="3">
        <v>44760</v>
      </c>
      <c r="B249" t="s">
        <v>0</v>
      </c>
      <c r="C249" t="s">
        <v>2</v>
      </c>
      <c r="D249">
        <v>4</v>
      </c>
      <c r="E249">
        <v>55</v>
      </c>
      <c r="F249" t="s">
        <v>13</v>
      </c>
      <c r="G249">
        <v>21</v>
      </c>
      <c r="H249" s="10">
        <v>79.94</v>
      </c>
      <c r="I249" t="s">
        <v>73</v>
      </c>
    </row>
    <row r="250" spans="1:11" x14ac:dyDescent="0.3">
      <c r="A250" s="3">
        <v>44761</v>
      </c>
      <c r="B250" t="s">
        <v>0</v>
      </c>
      <c r="C250" t="s">
        <v>2</v>
      </c>
      <c r="D250">
        <v>4</v>
      </c>
      <c r="E250">
        <v>55</v>
      </c>
      <c r="F250" t="s">
        <v>13</v>
      </c>
      <c r="G250">
        <v>21</v>
      </c>
      <c r="H250" s="10">
        <v>120.07</v>
      </c>
      <c r="I250" t="s">
        <v>73</v>
      </c>
    </row>
    <row r="251" spans="1:11" x14ac:dyDescent="0.3">
      <c r="A251" s="3">
        <v>44761</v>
      </c>
      <c r="B251" t="s">
        <v>0</v>
      </c>
      <c r="C251" t="s">
        <v>2</v>
      </c>
      <c r="D251">
        <v>4</v>
      </c>
      <c r="E251">
        <v>55</v>
      </c>
      <c r="F251" t="s">
        <v>140</v>
      </c>
      <c r="G251">
        <v>21</v>
      </c>
      <c r="H251" s="10">
        <v>120.07</v>
      </c>
      <c r="I251" t="s">
        <v>73</v>
      </c>
    </row>
    <row r="252" spans="1:11" x14ac:dyDescent="0.3">
      <c r="A252" s="3">
        <v>44761</v>
      </c>
      <c r="B252" t="s">
        <v>1</v>
      </c>
      <c r="C252" t="s">
        <v>2</v>
      </c>
      <c r="D252">
        <v>4</v>
      </c>
      <c r="E252">
        <v>54</v>
      </c>
      <c r="F252" t="s">
        <v>12</v>
      </c>
      <c r="G252">
        <v>18</v>
      </c>
      <c r="H252" s="10">
        <v>82.9</v>
      </c>
      <c r="I252" t="s">
        <v>73</v>
      </c>
    </row>
    <row r="253" spans="1:11" x14ac:dyDescent="0.3">
      <c r="A253" s="3">
        <v>44764</v>
      </c>
      <c r="B253" t="s">
        <v>0</v>
      </c>
      <c r="C253" t="s">
        <v>2</v>
      </c>
      <c r="D253">
        <v>4</v>
      </c>
      <c r="E253">
        <v>55</v>
      </c>
      <c r="F253" t="s">
        <v>140</v>
      </c>
      <c r="G253">
        <v>21</v>
      </c>
      <c r="H253" s="10">
        <v>120.07</v>
      </c>
      <c r="I253" t="s">
        <v>73</v>
      </c>
    </row>
    <row r="254" spans="1:11" x14ac:dyDescent="0.3">
      <c r="A254" s="3">
        <v>44764</v>
      </c>
      <c r="B254" t="s">
        <v>1</v>
      </c>
      <c r="C254" t="s">
        <v>2</v>
      </c>
      <c r="D254">
        <v>4</v>
      </c>
      <c r="E254">
        <v>54</v>
      </c>
      <c r="F254" t="s">
        <v>12</v>
      </c>
      <c r="G254">
        <v>18</v>
      </c>
      <c r="H254" s="10">
        <v>82.9</v>
      </c>
      <c r="I254" t="s">
        <v>73</v>
      </c>
    </row>
    <row r="255" spans="1:11" x14ac:dyDescent="0.3">
      <c r="A255" s="3">
        <v>44765</v>
      </c>
      <c r="B255" t="s">
        <v>0</v>
      </c>
      <c r="C255" t="s">
        <v>2</v>
      </c>
      <c r="D255">
        <v>4</v>
      </c>
      <c r="E255">
        <v>55</v>
      </c>
      <c r="F255" t="s">
        <v>13</v>
      </c>
      <c r="G255">
        <v>21</v>
      </c>
      <c r="H255" s="10">
        <v>99.47</v>
      </c>
      <c r="I255" t="s">
        <v>73</v>
      </c>
    </row>
    <row r="256" spans="1:11" x14ac:dyDescent="0.3">
      <c r="A256" s="3">
        <v>44767</v>
      </c>
      <c r="B256" t="s">
        <v>0</v>
      </c>
      <c r="C256" t="s">
        <v>2</v>
      </c>
      <c r="D256">
        <v>4</v>
      </c>
      <c r="E256">
        <v>56</v>
      </c>
      <c r="F256" t="s">
        <v>13</v>
      </c>
      <c r="G256">
        <v>21</v>
      </c>
      <c r="H256" s="10">
        <v>62.96</v>
      </c>
      <c r="I256" t="s">
        <v>73</v>
      </c>
    </row>
    <row r="257" spans="1:9" x14ac:dyDescent="0.3">
      <c r="A257" s="3">
        <v>44768</v>
      </c>
      <c r="B257" t="s">
        <v>0</v>
      </c>
      <c r="C257" t="s">
        <v>2</v>
      </c>
      <c r="D257">
        <v>4</v>
      </c>
      <c r="E257">
        <v>56</v>
      </c>
      <c r="F257" t="s">
        <v>13</v>
      </c>
      <c r="G257">
        <v>21</v>
      </c>
      <c r="H257" s="10">
        <v>6.37</v>
      </c>
      <c r="I257" t="s">
        <v>73</v>
      </c>
    </row>
    <row r="258" spans="1:9" x14ac:dyDescent="0.3">
      <c r="A258" s="3">
        <v>44768</v>
      </c>
      <c r="B258" t="s">
        <v>0</v>
      </c>
      <c r="C258" t="s">
        <v>2</v>
      </c>
      <c r="D258">
        <v>4</v>
      </c>
      <c r="E258">
        <v>55</v>
      </c>
      <c r="F258" t="s">
        <v>140</v>
      </c>
      <c r="G258">
        <v>21</v>
      </c>
      <c r="H258" s="10">
        <v>120.07</v>
      </c>
      <c r="I258" t="s">
        <v>73</v>
      </c>
    </row>
    <row r="259" spans="1:9" x14ac:dyDescent="0.3">
      <c r="A259" s="3">
        <v>44768</v>
      </c>
      <c r="B259" t="s">
        <v>1</v>
      </c>
      <c r="C259" t="s">
        <v>2</v>
      </c>
      <c r="D259">
        <v>4</v>
      </c>
      <c r="E259">
        <v>54</v>
      </c>
      <c r="F259" t="s">
        <v>12</v>
      </c>
      <c r="G259">
        <v>18</v>
      </c>
      <c r="H259" s="10">
        <v>82.9</v>
      </c>
      <c r="I259" t="s">
        <v>73</v>
      </c>
    </row>
    <row r="260" spans="1:9" x14ac:dyDescent="0.3">
      <c r="A260" s="3">
        <v>44769</v>
      </c>
      <c r="B260" t="s">
        <v>0</v>
      </c>
      <c r="C260" t="s">
        <v>2</v>
      </c>
      <c r="D260">
        <v>4</v>
      </c>
      <c r="E260">
        <v>55</v>
      </c>
      <c r="F260" t="s">
        <v>140</v>
      </c>
      <c r="G260">
        <v>21</v>
      </c>
      <c r="H260" s="10">
        <v>120.07</v>
      </c>
      <c r="I260" t="s">
        <v>73</v>
      </c>
    </row>
    <row r="261" spans="1:9" x14ac:dyDescent="0.3">
      <c r="A261" s="3">
        <v>44769</v>
      </c>
      <c r="B261" t="s">
        <v>1</v>
      </c>
      <c r="C261" t="s">
        <v>2</v>
      </c>
      <c r="D261">
        <v>4</v>
      </c>
      <c r="E261">
        <v>54</v>
      </c>
      <c r="F261" t="s">
        <v>12</v>
      </c>
      <c r="G261">
        <v>18</v>
      </c>
      <c r="H261" s="10">
        <v>82.9</v>
      </c>
      <c r="I261" t="s">
        <v>73</v>
      </c>
    </row>
    <row r="262" spans="1:9" x14ac:dyDescent="0.3">
      <c r="A262" s="3">
        <v>44770</v>
      </c>
      <c r="B262" t="s">
        <v>0</v>
      </c>
      <c r="C262" t="s">
        <v>2</v>
      </c>
      <c r="D262">
        <v>4</v>
      </c>
      <c r="E262">
        <v>56</v>
      </c>
      <c r="F262" t="s">
        <v>13</v>
      </c>
      <c r="G262">
        <v>21</v>
      </c>
      <c r="H262" s="10">
        <v>6.37</v>
      </c>
      <c r="I262" t="s">
        <v>73</v>
      </c>
    </row>
    <row r="263" spans="1:9" x14ac:dyDescent="0.3">
      <c r="A263" s="3">
        <v>44770</v>
      </c>
      <c r="B263" t="s">
        <v>0</v>
      </c>
      <c r="C263" t="s">
        <v>2</v>
      </c>
      <c r="D263">
        <v>4</v>
      </c>
      <c r="E263">
        <v>54</v>
      </c>
      <c r="F263" t="s">
        <v>13</v>
      </c>
      <c r="G263">
        <v>21</v>
      </c>
      <c r="H263" s="10">
        <v>20.38</v>
      </c>
      <c r="I263" t="s">
        <v>73</v>
      </c>
    </row>
    <row r="264" spans="1:9" x14ac:dyDescent="0.3">
      <c r="A264" s="3">
        <v>44770</v>
      </c>
      <c r="B264" t="s">
        <v>0</v>
      </c>
      <c r="C264" t="s">
        <v>2</v>
      </c>
      <c r="D264">
        <v>4</v>
      </c>
      <c r="E264">
        <v>56</v>
      </c>
      <c r="F264" t="s">
        <v>13</v>
      </c>
      <c r="G264">
        <v>21</v>
      </c>
      <c r="H264" s="10">
        <v>4.34</v>
      </c>
      <c r="I264" t="s">
        <v>73</v>
      </c>
    </row>
    <row r="265" spans="1:9" x14ac:dyDescent="0.3">
      <c r="A265" s="3">
        <v>44770</v>
      </c>
      <c r="B265" t="s">
        <v>0</v>
      </c>
      <c r="C265" t="s">
        <v>2</v>
      </c>
      <c r="D265">
        <v>4</v>
      </c>
      <c r="E265">
        <v>54</v>
      </c>
      <c r="F265" t="s">
        <v>13</v>
      </c>
      <c r="G265">
        <v>21</v>
      </c>
      <c r="H265" s="10">
        <v>24.98</v>
      </c>
      <c r="I265" t="s">
        <v>73</v>
      </c>
    </row>
    <row r="266" spans="1:9" x14ac:dyDescent="0.3">
      <c r="A266" s="3">
        <v>44771</v>
      </c>
      <c r="B266" t="s">
        <v>0</v>
      </c>
      <c r="C266" t="s">
        <v>2</v>
      </c>
      <c r="D266">
        <v>4</v>
      </c>
      <c r="E266">
        <v>57</v>
      </c>
      <c r="F266" t="s">
        <v>13</v>
      </c>
      <c r="G266">
        <v>21</v>
      </c>
      <c r="H266" s="10">
        <v>28.54</v>
      </c>
      <c r="I266" t="s">
        <v>73</v>
      </c>
    </row>
    <row r="267" spans="1:9" x14ac:dyDescent="0.3">
      <c r="A267" s="3">
        <v>44771</v>
      </c>
      <c r="B267" t="s">
        <v>0</v>
      </c>
      <c r="C267" t="s">
        <v>2</v>
      </c>
      <c r="D267">
        <v>4</v>
      </c>
      <c r="E267">
        <v>57</v>
      </c>
      <c r="F267" t="s">
        <v>13</v>
      </c>
      <c r="G267">
        <v>21</v>
      </c>
      <c r="H267" s="10">
        <v>24.53</v>
      </c>
      <c r="I267" t="s">
        <v>73</v>
      </c>
    </row>
    <row r="268" spans="1:9" x14ac:dyDescent="0.3">
      <c r="A268" s="3">
        <v>44771</v>
      </c>
      <c r="B268" t="s">
        <v>1</v>
      </c>
      <c r="C268" t="s">
        <v>2</v>
      </c>
      <c r="D268">
        <v>4</v>
      </c>
      <c r="E268">
        <v>54</v>
      </c>
      <c r="F268" t="s">
        <v>12</v>
      </c>
      <c r="G268">
        <v>18</v>
      </c>
      <c r="H268">
        <v>57.23</v>
      </c>
      <c r="I268" t="s">
        <v>73</v>
      </c>
    </row>
    <row r="269" spans="1:9" x14ac:dyDescent="0.3">
      <c r="A269" s="3">
        <v>44774</v>
      </c>
      <c r="B269" t="s">
        <v>0</v>
      </c>
      <c r="C269" t="s">
        <v>2</v>
      </c>
      <c r="D269">
        <v>4</v>
      </c>
      <c r="E269">
        <v>57</v>
      </c>
      <c r="F269" t="s">
        <v>13</v>
      </c>
      <c r="G269">
        <v>21</v>
      </c>
      <c r="H269">
        <v>28.54</v>
      </c>
      <c r="I269" t="s">
        <v>73</v>
      </c>
    </row>
    <row r="270" spans="1:9" x14ac:dyDescent="0.3">
      <c r="A270" s="3">
        <v>44775</v>
      </c>
      <c r="B270" t="s">
        <v>0</v>
      </c>
      <c r="C270" t="s">
        <v>2</v>
      </c>
      <c r="D270">
        <v>4</v>
      </c>
      <c r="E270">
        <v>55</v>
      </c>
      <c r="F270" t="s">
        <v>140</v>
      </c>
      <c r="G270">
        <v>21</v>
      </c>
      <c r="H270" s="10">
        <v>120.07</v>
      </c>
      <c r="I270" t="s">
        <v>73</v>
      </c>
    </row>
    <row r="271" spans="1:9" x14ac:dyDescent="0.3">
      <c r="A271" s="3">
        <v>44775</v>
      </c>
      <c r="B271" t="s">
        <v>1</v>
      </c>
      <c r="C271" t="s">
        <v>2</v>
      </c>
      <c r="D271">
        <v>4</v>
      </c>
      <c r="E271">
        <v>54</v>
      </c>
      <c r="F271" t="s">
        <v>12</v>
      </c>
      <c r="G271">
        <v>18</v>
      </c>
      <c r="H271" s="10">
        <v>82.9</v>
      </c>
      <c r="I271" t="s">
        <v>73</v>
      </c>
    </row>
    <row r="272" spans="1:9" x14ac:dyDescent="0.3">
      <c r="A272" s="3">
        <v>44776</v>
      </c>
      <c r="B272" t="s">
        <v>0</v>
      </c>
      <c r="C272" t="s">
        <v>2</v>
      </c>
      <c r="D272">
        <v>4</v>
      </c>
      <c r="E272">
        <v>57</v>
      </c>
      <c r="F272" t="s">
        <v>13</v>
      </c>
      <c r="G272">
        <v>21</v>
      </c>
      <c r="H272" s="10">
        <v>54.89</v>
      </c>
      <c r="I272" t="s">
        <v>73</v>
      </c>
    </row>
    <row r="273" spans="1:11" x14ac:dyDescent="0.3">
      <c r="A273" s="3">
        <v>44776</v>
      </c>
      <c r="B273" t="s">
        <v>1</v>
      </c>
      <c r="C273" t="s">
        <v>2</v>
      </c>
      <c r="D273">
        <v>4</v>
      </c>
      <c r="E273">
        <v>54</v>
      </c>
      <c r="F273" t="s">
        <v>12</v>
      </c>
      <c r="G273">
        <v>18</v>
      </c>
      <c r="H273" s="10">
        <v>82.9</v>
      </c>
      <c r="I273" t="s">
        <v>73</v>
      </c>
    </row>
    <row r="274" spans="1:11" x14ac:dyDescent="0.3">
      <c r="A274" s="3">
        <v>44777</v>
      </c>
      <c r="B274" t="s">
        <v>0</v>
      </c>
      <c r="C274" t="s">
        <v>2</v>
      </c>
      <c r="D274">
        <v>4</v>
      </c>
      <c r="E274">
        <v>55</v>
      </c>
      <c r="F274" t="s">
        <v>140</v>
      </c>
      <c r="G274">
        <v>21</v>
      </c>
      <c r="H274" s="10">
        <v>120.07</v>
      </c>
      <c r="I274" t="s">
        <v>73</v>
      </c>
    </row>
    <row r="275" spans="1:11" x14ac:dyDescent="0.3">
      <c r="A275" s="3">
        <v>44778</v>
      </c>
      <c r="B275" t="s">
        <v>1</v>
      </c>
      <c r="C275" t="s">
        <v>18</v>
      </c>
      <c r="D275">
        <v>1</v>
      </c>
      <c r="E275">
        <v>2</v>
      </c>
      <c r="F275" t="s">
        <v>12</v>
      </c>
      <c r="G275">
        <v>4</v>
      </c>
      <c r="H275" s="10">
        <v>27.13</v>
      </c>
      <c r="I275" t="s">
        <v>73</v>
      </c>
      <c r="J275" t="s">
        <v>70</v>
      </c>
      <c r="K275" t="s">
        <v>141</v>
      </c>
    </row>
    <row r="276" spans="1:11" x14ac:dyDescent="0.3">
      <c r="A276" s="3">
        <v>44778</v>
      </c>
      <c r="B276" t="s">
        <v>1</v>
      </c>
      <c r="C276" t="s">
        <v>18</v>
      </c>
      <c r="D276">
        <v>1</v>
      </c>
      <c r="E276">
        <v>2</v>
      </c>
      <c r="F276" t="s">
        <v>12</v>
      </c>
      <c r="G276">
        <v>4</v>
      </c>
      <c r="H276" s="10">
        <v>27.13</v>
      </c>
      <c r="I276" t="s">
        <v>73</v>
      </c>
    </row>
    <row r="277" spans="1:11" x14ac:dyDescent="0.3">
      <c r="A277" s="3">
        <v>44781</v>
      </c>
      <c r="B277" t="s">
        <v>0</v>
      </c>
      <c r="C277" t="s">
        <v>2</v>
      </c>
      <c r="D277">
        <v>4</v>
      </c>
      <c r="E277">
        <v>57</v>
      </c>
      <c r="F277" t="s">
        <v>13</v>
      </c>
      <c r="G277">
        <v>21</v>
      </c>
      <c r="H277" s="10">
        <v>62.64</v>
      </c>
      <c r="I277" t="s">
        <v>73</v>
      </c>
    </row>
    <row r="278" spans="1:11" x14ac:dyDescent="0.3">
      <c r="A278" s="3">
        <v>44781</v>
      </c>
      <c r="B278" t="s">
        <v>1</v>
      </c>
      <c r="C278" t="s">
        <v>3</v>
      </c>
      <c r="D278">
        <v>2</v>
      </c>
      <c r="E278">
        <v>8</v>
      </c>
      <c r="F278" t="s">
        <v>12</v>
      </c>
      <c r="G278">
        <v>15</v>
      </c>
      <c r="H278" s="10">
        <v>78.73</v>
      </c>
      <c r="I278" t="s">
        <v>73</v>
      </c>
    </row>
    <row r="279" spans="1:11" x14ac:dyDescent="0.3">
      <c r="A279" s="3">
        <v>44782</v>
      </c>
      <c r="B279" t="s">
        <v>0</v>
      </c>
      <c r="C279" t="s">
        <v>2</v>
      </c>
      <c r="D279">
        <v>4</v>
      </c>
      <c r="E279">
        <v>57</v>
      </c>
      <c r="F279" t="s">
        <v>13</v>
      </c>
      <c r="G279">
        <v>21</v>
      </c>
      <c r="H279" s="10">
        <v>5.18</v>
      </c>
      <c r="I279" t="s">
        <v>73</v>
      </c>
    </row>
    <row r="280" spans="1:11" x14ac:dyDescent="0.3">
      <c r="A280" s="3">
        <v>44782</v>
      </c>
      <c r="B280" t="s">
        <v>1</v>
      </c>
      <c r="C280" t="s">
        <v>3</v>
      </c>
      <c r="D280">
        <v>2</v>
      </c>
      <c r="E280">
        <v>8</v>
      </c>
      <c r="F280" t="s">
        <v>12</v>
      </c>
      <c r="G280">
        <v>16</v>
      </c>
      <c r="H280" s="10">
        <v>260</v>
      </c>
      <c r="I280" t="s">
        <v>70</v>
      </c>
    </row>
    <row r="281" spans="1:11" x14ac:dyDescent="0.3">
      <c r="A281" s="3">
        <v>44783</v>
      </c>
      <c r="B281" t="s">
        <v>0</v>
      </c>
      <c r="C281" t="s">
        <v>2</v>
      </c>
      <c r="D281">
        <v>4</v>
      </c>
      <c r="E281">
        <v>57</v>
      </c>
      <c r="F281" t="s">
        <v>13</v>
      </c>
      <c r="G281">
        <v>21</v>
      </c>
      <c r="H281" s="10">
        <v>11.83</v>
      </c>
      <c r="I281" t="s">
        <v>73</v>
      </c>
    </row>
    <row r="282" spans="1:11" x14ac:dyDescent="0.3">
      <c r="A282" s="3">
        <v>44789</v>
      </c>
      <c r="B282" t="s">
        <v>1</v>
      </c>
      <c r="C282" t="s">
        <v>18</v>
      </c>
      <c r="D282">
        <v>1</v>
      </c>
      <c r="E282">
        <v>2</v>
      </c>
      <c r="F282" t="s">
        <v>12</v>
      </c>
      <c r="G282">
        <v>4</v>
      </c>
      <c r="H282" s="10">
        <v>49.79</v>
      </c>
      <c r="I282" t="s">
        <v>73</v>
      </c>
    </row>
    <row r="283" spans="1:11" x14ac:dyDescent="0.3">
      <c r="A283" s="3">
        <v>44789</v>
      </c>
      <c r="B283" t="s">
        <v>0</v>
      </c>
      <c r="C283" t="s">
        <v>2</v>
      </c>
      <c r="D283">
        <v>4</v>
      </c>
      <c r="E283">
        <v>57</v>
      </c>
      <c r="F283" t="s">
        <v>13</v>
      </c>
      <c r="G283">
        <v>21</v>
      </c>
      <c r="H283" s="10">
        <v>30.48</v>
      </c>
      <c r="I283" t="s">
        <v>73</v>
      </c>
    </row>
    <row r="284" spans="1:11" x14ac:dyDescent="0.3">
      <c r="A284" s="3">
        <v>44790</v>
      </c>
      <c r="B284" t="s">
        <v>1</v>
      </c>
      <c r="C284" t="s">
        <v>2</v>
      </c>
      <c r="D284">
        <v>2</v>
      </c>
      <c r="E284">
        <v>56</v>
      </c>
      <c r="F284" t="s">
        <v>12</v>
      </c>
      <c r="G284">
        <v>18</v>
      </c>
      <c r="H284" s="10">
        <v>13.17</v>
      </c>
      <c r="I284" t="s">
        <v>73</v>
      </c>
    </row>
    <row r="285" spans="1:11" x14ac:dyDescent="0.3">
      <c r="A285" s="3">
        <v>44790</v>
      </c>
      <c r="B285" t="s">
        <v>0</v>
      </c>
      <c r="C285" t="s">
        <v>2</v>
      </c>
      <c r="D285">
        <v>4</v>
      </c>
      <c r="E285">
        <v>57</v>
      </c>
      <c r="F285" t="s">
        <v>13</v>
      </c>
      <c r="G285">
        <v>21</v>
      </c>
      <c r="H285" s="10">
        <v>30.48</v>
      </c>
      <c r="I285" t="s">
        <v>73</v>
      </c>
    </row>
    <row r="286" spans="1:11" x14ac:dyDescent="0.3">
      <c r="A286" s="3">
        <v>44791</v>
      </c>
      <c r="B286" t="s">
        <v>1</v>
      </c>
      <c r="C286" t="s">
        <v>2</v>
      </c>
      <c r="D286">
        <v>2</v>
      </c>
      <c r="E286">
        <v>56</v>
      </c>
      <c r="F286" t="s">
        <v>12</v>
      </c>
      <c r="G286">
        <v>18</v>
      </c>
      <c r="H286" s="10">
        <v>13.72</v>
      </c>
      <c r="I286" t="s">
        <v>73</v>
      </c>
    </row>
    <row r="287" spans="1:11" x14ac:dyDescent="0.3">
      <c r="A287" s="3">
        <v>44795</v>
      </c>
      <c r="B287" t="s">
        <v>0</v>
      </c>
      <c r="C287" t="s">
        <v>2</v>
      </c>
      <c r="D287">
        <v>4</v>
      </c>
      <c r="E287">
        <v>57</v>
      </c>
      <c r="F287" t="s">
        <v>13</v>
      </c>
      <c r="G287">
        <v>21</v>
      </c>
      <c r="H287" s="10">
        <v>99.76</v>
      </c>
      <c r="I287" t="s">
        <v>73</v>
      </c>
    </row>
    <row r="288" spans="1:11" x14ac:dyDescent="0.3">
      <c r="A288" s="3">
        <v>44797</v>
      </c>
      <c r="B288" t="s">
        <v>1</v>
      </c>
      <c r="C288" t="s">
        <v>3</v>
      </c>
      <c r="D288">
        <v>2</v>
      </c>
      <c r="E288">
        <v>8</v>
      </c>
      <c r="F288" t="s">
        <v>12</v>
      </c>
      <c r="G288">
        <v>16</v>
      </c>
      <c r="H288" s="10">
        <v>59.86</v>
      </c>
      <c r="I288" t="s">
        <v>73</v>
      </c>
    </row>
    <row r="289" spans="1:9" x14ac:dyDescent="0.3">
      <c r="A289" s="3">
        <v>44798</v>
      </c>
      <c r="B289" t="s">
        <v>1</v>
      </c>
      <c r="C289" t="s">
        <v>2</v>
      </c>
      <c r="D289">
        <v>2</v>
      </c>
      <c r="E289">
        <v>54</v>
      </c>
      <c r="F289" t="s">
        <v>12</v>
      </c>
      <c r="G289">
        <v>18</v>
      </c>
      <c r="H289" s="10">
        <v>34.92</v>
      </c>
    </row>
    <row r="290" spans="1:9" x14ac:dyDescent="0.3">
      <c r="A290" s="3">
        <v>44798</v>
      </c>
      <c r="B290" t="s">
        <v>1</v>
      </c>
      <c r="C290" t="s">
        <v>18</v>
      </c>
      <c r="D290">
        <v>1</v>
      </c>
      <c r="E290">
        <v>2</v>
      </c>
      <c r="F290" t="s">
        <v>12</v>
      </c>
      <c r="G290">
        <v>4</v>
      </c>
      <c r="H290" s="10">
        <v>99</v>
      </c>
      <c r="I290" t="s">
        <v>73</v>
      </c>
    </row>
    <row r="291" spans="1:9" x14ac:dyDescent="0.3">
      <c r="A291" s="3">
        <v>44802</v>
      </c>
      <c r="B291" t="s">
        <v>0</v>
      </c>
      <c r="C291" t="s">
        <v>2</v>
      </c>
      <c r="D291">
        <v>4</v>
      </c>
      <c r="E291">
        <v>57</v>
      </c>
      <c r="F291" t="s">
        <v>13</v>
      </c>
      <c r="G291">
        <v>21</v>
      </c>
      <c r="H291" s="10">
        <v>12.05</v>
      </c>
      <c r="I291" t="s">
        <v>73</v>
      </c>
    </row>
    <row r="292" spans="1:9" x14ac:dyDescent="0.3">
      <c r="A292" s="3">
        <v>44802</v>
      </c>
      <c r="B292" t="s">
        <v>1</v>
      </c>
      <c r="C292" t="s">
        <v>2</v>
      </c>
      <c r="D292">
        <v>4</v>
      </c>
      <c r="E292">
        <v>58</v>
      </c>
      <c r="F292" t="s">
        <v>12</v>
      </c>
      <c r="G292">
        <v>18</v>
      </c>
      <c r="H292" s="10">
        <v>12.46</v>
      </c>
      <c r="I292" t="s">
        <v>73</v>
      </c>
    </row>
    <row r="293" spans="1:9" x14ac:dyDescent="0.3">
      <c r="A293" s="3">
        <v>44802</v>
      </c>
      <c r="B293" t="s">
        <v>0</v>
      </c>
      <c r="C293" t="s">
        <v>18</v>
      </c>
      <c r="D293">
        <v>1</v>
      </c>
      <c r="E293">
        <v>4</v>
      </c>
      <c r="F293" t="s">
        <v>13</v>
      </c>
      <c r="G293">
        <v>5</v>
      </c>
      <c r="H293" s="10">
        <v>260</v>
      </c>
      <c r="I293" t="s">
        <v>70</v>
      </c>
    </row>
    <row r="294" spans="1:9" x14ac:dyDescent="0.3">
      <c r="A294" s="3">
        <v>44802</v>
      </c>
      <c r="B294" t="s">
        <v>0</v>
      </c>
      <c r="C294" t="s">
        <v>18</v>
      </c>
      <c r="D294">
        <v>1</v>
      </c>
      <c r="E294">
        <v>4</v>
      </c>
      <c r="F294" t="s">
        <v>13</v>
      </c>
      <c r="G294">
        <v>5</v>
      </c>
      <c r="H294" s="10">
        <v>104.58</v>
      </c>
      <c r="I294" t="s">
        <v>73</v>
      </c>
    </row>
    <row r="295" spans="1:9" x14ac:dyDescent="0.3">
      <c r="A295" s="3">
        <v>44802</v>
      </c>
      <c r="B295" t="s">
        <v>0</v>
      </c>
      <c r="C295" t="s">
        <v>18</v>
      </c>
      <c r="D295">
        <v>1</v>
      </c>
      <c r="E295">
        <v>4</v>
      </c>
      <c r="F295" t="s">
        <v>13</v>
      </c>
      <c r="G295">
        <v>5</v>
      </c>
      <c r="H295" s="10">
        <v>17.43</v>
      </c>
      <c r="I295" t="s">
        <v>73</v>
      </c>
    </row>
    <row r="296" spans="1:9" x14ac:dyDescent="0.3">
      <c r="A296" s="3">
        <v>44803</v>
      </c>
      <c r="B296" t="s">
        <v>1</v>
      </c>
      <c r="C296" t="s">
        <v>2</v>
      </c>
      <c r="D296">
        <v>4</v>
      </c>
      <c r="E296">
        <v>58</v>
      </c>
      <c r="F296" t="s">
        <v>12</v>
      </c>
      <c r="G296">
        <v>18</v>
      </c>
      <c r="H296" s="10">
        <v>6.19</v>
      </c>
      <c r="I296" t="s">
        <v>73</v>
      </c>
    </row>
    <row r="297" spans="1:9" x14ac:dyDescent="0.3">
      <c r="A297" s="3">
        <v>44804</v>
      </c>
      <c r="B297" t="s">
        <v>1</v>
      </c>
      <c r="C297" t="s">
        <v>2</v>
      </c>
      <c r="D297">
        <v>4</v>
      </c>
      <c r="E297">
        <v>58</v>
      </c>
      <c r="F297" t="s">
        <v>12</v>
      </c>
      <c r="G297">
        <v>18</v>
      </c>
      <c r="H297" s="14">
        <v>30.76</v>
      </c>
      <c r="I297" t="s">
        <v>73</v>
      </c>
    </row>
    <row r="298" spans="1:9" x14ac:dyDescent="0.3">
      <c r="A298" s="3">
        <v>44804</v>
      </c>
      <c r="B298" t="s">
        <v>1</v>
      </c>
      <c r="C298" t="s">
        <v>2</v>
      </c>
      <c r="D298">
        <v>4</v>
      </c>
      <c r="E298">
        <v>58</v>
      </c>
      <c r="F298" t="s">
        <v>12</v>
      </c>
      <c r="G298">
        <v>18</v>
      </c>
      <c r="H298" s="14">
        <v>3.06</v>
      </c>
      <c r="I298" t="s">
        <v>73</v>
      </c>
    </row>
    <row r="299" spans="1:9" x14ac:dyDescent="0.3">
      <c r="A299" s="3">
        <v>44804</v>
      </c>
      <c r="B299" t="s">
        <v>0</v>
      </c>
      <c r="C299" t="s">
        <v>18</v>
      </c>
      <c r="D299">
        <v>1</v>
      </c>
      <c r="E299">
        <v>4</v>
      </c>
      <c r="F299" t="s">
        <v>13</v>
      </c>
      <c r="G299">
        <v>5</v>
      </c>
      <c r="H299" s="10">
        <v>142.06</v>
      </c>
      <c r="I299" t="s">
        <v>73</v>
      </c>
    </row>
    <row r="300" spans="1:9" x14ac:dyDescent="0.3">
      <c r="A300" s="3">
        <v>44805</v>
      </c>
      <c r="B300" t="s">
        <v>0</v>
      </c>
      <c r="C300" t="s">
        <v>18</v>
      </c>
      <c r="D300">
        <v>1</v>
      </c>
      <c r="E300">
        <v>4</v>
      </c>
      <c r="F300" t="s">
        <v>13</v>
      </c>
      <c r="G300">
        <v>5</v>
      </c>
      <c r="H300" s="10">
        <v>155.81</v>
      </c>
      <c r="I300" t="s">
        <v>73</v>
      </c>
    </row>
    <row r="301" spans="1:9" x14ac:dyDescent="0.3">
      <c r="A301" s="3">
        <v>44810</v>
      </c>
      <c r="B301" t="s">
        <v>0</v>
      </c>
      <c r="C301" t="s">
        <v>18</v>
      </c>
      <c r="D301">
        <v>1</v>
      </c>
      <c r="E301">
        <v>4</v>
      </c>
      <c r="F301" t="s">
        <v>13</v>
      </c>
      <c r="G301">
        <v>5</v>
      </c>
      <c r="H301" s="10">
        <v>25.94</v>
      </c>
      <c r="I301" t="s">
        <v>73</v>
      </c>
    </row>
    <row r="302" spans="1:9" x14ac:dyDescent="0.3">
      <c r="A302" s="3">
        <v>44810</v>
      </c>
      <c r="B302" t="s">
        <v>0</v>
      </c>
      <c r="C302" t="s">
        <v>18</v>
      </c>
      <c r="D302">
        <v>1</v>
      </c>
      <c r="E302">
        <v>3</v>
      </c>
      <c r="F302" t="s">
        <v>13</v>
      </c>
      <c r="G302">
        <v>5</v>
      </c>
      <c r="H302" s="10">
        <v>130.72</v>
      </c>
      <c r="I302" t="s">
        <v>73</v>
      </c>
    </row>
    <row r="303" spans="1:9" x14ac:dyDescent="0.3">
      <c r="A303" s="3">
        <v>44810</v>
      </c>
      <c r="B303" t="s">
        <v>1</v>
      </c>
      <c r="C303" t="s">
        <v>2</v>
      </c>
      <c r="D303">
        <v>4</v>
      </c>
      <c r="E303">
        <v>58</v>
      </c>
      <c r="F303" t="s">
        <v>12</v>
      </c>
      <c r="G303">
        <v>18</v>
      </c>
      <c r="H303" s="10">
        <v>82.9</v>
      </c>
      <c r="I303" t="s">
        <v>73</v>
      </c>
    </row>
    <row r="304" spans="1:9" x14ac:dyDescent="0.3">
      <c r="A304" s="3">
        <v>44811</v>
      </c>
      <c r="B304" t="s">
        <v>1</v>
      </c>
      <c r="C304" t="s">
        <v>3</v>
      </c>
      <c r="D304">
        <v>2</v>
      </c>
      <c r="E304">
        <v>8</v>
      </c>
      <c r="F304" t="s">
        <v>12</v>
      </c>
      <c r="G304">
        <v>17</v>
      </c>
      <c r="H304" s="10">
        <v>39.11</v>
      </c>
      <c r="I304" t="s">
        <v>73</v>
      </c>
    </row>
    <row r="305" spans="1:9" x14ac:dyDescent="0.3">
      <c r="A305" s="3">
        <v>44812</v>
      </c>
      <c r="B305" t="s">
        <v>1</v>
      </c>
      <c r="C305" t="s">
        <v>3</v>
      </c>
      <c r="D305">
        <v>2</v>
      </c>
      <c r="E305">
        <v>8</v>
      </c>
      <c r="F305" t="s">
        <v>12</v>
      </c>
      <c r="G305">
        <v>17</v>
      </c>
      <c r="H305" s="10">
        <v>39.11</v>
      </c>
      <c r="I305" t="s">
        <v>73</v>
      </c>
    </row>
    <row r="306" spans="1:9" x14ac:dyDescent="0.3">
      <c r="A306" s="3">
        <v>44812</v>
      </c>
      <c r="B306" t="s">
        <v>0</v>
      </c>
      <c r="C306" t="s">
        <v>18</v>
      </c>
      <c r="D306">
        <v>1</v>
      </c>
      <c r="E306">
        <v>3</v>
      </c>
      <c r="F306" t="s">
        <v>13</v>
      </c>
      <c r="G306">
        <v>5</v>
      </c>
      <c r="H306" s="10">
        <v>130.72</v>
      </c>
      <c r="I306" t="s">
        <v>73</v>
      </c>
    </row>
    <row r="307" spans="1:9" x14ac:dyDescent="0.3">
      <c r="A307" s="3">
        <v>44813</v>
      </c>
      <c r="B307" t="s">
        <v>0</v>
      </c>
      <c r="C307" t="s">
        <v>18</v>
      </c>
      <c r="D307">
        <v>1</v>
      </c>
      <c r="E307">
        <v>3</v>
      </c>
      <c r="F307" t="s">
        <v>13</v>
      </c>
      <c r="G307">
        <v>5</v>
      </c>
      <c r="H307" s="10">
        <v>21.05</v>
      </c>
      <c r="I307" t="s">
        <v>73</v>
      </c>
    </row>
    <row r="308" spans="1:9" x14ac:dyDescent="0.3">
      <c r="A308" s="3">
        <v>44813</v>
      </c>
      <c r="B308" t="s">
        <v>0</v>
      </c>
      <c r="C308" t="s">
        <v>18</v>
      </c>
      <c r="D308">
        <v>1</v>
      </c>
      <c r="E308">
        <v>3</v>
      </c>
      <c r="F308" t="s">
        <v>13</v>
      </c>
      <c r="G308">
        <v>5</v>
      </c>
      <c r="H308" s="10">
        <v>135.6</v>
      </c>
      <c r="I308" t="s">
        <v>73</v>
      </c>
    </row>
    <row r="309" spans="1:9" x14ac:dyDescent="0.3">
      <c r="A309" s="3">
        <v>44816</v>
      </c>
      <c r="B309" t="s">
        <v>0</v>
      </c>
      <c r="C309" t="s">
        <v>18</v>
      </c>
      <c r="D309">
        <v>1</v>
      </c>
      <c r="E309">
        <v>3</v>
      </c>
      <c r="F309" t="s">
        <v>13</v>
      </c>
      <c r="G309">
        <v>5</v>
      </c>
      <c r="H309" s="10">
        <v>131.51</v>
      </c>
      <c r="I309" t="s">
        <v>73</v>
      </c>
    </row>
    <row r="310" spans="1:9" x14ac:dyDescent="0.3">
      <c r="A310" s="3">
        <v>44816</v>
      </c>
      <c r="B310" t="s">
        <v>1</v>
      </c>
      <c r="C310" t="s">
        <v>2</v>
      </c>
      <c r="D310">
        <v>4</v>
      </c>
      <c r="E310">
        <v>58</v>
      </c>
      <c r="F310" t="s">
        <v>12</v>
      </c>
      <c r="G310">
        <v>21</v>
      </c>
      <c r="H310" s="10">
        <v>17.920000000000002</v>
      </c>
      <c r="I310" t="s">
        <v>73</v>
      </c>
    </row>
    <row r="311" spans="1:9" x14ac:dyDescent="0.3">
      <c r="A311" s="3">
        <v>44817</v>
      </c>
      <c r="B311" t="s">
        <v>1</v>
      </c>
      <c r="C311" t="s">
        <v>2</v>
      </c>
      <c r="D311">
        <v>4</v>
      </c>
      <c r="E311">
        <v>58</v>
      </c>
      <c r="F311" t="s">
        <v>12</v>
      </c>
      <c r="G311">
        <v>21</v>
      </c>
      <c r="H311" s="10">
        <v>67.97</v>
      </c>
      <c r="I311" t="s">
        <v>73</v>
      </c>
    </row>
    <row r="312" spans="1:9" x14ac:dyDescent="0.3">
      <c r="A312" s="3">
        <v>44817</v>
      </c>
      <c r="B312" t="s">
        <v>0</v>
      </c>
      <c r="C312" t="s">
        <v>18</v>
      </c>
      <c r="D312">
        <v>1</v>
      </c>
      <c r="E312">
        <v>3</v>
      </c>
      <c r="F312" t="s">
        <v>13</v>
      </c>
      <c r="G312">
        <v>5</v>
      </c>
      <c r="H312" s="10">
        <v>135.6</v>
      </c>
      <c r="I312" t="s">
        <v>73</v>
      </c>
    </row>
    <row r="313" spans="1:9" x14ac:dyDescent="0.3">
      <c r="A313" s="3">
        <v>44818</v>
      </c>
      <c r="B313" t="s">
        <v>0</v>
      </c>
      <c r="C313" t="s">
        <v>18</v>
      </c>
      <c r="D313">
        <v>1</v>
      </c>
      <c r="E313">
        <v>3</v>
      </c>
      <c r="F313" t="s">
        <v>13</v>
      </c>
      <c r="G313">
        <v>5</v>
      </c>
      <c r="H313" s="10">
        <v>126.96</v>
      </c>
      <c r="I313" t="s">
        <v>73</v>
      </c>
    </row>
    <row r="314" spans="1:9" x14ac:dyDescent="0.3">
      <c r="A314" s="3">
        <v>44820</v>
      </c>
      <c r="B314" t="s">
        <v>0</v>
      </c>
      <c r="C314" t="s">
        <v>2</v>
      </c>
      <c r="D314">
        <v>4</v>
      </c>
      <c r="E314">
        <v>59</v>
      </c>
      <c r="F314" t="s">
        <v>13</v>
      </c>
      <c r="G314">
        <v>22</v>
      </c>
      <c r="H314" s="10">
        <v>117.62</v>
      </c>
      <c r="I314" t="s">
        <v>73</v>
      </c>
    </row>
    <row r="315" spans="1:9" x14ac:dyDescent="0.3">
      <c r="A315" s="3">
        <v>44823</v>
      </c>
      <c r="B315" t="s">
        <v>0</v>
      </c>
      <c r="C315" t="s">
        <v>18</v>
      </c>
      <c r="D315">
        <v>1</v>
      </c>
      <c r="E315">
        <v>4</v>
      </c>
      <c r="F315" t="s">
        <v>13</v>
      </c>
      <c r="G315">
        <v>5</v>
      </c>
      <c r="H315" s="10">
        <v>126.87</v>
      </c>
      <c r="I315" t="s">
        <v>73</v>
      </c>
    </row>
    <row r="316" spans="1:9" x14ac:dyDescent="0.3">
      <c r="A316" s="3">
        <v>44823</v>
      </c>
      <c r="B316" t="s">
        <v>0</v>
      </c>
      <c r="C316" t="s">
        <v>18</v>
      </c>
      <c r="D316">
        <v>1</v>
      </c>
      <c r="E316">
        <v>4</v>
      </c>
      <c r="F316" t="s">
        <v>13</v>
      </c>
      <c r="G316">
        <v>5</v>
      </c>
      <c r="H316" s="10">
        <v>126.87</v>
      </c>
      <c r="I316" t="s">
        <v>73</v>
      </c>
    </row>
    <row r="317" spans="1:9" x14ac:dyDescent="0.3">
      <c r="A317" s="3">
        <v>44824</v>
      </c>
      <c r="B317" t="s">
        <v>0</v>
      </c>
      <c r="C317" t="s">
        <v>18</v>
      </c>
      <c r="D317">
        <v>1</v>
      </c>
      <c r="E317">
        <v>4</v>
      </c>
      <c r="F317" t="s">
        <v>13</v>
      </c>
      <c r="G317">
        <v>5</v>
      </c>
      <c r="H317" s="10">
        <v>126.87</v>
      </c>
      <c r="I317" t="s">
        <v>73</v>
      </c>
    </row>
    <row r="318" spans="1:9" x14ac:dyDescent="0.3">
      <c r="A318" s="3">
        <v>44826</v>
      </c>
      <c r="B318" t="s">
        <v>1</v>
      </c>
      <c r="C318" t="s">
        <v>3</v>
      </c>
      <c r="D318">
        <v>2</v>
      </c>
      <c r="E318">
        <v>8</v>
      </c>
      <c r="F318" t="s">
        <v>12</v>
      </c>
      <c r="G318">
        <v>17</v>
      </c>
      <c r="H318" s="10">
        <v>119.18</v>
      </c>
      <c r="I318" t="s">
        <v>73</v>
      </c>
    </row>
    <row r="319" spans="1:9" x14ac:dyDescent="0.3">
      <c r="A319" s="3">
        <v>44826</v>
      </c>
      <c r="B319" t="s">
        <v>0</v>
      </c>
      <c r="C319" t="s">
        <v>18</v>
      </c>
      <c r="D319">
        <v>1</v>
      </c>
      <c r="E319">
        <v>4</v>
      </c>
      <c r="F319" t="s">
        <v>13</v>
      </c>
      <c r="G319">
        <v>5</v>
      </c>
      <c r="H319" s="10">
        <v>144.38</v>
      </c>
      <c r="I319" t="s">
        <v>73</v>
      </c>
    </row>
    <row r="320" spans="1:9" x14ac:dyDescent="0.3">
      <c r="A320" s="3">
        <v>44826</v>
      </c>
      <c r="B320" t="s">
        <v>1</v>
      </c>
      <c r="C320" t="s">
        <v>3</v>
      </c>
      <c r="D320">
        <v>1</v>
      </c>
      <c r="E320">
        <v>8</v>
      </c>
      <c r="F320" t="s">
        <v>12</v>
      </c>
      <c r="G320">
        <v>17</v>
      </c>
      <c r="H320" s="10">
        <v>104.83</v>
      </c>
      <c r="I320" t="s">
        <v>73</v>
      </c>
    </row>
    <row r="321" spans="1:11" x14ac:dyDescent="0.3">
      <c r="A321" s="3">
        <v>44827</v>
      </c>
      <c r="B321" t="s">
        <v>1</v>
      </c>
      <c r="C321" t="s">
        <v>3</v>
      </c>
      <c r="D321">
        <v>1</v>
      </c>
      <c r="E321">
        <v>8</v>
      </c>
      <c r="F321" t="s">
        <v>12</v>
      </c>
      <c r="G321">
        <v>17</v>
      </c>
      <c r="H321" s="10">
        <v>78.83</v>
      </c>
      <c r="I321" t="s">
        <v>73</v>
      </c>
    </row>
    <row r="322" spans="1:11" x14ac:dyDescent="0.3">
      <c r="A322" s="3">
        <v>44827</v>
      </c>
      <c r="B322" t="s">
        <v>0</v>
      </c>
      <c r="C322" t="s">
        <v>2</v>
      </c>
      <c r="D322">
        <v>4</v>
      </c>
      <c r="E322">
        <v>58</v>
      </c>
      <c r="F322" t="s">
        <v>13</v>
      </c>
      <c r="G322">
        <v>20</v>
      </c>
      <c r="H322" s="10">
        <v>104.83</v>
      </c>
      <c r="I322" t="s">
        <v>73</v>
      </c>
    </row>
    <row r="323" spans="1:11" x14ac:dyDescent="0.3">
      <c r="A323" s="3">
        <v>44828</v>
      </c>
      <c r="B323" t="s">
        <v>1</v>
      </c>
      <c r="C323" t="s">
        <v>3</v>
      </c>
      <c r="D323">
        <v>1</v>
      </c>
      <c r="E323">
        <v>8</v>
      </c>
      <c r="F323" t="s">
        <v>12</v>
      </c>
      <c r="G323">
        <v>17</v>
      </c>
      <c r="H323" s="10">
        <v>78</v>
      </c>
      <c r="I323" t="s">
        <v>73</v>
      </c>
      <c r="J323" s="9" t="s">
        <v>19</v>
      </c>
      <c r="K323" t="s">
        <v>152</v>
      </c>
    </row>
    <row r="324" spans="1:11" x14ac:dyDescent="0.3">
      <c r="A324" s="3">
        <v>44830</v>
      </c>
      <c r="B324" t="s">
        <v>0</v>
      </c>
      <c r="C324" t="s">
        <v>18</v>
      </c>
      <c r="D324">
        <v>1</v>
      </c>
      <c r="E324">
        <v>4</v>
      </c>
      <c r="F324" t="s">
        <v>13</v>
      </c>
      <c r="G324">
        <v>5</v>
      </c>
      <c r="H324" s="10">
        <v>155.34</v>
      </c>
      <c r="I324" t="s">
        <v>73</v>
      </c>
    </row>
    <row r="325" spans="1:11" x14ac:dyDescent="0.3">
      <c r="A325" s="3">
        <v>44831</v>
      </c>
      <c r="B325" t="s">
        <v>0</v>
      </c>
      <c r="C325" t="s">
        <v>18</v>
      </c>
      <c r="D325">
        <v>1</v>
      </c>
      <c r="E325">
        <v>4</v>
      </c>
      <c r="F325" t="s">
        <v>13</v>
      </c>
      <c r="G325">
        <v>5</v>
      </c>
      <c r="H325" s="10">
        <v>135.19</v>
      </c>
      <c r="I325" t="s">
        <v>73</v>
      </c>
    </row>
    <row r="326" spans="1:11" x14ac:dyDescent="0.3">
      <c r="A326" s="3">
        <v>44832</v>
      </c>
      <c r="B326" t="s">
        <v>0</v>
      </c>
      <c r="C326" t="s">
        <v>18</v>
      </c>
      <c r="D326">
        <v>1</v>
      </c>
      <c r="E326">
        <v>5</v>
      </c>
      <c r="F326" t="s">
        <v>13</v>
      </c>
      <c r="G326">
        <v>5</v>
      </c>
      <c r="H326" s="10">
        <v>132.87</v>
      </c>
      <c r="I326" t="s">
        <v>73</v>
      </c>
    </row>
    <row r="327" spans="1:11" x14ac:dyDescent="0.3">
      <c r="A327" s="3">
        <v>44833</v>
      </c>
      <c r="B327" t="s">
        <v>0</v>
      </c>
      <c r="C327" t="s">
        <v>18</v>
      </c>
      <c r="D327">
        <v>1</v>
      </c>
      <c r="E327">
        <v>5</v>
      </c>
      <c r="F327" t="s">
        <v>13</v>
      </c>
      <c r="G327">
        <v>5</v>
      </c>
      <c r="H327" s="10">
        <v>111.01</v>
      </c>
      <c r="I327" t="s">
        <v>73</v>
      </c>
    </row>
    <row r="328" spans="1:11" x14ac:dyDescent="0.3">
      <c r="A328" s="3">
        <v>44834</v>
      </c>
      <c r="B328" t="s">
        <v>0</v>
      </c>
      <c r="C328" t="s">
        <v>18</v>
      </c>
      <c r="D328">
        <v>1</v>
      </c>
      <c r="E328">
        <v>5</v>
      </c>
      <c r="F328" t="s">
        <v>13</v>
      </c>
      <c r="G328">
        <v>5</v>
      </c>
      <c r="H328" s="10">
        <v>122.35</v>
      </c>
      <c r="I328" t="s">
        <v>73</v>
      </c>
    </row>
    <row r="329" spans="1:11" x14ac:dyDescent="0.3">
      <c r="A329" s="3">
        <v>44837</v>
      </c>
      <c r="B329" t="s">
        <v>1</v>
      </c>
      <c r="C329" t="s">
        <v>2</v>
      </c>
      <c r="D329">
        <v>4</v>
      </c>
      <c r="E329">
        <v>58</v>
      </c>
      <c r="F329" t="s">
        <v>12</v>
      </c>
      <c r="G329">
        <v>22</v>
      </c>
      <c r="H329" s="10">
        <v>27.67</v>
      </c>
      <c r="I329" t="s">
        <v>73</v>
      </c>
    </row>
    <row r="330" spans="1:11" x14ac:dyDescent="0.3">
      <c r="A330" s="3">
        <v>44837</v>
      </c>
      <c r="B330" t="s">
        <v>0</v>
      </c>
      <c r="C330" t="s">
        <v>18</v>
      </c>
      <c r="D330">
        <v>1</v>
      </c>
      <c r="E330">
        <v>5</v>
      </c>
      <c r="F330" t="s">
        <v>13</v>
      </c>
      <c r="G330">
        <v>5</v>
      </c>
      <c r="H330" s="10">
        <v>49.97</v>
      </c>
      <c r="I330" t="s">
        <v>73</v>
      </c>
    </row>
    <row r="331" spans="1:11" x14ac:dyDescent="0.3">
      <c r="A331" s="3">
        <v>44837</v>
      </c>
      <c r="B331" t="s">
        <v>0</v>
      </c>
      <c r="C331" t="s">
        <v>18</v>
      </c>
      <c r="D331">
        <v>1</v>
      </c>
      <c r="E331">
        <v>5</v>
      </c>
      <c r="F331" t="s">
        <v>13</v>
      </c>
      <c r="G331">
        <v>5</v>
      </c>
      <c r="H331" s="10">
        <v>64.92</v>
      </c>
      <c r="I331" t="s">
        <v>73</v>
      </c>
    </row>
    <row r="332" spans="1:11" x14ac:dyDescent="0.3">
      <c r="A332" s="3">
        <v>44839</v>
      </c>
      <c r="B332" t="s">
        <v>0</v>
      </c>
      <c r="C332" t="s">
        <v>18</v>
      </c>
      <c r="D332">
        <v>1</v>
      </c>
      <c r="E332">
        <v>5</v>
      </c>
      <c r="F332" t="s">
        <v>13</v>
      </c>
      <c r="G332">
        <v>5</v>
      </c>
      <c r="H332" s="10">
        <v>39.14</v>
      </c>
      <c r="I332" t="s">
        <v>73</v>
      </c>
    </row>
    <row r="333" spans="1:11" x14ac:dyDescent="0.3">
      <c r="A333" s="3">
        <v>44840</v>
      </c>
      <c r="B333" t="s">
        <v>0</v>
      </c>
      <c r="C333" t="s">
        <v>18</v>
      </c>
      <c r="D333">
        <v>1</v>
      </c>
      <c r="E333">
        <v>5</v>
      </c>
      <c r="F333" t="s">
        <v>13</v>
      </c>
      <c r="G333">
        <v>5</v>
      </c>
      <c r="H333" s="10">
        <v>89.33</v>
      </c>
      <c r="I333" t="s">
        <v>73</v>
      </c>
    </row>
  </sheetData>
  <phoneticPr fontId="10" type="noConversion"/>
  <conditionalFormatting sqref="AB3 AA227:AA240 AA325:AA1048576 AA207:AA225 AA242:AA323 AA1:AA17 AB16:AB17 AA26:AA205 AA18:AB25">
    <cfRule type="cellIs" dxfId="22" priority="21" operator="equal">
      <formula>"Replaced"</formula>
    </cfRule>
    <cfRule type="cellIs" dxfId="21" priority="24" operator="equal">
      <formula>"Replace Tank"</formula>
    </cfRule>
    <cfRule type="cellIs" dxfId="20" priority="25" operator="equal">
      <formula>"Tank OK"</formula>
    </cfRule>
  </conditionalFormatting>
  <conditionalFormatting sqref="AG2:AH11">
    <cfRule type="cellIs" dxfId="19" priority="18" operator="equal">
      <formula>1</formula>
    </cfRule>
    <cfRule type="cellIs" dxfId="18" priority="19" operator="lessThan">
      <formula>1</formula>
    </cfRule>
  </conditionalFormatting>
  <conditionalFormatting sqref="R309:R1048576 R48:R205 R1:R15 R207:R240 R242:R307">
    <cfRule type="cellIs" dxfId="17" priority="22" operator="equal">
      <formula>"Replaced"</formula>
    </cfRule>
    <cfRule type="cellIs" dxfId="16" priority="26" operator="equal">
      <formula>"Replace Cartridge"</formula>
    </cfRule>
    <cfRule type="cellIs" dxfId="15" priority="27" operator="equal">
      <formula>"Cartridge OK"</formula>
    </cfRule>
  </conditionalFormatting>
  <conditionalFormatting sqref="R16:R47">
    <cfRule type="cellIs" dxfId="14" priority="13" operator="equal">
      <formula>"Replaced"</formula>
    </cfRule>
    <cfRule type="cellIs" dxfId="13" priority="14" operator="equal">
      <formula>"Replace Cartridge"</formula>
    </cfRule>
    <cfRule type="cellIs" dxfId="12" priority="15" operator="equal">
      <formula>"Cartridge OK"</formula>
    </cfRule>
  </conditionalFormatting>
  <conditionalFormatting sqref="AA206">
    <cfRule type="cellIs" dxfId="11" priority="7" operator="equal">
      <formula>"Replaced"</formula>
    </cfRule>
    <cfRule type="cellIs" dxfId="10" priority="9" operator="equal">
      <formula>"Replace Tank"</formula>
    </cfRule>
    <cfRule type="cellIs" dxfId="9" priority="10" operator="equal">
      <formula>"Tank OK"</formula>
    </cfRule>
  </conditionalFormatting>
  <conditionalFormatting sqref="R206">
    <cfRule type="cellIs" dxfId="8" priority="8" operator="equal">
      <formula>"Replaced"</formula>
    </cfRule>
    <cfRule type="cellIs" dxfId="7" priority="11" operator="equal">
      <formula>"Replace Cartridge"</formula>
    </cfRule>
    <cfRule type="cellIs" dxfId="6" priority="12" operator="equal">
      <formula>"Cartridge OK"</formula>
    </cfRule>
  </conditionalFormatting>
  <conditionalFormatting sqref="AA241">
    <cfRule type="cellIs" dxfId="5" priority="1" operator="equal">
      <formula>"Replaced"</formula>
    </cfRule>
    <cfRule type="cellIs" dxfId="4" priority="3" operator="equal">
      <formula>"Replace Tank"</formula>
    </cfRule>
    <cfRule type="cellIs" dxfId="3" priority="4" operator="equal">
      <formula>"Tank OK"</formula>
    </cfRule>
  </conditionalFormatting>
  <conditionalFormatting sqref="R241">
    <cfRule type="cellIs" dxfId="2" priority="2" operator="equal">
      <formula>"Replaced"</formula>
    </cfRule>
    <cfRule type="cellIs" dxfId="1" priority="5" operator="equal">
      <formula>"Replace Cartridge"</formula>
    </cfRule>
    <cfRule type="cellIs" dxfId="0" priority="6" operator="equal">
      <formula>"Cartridge OK"</formula>
    </cfRule>
  </conditionalFormatting>
  <dataValidations count="7">
    <dataValidation type="list" allowBlank="1" showInputMessage="1" showErrorMessage="1" sqref="X325:X1048576 AF347:AF1048576 X1:X11 C2:C1048576 AF1:AF247 AF249:AF345 O1:O1048576 X227:X323 X13:X225" xr:uid="{00000000-0002-0000-0000-000000000000}">
      <formula1>Resins</formula1>
    </dataValidation>
    <dataValidation type="list" allowBlank="1" showInputMessage="1" showErrorMessage="1" sqref="W325:W1048576 W1:W11 F1:F1048576 W227:W323 V28 W13:W27 W29:W225" xr:uid="{00000000-0002-0000-0000-000001000000}">
      <formula1>Tanks</formula1>
    </dataValidation>
    <dataValidation type="list" allowBlank="1" showInputMessage="1" showErrorMessage="1" sqref="Y325:Y1048576 P309:P1048576 Y1:Y11 P1:P209 D1:D1048576 Y227:Y323 P211:P307 Y13:Y225" xr:uid="{00000000-0002-0000-0000-000002000000}">
      <formula1>Version</formula1>
    </dataValidation>
    <dataValidation type="list" allowBlank="1" showInputMessage="1" showErrorMessage="1" sqref="V325:V1048576 V1:V11 G1:G1048576 V227:V323 W28 V13:V27 V29:V225" xr:uid="{00000000-0002-0000-0000-000003000000}">
      <formula1>TankID</formula1>
    </dataValidation>
    <dataValidation type="list" allowBlank="1" showInputMessage="1" showErrorMessage="1" sqref="N1:N1048576 E2:E1048576" xr:uid="{00000000-0002-0000-0000-000004000000}">
      <formula1>CartridgeID</formula1>
    </dataValidation>
    <dataValidation type="list" allowBlank="1" showInputMessage="1" showErrorMessage="1" errorTitle="Invalid printer" error="Select existing printer or add new printer in Parameters sheet" sqref="B2:B1048576" xr:uid="{00000000-0002-0000-0000-000005000000}">
      <formula1>Printers</formula1>
    </dataValidation>
    <dataValidation type="list" allowBlank="1" showInputMessage="1" showErrorMessage="1" sqref="I2:I1048576" xr:uid="{00000000-0002-0000-0000-000006000000}">
      <formula1>YesNo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48</v>
      </c>
    </row>
    <row r="2" spans="1:2" x14ac:dyDescent="0.3">
      <c r="A2" t="s">
        <v>49</v>
      </c>
    </row>
    <row r="3" spans="1:2" x14ac:dyDescent="0.3">
      <c r="A3" t="s">
        <v>50</v>
      </c>
    </row>
    <row r="4" spans="1:2" x14ac:dyDescent="0.3">
      <c r="A4" t="s">
        <v>51</v>
      </c>
    </row>
    <row r="6" spans="1:2" x14ac:dyDescent="0.3">
      <c r="A6" s="1" t="s">
        <v>52</v>
      </c>
    </row>
    <row r="7" spans="1:2" x14ac:dyDescent="0.3">
      <c r="A7" t="s">
        <v>53</v>
      </c>
    </row>
    <row r="8" spans="1:2" x14ac:dyDescent="0.3">
      <c r="A8" s="5" t="s">
        <v>63</v>
      </c>
    </row>
    <row r="9" spans="1:2" x14ac:dyDescent="0.3">
      <c r="A9" s="5" t="s">
        <v>64</v>
      </c>
    </row>
    <row r="11" spans="1:2" x14ac:dyDescent="0.3">
      <c r="A11" t="s">
        <v>57</v>
      </c>
    </row>
    <row r="12" spans="1:2" x14ac:dyDescent="0.3">
      <c r="B12" t="s">
        <v>54</v>
      </c>
    </row>
    <row r="13" spans="1:2" x14ac:dyDescent="0.3">
      <c r="B13" t="s">
        <v>55</v>
      </c>
    </row>
    <row r="14" spans="1:2" x14ac:dyDescent="0.3">
      <c r="B14" t="s">
        <v>56</v>
      </c>
    </row>
    <row r="16" spans="1:2" x14ac:dyDescent="0.3">
      <c r="A16" t="s">
        <v>76</v>
      </c>
    </row>
    <row r="17" spans="1:3" x14ac:dyDescent="0.3">
      <c r="B17" t="s">
        <v>67</v>
      </c>
    </row>
    <row r="18" spans="1:3" x14ac:dyDescent="0.3">
      <c r="B18" t="s">
        <v>79</v>
      </c>
    </row>
    <row r="20" spans="1:3" x14ac:dyDescent="0.3">
      <c r="A20" t="s">
        <v>77</v>
      </c>
    </row>
    <row r="21" spans="1:3" x14ac:dyDescent="0.3">
      <c r="B21" t="s">
        <v>68</v>
      </c>
    </row>
    <row r="22" spans="1:3" x14ac:dyDescent="0.3">
      <c r="B22" t="s">
        <v>78</v>
      </c>
    </row>
    <row r="23" spans="1:3" x14ac:dyDescent="0.3">
      <c r="B23" s="6" t="s">
        <v>80</v>
      </c>
    </row>
    <row r="24" spans="1:3" x14ac:dyDescent="0.3">
      <c r="C24" t="s">
        <v>81</v>
      </c>
    </row>
    <row r="25" spans="1:3" x14ac:dyDescent="0.3">
      <c r="C25" t="s">
        <v>82</v>
      </c>
    </row>
    <row r="26" spans="1:3" x14ac:dyDescent="0.3">
      <c r="C26" t="s">
        <v>65</v>
      </c>
    </row>
    <row r="27" spans="1:3" x14ac:dyDescent="0.3">
      <c r="C27" t="s">
        <v>66</v>
      </c>
    </row>
    <row r="29" spans="1:3" x14ac:dyDescent="0.3">
      <c r="A29" s="1" t="s">
        <v>58</v>
      </c>
    </row>
    <row r="30" spans="1:3" x14ac:dyDescent="0.3">
      <c r="B30" t="s">
        <v>59</v>
      </c>
    </row>
    <row r="31" spans="1:3" x14ac:dyDescent="0.3">
      <c r="B31" t="s">
        <v>60</v>
      </c>
    </row>
    <row r="32" spans="1:3" x14ac:dyDescent="0.3">
      <c r="B32" t="s">
        <v>61</v>
      </c>
    </row>
    <row r="33" spans="1:2" x14ac:dyDescent="0.3">
      <c r="B33" t="s">
        <v>62</v>
      </c>
    </row>
    <row r="35" spans="1:2" x14ac:dyDescent="0.3">
      <c r="A35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1"/>
  <sheetViews>
    <sheetView workbookViewId="0">
      <pane ySplit="1" topLeftCell="A74" activePane="bottomLeft" state="frozen"/>
      <selection pane="bottomLeft" activeCell="G101" sqref="G101"/>
    </sheetView>
  </sheetViews>
  <sheetFormatPr baseColWidth="10" defaultColWidth="8.88671875" defaultRowHeight="14.4" x14ac:dyDescent="0.3"/>
  <cols>
    <col min="2" max="2" width="12.44140625" customWidth="1"/>
    <col min="3" max="3" width="16" customWidth="1"/>
    <col min="4" max="4" width="13.109375" customWidth="1"/>
    <col min="5" max="5" width="11.88671875" customWidth="1"/>
    <col min="6" max="6" width="12.88671875" customWidth="1"/>
    <col min="7" max="7" width="10.33203125" customWidth="1"/>
  </cols>
  <sheetData>
    <row r="1" spans="1:9" s="1" customFormat="1" x14ac:dyDescent="0.3">
      <c r="A1" s="1" t="s">
        <v>22</v>
      </c>
      <c r="B1" s="1" t="s">
        <v>23</v>
      </c>
      <c r="C1" s="1" t="s">
        <v>31</v>
      </c>
      <c r="D1" s="1" t="s">
        <v>24</v>
      </c>
      <c r="E1" s="1" t="s">
        <v>32</v>
      </c>
      <c r="F1" s="1" t="s">
        <v>26</v>
      </c>
      <c r="G1" s="1" t="s">
        <v>27</v>
      </c>
      <c r="H1" s="1" t="s">
        <v>16</v>
      </c>
      <c r="I1" s="1" t="s">
        <v>25</v>
      </c>
    </row>
    <row r="2" spans="1:9" x14ac:dyDescent="0.3">
      <c r="A2" t="s">
        <v>1</v>
      </c>
      <c r="B2" t="s">
        <v>2</v>
      </c>
      <c r="C2">
        <v>1</v>
      </c>
      <c r="D2" t="s">
        <v>11</v>
      </c>
      <c r="E2">
        <v>1.1000000000000001</v>
      </c>
      <c r="F2">
        <v>1</v>
      </c>
      <c r="G2">
        <v>1</v>
      </c>
      <c r="H2">
        <v>1</v>
      </c>
      <c r="I2" t="s">
        <v>20</v>
      </c>
    </row>
    <row r="3" spans="1:9" x14ac:dyDescent="0.3">
      <c r="A3" t="s">
        <v>0</v>
      </c>
      <c r="B3" t="s">
        <v>3</v>
      </c>
      <c r="C3">
        <v>1</v>
      </c>
      <c r="D3" t="s">
        <v>12</v>
      </c>
      <c r="E3">
        <v>4</v>
      </c>
      <c r="F3">
        <v>2</v>
      </c>
      <c r="G3">
        <v>2</v>
      </c>
      <c r="H3">
        <v>2</v>
      </c>
      <c r="I3" t="s">
        <v>19</v>
      </c>
    </row>
    <row r="4" spans="1:9" x14ac:dyDescent="0.3">
      <c r="B4" t="s">
        <v>4</v>
      </c>
      <c r="C4">
        <v>1</v>
      </c>
      <c r="D4" t="s">
        <v>14</v>
      </c>
      <c r="E4">
        <v>5</v>
      </c>
      <c r="F4">
        <v>3</v>
      </c>
      <c r="G4">
        <v>3</v>
      </c>
      <c r="H4">
        <v>3</v>
      </c>
    </row>
    <row r="5" spans="1:9" x14ac:dyDescent="0.3">
      <c r="B5" t="s">
        <v>5</v>
      </c>
      <c r="C5">
        <v>1</v>
      </c>
      <c r="D5" t="s">
        <v>13</v>
      </c>
      <c r="E5">
        <v>5</v>
      </c>
      <c r="F5">
        <v>4</v>
      </c>
      <c r="G5">
        <v>4</v>
      </c>
      <c r="H5">
        <v>4</v>
      </c>
    </row>
    <row r="6" spans="1:9" x14ac:dyDescent="0.3">
      <c r="B6" t="s">
        <v>6</v>
      </c>
      <c r="C6">
        <v>1</v>
      </c>
      <c r="F6">
        <v>5</v>
      </c>
      <c r="G6">
        <v>5</v>
      </c>
      <c r="H6">
        <v>5</v>
      </c>
    </row>
    <row r="7" spans="1:9" x14ac:dyDescent="0.3">
      <c r="B7" t="s">
        <v>7</v>
      </c>
      <c r="C7">
        <v>1</v>
      </c>
      <c r="F7">
        <v>6</v>
      </c>
      <c r="G7">
        <v>6</v>
      </c>
      <c r="H7">
        <v>6</v>
      </c>
    </row>
    <row r="8" spans="1:9" x14ac:dyDescent="0.3">
      <c r="B8" t="s">
        <v>8</v>
      </c>
      <c r="C8">
        <v>1</v>
      </c>
      <c r="F8">
        <v>7</v>
      </c>
      <c r="G8">
        <v>7</v>
      </c>
      <c r="H8">
        <v>7</v>
      </c>
    </row>
    <row r="9" spans="1:9" x14ac:dyDescent="0.3">
      <c r="B9" t="s">
        <v>9</v>
      </c>
      <c r="C9">
        <v>1</v>
      </c>
      <c r="F9">
        <v>8</v>
      </c>
      <c r="G9">
        <v>8</v>
      </c>
      <c r="H9">
        <v>8</v>
      </c>
    </row>
    <row r="10" spans="1:9" x14ac:dyDescent="0.3">
      <c r="B10" t="s">
        <v>10</v>
      </c>
      <c r="C10">
        <v>1</v>
      </c>
      <c r="F10">
        <v>9</v>
      </c>
      <c r="G10">
        <v>9</v>
      </c>
      <c r="H10">
        <v>9</v>
      </c>
    </row>
    <row r="11" spans="1:9" x14ac:dyDescent="0.3">
      <c r="B11" t="s">
        <v>18</v>
      </c>
      <c r="C11">
        <v>1</v>
      </c>
      <c r="F11">
        <v>10</v>
      </c>
      <c r="G11">
        <v>10</v>
      </c>
      <c r="H11">
        <v>10</v>
      </c>
    </row>
    <row r="12" spans="1:9" x14ac:dyDescent="0.3">
      <c r="B12" t="s">
        <v>124</v>
      </c>
      <c r="C12">
        <v>1</v>
      </c>
      <c r="F12">
        <v>11</v>
      </c>
      <c r="G12">
        <v>11</v>
      </c>
    </row>
    <row r="13" spans="1:9" x14ac:dyDescent="0.3">
      <c r="F13">
        <v>12</v>
      </c>
      <c r="G13">
        <v>12</v>
      </c>
    </row>
    <row r="14" spans="1:9" x14ac:dyDescent="0.3">
      <c r="F14">
        <v>13</v>
      </c>
      <c r="G14">
        <v>13</v>
      </c>
    </row>
    <row r="15" spans="1:9" x14ac:dyDescent="0.3">
      <c r="F15">
        <v>14</v>
      </c>
      <c r="G15">
        <v>14</v>
      </c>
    </row>
    <row r="16" spans="1:9" x14ac:dyDescent="0.3">
      <c r="F16">
        <v>15</v>
      </c>
      <c r="G16">
        <v>15</v>
      </c>
    </row>
    <row r="17" spans="6:7" x14ac:dyDescent="0.3">
      <c r="F17">
        <v>16</v>
      </c>
      <c r="G17">
        <v>16</v>
      </c>
    </row>
    <row r="18" spans="6:7" x14ac:dyDescent="0.3">
      <c r="F18">
        <v>17</v>
      </c>
      <c r="G18">
        <v>17</v>
      </c>
    </row>
    <row r="19" spans="6:7" x14ac:dyDescent="0.3">
      <c r="F19">
        <v>18</v>
      </c>
      <c r="G19">
        <v>18</v>
      </c>
    </row>
    <row r="20" spans="6:7" x14ac:dyDescent="0.3">
      <c r="F20">
        <v>19</v>
      </c>
      <c r="G20">
        <v>19</v>
      </c>
    </row>
    <row r="21" spans="6:7" x14ac:dyDescent="0.3">
      <c r="F21">
        <v>20</v>
      </c>
      <c r="G21">
        <v>20</v>
      </c>
    </row>
    <row r="22" spans="6:7" x14ac:dyDescent="0.3">
      <c r="F22">
        <v>21</v>
      </c>
      <c r="G22">
        <v>21</v>
      </c>
    </row>
    <row r="23" spans="6:7" x14ac:dyDescent="0.3">
      <c r="F23">
        <v>22</v>
      </c>
      <c r="G23">
        <v>22</v>
      </c>
    </row>
    <row r="24" spans="6:7" x14ac:dyDescent="0.3">
      <c r="F24">
        <v>23</v>
      </c>
      <c r="G24">
        <v>23</v>
      </c>
    </row>
    <row r="25" spans="6:7" x14ac:dyDescent="0.3">
      <c r="F25">
        <v>24</v>
      </c>
      <c r="G25">
        <v>24</v>
      </c>
    </row>
    <row r="26" spans="6:7" x14ac:dyDescent="0.3">
      <c r="F26">
        <v>25</v>
      </c>
      <c r="G26">
        <v>25</v>
      </c>
    </row>
    <row r="27" spans="6:7" x14ac:dyDescent="0.3">
      <c r="F27">
        <v>26</v>
      </c>
      <c r="G27">
        <v>26</v>
      </c>
    </row>
    <row r="28" spans="6:7" x14ac:dyDescent="0.3">
      <c r="F28">
        <v>27</v>
      </c>
      <c r="G28">
        <v>27</v>
      </c>
    </row>
    <row r="29" spans="6:7" x14ac:dyDescent="0.3">
      <c r="F29">
        <v>28</v>
      </c>
      <c r="G29">
        <v>28</v>
      </c>
    </row>
    <row r="30" spans="6:7" x14ac:dyDescent="0.3">
      <c r="F30">
        <v>29</v>
      </c>
      <c r="G30">
        <v>29</v>
      </c>
    </row>
    <row r="31" spans="6:7" x14ac:dyDescent="0.3">
      <c r="F31">
        <v>30</v>
      </c>
      <c r="G31">
        <v>30</v>
      </c>
    </row>
    <row r="32" spans="6:7" x14ac:dyDescent="0.3">
      <c r="F32">
        <v>31</v>
      </c>
      <c r="G32">
        <v>31</v>
      </c>
    </row>
    <row r="33" spans="6:7" x14ac:dyDescent="0.3">
      <c r="F33">
        <v>32</v>
      </c>
      <c r="G33">
        <v>32</v>
      </c>
    </row>
    <row r="34" spans="6:7" x14ac:dyDescent="0.3">
      <c r="F34">
        <v>33</v>
      </c>
      <c r="G34">
        <v>33</v>
      </c>
    </row>
    <row r="35" spans="6:7" x14ac:dyDescent="0.3">
      <c r="F35">
        <v>34</v>
      </c>
      <c r="G35">
        <v>34</v>
      </c>
    </row>
    <row r="36" spans="6:7" x14ac:dyDescent="0.3">
      <c r="F36">
        <v>35</v>
      </c>
      <c r="G36">
        <v>35</v>
      </c>
    </row>
    <row r="37" spans="6:7" x14ac:dyDescent="0.3">
      <c r="F37">
        <v>36</v>
      </c>
      <c r="G37">
        <v>36</v>
      </c>
    </row>
    <row r="38" spans="6:7" x14ac:dyDescent="0.3">
      <c r="F38">
        <v>37</v>
      </c>
      <c r="G38">
        <v>37</v>
      </c>
    </row>
    <row r="39" spans="6:7" x14ac:dyDescent="0.3">
      <c r="F39">
        <v>38</v>
      </c>
      <c r="G39">
        <v>38</v>
      </c>
    </row>
    <row r="40" spans="6:7" x14ac:dyDescent="0.3">
      <c r="F40">
        <v>39</v>
      </c>
      <c r="G40">
        <v>39</v>
      </c>
    </row>
    <row r="41" spans="6:7" x14ac:dyDescent="0.3">
      <c r="F41">
        <v>40</v>
      </c>
      <c r="G41">
        <v>40</v>
      </c>
    </row>
    <row r="42" spans="6:7" x14ac:dyDescent="0.3">
      <c r="F42">
        <v>41</v>
      </c>
      <c r="G42">
        <v>41</v>
      </c>
    </row>
    <row r="43" spans="6:7" x14ac:dyDescent="0.3">
      <c r="F43">
        <v>42</v>
      </c>
      <c r="G43">
        <v>42</v>
      </c>
    </row>
    <row r="44" spans="6:7" x14ac:dyDescent="0.3">
      <c r="F44">
        <v>43</v>
      </c>
      <c r="G44">
        <v>43</v>
      </c>
    </row>
    <row r="45" spans="6:7" x14ac:dyDescent="0.3">
      <c r="F45">
        <v>44</v>
      </c>
      <c r="G45">
        <v>44</v>
      </c>
    </row>
    <row r="46" spans="6:7" x14ac:dyDescent="0.3">
      <c r="F46">
        <v>45</v>
      </c>
      <c r="G46">
        <v>45</v>
      </c>
    </row>
    <row r="47" spans="6:7" x14ac:dyDescent="0.3">
      <c r="F47">
        <v>46</v>
      </c>
      <c r="G47">
        <v>46</v>
      </c>
    </row>
    <row r="48" spans="6:7" x14ac:dyDescent="0.3">
      <c r="F48">
        <v>47</v>
      </c>
      <c r="G48">
        <v>47</v>
      </c>
    </row>
    <row r="49" spans="6:7" x14ac:dyDescent="0.3">
      <c r="F49">
        <v>48</v>
      </c>
      <c r="G49">
        <v>48</v>
      </c>
    </row>
    <row r="50" spans="6:7" x14ac:dyDescent="0.3">
      <c r="F50">
        <v>49</v>
      </c>
      <c r="G50">
        <v>49</v>
      </c>
    </row>
    <row r="51" spans="6:7" x14ac:dyDescent="0.3">
      <c r="F51">
        <v>50</v>
      </c>
      <c r="G51">
        <v>50</v>
      </c>
    </row>
    <row r="52" spans="6:7" x14ac:dyDescent="0.3">
      <c r="F52">
        <v>51</v>
      </c>
      <c r="G52">
        <v>51</v>
      </c>
    </row>
    <row r="53" spans="6:7" x14ac:dyDescent="0.3">
      <c r="F53">
        <v>52</v>
      </c>
      <c r="G53">
        <v>52</v>
      </c>
    </row>
    <row r="54" spans="6:7" x14ac:dyDescent="0.3">
      <c r="F54">
        <v>53</v>
      </c>
      <c r="G54">
        <v>53</v>
      </c>
    </row>
    <row r="55" spans="6:7" x14ac:dyDescent="0.3">
      <c r="F55">
        <v>54</v>
      </c>
      <c r="G55">
        <v>54</v>
      </c>
    </row>
    <row r="56" spans="6:7" x14ac:dyDescent="0.3">
      <c r="F56">
        <v>55</v>
      </c>
      <c r="G56">
        <v>55</v>
      </c>
    </row>
    <row r="57" spans="6:7" x14ac:dyDescent="0.3">
      <c r="F57">
        <v>56</v>
      </c>
      <c r="G57">
        <v>56</v>
      </c>
    </row>
    <row r="58" spans="6:7" x14ac:dyDescent="0.3">
      <c r="F58">
        <v>57</v>
      </c>
      <c r="G58">
        <v>57</v>
      </c>
    </row>
    <row r="59" spans="6:7" x14ac:dyDescent="0.3">
      <c r="F59">
        <v>58</v>
      </c>
      <c r="G59">
        <v>58</v>
      </c>
    </row>
    <row r="60" spans="6:7" x14ac:dyDescent="0.3">
      <c r="F60">
        <v>59</v>
      </c>
      <c r="G60">
        <v>59</v>
      </c>
    </row>
    <row r="61" spans="6:7" x14ac:dyDescent="0.3">
      <c r="F61">
        <v>60</v>
      </c>
      <c r="G61">
        <v>60</v>
      </c>
    </row>
    <row r="62" spans="6:7" x14ac:dyDescent="0.3">
      <c r="F62">
        <v>61</v>
      </c>
    </row>
    <row r="63" spans="6:7" x14ac:dyDescent="0.3">
      <c r="F63">
        <v>62</v>
      </c>
    </row>
    <row r="64" spans="6:7" x14ac:dyDescent="0.3">
      <c r="F64">
        <v>63</v>
      </c>
    </row>
    <row r="65" spans="6:6" x14ac:dyDescent="0.3">
      <c r="F65">
        <v>64</v>
      </c>
    </row>
    <row r="66" spans="6:6" x14ac:dyDescent="0.3">
      <c r="F66">
        <v>65</v>
      </c>
    </row>
    <row r="67" spans="6:6" x14ac:dyDescent="0.3">
      <c r="F67">
        <v>66</v>
      </c>
    </row>
    <row r="68" spans="6:6" x14ac:dyDescent="0.3">
      <c r="F68">
        <v>67</v>
      </c>
    </row>
    <row r="69" spans="6:6" x14ac:dyDescent="0.3">
      <c r="F69">
        <v>68</v>
      </c>
    </row>
    <row r="70" spans="6:6" x14ac:dyDescent="0.3">
      <c r="F70">
        <v>69</v>
      </c>
    </row>
    <row r="71" spans="6:6" x14ac:dyDescent="0.3">
      <c r="F71">
        <v>70</v>
      </c>
    </row>
    <row r="72" spans="6:6" x14ac:dyDescent="0.3">
      <c r="F72">
        <v>71</v>
      </c>
    </row>
    <row r="73" spans="6:6" x14ac:dyDescent="0.3">
      <c r="F73">
        <v>72</v>
      </c>
    </row>
    <row r="74" spans="6:6" x14ac:dyDescent="0.3">
      <c r="F74">
        <v>73</v>
      </c>
    </row>
    <row r="75" spans="6:6" x14ac:dyDescent="0.3">
      <c r="F75">
        <v>74</v>
      </c>
    </row>
    <row r="76" spans="6:6" x14ac:dyDescent="0.3">
      <c r="F76">
        <v>75</v>
      </c>
    </row>
    <row r="77" spans="6:6" x14ac:dyDescent="0.3">
      <c r="F77">
        <v>76</v>
      </c>
    </row>
    <row r="78" spans="6:6" x14ac:dyDescent="0.3">
      <c r="F78">
        <v>77</v>
      </c>
    </row>
    <row r="79" spans="6:6" x14ac:dyDescent="0.3">
      <c r="F79">
        <v>78</v>
      </c>
    </row>
    <row r="80" spans="6:6" x14ac:dyDescent="0.3">
      <c r="F80">
        <v>79</v>
      </c>
    </row>
    <row r="81" spans="6:6" x14ac:dyDescent="0.3">
      <c r="F81">
        <v>80</v>
      </c>
    </row>
    <row r="82" spans="6:6" x14ac:dyDescent="0.3">
      <c r="F82">
        <v>81</v>
      </c>
    </row>
    <row r="83" spans="6:6" x14ac:dyDescent="0.3">
      <c r="F83">
        <v>82</v>
      </c>
    </row>
    <row r="84" spans="6:6" x14ac:dyDescent="0.3">
      <c r="F84">
        <v>83</v>
      </c>
    </row>
    <row r="85" spans="6:6" x14ac:dyDescent="0.3">
      <c r="F85">
        <v>84</v>
      </c>
    </row>
    <row r="86" spans="6:6" x14ac:dyDescent="0.3">
      <c r="F86">
        <v>85</v>
      </c>
    </row>
    <row r="87" spans="6:6" x14ac:dyDescent="0.3">
      <c r="F87">
        <v>86</v>
      </c>
    </row>
    <row r="88" spans="6:6" x14ac:dyDescent="0.3">
      <c r="F88">
        <v>87</v>
      </c>
    </row>
    <row r="89" spans="6:6" x14ac:dyDescent="0.3">
      <c r="F89">
        <v>88</v>
      </c>
    </row>
    <row r="90" spans="6:6" x14ac:dyDescent="0.3">
      <c r="F90">
        <v>89</v>
      </c>
    </row>
    <row r="91" spans="6:6" x14ac:dyDescent="0.3">
      <c r="F91">
        <v>90</v>
      </c>
    </row>
    <row r="92" spans="6:6" x14ac:dyDescent="0.3">
      <c r="F92">
        <v>91</v>
      </c>
    </row>
    <row r="93" spans="6:6" x14ac:dyDescent="0.3">
      <c r="F93">
        <v>92</v>
      </c>
    </row>
    <row r="94" spans="6:6" x14ac:dyDescent="0.3">
      <c r="F94">
        <v>93</v>
      </c>
    </row>
    <row r="95" spans="6:6" x14ac:dyDescent="0.3">
      <c r="F95">
        <v>94</v>
      </c>
    </row>
    <row r="96" spans="6:6" x14ac:dyDescent="0.3">
      <c r="F96">
        <v>95</v>
      </c>
    </row>
    <row r="97" spans="6:6" x14ac:dyDescent="0.3">
      <c r="F97">
        <v>96</v>
      </c>
    </row>
    <row r="98" spans="6:6" x14ac:dyDescent="0.3">
      <c r="F98">
        <v>97</v>
      </c>
    </row>
    <row r="99" spans="6:6" x14ac:dyDescent="0.3">
      <c r="F99">
        <v>98</v>
      </c>
    </row>
    <row r="100" spans="6:6" x14ac:dyDescent="0.3">
      <c r="F100">
        <v>99</v>
      </c>
    </row>
    <row r="101" spans="6:6" x14ac:dyDescent="0.3">
      <c r="F101">
        <v>100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7" sqref="B7"/>
    </sheetView>
  </sheetViews>
  <sheetFormatPr baseColWidth="10" defaultColWidth="8.88671875" defaultRowHeight="14.4" x14ac:dyDescent="0.3"/>
  <cols>
    <col min="1" max="1" width="26.88671875" customWidth="1"/>
    <col min="2" max="2" width="10.88671875" customWidth="1"/>
    <col min="3" max="3" width="10.33203125" bestFit="1" customWidth="1"/>
  </cols>
  <sheetData>
    <row r="1" spans="1:5" x14ac:dyDescent="0.3">
      <c r="B1" t="s">
        <v>1</v>
      </c>
      <c r="C1" t="s">
        <v>0</v>
      </c>
      <c r="E1" t="s">
        <v>90</v>
      </c>
    </row>
    <row r="2" spans="1:5" x14ac:dyDescent="0.3">
      <c r="A2" t="s">
        <v>85</v>
      </c>
      <c r="B2" s="4">
        <v>44440</v>
      </c>
      <c r="C2" s="4">
        <v>44830</v>
      </c>
      <c r="E2" t="s">
        <v>91</v>
      </c>
    </row>
    <row r="3" spans="1:5" x14ac:dyDescent="0.3">
      <c r="A3" t="s">
        <v>86</v>
      </c>
      <c r="B3" s="4">
        <v>44805</v>
      </c>
      <c r="C3" s="4">
        <v>44805</v>
      </c>
      <c r="E3" t="s">
        <v>92</v>
      </c>
    </row>
    <row r="4" spans="1:5" x14ac:dyDescent="0.3">
      <c r="A4" t="s">
        <v>87</v>
      </c>
      <c r="B4" s="4">
        <v>44440</v>
      </c>
      <c r="C4" s="4">
        <v>44830</v>
      </c>
      <c r="E4" t="s">
        <v>92</v>
      </c>
    </row>
    <row r="5" spans="1:5" x14ac:dyDescent="0.3">
      <c r="A5" t="s">
        <v>88</v>
      </c>
      <c r="B5" s="4">
        <v>44440</v>
      </c>
      <c r="C5" s="4">
        <v>44830</v>
      </c>
      <c r="E5" t="s">
        <v>93</v>
      </c>
    </row>
    <row r="6" spans="1:5" x14ac:dyDescent="0.3">
      <c r="A6" t="s">
        <v>89</v>
      </c>
      <c r="B6" s="4">
        <v>44830</v>
      </c>
      <c r="C6" s="4">
        <v>44830</v>
      </c>
      <c r="E6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Tracking sheet</vt:lpstr>
      <vt:lpstr>Directions</vt:lpstr>
      <vt:lpstr>Parameters</vt:lpstr>
      <vt:lpstr>Maintenance</vt:lpstr>
      <vt:lpstr>CartridgeID</vt:lpstr>
      <vt:lpstr>Printers</vt:lpstr>
      <vt:lpstr>Resins</vt:lpstr>
      <vt:lpstr>TankID</vt:lpstr>
      <vt:lpstr>Tanks</vt:lpstr>
      <vt:lpstr>Version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AuraMelissa Jimenez</dc:creator>
  <cp:lastModifiedBy>Windows User</cp:lastModifiedBy>
  <dcterms:created xsi:type="dcterms:W3CDTF">2017-10-05T18:37:09Z</dcterms:created>
  <dcterms:modified xsi:type="dcterms:W3CDTF">2022-10-13T21:19:55Z</dcterms:modified>
</cp:coreProperties>
</file>