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\Documents\GitHub\mosexcel\book\"/>
    </mc:Choice>
  </mc:AlternateContent>
  <xr:revisionPtr revIDLastSave="0" documentId="8_{8BDD9871-BE40-4E68-A4CC-86BCEFF571F1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損益表" sheetId="1" r:id="rId1"/>
    <sheet name="營收圖表" sheetId="5" r:id="rId2"/>
    <sheet name="近年損益" sheetId="2" r:id="rId3"/>
  </sheets>
  <definedNames>
    <definedName name="_xlcn.WorksheetConnection_損益表A3F8" hidden="1">損益表!$A$3:$F$8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損益表!$A$3:$F$8"/>
        </x15:modelTables>
      </x15:dataModel>
    </ext>
  </extLst>
</workbook>
</file>

<file path=xl/calcChain.xml><?xml version="1.0" encoding="utf-8"?>
<calcChain xmlns="http://schemas.openxmlformats.org/spreadsheetml/2006/main">
  <c r="D31" i="1" l="1"/>
  <c r="E31" i="1"/>
  <c r="F31" i="1"/>
  <c r="D27" i="1"/>
  <c r="E27" i="1"/>
  <c r="F27" i="1"/>
  <c r="D19" i="1"/>
  <c r="E19" i="1"/>
  <c r="F19" i="1"/>
  <c r="H32" i="2"/>
  <c r="F32" i="2"/>
  <c r="D32" i="2"/>
  <c r="B32" i="2"/>
  <c r="H28" i="2"/>
  <c r="F28" i="2"/>
  <c r="D28" i="2"/>
  <c r="B28" i="2"/>
  <c r="H20" i="2"/>
  <c r="F20" i="2"/>
  <c r="D20" i="2"/>
  <c r="B20" i="2"/>
  <c r="H10" i="2"/>
  <c r="H21" i="2" s="1"/>
  <c r="F10" i="2"/>
  <c r="F21" i="2" s="1"/>
  <c r="D10" i="2"/>
  <c r="D21" i="2" s="1"/>
  <c r="D33" i="2" s="1"/>
  <c r="B10" i="2"/>
  <c r="C9" i="2"/>
  <c r="C8" i="2"/>
  <c r="E7" i="2"/>
  <c r="C7" i="2"/>
  <c r="I6" i="2"/>
  <c r="E6" i="2"/>
  <c r="C6" i="2"/>
  <c r="E5" i="2"/>
  <c r="C27" i="1"/>
  <c r="C19" i="1"/>
  <c r="E9" i="1"/>
  <c r="E20" i="1" s="1"/>
  <c r="E32" i="1" s="1"/>
  <c r="D9" i="1"/>
  <c r="B31" i="1"/>
  <c r="C31" i="1"/>
  <c r="B27" i="1"/>
  <c r="B19" i="1"/>
  <c r="B9" i="1"/>
  <c r="C9" i="1"/>
  <c r="G5" i="2" l="1"/>
  <c r="G7" i="2"/>
  <c r="I7" i="2"/>
  <c r="H33" i="2"/>
  <c r="G8" i="2"/>
  <c r="I8" i="2"/>
  <c r="I5" i="2"/>
  <c r="F33" i="2"/>
  <c r="G9" i="2"/>
  <c r="I9" i="2"/>
  <c r="G6" i="2"/>
  <c r="E9" i="2"/>
  <c r="E8" i="2"/>
  <c r="B21" i="2"/>
  <c r="B33" i="2" s="1"/>
  <c r="C5" i="2"/>
  <c r="F9" i="1"/>
  <c r="F20" i="1" s="1"/>
  <c r="F32" i="1" s="1"/>
  <c r="B20" i="1"/>
  <c r="B32" i="1" s="1"/>
  <c r="D20" i="1"/>
  <c r="D32" i="1" s="1"/>
  <c r="C20" i="1"/>
  <c r="C3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損益表!$A$3:$F$8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損益表A3F8"/>
        </x15:connection>
      </ext>
    </extLst>
  </connection>
</connections>
</file>

<file path=xl/sharedStrings.xml><?xml version="1.0" encoding="utf-8"?>
<sst xmlns="http://schemas.openxmlformats.org/spreadsheetml/2006/main" count="80" uniqueCount="49">
  <si>
    <t>營業收入</t>
  </si>
  <si>
    <t>營業成本及費用</t>
  </si>
  <si>
    <t>營業(損失)</t>
  </si>
  <si>
    <t>營業外收入及利益</t>
  </si>
  <si>
    <t>營業外費用及損失</t>
  </si>
  <si>
    <t>本期淨利(損)</t>
  </si>
  <si>
    <t>放款利息收入</t>
    <phoneticPr fontId="2" type="noConversion"/>
  </si>
  <si>
    <t>存儲利息收入</t>
    <phoneticPr fontId="2" type="noConversion"/>
  </si>
  <si>
    <t>代辦業務收入</t>
    <phoneticPr fontId="2" type="noConversion"/>
  </si>
  <si>
    <t>證券投資收益收入</t>
    <phoneticPr fontId="2" type="noConversion"/>
  </si>
  <si>
    <t>手續費收入</t>
    <phoneticPr fontId="2" type="noConversion"/>
  </si>
  <si>
    <t>營業收入合計</t>
    <phoneticPr fontId="2" type="noConversion"/>
  </si>
  <si>
    <t>存款利息支出</t>
    <phoneticPr fontId="2" type="noConversion"/>
  </si>
  <si>
    <t>借款利息支出</t>
    <phoneticPr fontId="2" type="noConversion"/>
  </si>
  <si>
    <t>呆帳</t>
    <phoneticPr fontId="2" type="noConversion"/>
  </si>
  <si>
    <t>營業費用</t>
    <phoneticPr fontId="2" type="noConversion"/>
  </si>
  <si>
    <t>用人費用</t>
    <phoneticPr fontId="2" type="noConversion"/>
  </si>
  <si>
    <t>業務費用</t>
    <phoneticPr fontId="2" type="noConversion"/>
  </si>
  <si>
    <t>會議費用</t>
    <phoneticPr fontId="2" type="noConversion"/>
  </si>
  <si>
    <t>管理費用</t>
    <phoneticPr fontId="2" type="noConversion"/>
  </si>
  <si>
    <t>營業成本及費用合計</t>
    <phoneticPr fontId="2" type="noConversion"/>
  </si>
  <si>
    <t>投資收入</t>
    <phoneticPr fontId="2" type="noConversion"/>
  </si>
  <si>
    <t>整理收入</t>
    <phoneticPr fontId="2" type="noConversion"/>
  </si>
  <si>
    <t>呆帳收回收入</t>
    <phoneticPr fontId="2" type="noConversion"/>
  </si>
  <si>
    <t>專案計劃收入</t>
    <phoneticPr fontId="2" type="noConversion"/>
  </si>
  <si>
    <t>什項收入</t>
    <phoneticPr fontId="2" type="noConversion"/>
  </si>
  <si>
    <t>小計</t>
    <phoneticPr fontId="2" type="noConversion"/>
  </si>
  <si>
    <t>專案計劃支出</t>
    <phoneticPr fontId="2" type="noConversion"/>
  </si>
  <si>
    <t>什項支出</t>
    <phoneticPr fontId="2" type="noConversion"/>
  </si>
  <si>
    <t>小計</t>
    <phoneticPr fontId="2" type="noConversion"/>
  </si>
  <si>
    <t>103年度</t>
    <phoneticPr fontId="2" type="noConversion"/>
  </si>
  <si>
    <t>近年損益</t>
    <phoneticPr fontId="2" type="noConversion"/>
  </si>
  <si>
    <t>104年度</t>
  </si>
  <si>
    <t>105年度</t>
  </si>
  <si>
    <t>106年度</t>
  </si>
  <si>
    <t>近年損益</t>
    <phoneticPr fontId="2" type="noConversion"/>
  </si>
  <si>
    <t>以下資料的總和: 103年度</t>
  </si>
  <si>
    <t>以下資料的總和: 104年度</t>
  </si>
  <si>
    <t>以下資料的總和: 105年度</t>
  </si>
  <si>
    <t>以下資料的總和: 106年度</t>
  </si>
  <si>
    <t>以下資料的總和: 107年度</t>
  </si>
  <si>
    <t>手續費收入</t>
  </si>
  <si>
    <t>代辦業務收入</t>
  </si>
  <si>
    <t>存儲利息收入</t>
  </si>
  <si>
    <t>放款利息收入</t>
  </si>
  <si>
    <t>證券投資收益收入</t>
  </si>
  <si>
    <t>總計</t>
  </si>
  <si>
    <t>欄標籤</t>
  </si>
  <si>
    <t>數值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</si>
</sst>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&quot;$&quot;#,##0_);[Red]\(&quot;$&quot;#,##0\)"/>
  </numFmts>
  <fonts count="1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176" fontId="3" fillId="0" borderId="0" xfId="1" applyNumberFormat="1" applyFont="1">
      <alignment vertical="center"/>
    </xf>
    <xf numFmtId="10" fontId="3" fillId="0" borderId="0" xfId="1" applyNumberFormat="1" applyFont="1">
      <alignment vertical="center"/>
    </xf>
    <xf numFmtId="0" fontId="3" fillId="0" borderId="0" xfId="0" applyFont="1" applyAlignment="1">
      <alignment horizontal="left" vertical="center" indent="2"/>
    </xf>
    <xf numFmtId="177" fontId="3" fillId="0" borderId="0" xfId="0" applyNumberFormat="1" applyFont="1">
      <alignment vertical="center"/>
    </xf>
    <xf numFmtId="177" fontId="3" fillId="0" borderId="0" xfId="0" applyNumberFormat="1" applyFont="1" applyAlignme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77" fontId="9" fillId="0" borderId="0" xfId="0" applyNumberFormat="1" applyFont="1">
      <alignment vertical="center"/>
    </xf>
    <xf numFmtId="177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 indent="1"/>
    </xf>
    <xf numFmtId="177" fontId="9" fillId="0" borderId="1" xfId="0" applyNumberFormat="1" applyFont="1" applyBorder="1">
      <alignment vertical="center"/>
    </xf>
    <xf numFmtId="0" fontId="9" fillId="0" borderId="0" xfId="0" applyFont="1" applyAlignment="1">
      <alignment horizontal="left" vertical="center" indent="2"/>
    </xf>
    <xf numFmtId="0" fontId="12" fillId="0" borderId="1" xfId="0" applyFont="1" applyBorder="1" applyAlignment="1">
      <alignment horizontal="left" vertical="center" indent="1"/>
    </xf>
    <xf numFmtId="177" fontId="12" fillId="0" borderId="1" xfId="0" applyNumberFormat="1" applyFont="1" applyBorder="1">
      <alignment vertical="center"/>
    </xf>
    <xf numFmtId="0" fontId="7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[a8.xlsx]營收圖表!樞紐分析表3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營收圖表!$B$3:$B$4</c:f>
              <c:strCache>
                <c:ptCount val="1"/>
                <c:pt idx="0">
                  <c:v>手續費收入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營收圖表!$A$5:$A$9</c:f>
              <c:strCache>
                <c:ptCount val="5"/>
                <c:pt idx="0">
                  <c:v>以下資料的總和: 103年度</c:v>
                </c:pt>
                <c:pt idx="1">
                  <c:v>以下資料的總和: 104年度</c:v>
                </c:pt>
                <c:pt idx="2">
                  <c:v>以下資料的總和: 105年度</c:v>
                </c:pt>
                <c:pt idx="3">
                  <c:v>以下資料的總和: 106年度</c:v>
                </c:pt>
                <c:pt idx="4">
                  <c:v>以下資料的總和: 107年度</c:v>
                </c:pt>
              </c:strCache>
            </c:strRef>
          </c:cat>
          <c:val>
            <c:numRef>
              <c:f>營收圖表!$B$5:$B$9</c:f>
              <c:numCache>
                <c:formatCode>General</c:formatCode>
                <c:ptCount val="5"/>
                <c:pt idx="0">
                  <c:v>511637</c:v>
                </c:pt>
                <c:pt idx="1">
                  <c:v>520763</c:v>
                </c:pt>
                <c:pt idx="2">
                  <c:v>1039683</c:v>
                </c:pt>
                <c:pt idx="3">
                  <c:v>1989957</c:v>
                </c:pt>
                <c:pt idx="4">
                  <c:v>2880638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E-4517-8C74-BC79559C4E96}"/>
            </c:ext>
          </c:extLst>
        </c:ser>
        <c:ser>
          <c:idx val="1"/>
          <c:order val="1"/>
          <c:tx>
            <c:strRef>
              <c:f>營收圖表!$C$3:$C$4</c:f>
              <c:strCache>
                <c:ptCount val="1"/>
                <c:pt idx="0">
                  <c:v>代辦業務收入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營收圖表!$A$5:$A$9</c:f>
              <c:strCache>
                <c:ptCount val="5"/>
                <c:pt idx="0">
                  <c:v>以下資料的總和: 103年度</c:v>
                </c:pt>
                <c:pt idx="1">
                  <c:v>以下資料的總和: 104年度</c:v>
                </c:pt>
                <c:pt idx="2">
                  <c:v>以下資料的總和: 105年度</c:v>
                </c:pt>
                <c:pt idx="3">
                  <c:v>以下資料的總和: 106年度</c:v>
                </c:pt>
                <c:pt idx="4">
                  <c:v>以下資料的總和: 107年度</c:v>
                </c:pt>
              </c:strCache>
            </c:strRef>
          </c:cat>
          <c:val>
            <c:numRef>
              <c:f>營收圖表!$C$5:$C$9</c:f>
              <c:numCache>
                <c:formatCode>General</c:formatCode>
                <c:ptCount val="5"/>
                <c:pt idx="0">
                  <c:v>70490</c:v>
                </c:pt>
                <c:pt idx="1">
                  <c:v>67136</c:v>
                </c:pt>
                <c:pt idx="2">
                  <c:v>128024</c:v>
                </c:pt>
                <c:pt idx="3">
                  <c:v>148147</c:v>
                </c:pt>
                <c:pt idx="4">
                  <c:v>283229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E-4517-8C74-BC79559C4E96}"/>
            </c:ext>
          </c:extLst>
        </c:ser>
        <c:ser>
          <c:idx val="2"/>
          <c:order val="2"/>
          <c:tx>
            <c:strRef>
              <c:f>營收圖表!$D$3:$D$4</c:f>
              <c:strCache>
                <c:ptCount val="1"/>
                <c:pt idx="0">
                  <c:v>存儲利息收入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營收圖表!$A$5:$A$9</c:f>
              <c:strCache>
                <c:ptCount val="5"/>
                <c:pt idx="0">
                  <c:v>以下資料的總和: 103年度</c:v>
                </c:pt>
                <c:pt idx="1">
                  <c:v>以下資料的總和: 104年度</c:v>
                </c:pt>
                <c:pt idx="2">
                  <c:v>以下資料的總和: 105年度</c:v>
                </c:pt>
                <c:pt idx="3">
                  <c:v>以下資料的總和: 106年度</c:v>
                </c:pt>
                <c:pt idx="4">
                  <c:v>以下資料的總和: 107年度</c:v>
                </c:pt>
              </c:strCache>
            </c:strRef>
          </c:cat>
          <c:val>
            <c:numRef>
              <c:f>營收圖表!$D$5:$D$9</c:f>
              <c:numCache>
                <c:formatCode>General</c:formatCode>
                <c:ptCount val="5"/>
                <c:pt idx="0">
                  <c:v>5429363</c:v>
                </c:pt>
                <c:pt idx="1">
                  <c:v>2547441</c:v>
                </c:pt>
                <c:pt idx="2">
                  <c:v>6659516</c:v>
                </c:pt>
                <c:pt idx="3">
                  <c:v>4344429</c:v>
                </c:pt>
                <c:pt idx="4">
                  <c:v>8394118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E-4517-8C74-BC79559C4E96}"/>
            </c:ext>
          </c:extLst>
        </c:ser>
        <c:ser>
          <c:idx val="3"/>
          <c:order val="3"/>
          <c:tx>
            <c:strRef>
              <c:f>營收圖表!$E$3:$E$4</c:f>
              <c:strCache>
                <c:ptCount val="1"/>
                <c:pt idx="0">
                  <c:v>放款利息收入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營收圖表!$A$5:$A$9</c:f>
              <c:strCache>
                <c:ptCount val="5"/>
                <c:pt idx="0">
                  <c:v>以下資料的總和: 103年度</c:v>
                </c:pt>
                <c:pt idx="1">
                  <c:v>以下資料的總和: 104年度</c:v>
                </c:pt>
                <c:pt idx="2">
                  <c:v>以下資料的總和: 105年度</c:v>
                </c:pt>
                <c:pt idx="3">
                  <c:v>以下資料的總和: 106年度</c:v>
                </c:pt>
                <c:pt idx="4">
                  <c:v>以下資料的總和: 107年度</c:v>
                </c:pt>
              </c:strCache>
            </c:strRef>
          </c:cat>
          <c:val>
            <c:numRef>
              <c:f>營收圖表!$E$5:$E$9</c:f>
              <c:numCache>
                <c:formatCode>General</c:formatCode>
                <c:ptCount val="5"/>
                <c:pt idx="0">
                  <c:v>26836192</c:v>
                </c:pt>
                <c:pt idx="1">
                  <c:v>26567266</c:v>
                </c:pt>
                <c:pt idx="2">
                  <c:v>29783231</c:v>
                </c:pt>
                <c:pt idx="3">
                  <c:v>32164483</c:v>
                </c:pt>
                <c:pt idx="4">
                  <c:v>39991957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E-4517-8C74-BC79559C4E96}"/>
            </c:ext>
          </c:extLst>
        </c:ser>
        <c:ser>
          <c:idx val="4"/>
          <c:order val="4"/>
          <c:tx>
            <c:strRef>
              <c:f>營收圖表!$F$3:$F$4</c:f>
              <c:strCache>
                <c:ptCount val="1"/>
                <c:pt idx="0">
                  <c:v>證券投資收益收入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營收圖表!$A$5:$A$9</c:f>
              <c:strCache>
                <c:ptCount val="5"/>
                <c:pt idx="0">
                  <c:v>以下資料的總和: 103年度</c:v>
                </c:pt>
                <c:pt idx="1">
                  <c:v>以下資料的總和: 104年度</c:v>
                </c:pt>
                <c:pt idx="2">
                  <c:v>以下資料的總和: 105年度</c:v>
                </c:pt>
                <c:pt idx="3">
                  <c:v>以下資料的總和: 106年度</c:v>
                </c:pt>
                <c:pt idx="4">
                  <c:v>以下資料的總和: 107年度</c:v>
                </c:pt>
              </c:strCache>
            </c:strRef>
          </c:cat>
          <c:val>
            <c:numRef>
              <c:f>營收圖表!$F$5:$F$9</c:f>
              <c:numCache>
                <c:formatCode>General</c:formatCode>
                <c:ptCount val="5"/>
                <c:pt idx="0">
                  <c:v>200007</c:v>
                </c:pt>
                <c:pt idx="1">
                  <c:v>141405</c:v>
                </c:pt>
                <c:pt idx="2">
                  <c:v>143701</c:v>
                </c:pt>
                <c:pt idx="3">
                  <c:v>199580</c:v>
                </c:pt>
                <c:pt idx="4">
                  <c:v>273827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E-4517-8C74-BC79559C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3612608"/>
        <c:axId val="815226320"/>
      </c:barChart>
      <c:catAx>
        <c:axId val="142361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5226320"/>
        <c:crosses val="autoZero"/>
        <c:auto val="1"/>
        <c:lblAlgn val="ctr"/>
        <c:lblOffset val="100"/>
        <c:noMultiLvlLbl val="0"/>
      </c:catAx>
      <c:valAx>
        <c:axId val="8152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9</xdr:row>
      <xdr:rowOff>195262</xdr:rowOff>
    </xdr:from>
    <xdr:to>
      <xdr:col>6</xdr:col>
      <xdr:colOff>190499</xdr:colOff>
      <xdr:row>20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0CFFE0-79E0-4051-817F-43791AF7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es wang" refreshedDate="42929.123857870371" backgroundQuery="1" createdVersion="6" refreshedVersion="6" minRefreshableVersion="3" recordCount="0" supportSubquery="1" supportAdvancedDrill="1" xr:uid="{00000000-000A-0000-FFFF-FFFF00000000}">
  <cacheSource type="external" connectionId="1"/>
  <cacheFields count="6">
    <cacheField name="[Measures].[以下資料的總和: 103年度]" caption="以下資料的總和: 103年度" numFmtId="0" hierarchy="8" level="32767"/>
    <cacheField name="[Measures].[以下資料的總和: 104年度]" caption="以下資料的總和: 104年度" numFmtId="0" hierarchy="9" level="32767"/>
    <cacheField name="[Measures].[以下資料的總和: 105年度]" caption="以下資料的總和: 105年度" numFmtId="0" hierarchy="10" level="32767"/>
    <cacheField name="[Measures].[以下資料的總和: 106年度]" caption="以下資料的總和: 106年度" numFmtId="0" hierarchy="11" level="32767"/>
    <cacheField name="[範圍].[營業收入].[營業收入]" caption="營業收入" numFmtId="0" level="1">
      <sharedItems count="5">
        <s v="手續費收入"/>
        <s v="代辦業務收入"/>
        <s v="存儲利息收入"/>
        <s v="放款利息收入"/>
        <s v="證券投資收益收入"/>
      </sharedItems>
    </cacheField>
    <cacheField name="[Measures].[以下資料的總和: 107年度]" caption="以下資料的總和: 107年度" numFmtId="0" hierarchy="12" level="32767"/>
  </cacheFields>
  <cacheHierarchies count="13">
    <cacheHierarchy uniqueName="[範圍].[營業收入]" caption="營業收入" attribute="1" defaultMemberUniqueName="[範圍].[營業收入].[All]" allUniqueName="[範圍].[營業收入].[All]" dimensionUniqueName="[範圍]" displayFolder="" count="2" memberValueDatatype="130" unbalanced="0">
      <fieldsUsage count="2">
        <fieldUsage x="-1"/>
        <fieldUsage x="4"/>
      </fieldsUsage>
    </cacheHierarchy>
    <cacheHierarchy uniqueName="[範圍].[103年度]" caption="103年度" attribute="1" defaultMemberUniqueName="[範圍].[103年度].[All]" allUniqueName="[範圍].[103年度].[All]" dimensionUniqueName="[範圍]" displayFolder="" count="0" memberValueDatatype="20" unbalanced="0"/>
    <cacheHierarchy uniqueName="[範圍].[104年度]" caption="104年度" attribute="1" defaultMemberUniqueName="[範圍].[104年度].[All]" allUniqueName="[範圍].[104年度].[All]" dimensionUniqueName="[範圍]" displayFolder="" count="0" memberValueDatatype="20" unbalanced="0"/>
    <cacheHierarchy uniqueName="[範圍].[105年度]" caption="105年度" attribute="1" defaultMemberUniqueName="[範圍].[105年度].[All]" allUniqueName="[範圍].[105年度].[All]" dimensionUniqueName="[範圍]" displayFolder="" count="0" memberValueDatatype="20" unbalanced="0"/>
    <cacheHierarchy uniqueName="[範圍].[106年度]" caption="106年度" attribute="1" defaultMemberUniqueName="[範圍].[106年度].[All]" allUniqueName="[範圍].[106年度].[All]" dimensionUniqueName="[範圍]" displayFolder="" count="0" memberValueDatatype="20" unbalanced="0"/>
    <cacheHierarchy uniqueName="[範圍].[107年度]" caption="107年度" attribute="1" defaultMemberUniqueName="[範圍].[107年度].[All]" allUniqueName="[範圍].[107年度].[All]" dimensionUniqueName="[範圍]" displayFolder="" count="0" memberValueDatatype="20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103年度]" caption="以下資料的總和: 103年度" measure="1" displayFolder="" measureGroup="範圍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總和: 104年度]" caption="以下資料的總和: 104年度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: 105年度]" caption="以下資料的總和: 105年度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總和: 106年度]" caption="以下資料的總和: 106年度" measure="1" displayFolder="" measureGroup="範圍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: 107年度]" caption="以下資料的總和: 107年度" measure="1" displayFolder="" measureGroup="範圍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3" cacheId="0" dataOnRows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G9" firstHeaderRow="1" firstDataRow="2" firstDataCol="1"/>
  <pivotFields count="6">
    <pivotField dataField="1" showAll="0"/>
    <pivotField dataField="1" showAll="0"/>
    <pivotField dataField="1" showAll="0"/>
    <pivotField dataField="1" showAll="0"/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以下資料的總和: 103年度" fld="0" baseField="0" baseItem="0"/>
    <dataField name="以下資料的總和: 104年度" fld="1" baseField="0" baseItem="0"/>
    <dataField name="以下資料的總和: 105年度" fld="2" baseField="0" baseItem="0"/>
    <dataField name="以下資料的總和: 106年度" fld="3" baseField="0" baseItem="0"/>
    <dataField name="以下資料的總和: 107年度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損益表!$A$3:$F$8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Normal="100" workbookViewId="0">
      <selection activeCell="B3" sqref="B3"/>
    </sheetView>
  </sheetViews>
  <sheetFormatPr defaultColWidth="8.90625" defaultRowHeight="17" x14ac:dyDescent="0.4"/>
  <cols>
    <col min="1" max="1" width="22.81640625" style="11" bestFit="1" customWidth="1"/>
    <col min="2" max="6" width="14.81640625" style="11" customWidth="1"/>
    <col min="7" max="16384" width="8.90625" style="11"/>
  </cols>
  <sheetData>
    <row r="1" spans="1:6" ht="18.5" x14ac:dyDescent="0.4">
      <c r="A1" s="23" t="s">
        <v>31</v>
      </c>
      <c r="B1" s="23"/>
      <c r="C1" s="23"/>
      <c r="D1" s="23"/>
      <c r="E1" s="23"/>
      <c r="F1" s="23"/>
    </row>
    <row r="2" spans="1:6" ht="12.75" customHeight="1" x14ac:dyDescent="0.4">
      <c r="A2" s="12"/>
    </row>
    <row r="3" spans="1:6" x14ac:dyDescent="0.4">
      <c r="A3" s="12" t="s">
        <v>0</v>
      </c>
      <c r="B3" s="13" t="s">
        <v>30</v>
      </c>
      <c r="C3" s="14"/>
      <c r="D3" s="13"/>
      <c r="E3" s="14"/>
      <c r="F3" s="13"/>
    </row>
    <row r="4" spans="1:6" x14ac:dyDescent="0.4">
      <c r="A4" s="15" t="s">
        <v>6</v>
      </c>
      <c r="B4" s="16">
        <v>26836192</v>
      </c>
      <c r="C4" s="16">
        <v>26567266</v>
      </c>
      <c r="D4" s="16">
        <v>29783231</v>
      </c>
      <c r="E4" s="17">
        <v>32164483</v>
      </c>
      <c r="F4" s="16">
        <v>39991957</v>
      </c>
    </row>
    <row r="5" spans="1:6" x14ac:dyDescent="0.4">
      <c r="A5" s="15" t="s">
        <v>7</v>
      </c>
      <c r="B5" s="16">
        <v>5429363</v>
      </c>
      <c r="C5" s="16">
        <v>2547441</v>
      </c>
      <c r="D5" s="16">
        <v>6659516</v>
      </c>
      <c r="E5" s="17">
        <v>4344429</v>
      </c>
      <c r="F5" s="16">
        <v>8394118</v>
      </c>
    </row>
    <row r="6" spans="1:6" x14ac:dyDescent="0.4">
      <c r="A6" s="15" t="s">
        <v>8</v>
      </c>
      <c r="B6" s="16">
        <v>70490</v>
      </c>
      <c r="C6" s="16">
        <v>67136</v>
      </c>
      <c r="D6" s="16">
        <v>128024</v>
      </c>
      <c r="E6" s="17">
        <v>148147</v>
      </c>
      <c r="F6" s="16">
        <v>283229</v>
      </c>
    </row>
    <row r="7" spans="1:6" x14ac:dyDescent="0.4">
      <c r="A7" s="15" t="s">
        <v>9</v>
      </c>
      <c r="B7" s="16">
        <v>200007</v>
      </c>
      <c r="C7" s="16">
        <v>141405</v>
      </c>
      <c r="D7" s="16">
        <v>143701</v>
      </c>
      <c r="E7" s="17">
        <v>199580</v>
      </c>
      <c r="F7" s="16">
        <v>273827</v>
      </c>
    </row>
    <row r="8" spans="1:6" ht="17.5" thickBot="1" x14ac:dyDescent="0.45">
      <c r="A8" s="15" t="s">
        <v>10</v>
      </c>
      <c r="B8" s="16">
        <v>511637</v>
      </c>
      <c r="C8" s="16">
        <v>520763</v>
      </c>
      <c r="D8" s="16">
        <v>1039683</v>
      </c>
      <c r="E8" s="17">
        <v>1989957</v>
      </c>
      <c r="F8" s="16">
        <v>2880638</v>
      </c>
    </row>
    <row r="9" spans="1:6" ht="18" thickTop="1" thickBot="1" x14ac:dyDescent="0.45">
      <c r="A9" s="18" t="s">
        <v>11</v>
      </c>
      <c r="B9" s="19">
        <f>SUM(B4:B8)</f>
        <v>33047689</v>
      </c>
      <c r="C9" s="19">
        <f>SUM(C4:C8)</f>
        <v>29844011</v>
      </c>
      <c r="D9" s="19">
        <f>SUM(D4:D8)</f>
        <v>37754155</v>
      </c>
      <c r="E9" s="19">
        <f>SUM(E4:E8)</f>
        <v>38846596</v>
      </c>
      <c r="F9" s="19">
        <f>SUM(F4:F8)</f>
        <v>51823769</v>
      </c>
    </row>
    <row r="10" spans="1:6" ht="17.5" thickTop="1" x14ac:dyDescent="0.4">
      <c r="A10" s="12" t="s">
        <v>1</v>
      </c>
      <c r="B10" s="16"/>
      <c r="C10" s="16"/>
      <c r="D10" s="16"/>
      <c r="E10" s="17"/>
      <c r="F10" s="16"/>
    </row>
    <row r="11" spans="1:6" x14ac:dyDescent="0.4">
      <c r="A11" s="15" t="s">
        <v>12</v>
      </c>
      <c r="B11" s="16">
        <v>-12654531</v>
      </c>
      <c r="C11" s="16">
        <v>-7187060</v>
      </c>
      <c r="D11" s="16">
        <v>-13981712</v>
      </c>
      <c r="E11" s="17">
        <v>-15278062</v>
      </c>
      <c r="F11" s="16">
        <v>-20651137</v>
      </c>
    </row>
    <row r="12" spans="1:6" x14ac:dyDescent="0.4">
      <c r="A12" s="15" t="s">
        <v>13</v>
      </c>
      <c r="B12" s="16">
        <v>-203644</v>
      </c>
      <c r="C12" s="16">
        <v>-17100</v>
      </c>
      <c r="D12" s="16">
        <v>-26352</v>
      </c>
      <c r="E12" s="17">
        <v>-52566</v>
      </c>
      <c r="F12" s="16">
        <v>-69401</v>
      </c>
    </row>
    <row r="13" spans="1:6" x14ac:dyDescent="0.4">
      <c r="A13" s="15" t="s">
        <v>14</v>
      </c>
      <c r="B13" s="16">
        <v>-12408000</v>
      </c>
      <c r="C13" s="16">
        <v>-6500000</v>
      </c>
      <c r="D13" s="16">
        <v>-6178474</v>
      </c>
      <c r="E13" s="17">
        <v>-9260306</v>
      </c>
      <c r="F13" s="16">
        <v>-10516061</v>
      </c>
    </row>
    <row r="14" spans="1:6" x14ac:dyDescent="0.4">
      <c r="A14" s="15" t="s">
        <v>15</v>
      </c>
      <c r="B14" s="16"/>
      <c r="C14" s="16"/>
      <c r="D14" s="16"/>
      <c r="E14" s="17"/>
      <c r="F14" s="16"/>
    </row>
    <row r="15" spans="1:6" x14ac:dyDescent="0.4">
      <c r="A15" s="20" t="s">
        <v>16</v>
      </c>
      <c r="B15" s="16">
        <v>-9457876</v>
      </c>
      <c r="C15" s="16">
        <v>-10229759</v>
      </c>
      <c r="D15" s="16">
        <v>-10393597</v>
      </c>
      <c r="E15" s="17">
        <v>-10107052</v>
      </c>
      <c r="F15" s="16">
        <v>-15121934</v>
      </c>
    </row>
    <row r="16" spans="1:6" x14ac:dyDescent="0.4">
      <c r="A16" s="20" t="s">
        <v>17</v>
      </c>
      <c r="B16" s="16">
        <v>-2331650</v>
      </c>
      <c r="C16" s="16">
        <v>-3317145</v>
      </c>
      <c r="D16" s="16">
        <v>-2837171</v>
      </c>
      <c r="E16" s="17">
        <v>-2220565</v>
      </c>
      <c r="F16" s="16">
        <v>-2586990</v>
      </c>
    </row>
    <row r="17" spans="1:6" x14ac:dyDescent="0.4">
      <c r="A17" s="20" t="s">
        <v>18</v>
      </c>
      <c r="B17" s="16">
        <v>-593099</v>
      </c>
      <c r="C17" s="16">
        <v>-573138</v>
      </c>
      <c r="D17" s="16">
        <v>-1130730</v>
      </c>
      <c r="E17" s="17">
        <v>-1990485</v>
      </c>
      <c r="F17" s="16">
        <v>-2041467</v>
      </c>
    </row>
    <row r="18" spans="1:6" x14ac:dyDescent="0.4">
      <c r="A18" s="20" t="s">
        <v>19</v>
      </c>
      <c r="B18" s="16">
        <v>-2067687</v>
      </c>
      <c r="C18" s="16">
        <v>-2629989</v>
      </c>
      <c r="D18" s="16">
        <v>-1886736</v>
      </c>
      <c r="E18" s="17">
        <v>-2294404</v>
      </c>
      <c r="F18" s="16">
        <v>-2827261</v>
      </c>
    </row>
    <row r="19" spans="1:6" x14ac:dyDescent="0.4">
      <c r="A19" s="15" t="s">
        <v>20</v>
      </c>
      <c r="B19" s="16">
        <f>SUM(B11:B18)</f>
        <v>-39716487</v>
      </c>
      <c r="C19" s="16">
        <f>SUM(C11:C18)</f>
        <v>-30454191</v>
      </c>
      <c r="D19" s="16">
        <f t="shared" ref="D19:F19" si="0">SUM(D11:D18)</f>
        <v>-36434772</v>
      </c>
      <c r="E19" s="16">
        <f t="shared" si="0"/>
        <v>-41203440</v>
      </c>
      <c r="F19" s="16">
        <f t="shared" si="0"/>
        <v>-53814251</v>
      </c>
    </row>
    <row r="20" spans="1:6" x14ac:dyDescent="0.4">
      <c r="A20" s="12" t="s">
        <v>2</v>
      </c>
      <c r="B20" s="16">
        <f>B9+B19</f>
        <v>-6668798</v>
      </c>
      <c r="C20" s="16">
        <f>C9+C19</f>
        <v>-610180</v>
      </c>
      <c r="D20" s="16">
        <f>D9+D19</f>
        <v>1319383</v>
      </c>
      <c r="E20" s="16">
        <f>E9+E19</f>
        <v>-2356844</v>
      </c>
      <c r="F20" s="16">
        <f>F9+F19</f>
        <v>-1990482</v>
      </c>
    </row>
    <row r="21" spans="1:6" x14ac:dyDescent="0.4">
      <c r="A21" s="12" t="s">
        <v>3</v>
      </c>
      <c r="B21" s="16"/>
      <c r="C21" s="16"/>
      <c r="D21" s="16"/>
      <c r="E21" s="17"/>
      <c r="F21" s="16"/>
    </row>
    <row r="22" spans="1:6" x14ac:dyDescent="0.4">
      <c r="A22" s="15" t="s">
        <v>21</v>
      </c>
      <c r="B22" s="16">
        <v>30310</v>
      </c>
      <c r="C22" s="16">
        <v>67339</v>
      </c>
      <c r="D22" s="16">
        <v>86609</v>
      </c>
      <c r="E22" s="17">
        <v>153806</v>
      </c>
      <c r="F22" s="16">
        <v>184581</v>
      </c>
    </row>
    <row r="23" spans="1:6" x14ac:dyDescent="0.4">
      <c r="A23" s="15" t="s">
        <v>22</v>
      </c>
      <c r="B23" s="16">
        <v>50630</v>
      </c>
      <c r="C23" s="16"/>
      <c r="D23" s="16">
        <v>98552</v>
      </c>
      <c r="E23" s="17">
        <v>88574</v>
      </c>
      <c r="F23" s="16">
        <v>94506</v>
      </c>
    </row>
    <row r="24" spans="1:6" x14ac:dyDescent="0.4">
      <c r="A24" s="15" t="s">
        <v>23</v>
      </c>
      <c r="B24" s="16">
        <v>1610445</v>
      </c>
      <c r="C24" s="16">
        <v>1549827</v>
      </c>
      <c r="D24" s="16">
        <v>2017397</v>
      </c>
      <c r="E24" s="17">
        <v>2370110</v>
      </c>
      <c r="F24" s="16">
        <v>3184257</v>
      </c>
    </row>
    <row r="25" spans="1:6" x14ac:dyDescent="0.4">
      <c r="A25" s="15" t="s">
        <v>24</v>
      </c>
      <c r="B25" s="16">
        <v>100000</v>
      </c>
      <c r="C25" s="16"/>
      <c r="D25" s="16">
        <v>100000</v>
      </c>
      <c r="E25" s="17">
        <v>100000</v>
      </c>
      <c r="F25" s="16">
        <v>155214</v>
      </c>
    </row>
    <row r="26" spans="1:6" ht="17.5" thickBot="1" x14ac:dyDescent="0.45">
      <c r="A26" s="15" t="s">
        <v>25</v>
      </c>
      <c r="B26" s="16">
        <v>162281</v>
      </c>
      <c r="C26" s="16">
        <v>132805</v>
      </c>
      <c r="D26" s="16">
        <v>183791</v>
      </c>
      <c r="E26" s="17">
        <v>146703</v>
      </c>
      <c r="F26" s="16">
        <v>292677</v>
      </c>
    </row>
    <row r="27" spans="1:6" ht="18" thickTop="1" thickBot="1" x14ac:dyDescent="0.45">
      <c r="A27" s="21" t="s">
        <v>26</v>
      </c>
      <c r="B27" s="22">
        <f>SUM(B22:B26)</f>
        <v>1953666</v>
      </c>
      <c r="C27" s="22">
        <f>SUM(C22:C26)</f>
        <v>1749971</v>
      </c>
      <c r="D27" s="22">
        <f t="shared" ref="D27:F27" si="1">SUM(D22:D26)</f>
        <v>2486349</v>
      </c>
      <c r="E27" s="22">
        <f t="shared" si="1"/>
        <v>2859193</v>
      </c>
      <c r="F27" s="22">
        <f t="shared" si="1"/>
        <v>3911235</v>
      </c>
    </row>
    <row r="28" spans="1:6" ht="17.5" thickTop="1" x14ac:dyDescent="0.4">
      <c r="A28" s="12" t="s">
        <v>4</v>
      </c>
      <c r="B28" s="16"/>
      <c r="C28" s="16"/>
      <c r="D28" s="16"/>
      <c r="E28" s="17"/>
      <c r="F28" s="16"/>
    </row>
    <row r="29" spans="1:6" x14ac:dyDescent="0.4">
      <c r="A29" s="15" t="s">
        <v>27</v>
      </c>
      <c r="B29" s="16">
        <v>-100000</v>
      </c>
      <c r="C29" s="16">
        <v>-100000</v>
      </c>
      <c r="D29" s="16"/>
      <c r="E29" s="16">
        <v>-100000</v>
      </c>
      <c r="F29" s="16">
        <v>-154951</v>
      </c>
    </row>
    <row r="30" spans="1:6" x14ac:dyDescent="0.4">
      <c r="A30" s="15" t="s">
        <v>28</v>
      </c>
      <c r="B30" s="16">
        <v>-16055</v>
      </c>
      <c r="C30" s="16">
        <v>-31648</v>
      </c>
      <c r="D30" s="16">
        <v>-51398</v>
      </c>
      <c r="E30" s="17">
        <v>-84237</v>
      </c>
      <c r="F30" s="16">
        <v>-94489</v>
      </c>
    </row>
    <row r="31" spans="1:6" x14ac:dyDescent="0.4">
      <c r="A31" s="15" t="s">
        <v>29</v>
      </c>
      <c r="B31" s="16">
        <f>SUM(B29:B30)</f>
        <v>-116055</v>
      </c>
      <c r="C31" s="16">
        <f>SUM(C29:C30)</f>
        <v>-131648</v>
      </c>
      <c r="D31" s="16">
        <f t="shared" ref="D31:F31" si="2">SUM(D29:D30)</f>
        <v>-51398</v>
      </c>
      <c r="E31" s="16">
        <f t="shared" si="2"/>
        <v>-184237</v>
      </c>
      <c r="F31" s="16">
        <f t="shared" si="2"/>
        <v>-249440</v>
      </c>
    </row>
    <row r="32" spans="1:6" x14ac:dyDescent="0.4">
      <c r="A32" s="12" t="s">
        <v>5</v>
      </c>
      <c r="B32" s="16">
        <f>B20+B27+B31</f>
        <v>-4831187</v>
      </c>
      <c r="C32" s="16">
        <f>C20+C27+C31</f>
        <v>1008143</v>
      </c>
      <c r="D32" s="16">
        <f t="shared" ref="D32:F32" si="3">D20+D27+D31</f>
        <v>3754334</v>
      </c>
      <c r="E32" s="16">
        <f t="shared" si="3"/>
        <v>318112</v>
      </c>
      <c r="F32" s="16">
        <f t="shared" si="3"/>
        <v>1671313</v>
      </c>
    </row>
    <row r="33" spans="1:6" x14ac:dyDescent="0.4">
      <c r="A33" s="12"/>
      <c r="B33" s="12"/>
      <c r="C33" s="12"/>
      <c r="D33" s="12"/>
      <c r="E33" s="12"/>
      <c r="F33" s="12"/>
    </row>
  </sheetData>
  <mergeCells count="1">
    <mergeCell ref="A1:F1"/>
  </mergeCells>
  <phoneticPr fontId="2" type="noConversion"/>
  <conditionalFormatting sqref="B4:B8">
    <cfRule type="iconSet" priority="5">
      <iconSet iconSet="3Signs">
        <cfvo type="percent" val="0"/>
        <cfvo type="percent" val="33"/>
        <cfvo type="percent" val="67"/>
      </iconSet>
    </cfRule>
  </conditionalFormatting>
  <conditionalFormatting sqref="C4:C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{8023435C-FAF2-4E7E-9BB1-D910A03994AA}</x14:id>
        </ext>
      </extLst>
    </cfRule>
  </conditionalFormatting>
  <conditionalFormatting sqref="D4:D8">
    <cfRule type="colorScale" priority="3">
      <colorScale>
        <cfvo type="min"/>
        <cfvo type="max"/>
        <color rgb="FFFFEF9C"/>
        <color rgb="FF63BE7B"/>
      </colorScale>
    </cfRule>
  </conditionalFormatting>
  <conditionalFormatting sqref="E4:E8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:F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23435C-FAF2-4E7E-9BB1-D910A03994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9"/>
  <sheetViews>
    <sheetView workbookViewId="0">
      <selection activeCell="A3" sqref="A3"/>
    </sheetView>
  </sheetViews>
  <sheetFormatPr defaultRowHeight="17" x14ac:dyDescent="0.4"/>
  <cols>
    <col min="1" max="1" width="25" customWidth="1"/>
    <col min="2" max="2" width="12.6328125" bestFit="1" customWidth="1"/>
    <col min="3" max="5" width="15" customWidth="1"/>
    <col min="6" max="6" width="19.6328125" customWidth="1"/>
    <col min="7" max="7" width="9.453125" bestFit="1" customWidth="1"/>
  </cols>
  <sheetData>
    <row r="3" spans="1:7" x14ac:dyDescent="0.4">
      <c r="B3" s="9" t="s">
        <v>47</v>
      </c>
    </row>
    <row r="4" spans="1:7" x14ac:dyDescent="0.4">
      <c r="A4" s="9" t="s">
        <v>48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</row>
    <row r="5" spans="1:7" x14ac:dyDescent="0.4">
      <c r="A5" s="10" t="s">
        <v>36</v>
      </c>
      <c r="B5" s="8">
        <v>511637</v>
      </c>
      <c r="C5" s="8">
        <v>70490</v>
      </c>
      <c r="D5" s="8">
        <v>5429363</v>
      </c>
      <c r="E5" s="8">
        <v>26836192</v>
      </c>
      <c r="F5" s="8">
        <v>200007</v>
      </c>
      <c r="G5" s="8">
        <v>33047689</v>
      </c>
    </row>
    <row r="6" spans="1:7" x14ac:dyDescent="0.4">
      <c r="A6" s="10" t="s">
        <v>37</v>
      </c>
      <c r="B6" s="8">
        <v>520763</v>
      </c>
      <c r="C6" s="8">
        <v>67136</v>
      </c>
      <c r="D6" s="8">
        <v>2547441</v>
      </c>
      <c r="E6" s="8">
        <v>26567266</v>
      </c>
      <c r="F6" s="8">
        <v>141405</v>
      </c>
      <c r="G6" s="8">
        <v>29844011</v>
      </c>
    </row>
    <row r="7" spans="1:7" x14ac:dyDescent="0.4">
      <c r="A7" s="10" t="s">
        <v>38</v>
      </c>
      <c r="B7" s="8">
        <v>1039683</v>
      </c>
      <c r="C7" s="8">
        <v>128024</v>
      </c>
      <c r="D7" s="8">
        <v>6659516</v>
      </c>
      <c r="E7" s="8">
        <v>29783231</v>
      </c>
      <c r="F7" s="8">
        <v>143701</v>
      </c>
      <c r="G7" s="8">
        <v>37754155</v>
      </c>
    </row>
    <row r="8" spans="1:7" x14ac:dyDescent="0.4">
      <c r="A8" s="10" t="s">
        <v>39</v>
      </c>
      <c r="B8" s="8">
        <v>1989957</v>
      </c>
      <c r="C8" s="8">
        <v>148147</v>
      </c>
      <c r="D8" s="8">
        <v>4344429</v>
      </c>
      <c r="E8" s="8">
        <v>32164483</v>
      </c>
      <c r="F8" s="8">
        <v>199580</v>
      </c>
      <c r="G8" s="8">
        <v>38846596</v>
      </c>
    </row>
    <row r="9" spans="1:7" x14ac:dyDescent="0.4">
      <c r="A9" s="10" t="s">
        <v>40</v>
      </c>
      <c r="B9" s="8">
        <v>2880638</v>
      </c>
      <c r="C9" s="8">
        <v>283229</v>
      </c>
      <c r="D9" s="8">
        <v>8394118</v>
      </c>
      <c r="E9" s="8">
        <v>39991957</v>
      </c>
      <c r="F9" s="8">
        <v>273827</v>
      </c>
      <c r="G9" s="8">
        <v>51823769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zoomScaleNormal="100" workbookViewId="0">
      <selection activeCell="B3" sqref="B3:C3"/>
    </sheetView>
  </sheetViews>
  <sheetFormatPr defaultRowHeight="17" x14ac:dyDescent="0.4"/>
  <cols>
    <col min="1" max="1" width="22.81640625" customWidth="1"/>
    <col min="2" max="2" width="14.81640625" customWidth="1"/>
    <col min="3" max="3" width="7.08984375" customWidth="1"/>
    <col min="4" max="4" width="14.81640625" customWidth="1"/>
    <col min="5" max="5" width="7.08984375" customWidth="1"/>
    <col min="6" max="6" width="14.81640625" customWidth="1"/>
    <col min="7" max="7" width="7.08984375" customWidth="1"/>
    <col min="8" max="8" width="14.81640625" customWidth="1"/>
    <col min="9" max="9" width="7.08984375" customWidth="1"/>
  </cols>
  <sheetData>
    <row r="1" spans="1:9" ht="18.5" x14ac:dyDescent="0.4">
      <c r="A1" s="26" t="s">
        <v>35</v>
      </c>
      <c r="B1" s="26"/>
      <c r="C1" s="26"/>
      <c r="D1" s="26"/>
      <c r="E1" s="26"/>
      <c r="F1" s="26"/>
      <c r="G1" s="26"/>
      <c r="H1" s="26"/>
      <c r="I1" s="26"/>
    </row>
    <row r="3" spans="1:9" x14ac:dyDescent="0.4">
      <c r="A3" s="1"/>
      <c r="B3" s="24" t="s">
        <v>30</v>
      </c>
      <c r="C3" s="24"/>
      <c r="D3" s="25" t="s">
        <v>32</v>
      </c>
      <c r="E3" s="25"/>
      <c r="F3" s="24" t="s">
        <v>33</v>
      </c>
      <c r="G3" s="24"/>
      <c r="H3" s="25" t="s">
        <v>34</v>
      </c>
      <c r="I3" s="25"/>
    </row>
    <row r="4" spans="1:9" x14ac:dyDescent="0.4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9" x14ac:dyDescent="0.4">
      <c r="A5" s="2" t="s">
        <v>6</v>
      </c>
      <c r="B5" s="6">
        <v>26836192</v>
      </c>
      <c r="C5" s="3">
        <f>B5/$B$10</f>
        <v>0.81204443675320237</v>
      </c>
      <c r="D5" s="6">
        <v>26567266</v>
      </c>
      <c r="E5" s="3">
        <f>D5/$D$10</f>
        <v>0.89020426912454897</v>
      </c>
      <c r="F5" s="6">
        <v>29783231</v>
      </c>
      <c r="G5" s="3">
        <f>F5/$F$10</f>
        <v>0.78887293332349773</v>
      </c>
      <c r="H5" s="7">
        <v>32164483</v>
      </c>
      <c r="I5" s="3">
        <f>H5/$H$10</f>
        <v>0.82798716778170212</v>
      </c>
    </row>
    <row r="6" spans="1:9" x14ac:dyDescent="0.4">
      <c r="A6" s="2" t="s">
        <v>7</v>
      </c>
      <c r="B6" s="6">
        <v>5429363</v>
      </c>
      <c r="C6" s="3">
        <f>B6/$B$10</f>
        <v>0.16428873438018615</v>
      </c>
      <c r="D6" s="6">
        <v>2547441</v>
      </c>
      <c r="E6" s="3">
        <f>D6/$D$10</f>
        <v>8.5358533073855256E-2</v>
      </c>
      <c r="F6" s="6">
        <v>6659516</v>
      </c>
      <c r="G6" s="3">
        <f t="shared" ref="G6:G9" si="0">F6/$F$10</f>
        <v>0.17639160510942439</v>
      </c>
      <c r="H6" s="7">
        <v>4344429</v>
      </c>
      <c r="I6" s="3">
        <f t="shared" ref="I6:I9" si="1">H6/$H$10</f>
        <v>0.11183551320687146</v>
      </c>
    </row>
    <row r="7" spans="1:9" x14ac:dyDescent="0.4">
      <c r="A7" s="2" t="s">
        <v>8</v>
      </c>
      <c r="B7" s="6">
        <v>70490</v>
      </c>
      <c r="C7" s="3">
        <f>B7/$B$10</f>
        <v>2.132978194027425E-3</v>
      </c>
      <c r="D7" s="6">
        <v>67136</v>
      </c>
      <c r="E7" s="3">
        <f>D7/$D$10</f>
        <v>2.2495635724031865E-3</v>
      </c>
      <c r="F7" s="6">
        <v>128024</v>
      </c>
      <c r="G7" s="3">
        <f t="shared" si="0"/>
        <v>3.3909910048311241E-3</v>
      </c>
      <c r="H7" s="7">
        <v>148147</v>
      </c>
      <c r="I7" s="3">
        <f t="shared" si="1"/>
        <v>3.8136417409648971E-3</v>
      </c>
    </row>
    <row r="8" spans="1:9" x14ac:dyDescent="0.4">
      <c r="A8" s="2" t="s">
        <v>9</v>
      </c>
      <c r="B8" s="6">
        <v>200007</v>
      </c>
      <c r="C8" s="3">
        <f>B8/$B$10</f>
        <v>6.0520722038990378E-3</v>
      </c>
      <c r="D8" s="6">
        <v>141405</v>
      </c>
      <c r="E8" s="3">
        <f>D8/$D$10</f>
        <v>4.7381365728621401E-3</v>
      </c>
      <c r="F8" s="6">
        <v>143701</v>
      </c>
      <c r="G8" s="3">
        <f t="shared" si="0"/>
        <v>3.8062300692466829E-3</v>
      </c>
      <c r="H8" s="7">
        <v>199580</v>
      </c>
      <c r="I8" s="3">
        <f t="shared" si="1"/>
        <v>5.1376444927117935E-3</v>
      </c>
    </row>
    <row r="9" spans="1:9" x14ac:dyDescent="0.4">
      <c r="A9" s="2" t="s">
        <v>10</v>
      </c>
      <c r="B9" s="6">
        <v>511637</v>
      </c>
      <c r="C9" s="3">
        <f>B9/$B$10</f>
        <v>1.5481778468685058E-2</v>
      </c>
      <c r="D9" s="6">
        <v>520763</v>
      </c>
      <c r="E9" s="3">
        <f>D9/$D$10</f>
        <v>1.7449497656330443E-2</v>
      </c>
      <c r="F9" s="6">
        <v>1039683</v>
      </c>
      <c r="G9" s="3">
        <f t="shared" si="0"/>
        <v>2.7538240493000042E-2</v>
      </c>
      <c r="H9" s="7">
        <v>1989957</v>
      </c>
      <c r="I9" s="3">
        <f t="shared" si="1"/>
        <v>5.1226032777749689E-2</v>
      </c>
    </row>
    <row r="10" spans="1:9" x14ac:dyDescent="0.4">
      <c r="A10" s="2" t="s">
        <v>11</v>
      </c>
      <c r="B10" s="6">
        <f>SUM(B5:B9)</f>
        <v>33047689</v>
      </c>
      <c r="C10" s="4"/>
      <c r="D10" s="6">
        <f>SUM(D5:D9)</f>
        <v>29844011</v>
      </c>
      <c r="E10" s="4"/>
      <c r="F10" s="6">
        <f>SUM(F5:F9)</f>
        <v>37754155</v>
      </c>
      <c r="G10" s="1"/>
      <c r="H10" s="6">
        <f>SUM(H5:H9)</f>
        <v>38846596</v>
      </c>
      <c r="I10" s="1"/>
    </row>
    <row r="11" spans="1:9" x14ac:dyDescent="0.4">
      <c r="A11" s="1" t="s">
        <v>1</v>
      </c>
      <c r="B11" s="6"/>
      <c r="C11" s="1"/>
      <c r="D11" s="6"/>
      <c r="E11" s="1"/>
      <c r="F11" s="6"/>
      <c r="G11" s="1"/>
      <c r="H11" s="7"/>
      <c r="I11" s="1"/>
    </row>
    <row r="12" spans="1:9" x14ac:dyDescent="0.4">
      <c r="A12" s="2" t="s">
        <v>12</v>
      </c>
      <c r="B12" s="6">
        <v>-12654531</v>
      </c>
      <c r="C12" s="1"/>
      <c r="D12" s="6">
        <v>-7187060</v>
      </c>
      <c r="E12" s="1"/>
      <c r="F12" s="6">
        <v>-13981712</v>
      </c>
      <c r="G12" s="1"/>
      <c r="H12" s="7">
        <v>-15278062</v>
      </c>
      <c r="I12" s="1"/>
    </row>
    <row r="13" spans="1:9" x14ac:dyDescent="0.4">
      <c r="A13" s="2" t="s">
        <v>13</v>
      </c>
      <c r="B13" s="6">
        <v>-203644</v>
      </c>
      <c r="C13" s="1"/>
      <c r="D13" s="6">
        <v>-17100</v>
      </c>
      <c r="E13" s="1"/>
      <c r="F13" s="6">
        <v>-26352</v>
      </c>
      <c r="G13" s="1"/>
      <c r="H13" s="7">
        <v>-52566</v>
      </c>
      <c r="I13" s="1"/>
    </row>
    <row r="14" spans="1:9" x14ac:dyDescent="0.4">
      <c r="A14" s="2" t="s">
        <v>14</v>
      </c>
      <c r="B14" s="6">
        <v>-12408000</v>
      </c>
      <c r="C14" s="1"/>
      <c r="D14" s="6">
        <v>-6500000</v>
      </c>
      <c r="E14" s="1"/>
      <c r="F14" s="6">
        <v>-6178474</v>
      </c>
      <c r="G14" s="1"/>
      <c r="H14" s="7">
        <v>-9260306</v>
      </c>
      <c r="I14" s="1"/>
    </row>
    <row r="15" spans="1:9" x14ac:dyDescent="0.4">
      <c r="A15" s="2" t="s">
        <v>15</v>
      </c>
      <c r="B15" s="6"/>
      <c r="C15" s="1"/>
      <c r="D15" s="6"/>
      <c r="E15" s="1"/>
      <c r="F15" s="6"/>
      <c r="G15" s="1"/>
      <c r="H15" s="7"/>
      <c r="I15" s="1"/>
    </row>
    <row r="16" spans="1:9" x14ac:dyDescent="0.4">
      <c r="A16" s="5" t="s">
        <v>16</v>
      </c>
      <c r="B16" s="6">
        <v>-9457876</v>
      </c>
      <c r="C16" s="1"/>
      <c r="D16" s="6">
        <v>-10229759</v>
      </c>
      <c r="E16" s="1"/>
      <c r="F16" s="6">
        <v>-10393597</v>
      </c>
      <c r="G16" s="1"/>
      <c r="H16" s="7">
        <v>-10107052</v>
      </c>
      <c r="I16" s="1"/>
    </row>
    <row r="17" spans="1:9" x14ac:dyDescent="0.4">
      <c r="A17" s="5" t="s">
        <v>17</v>
      </c>
      <c r="B17" s="6">
        <v>-2331650</v>
      </c>
      <c r="C17" s="1"/>
      <c r="D17" s="6">
        <v>-3317145</v>
      </c>
      <c r="E17" s="1"/>
      <c r="F17" s="6">
        <v>-2837171</v>
      </c>
      <c r="G17" s="1"/>
      <c r="H17" s="7">
        <v>-2220565</v>
      </c>
      <c r="I17" s="1"/>
    </row>
    <row r="18" spans="1:9" x14ac:dyDescent="0.4">
      <c r="A18" s="5" t="s">
        <v>18</v>
      </c>
      <c r="B18" s="6">
        <v>-593099</v>
      </c>
      <c r="C18" s="1"/>
      <c r="D18" s="6">
        <v>-573138</v>
      </c>
      <c r="E18" s="1"/>
      <c r="F18" s="6">
        <v>-1130730</v>
      </c>
      <c r="G18" s="1"/>
      <c r="H18" s="7">
        <v>-1990485</v>
      </c>
      <c r="I18" s="1"/>
    </row>
    <row r="19" spans="1:9" x14ac:dyDescent="0.4">
      <c r="A19" s="5" t="s">
        <v>19</v>
      </c>
      <c r="B19" s="6">
        <v>-2067687</v>
      </c>
      <c r="C19" s="1"/>
      <c r="D19" s="6">
        <v>-2629989</v>
      </c>
      <c r="E19" s="1"/>
      <c r="F19" s="6">
        <v>-1886736</v>
      </c>
      <c r="G19" s="1"/>
      <c r="H19" s="7">
        <v>-2294404</v>
      </c>
      <c r="I19" s="1"/>
    </row>
    <row r="20" spans="1:9" x14ac:dyDescent="0.4">
      <c r="A20" s="2" t="s">
        <v>20</v>
      </c>
      <c r="B20" s="6">
        <f>SUM(B12:B19)</f>
        <v>-39716487</v>
      </c>
      <c r="C20" s="1"/>
      <c r="D20" s="6">
        <f>SUM(D12:D19)</f>
        <v>-30454191</v>
      </c>
      <c r="E20" s="1"/>
      <c r="F20" s="6">
        <f>SUM(F12:F19)</f>
        <v>-36434772</v>
      </c>
      <c r="G20" s="1"/>
      <c r="H20" s="6">
        <f>SUM(H12:H19)</f>
        <v>-41203440</v>
      </c>
      <c r="I20" s="1"/>
    </row>
    <row r="21" spans="1:9" x14ac:dyDescent="0.4">
      <c r="A21" s="1" t="s">
        <v>2</v>
      </c>
      <c r="B21" s="6">
        <f>B10+B20</f>
        <v>-6668798</v>
      </c>
      <c r="C21" s="1"/>
      <c r="D21" s="6">
        <f>D10+D20</f>
        <v>-610180</v>
      </c>
      <c r="E21" s="1"/>
      <c r="F21" s="6">
        <f>F10+F20</f>
        <v>1319383</v>
      </c>
      <c r="G21" s="1"/>
      <c r="H21" s="6">
        <f>H10+H20</f>
        <v>-2356844</v>
      </c>
      <c r="I21" s="1"/>
    </row>
    <row r="22" spans="1:9" x14ac:dyDescent="0.4">
      <c r="A22" s="1" t="s">
        <v>3</v>
      </c>
      <c r="B22" s="6"/>
      <c r="C22" s="1"/>
      <c r="D22" s="6"/>
      <c r="E22" s="1"/>
      <c r="F22" s="6"/>
      <c r="G22" s="1"/>
      <c r="H22" s="7"/>
      <c r="I22" s="1"/>
    </row>
    <row r="23" spans="1:9" x14ac:dyDescent="0.4">
      <c r="A23" s="2" t="s">
        <v>21</v>
      </c>
      <c r="B23" s="6">
        <v>30310</v>
      </c>
      <c r="C23" s="1"/>
      <c r="D23" s="6">
        <v>67339</v>
      </c>
      <c r="E23" s="1"/>
      <c r="F23" s="6">
        <v>86609</v>
      </c>
      <c r="G23" s="1"/>
      <c r="H23" s="7">
        <v>153806</v>
      </c>
      <c r="I23" s="1"/>
    </row>
    <row r="24" spans="1:9" x14ac:dyDescent="0.4">
      <c r="A24" s="2" t="s">
        <v>22</v>
      </c>
      <c r="B24" s="6">
        <v>50630</v>
      </c>
      <c r="C24" s="1"/>
      <c r="D24" s="6"/>
      <c r="E24" s="1"/>
      <c r="F24" s="6">
        <v>98552</v>
      </c>
      <c r="G24" s="1"/>
      <c r="H24" s="7">
        <v>88574</v>
      </c>
      <c r="I24" s="1"/>
    </row>
    <row r="25" spans="1:9" x14ac:dyDescent="0.4">
      <c r="A25" s="2" t="s">
        <v>23</v>
      </c>
      <c r="B25" s="6">
        <v>1610445</v>
      </c>
      <c r="C25" s="1"/>
      <c r="D25" s="6">
        <v>1549827</v>
      </c>
      <c r="E25" s="1"/>
      <c r="F25" s="6">
        <v>2017397</v>
      </c>
      <c r="G25" s="1"/>
      <c r="H25" s="7">
        <v>2370110</v>
      </c>
      <c r="I25" s="1"/>
    </row>
    <row r="26" spans="1:9" x14ac:dyDescent="0.4">
      <c r="A26" s="2" t="s">
        <v>24</v>
      </c>
      <c r="B26" s="6">
        <v>100000</v>
      </c>
      <c r="C26" s="1"/>
      <c r="D26" s="6"/>
      <c r="E26" s="1"/>
      <c r="F26" s="6">
        <v>100000</v>
      </c>
      <c r="G26" s="1"/>
      <c r="H26" s="7">
        <v>100000</v>
      </c>
      <c r="I26" s="1"/>
    </row>
    <row r="27" spans="1:9" x14ac:dyDescent="0.4">
      <c r="A27" s="2" t="s">
        <v>25</v>
      </c>
      <c r="B27" s="6">
        <v>162281</v>
      </c>
      <c r="C27" s="1"/>
      <c r="D27" s="6">
        <v>132805</v>
      </c>
      <c r="E27" s="1"/>
      <c r="F27" s="6">
        <v>183791</v>
      </c>
      <c r="G27" s="1"/>
      <c r="H27" s="7">
        <v>146703</v>
      </c>
      <c r="I27" s="1"/>
    </row>
    <row r="28" spans="1:9" x14ac:dyDescent="0.4">
      <c r="A28" s="2" t="s">
        <v>26</v>
      </c>
      <c r="B28" s="6">
        <f>SUM(B23:B27)</f>
        <v>1953666</v>
      </c>
      <c r="C28" s="1"/>
      <c r="D28" s="6">
        <f>SUM(D23:D27)</f>
        <v>1749971</v>
      </c>
      <c r="E28" s="1"/>
      <c r="F28" s="6">
        <f>SUM(F23:F27)</f>
        <v>2486349</v>
      </c>
      <c r="G28" s="1"/>
      <c r="H28" s="6">
        <f>SUM(H23:H27)</f>
        <v>2859193</v>
      </c>
      <c r="I28" s="1"/>
    </row>
    <row r="29" spans="1:9" x14ac:dyDescent="0.4">
      <c r="A29" s="1" t="s">
        <v>4</v>
      </c>
      <c r="B29" s="6"/>
      <c r="C29" s="1"/>
      <c r="D29" s="6"/>
      <c r="E29" s="1"/>
      <c r="F29" s="6"/>
      <c r="G29" s="1"/>
      <c r="H29" s="7"/>
      <c r="I29" s="1"/>
    </row>
    <row r="30" spans="1:9" x14ac:dyDescent="0.4">
      <c r="A30" s="2" t="s">
        <v>27</v>
      </c>
      <c r="B30" s="6">
        <v>-100000</v>
      </c>
      <c r="C30" s="1"/>
      <c r="D30" s="6">
        <v>-100000</v>
      </c>
      <c r="E30" s="1"/>
      <c r="F30" s="6"/>
      <c r="G30" s="1"/>
      <c r="H30" s="6">
        <v>-100000</v>
      </c>
      <c r="I30" s="1"/>
    </row>
    <row r="31" spans="1:9" x14ac:dyDescent="0.4">
      <c r="A31" s="2" t="s">
        <v>28</v>
      </c>
      <c r="B31" s="6">
        <v>-16055</v>
      </c>
      <c r="C31" s="1"/>
      <c r="D31" s="6">
        <v>-31648</v>
      </c>
      <c r="E31" s="1"/>
      <c r="F31" s="6">
        <v>-51398</v>
      </c>
      <c r="G31" s="1"/>
      <c r="H31" s="7">
        <v>-84237</v>
      </c>
      <c r="I31" s="1"/>
    </row>
    <row r="32" spans="1:9" x14ac:dyDescent="0.4">
      <c r="A32" s="2" t="s">
        <v>29</v>
      </c>
      <c r="B32" s="6">
        <f>SUM(B30:B31)</f>
        <v>-116055</v>
      </c>
      <c r="C32" s="1"/>
      <c r="D32" s="6">
        <f>SUM(D30:D31)</f>
        <v>-131648</v>
      </c>
      <c r="E32" s="1"/>
      <c r="F32" s="6">
        <f>SUM(F30:F31)</f>
        <v>-51398</v>
      </c>
      <c r="G32" s="1"/>
      <c r="H32" s="6">
        <f>SUM(H30:H31)</f>
        <v>-184237</v>
      </c>
      <c r="I32" s="1"/>
    </row>
    <row r="33" spans="1:9" x14ac:dyDescent="0.4">
      <c r="A33" s="1" t="s">
        <v>5</v>
      </c>
      <c r="B33" s="6">
        <f>B21+B28+B32</f>
        <v>-4831187</v>
      </c>
      <c r="C33" s="1"/>
      <c r="D33" s="6">
        <f>D21+D28+D32</f>
        <v>1008143</v>
      </c>
      <c r="E33" s="1"/>
      <c r="F33" s="6">
        <f>F21+F28+F32</f>
        <v>3754334</v>
      </c>
      <c r="G33" s="1"/>
      <c r="H33" s="6">
        <f>H21+H28+H32</f>
        <v>318112</v>
      </c>
      <c r="I33" s="1"/>
    </row>
    <row r="34" spans="1:9" x14ac:dyDescent="0.4">
      <c r="A34" s="1"/>
      <c r="B34" s="1"/>
      <c r="C34" s="1"/>
      <c r="D34" s="1"/>
      <c r="E34" s="1"/>
      <c r="F34" s="1"/>
      <c r="G34" s="1"/>
      <c r="H34" s="1"/>
      <c r="I34" s="1"/>
    </row>
  </sheetData>
  <mergeCells count="5">
    <mergeCell ref="B3:C3"/>
    <mergeCell ref="D3:E3"/>
    <mergeCell ref="F3:G3"/>
    <mergeCell ref="H3:I3"/>
    <mergeCell ref="A1:I1"/>
  </mergeCells>
  <phoneticPr fontId="2" type="noConversion"/>
  <conditionalFormatting sqref="B5:B1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5:D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{796F263A-403D-4A22-9A23-4E4A943774C2}</x14:id>
        </ext>
      </extLst>
    </cfRule>
  </conditionalFormatting>
  <conditionalFormatting sqref="H5:H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{50876B37-8FCE-45B0-9997-6F25AB8E3C4A}</x14:id>
        </ext>
      </extLst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F263A-403D-4A22-9A23-4E4A943774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F5:F10</xm:sqref>
        </x14:conditionalFormatting>
        <x14:conditionalFormatting xmlns:xm="http://schemas.microsoft.com/office/excel/2006/main">
          <x14:cfRule type="dataBar" id="{50876B37-8FCE-45B0-9997-6F25AB8E3C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H5:H10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損益表</vt:lpstr>
      <vt:lpstr>營收圖表</vt:lpstr>
      <vt:lpstr>近年損益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 wang</dc:creator>
  <cp:lastModifiedBy>說明</cp:lastModifiedBy>
  <dcterms:created xsi:type="dcterms:W3CDTF">2017-06-26T12:18:37Z</dcterms:created>
  <dcterms:modified xsi:type="dcterms:W3CDTF">2021-08-16T03:52:13Z</dcterms:modified>
</cp:coreProperties>
</file>