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evo\Downloads\"/>
    </mc:Choice>
  </mc:AlternateContent>
  <xr:revisionPtr revIDLastSave="0" documentId="8_{C5D0195B-490A-4FAA-B843-78834D7BF926}" xr6:coauthVersionLast="47" xr6:coauthVersionMax="47" xr10:uidLastSave="{00000000-0000-0000-0000-000000000000}"/>
  <bookViews>
    <workbookView xWindow="-110" yWindow="-110" windowWidth="19420" windowHeight="10420" firstSheet="2" activeTab="3" xr2:uid="{149FE186-93C5-4589-82D6-7C7FEBBFE005}"/>
  </bookViews>
  <sheets>
    <sheet name="analysis replicates list" sheetId="3" r:id="rId1"/>
    <sheet name="Replicates" sheetId="2" r:id="rId2"/>
    <sheet name="Morphometrics" sheetId="1" r:id="rId3"/>
    <sheet name="Sheet1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E26" i="2"/>
  <c r="E25" i="2"/>
  <c r="E24" i="2"/>
  <c r="E20" i="2"/>
  <c r="N10" i="2"/>
  <c r="J10" i="2" s="1"/>
  <c r="M11" i="2"/>
  <c r="K9" i="2"/>
  <c r="N9" i="2"/>
  <c r="J9" i="2" s="1"/>
  <c r="M9" i="2" s="1"/>
  <c r="N7" i="2"/>
  <c r="J7" i="2" s="1"/>
  <c r="N8" i="2"/>
  <c r="J8" i="2" s="1"/>
  <c r="M8" i="2" s="1"/>
  <c r="E12" i="2"/>
  <c r="K11" i="2"/>
  <c r="N11" i="2"/>
  <c r="E17" i="2"/>
  <c r="E18" i="2"/>
  <c r="E19" i="2"/>
  <c r="E21" i="2"/>
  <c r="E22" i="2"/>
  <c r="E27" i="2"/>
  <c r="E16" i="2"/>
  <c r="F23" i="2"/>
  <c r="E23" i="2" s="1"/>
  <c r="E14" i="2"/>
  <c r="H15" i="2"/>
  <c r="E15" i="2" s="1"/>
  <c r="E13" i="2"/>
  <c r="E2" i="2"/>
  <c r="E3" i="2"/>
  <c r="E4" i="2"/>
  <c r="E5" i="2"/>
  <c r="E6" i="2"/>
  <c r="E7" i="2"/>
  <c r="E8" i="2"/>
  <c r="E9" i="2"/>
  <c r="E10" i="2"/>
  <c r="M10" i="2" l="1"/>
  <c r="M7" i="2"/>
</calcChain>
</file>

<file path=xl/sharedStrings.xml><?xml version="1.0" encoding="utf-8"?>
<sst xmlns="http://schemas.openxmlformats.org/spreadsheetml/2006/main" count="1317" uniqueCount="332">
  <si>
    <t>Variety</t>
  </si>
  <si>
    <t>Location</t>
  </si>
  <si>
    <t>R number</t>
  </si>
  <si>
    <t>Height</t>
  </si>
  <si>
    <t xml:space="preserve">Reproductive structures location </t>
  </si>
  <si>
    <t>Replicate</t>
  </si>
  <si>
    <t>Wet weight</t>
  </si>
  <si>
    <t>wet weight tetraspore</t>
  </si>
  <si>
    <t>wet weight gam</t>
  </si>
  <si>
    <t>Playa</t>
  </si>
  <si>
    <t>Mendieta</t>
  </si>
  <si>
    <t>R01</t>
  </si>
  <si>
    <t>Variedad</t>
  </si>
  <si>
    <t>C.Cham</t>
  </si>
  <si>
    <t>R02</t>
  </si>
  <si>
    <t>R03</t>
  </si>
  <si>
    <t>R04</t>
  </si>
  <si>
    <t>R05</t>
  </si>
  <si>
    <t>F. glom</t>
  </si>
  <si>
    <t>C.cham</t>
  </si>
  <si>
    <t>F. Glom</t>
  </si>
  <si>
    <t>Gam</t>
  </si>
  <si>
    <t>PhotoID</t>
  </si>
  <si>
    <t>Divisions</t>
  </si>
  <si>
    <t>Blade width largest at widest point mm</t>
  </si>
  <si>
    <t>Tetra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</si>
  <si>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</si>
  <si>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</si>
  <si>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</si>
  <si>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</si>
  <si>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</si>
  <si>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</si>
  <si>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</si>
  <si>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</si>
  <si>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</si>
  <si>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</si>
  <si>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</si>
  <si>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</si>
  <si>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</si>
  <si>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</si>
  <si>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</si>
  <si>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</si>
  <si>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</si>
  <si>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</si>
  <si>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Ca</t>
  </si>
  <si>
    <t>0rder</t>
  </si>
  <si>
    <t>I19</t>
  </si>
  <si>
    <t>I20</t>
  </si>
  <si>
    <t>I21</t>
  </si>
  <si>
    <t>I22</t>
  </si>
  <si>
    <t>I23</t>
  </si>
  <si>
    <t>I24</t>
  </si>
  <si>
    <t>I26</t>
  </si>
  <si>
    <t>I27</t>
  </si>
  <si>
    <t>I28</t>
  </si>
  <si>
    <t>I29</t>
  </si>
  <si>
    <t>C. Cham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</si>
  <si>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</si>
  <si>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</si>
  <si>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</si>
  <si>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</si>
  <si>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</si>
  <si>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</si>
  <si>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</si>
  <si>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</si>
  <si>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</si>
  <si>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</si>
  <si>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</si>
  <si>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</si>
  <si>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</si>
  <si>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</si>
  <si>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</si>
  <si>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</si>
  <si>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</si>
  <si>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Concession Paracas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</si>
  <si>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</si>
  <si>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</si>
  <si>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</si>
  <si>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</si>
  <si>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</si>
  <si>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</si>
  <si>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</si>
  <si>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</si>
  <si>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</si>
  <si>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</si>
  <si>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I57</t>
  </si>
  <si>
    <t>I58</t>
  </si>
  <si>
    <t>I59</t>
  </si>
  <si>
    <t>I60</t>
  </si>
  <si>
    <t>I61</t>
  </si>
  <si>
    <t>I62</t>
  </si>
  <si>
    <t>I63</t>
  </si>
  <si>
    <t>I64</t>
  </si>
  <si>
    <t>I65</t>
  </si>
  <si>
    <t>I66</t>
  </si>
  <si>
    <t>I67</t>
  </si>
  <si>
    <t>I68</t>
  </si>
  <si>
    <t>I69</t>
  </si>
  <si>
    <t>Concession</t>
  </si>
  <si>
    <t>I70</t>
  </si>
  <si>
    <t>Siete Huecos</t>
  </si>
  <si>
    <t>Carp</t>
  </si>
  <si>
    <t>1º</t>
  </si>
  <si>
    <t>Ilo CITEpesquero</t>
  </si>
  <si>
    <t>Ilo Citepesquero</t>
  </si>
  <si>
    <t>dry weight</t>
  </si>
  <si>
    <t>Replicates for Tetra, Gam, and Carp analysis</t>
  </si>
  <si>
    <t>Notes:</t>
  </si>
  <si>
    <t>S_ID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</si>
  <si>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</si>
  <si>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</si>
  <si>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</si>
  <si>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</si>
  <si>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</si>
  <si>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</si>
  <si>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</si>
  <si>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</si>
  <si>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</si>
  <si>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</si>
  <si>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</si>
  <si>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</si>
  <si>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</si>
  <si>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</si>
  <si>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</si>
  <si>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</si>
  <si>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</si>
  <si>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</si>
  <si>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S20</t>
  </si>
  <si>
    <t>S21</t>
  </si>
  <si>
    <t>S22</t>
  </si>
  <si>
    <t>S23</t>
  </si>
  <si>
    <t>S25</t>
  </si>
  <si>
    <t>S26</t>
  </si>
  <si>
    <t>S27</t>
  </si>
  <si>
    <t>S28</t>
  </si>
  <si>
    <t>S29</t>
  </si>
  <si>
    <t>S30</t>
  </si>
  <si>
    <t>S29, S14, S03, S12, S27</t>
  </si>
  <si>
    <t xml:space="preserve">S22, S21, </t>
  </si>
  <si>
    <t>Must seperate out carpospores from tetraspores 70 grams R11, R24, S202</t>
  </si>
  <si>
    <t>S04, S24, S11, S02, S17, S30</t>
  </si>
  <si>
    <t>Large Ind</t>
  </si>
  <si>
    <t>List of replicates from which individuals can be conserved</t>
  </si>
  <si>
    <t>remaining</t>
  </si>
  <si>
    <t xml:space="preserve">I25, I26, I30 </t>
  </si>
  <si>
    <t>dwt</t>
  </si>
  <si>
    <t>list ind</t>
  </si>
  <si>
    <t>I01:I05</t>
  </si>
  <si>
    <t>wet2dry</t>
  </si>
  <si>
    <t>carp extraido_w</t>
  </si>
  <si>
    <t>carp_new_ID</t>
  </si>
  <si>
    <t>Discarded</t>
  </si>
  <si>
    <t>dw_ind_tw</t>
  </si>
  <si>
    <t>ind_fate</t>
  </si>
  <si>
    <t>merged with remaining</t>
  </si>
  <si>
    <t>I06:I10</t>
  </si>
  <si>
    <t>I11:I14</t>
  </si>
  <si>
    <t>I15:I19</t>
  </si>
  <si>
    <t>Carp_01</t>
  </si>
  <si>
    <t>wet weight carpospore</t>
  </si>
  <si>
    <t xml:space="preserve"> S19</t>
  </si>
  <si>
    <t>Caro Caido</t>
  </si>
  <si>
    <t>R01_lost</t>
  </si>
  <si>
    <t>R02_lost</t>
  </si>
  <si>
    <t>R03_lost</t>
  </si>
  <si>
    <t>R04_lost</t>
  </si>
  <si>
    <t>7H01</t>
  </si>
  <si>
    <t>7H02</t>
  </si>
  <si>
    <t>7H03</t>
  </si>
  <si>
    <t>7H04</t>
  </si>
  <si>
    <t>7H05</t>
  </si>
  <si>
    <t>7H06</t>
  </si>
  <si>
    <t>7H07</t>
  </si>
  <si>
    <t>7H08</t>
  </si>
  <si>
    <t>7H09</t>
  </si>
  <si>
    <t>7H10</t>
  </si>
  <si>
    <t>7H11</t>
  </si>
  <si>
    <t>7H12</t>
  </si>
  <si>
    <t>7H13</t>
  </si>
  <si>
    <t>7H14</t>
  </si>
  <si>
    <t>7H15</t>
  </si>
  <si>
    <t>only replicates</t>
  </si>
  <si>
    <t>Sample Code</t>
  </si>
  <si>
    <t>New Samp ID</t>
  </si>
  <si>
    <t>Yes</t>
  </si>
  <si>
    <t>CC01</t>
  </si>
  <si>
    <t>CC02</t>
  </si>
  <si>
    <t>CC03</t>
  </si>
  <si>
    <t>CC04</t>
  </si>
  <si>
    <t>CC05</t>
  </si>
  <si>
    <t>CC06</t>
  </si>
  <si>
    <t>CC07</t>
  </si>
  <si>
    <t>CC08</t>
  </si>
  <si>
    <t>CC09</t>
  </si>
  <si>
    <t>CC10</t>
  </si>
  <si>
    <t>CC11</t>
  </si>
  <si>
    <t>CC12</t>
  </si>
  <si>
    <t>CC13</t>
  </si>
  <si>
    <t>CC14</t>
  </si>
  <si>
    <t>CC15</t>
  </si>
  <si>
    <t>CC16</t>
  </si>
  <si>
    <t>CC17</t>
  </si>
  <si>
    <t>CC18</t>
  </si>
  <si>
    <t>CC19</t>
  </si>
  <si>
    <t>CC20</t>
  </si>
  <si>
    <t>7HFG01</t>
  </si>
  <si>
    <t>7HFG02</t>
  </si>
  <si>
    <t>7HFG03</t>
  </si>
  <si>
    <t>7HFG04</t>
  </si>
  <si>
    <t>7HFG05</t>
  </si>
  <si>
    <t>7HFG06</t>
  </si>
  <si>
    <t>7HFG07</t>
  </si>
  <si>
    <t>7HFG08</t>
  </si>
  <si>
    <t>7HFG09</t>
  </si>
  <si>
    <t>7HFG10</t>
  </si>
  <si>
    <t>7HFG11</t>
  </si>
  <si>
    <t>7HFG12</t>
  </si>
  <si>
    <t>7HFG13</t>
  </si>
  <si>
    <t>7HFG14</t>
  </si>
  <si>
    <t>7HFG15</t>
  </si>
  <si>
    <t>7HFG16</t>
  </si>
  <si>
    <t>7HFG17</t>
  </si>
  <si>
    <t>7HFG18</t>
  </si>
  <si>
    <t>7HFG19</t>
  </si>
  <si>
    <t>7HFG20</t>
  </si>
  <si>
    <t>Ind_ID</t>
  </si>
  <si>
    <t>Life Stage</t>
  </si>
  <si>
    <t>Large Ind?</t>
  </si>
  <si>
    <t>??</t>
  </si>
  <si>
    <t>Mendienta</t>
  </si>
  <si>
    <t>Full</t>
  </si>
  <si>
    <t>Partial</t>
  </si>
  <si>
    <t>Type of analysis</t>
  </si>
  <si>
    <t>Supplement for Carageenan</t>
  </si>
  <si>
    <t>many</t>
  </si>
  <si>
    <t>variety</t>
  </si>
  <si>
    <t>F.Glom</t>
  </si>
  <si>
    <t>Gam/Tetra</t>
  </si>
  <si>
    <t>No</t>
  </si>
  <si>
    <t>Protein</t>
  </si>
  <si>
    <t>Carro Caido</t>
  </si>
  <si>
    <t>7H</t>
  </si>
  <si>
    <t>Processed bag</t>
  </si>
  <si>
    <t xml:space="preserve">R02 </t>
  </si>
  <si>
    <t>Proceseed bag</t>
  </si>
  <si>
    <t>Ash sample number</t>
  </si>
  <si>
    <t>Carbohydrate analysis number</t>
  </si>
  <si>
    <t>lipids</t>
  </si>
  <si>
    <t>Phycoerythrin</t>
  </si>
  <si>
    <t>Carageenan</t>
  </si>
  <si>
    <t>Ilo mariculture</t>
  </si>
  <si>
    <t>Lab01</t>
  </si>
  <si>
    <t>Lab02</t>
  </si>
  <si>
    <t>Lab04</t>
  </si>
  <si>
    <t>Lab05</t>
  </si>
  <si>
    <t>Lab03</t>
  </si>
  <si>
    <t>Lab06</t>
  </si>
  <si>
    <t>Lab08</t>
  </si>
  <si>
    <t>Lab09</t>
  </si>
  <si>
    <t>Lab10</t>
  </si>
  <si>
    <t>Lab11</t>
  </si>
  <si>
    <t>Lab12</t>
  </si>
  <si>
    <t>Lab13</t>
  </si>
  <si>
    <t>Lab14</t>
  </si>
  <si>
    <t>Lab15</t>
  </si>
  <si>
    <t>Lab16</t>
  </si>
  <si>
    <t>Lab17</t>
  </si>
  <si>
    <t>Lab18</t>
  </si>
  <si>
    <t>Lab19</t>
  </si>
  <si>
    <t>Lab20</t>
  </si>
  <si>
    <t>Lab21</t>
  </si>
  <si>
    <t>Lab22</t>
  </si>
  <si>
    <t>Lab23</t>
  </si>
  <si>
    <t>Lab24</t>
  </si>
  <si>
    <t>Mercado Lima Norte</t>
  </si>
  <si>
    <t>Lab25</t>
  </si>
  <si>
    <t>Lab26</t>
  </si>
  <si>
    <t>Lab27</t>
  </si>
  <si>
    <t>Lab28</t>
  </si>
  <si>
    <t>Lab29</t>
  </si>
  <si>
    <t>Unknown</t>
  </si>
  <si>
    <t xml:space="preserve">The best way to enjoy all that we have to offer is the only way </t>
  </si>
  <si>
    <t>Lab32</t>
  </si>
  <si>
    <t>Carp 01</t>
  </si>
  <si>
    <t>CC</t>
  </si>
  <si>
    <t>Lab35</t>
  </si>
  <si>
    <t>Lab36</t>
  </si>
  <si>
    <t>Lab37</t>
  </si>
  <si>
    <t>Lab38</t>
  </si>
  <si>
    <t>Lab39</t>
  </si>
  <si>
    <t>Lab40</t>
  </si>
  <si>
    <t>Lab41</t>
  </si>
  <si>
    <t>Lab42</t>
  </si>
  <si>
    <t>Lab43</t>
  </si>
  <si>
    <t>Lab44</t>
  </si>
  <si>
    <t>Lab45</t>
  </si>
  <si>
    <t>Lab46</t>
  </si>
  <si>
    <t>Lab47</t>
  </si>
  <si>
    <t>Lab48</t>
  </si>
  <si>
    <t>Lab49</t>
  </si>
  <si>
    <t>Lab50</t>
  </si>
  <si>
    <t>Lab51</t>
  </si>
  <si>
    <t>Lab52</t>
  </si>
  <si>
    <t>Lab53</t>
  </si>
  <si>
    <t>Lab54</t>
  </si>
  <si>
    <t xml:space="preserve">c </t>
  </si>
  <si>
    <t>Lab55</t>
  </si>
  <si>
    <t>Lab56</t>
  </si>
  <si>
    <t>Ilo</t>
  </si>
  <si>
    <t>Freeze dry Market</t>
  </si>
  <si>
    <t>Freeze dry Ilo</t>
  </si>
  <si>
    <t>S32</t>
  </si>
  <si>
    <t>Oven dry Ilo</t>
  </si>
  <si>
    <t>Oven dry Market R01</t>
  </si>
  <si>
    <t>Oven dry Market R03</t>
  </si>
  <si>
    <t>Oven dry Market R02 Carp</t>
  </si>
  <si>
    <t>Ilo_01</t>
  </si>
  <si>
    <t>Ilo_02</t>
  </si>
  <si>
    <t>Ilo_03</t>
  </si>
  <si>
    <t>Lab57</t>
  </si>
  <si>
    <t>Lab58</t>
  </si>
  <si>
    <t>Lab59</t>
  </si>
  <si>
    <t>Lab60</t>
  </si>
  <si>
    <t>Lab61</t>
  </si>
  <si>
    <t>Lab62</t>
  </si>
  <si>
    <t>Lab63</t>
  </si>
  <si>
    <t>Lima Market Freeze Dry</t>
  </si>
  <si>
    <t>Ilo Freeze Dry</t>
  </si>
  <si>
    <t>Ilo R01 oven dry 0515</t>
  </si>
  <si>
    <t>Lab64</t>
  </si>
  <si>
    <t>Lima Market Oven Dry</t>
  </si>
  <si>
    <t>lab07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</si>
</sst>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 wrapText="1"/>
    </xf>
    <xf numFmtId="0" fontId="0" fillId="6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9BBC3-DE9E-43E5-858D-96C420A9B82F}">
  <dimension ref="A1:I7"/>
  <sheetViews>
    <sheetView workbookViewId="0">
      <selection activeCell="A4" sqref="A4"/>
    </sheetView>
  </sheetViews>
  <sheetFormatPr defaultRowHeight="14.5" x14ac:dyDescent="0.35"/>
  <cols>
    <col min="1" max="1" width="8.6328125" customWidth="1"/>
    <col min="4" max="4" width="23.81640625" customWidth="1"/>
    <col min="5" max="5" width="8.7265625" style="3"/>
  </cols>
  <sheetData>
    <row r="1" spans="1:9" ht="33" customHeight="1" x14ac:dyDescent="0.35">
      <c r="A1" s="7" t="s">
        <v>106</v>
      </c>
      <c r="B1" s="7"/>
      <c r="C1" s="7"/>
      <c r="D1" s="7"/>
      <c r="F1" s="7" t="s">
        <v>106</v>
      </c>
      <c r="G1" s="7"/>
      <c r="H1" s="7"/>
      <c r="I1" s="7"/>
    </row>
    <row r="2" spans="1:9" x14ac:dyDescent="0.35">
      <c r="A2" t="s">
        <v>21</v>
      </c>
      <c r="B2" t="s">
        <v>25</v>
      </c>
      <c r="C2" t="s">
        <v>101</v>
      </c>
      <c r="D2" t="s">
        <v>107</v>
      </c>
      <c r="F2" t="s">
        <v>141</v>
      </c>
    </row>
    <row r="3" spans="1:9" ht="58" x14ac:dyDescent="0.35">
      <c r="A3" s="4" t="s">
        <v>137</v>
      </c>
      <c r="B3" s="4" t="s">
        <v>138</v>
      </c>
      <c r="C3" s="4" t="s">
        <v>140</v>
      </c>
      <c r="D3" s="4" t="s">
        <v>139</v>
      </c>
      <c r="F3" s="4" t="s">
        <v>144</v>
      </c>
    </row>
    <row r="7" spans="1:9" x14ac:dyDescent="0.35">
      <c r="A7" s="1" t="s">
        <v>142</v>
      </c>
      <c r="B7" s="1"/>
      <c r="C7" s="1"/>
      <c r="D7" s="1"/>
    </row>
  </sheetData>
  <mergeCells count="2">
    <mergeCell ref="A1:D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2A40A-09D6-49DC-AC8B-8362C5047569}">
  <dimension ref="A1:R39"/>
  <sheetViews>
    <sheetView topLeftCell="A22" workbookViewId="0">
      <pane xSplit="3" topLeftCell="D1" activePane="topRight" state="frozen"/>
      <selection pane="topRight" activeCell="J34" sqref="J34"/>
    </sheetView>
  </sheetViews>
  <sheetFormatPr defaultRowHeight="14.5" x14ac:dyDescent="0.35"/>
  <cols>
    <col min="2" max="2" width="14.1796875" customWidth="1"/>
  </cols>
  <sheetData>
    <row r="1" spans="1:18" x14ac:dyDescent="0.35">
      <c r="B1" t="s">
        <v>9</v>
      </c>
      <c r="C1" t="s">
        <v>12</v>
      </c>
      <c r="D1" t="s">
        <v>5</v>
      </c>
      <c r="E1" t="s">
        <v>6</v>
      </c>
      <c r="F1" t="s">
        <v>7</v>
      </c>
      <c r="G1" t="s">
        <v>159</v>
      </c>
      <c r="H1" t="s">
        <v>8</v>
      </c>
      <c r="I1" t="s">
        <v>45</v>
      </c>
      <c r="J1" t="s">
        <v>145</v>
      </c>
      <c r="K1" t="s">
        <v>149</v>
      </c>
      <c r="L1" t="s">
        <v>150</v>
      </c>
      <c r="M1" t="s">
        <v>148</v>
      </c>
      <c r="N1" t="s">
        <v>152</v>
      </c>
      <c r="O1" t="s">
        <v>153</v>
      </c>
      <c r="P1" t="s">
        <v>146</v>
      </c>
      <c r="Q1" t="s">
        <v>143</v>
      </c>
    </row>
    <row r="2" spans="1:18" x14ac:dyDescent="0.35">
      <c r="A2" t="s">
        <v>109</v>
      </c>
      <c r="B2" t="s">
        <v>10</v>
      </c>
      <c r="C2" t="s">
        <v>19</v>
      </c>
      <c r="D2" t="s">
        <v>11</v>
      </c>
      <c r="E2">
        <f t="shared" ref="E2:E15" si="0">F2+G2+H2</f>
        <v>160</v>
      </c>
      <c r="F2">
        <v>40</v>
      </c>
      <c r="G2">
        <v>53</v>
      </c>
      <c r="H2">
        <v>67</v>
      </c>
      <c r="I2">
        <v>9</v>
      </c>
      <c r="K2">
        <v>5.25</v>
      </c>
      <c r="Q2">
        <v>13.88</v>
      </c>
    </row>
    <row r="3" spans="1:18" x14ac:dyDescent="0.35">
      <c r="A3" t="s">
        <v>110</v>
      </c>
      <c r="B3" t="s">
        <v>10</v>
      </c>
      <c r="C3" t="s">
        <v>19</v>
      </c>
      <c r="D3" t="s">
        <v>14</v>
      </c>
      <c r="E3">
        <f t="shared" si="0"/>
        <v>234</v>
      </c>
      <c r="F3">
        <v>39</v>
      </c>
      <c r="G3">
        <v>191</v>
      </c>
      <c r="H3">
        <v>4</v>
      </c>
      <c r="I3">
        <v>8</v>
      </c>
      <c r="R3" t="s">
        <v>181</v>
      </c>
    </row>
    <row r="4" spans="1:18" x14ac:dyDescent="0.35">
      <c r="A4" t="s">
        <v>111</v>
      </c>
      <c r="B4" t="s">
        <v>10</v>
      </c>
      <c r="C4" t="s">
        <v>19</v>
      </c>
      <c r="D4" t="s">
        <v>15</v>
      </c>
      <c r="E4">
        <f t="shared" si="0"/>
        <v>122</v>
      </c>
      <c r="F4">
        <v>8</v>
      </c>
      <c r="G4">
        <v>0</v>
      </c>
      <c r="H4">
        <v>114</v>
      </c>
      <c r="I4">
        <v>10</v>
      </c>
      <c r="Q4">
        <v>7.71</v>
      </c>
    </row>
    <row r="5" spans="1:18" x14ac:dyDescent="0.35">
      <c r="A5" t="s">
        <v>112</v>
      </c>
      <c r="B5" s="5" t="s">
        <v>10</v>
      </c>
      <c r="C5" s="5" t="s">
        <v>19</v>
      </c>
      <c r="D5" s="5" t="s">
        <v>16</v>
      </c>
      <c r="E5" s="5">
        <f t="shared" si="0"/>
        <v>268</v>
      </c>
      <c r="F5" s="5">
        <v>0</v>
      </c>
      <c r="G5" s="5">
        <v>268</v>
      </c>
      <c r="H5" s="5">
        <v>0</v>
      </c>
      <c r="I5" s="5">
        <v>6</v>
      </c>
      <c r="R5" t="s">
        <v>181</v>
      </c>
    </row>
    <row r="6" spans="1:18" x14ac:dyDescent="0.35">
      <c r="A6" s="5" t="s">
        <v>113</v>
      </c>
      <c r="B6" s="5" t="s">
        <v>10</v>
      </c>
      <c r="C6" s="5" t="s">
        <v>19</v>
      </c>
      <c r="D6" s="5" t="s">
        <v>17</v>
      </c>
      <c r="E6" s="5">
        <f t="shared" si="0"/>
        <v>110</v>
      </c>
      <c r="F6" s="5">
        <v>14</v>
      </c>
      <c r="G6" s="5">
        <v>44</v>
      </c>
      <c r="H6" s="5">
        <v>52</v>
      </c>
      <c r="I6" s="5">
        <v>7</v>
      </c>
      <c r="K6">
        <v>6.88</v>
      </c>
      <c r="Q6">
        <v>0</v>
      </c>
    </row>
    <row r="7" spans="1:18" x14ac:dyDescent="0.35">
      <c r="A7" t="s">
        <v>114</v>
      </c>
      <c r="B7" t="s">
        <v>10</v>
      </c>
      <c r="C7" t="s">
        <v>18</v>
      </c>
      <c r="D7" t="s">
        <v>11</v>
      </c>
      <c r="E7">
        <f t="shared" si="0"/>
        <v>102</v>
      </c>
      <c r="F7">
        <v>64</v>
      </c>
      <c r="G7">
        <v>9</v>
      </c>
      <c r="H7">
        <v>29</v>
      </c>
      <c r="I7">
        <v>2</v>
      </c>
      <c r="J7">
        <f>SUM(N7+Q7)-K7</f>
        <v>30.479999999999997</v>
      </c>
      <c r="K7" s="5">
        <v>2.1800000000000002</v>
      </c>
      <c r="L7" t="s">
        <v>151</v>
      </c>
      <c r="M7">
        <f>J7/E7</f>
        <v>0.29882352941176465</v>
      </c>
      <c r="N7">
        <f>SUM(Morphometrics!J12:J15)</f>
        <v>19.14</v>
      </c>
      <c r="O7" t="s">
        <v>154</v>
      </c>
      <c r="P7" t="s">
        <v>155</v>
      </c>
      <c r="Q7">
        <v>13.52</v>
      </c>
    </row>
    <row r="8" spans="1:18" x14ac:dyDescent="0.35">
      <c r="A8" t="s">
        <v>115</v>
      </c>
      <c r="B8" t="s">
        <v>10</v>
      </c>
      <c r="C8" t="s">
        <v>18</v>
      </c>
      <c r="D8" t="s">
        <v>14</v>
      </c>
      <c r="E8">
        <f t="shared" si="0"/>
        <v>108</v>
      </c>
      <c r="F8">
        <v>38</v>
      </c>
      <c r="G8">
        <v>12</v>
      </c>
      <c r="H8">
        <v>58</v>
      </c>
      <c r="I8">
        <v>3</v>
      </c>
      <c r="J8">
        <f>SUM(N8+Q8)-K8</f>
        <v>53.42</v>
      </c>
      <c r="K8" s="5">
        <v>3.15</v>
      </c>
      <c r="L8" t="s">
        <v>151</v>
      </c>
      <c r="M8">
        <f>J8/E8</f>
        <v>0.49462962962962964</v>
      </c>
      <c r="N8">
        <f>SUM(Morphometrics!J7:J11)</f>
        <v>36.99</v>
      </c>
      <c r="O8" t="s">
        <v>154</v>
      </c>
      <c r="P8" t="s">
        <v>156</v>
      </c>
      <c r="Q8">
        <v>19.579999999999998</v>
      </c>
    </row>
    <row r="9" spans="1:18" x14ac:dyDescent="0.35">
      <c r="A9" t="s">
        <v>116</v>
      </c>
      <c r="B9" t="s">
        <v>10</v>
      </c>
      <c r="C9" t="s">
        <v>18</v>
      </c>
      <c r="D9" t="s">
        <v>15</v>
      </c>
      <c r="E9">
        <f t="shared" si="0"/>
        <v>114</v>
      </c>
      <c r="F9">
        <v>44</v>
      </c>
      <c r="G9">
        <v>19</v>
      </c>
      <c r="H9">
        <v>51</v>
      </c>
      <c r="I9">
        <v>4</v>
      </c>
      <c r="J9">
        <f>SUM(N9+Q9)</f>
        <v>37.4</v>
      </c>
      <c r="K9">
        <f>3.22</f>
        <v>3.22</v>
      </c>
      <c r="L9" t="s">
        <v>151</v>
      </c>
      <c r="M9">
        <f>J9/E9</f>
        <v>0.32807017543859646</v>
      </c>
      <c r="N9">
        <f>SUM(Morphometrics!J16:J20)</f>
        <v>19</v>
      </c>
      <c r="O9" t="s">
        <v>154</v>
      </c>
      <c r="P9" t="s">
        <v>157</v>
      </c>
      <c r="Q9">
        <v>18.399999999999999</v>
      </c>
    </row>
    <row r="10" spans="1:18" x14ac:dyDescent="0.35">
      <c r="A10" t="s">
        <v>117</v>
      </c>
      <c r="B10" t="s">
        <v>10</v>
      </c>
      <c r="C10" t="s">
        <v>18</v>
      </c>
      <c r="D10" t="s">
        <v>16</v>
      </c>
      <c r="E10">
        <f t="shared" si="0"/>
        <v>86</v>
      </c>
      <c r="F10">
        <v>40</v>
      </c>
      <c r="G10">
        <v>18</v>
      </c>
      <c r="H10">
        <v>28</v>
      </c>
      <c r="I10">
        <v>5</v>
      </c>
      <c r="J10">
        <f>Q10+N10</f>
        <v>26.479999999999997</v>
      </c>
      <c r="K10">
        <v>6.16</v>
      </c>
      <c r="L10" t="s">
        <v>158</v>
      </c>
      <c r="M10">
        <f>J10/E10</f>
        <v>0.30790697674418599</v>
      </c>
      <c r="N10">
        <f>SUM(Morphometrics!J21:J25)</f>
        <v>16.149999999999999</v>
      </c>
      <c r="O10" t="s">
        <v>154</v>
      </c>
      <c r="Q10">
        <v>10.33</v>
      </c>
    </row>
    <row r="11" spans="1:18" x14ac:dyDescent="0.35">
      <c r="A11" t="s">
        <v>118</v>
      </c>
      <c r="B11" t="s">
        <v>10</v>
      </c>
      <c r="C11" t="s">
        <v>18</v>
      </c>
      <c r="D11" t="s">
        <v>17</v>
      </c>
      <c r="E11">
        <f>F11+G11+H11</f>
        <v>62</v>
      </c>
      <c r="F11">
        <v>37</v>
      </c>
      <c r="G11">
        <v>19</v>
      </c>
      <c r="H11">
        <v>6</v>
      </c>
      <c r="I11">
        <v>1</v>
      </c>
      <c r="J11">
        <v>12.53</v>
      </c>
      <c r="K11">
        <f>Q11-12.25</f>
        <v>1.4399999999999995</v>
      </c>
      <c r="L11" t="s">
        <v>151</v>
      </c>
      <c r="M11">
        <f>J11/E11</f>
        <v>0.20209677419354838</v>
      </c>
      <c r="N11">
        <f>SUM(Morphometrics!J2:J6)</f>
        <v>92.03</v>
      </c>
      <c r="O11" t="s">
        <v>154</v>
      </c>
      <c r="P11" t="s">
        <v>147</v>
      </c>
      <c r="Q11">
        <v>13.69</v>
      </c>
    </row>
    <row r="12" spans="1:18" x14ac:dyDescent="0.35">
      <c r="A12" s="5" t="s">
        <v>119</v>
      </c>
      <c r="B12" s="5" t="s">
        <v>74</v>
      </c>
      <c r="C12" s="5" t="s">
        <v>13</v>
      </c>
      <c r="D12" s="5" t="s">
        <v>11</v>
      </c>
      <c r="E12" s="5">
        <f>F12+G12+H12</f>
        <v>236</v>
      </c>
      <c r="F12" s="5">
        <v>0</v>
      </c>
      <c r="G12" s="5"/>
      <c r="H12" s="5">
        <v>236</v>
      </c>
      <c r="I12" s="5">
        <v>11</v>
      </c>
      <c r="Q12">
        <v>22.05</v>
      </c>
    </row>
    <row r="13" spans="1:18" x14ac:dyDescent="0.35">
      <c r="A13" t="s">
        <v>120</v>
      </c>
      <c r="B13" t="s">
        <v>74</v>
      </c>
      <c r="C13" t="s">
        <v>13</v>
      </c>
      <c r="D13" t="s">
        <v>14</v>
      </c>
      <c r="E13">
        <f t="shared" si="0"/>
        <v>191</v>
      </c>
      <c r="F13">
        <v>7</v>
      </c>
      <c r="G13">
        <v>0</v>
      </c>
      <c r="H13">
        <v>184</v>
      </c>
      <c r="I13">
        <v>12</v>
      </c>
      <c r="Q13">
        <v>29.07</v>
      </c>
    </row>
    <row r="14" spans="1:18" x14ac:dyDescent="0.35">
      <c r="A14" t="s">
        <v>121</v>
      </c>
      <c r="B14" t="s">
        <v>74</v>
      </c>
      <c r="C14" t="s">
        <v>13</v>
      </c>
      <c r="D14" t="s">
        <v>15</v>
      </c>
      <c r="E14">
        <f t="shared" si="0"/>
        <v>166</v>
      </c>
      <c r="F14">
        <v>0</v>
      </c>
      <c r="G14">
        <v>23</v>
      </c>
      <c r="H14">
        <v>143</v>
      </c>
      <c r="I14">
        <v>13</v>
      </c>
      <c r="Q14">
        <v>14.44</v>
      </c>
    </row>
    <row r="15" spans="1:18" x14ac:dyDescent="0.35">
      <c r="A15" t="s">
        <v>122</v>
      </c>
      <c r="B15" t="s">
        <v>74</v>
      </c>
      <c r="C15" t="s">
        <v>13</v>
      </c>
      <c r="D15" t="s">
        <v>16</v>
      </c>
      <c r="E15">
        <f t="shared" si="0"/>
        <v>220</v>
      </c>
      <c r="F15">
        <v>0</v>
      </c>
      <c r="G15">
        <v>0</v>
      </c>
      <c r="H15">
        <f>98+122</f>
        <v>220</v>
      </c>
      <c r="I15">
        <v>14</v>
      </c>
      <c r="Q15">
        <v>15.64</v>
      </c>
    </row>
    <row r="16" spans="1:18" x14ac:dyDescent="0.35">
      <c r="A16" s="5" t="s">
        <v>123</v>
      </c>
      <c r="B16" s="5" t="s">
        <v>74</v>
      </c>
      <c r="C16" s="5" t="s">
        <v>13</v>
      </c>
      <c r="D16" s="5" t="s">
        <v>17</v>
      </c>
      <c r="E16" s="5">
        <f>F16+G16+H16</f>
        <v>234</v>
      </c>
      <c r="F16" s="5">
        <v>28</v>
      </c>
      <c r="G16" s="5">
        <v>0</v>
      </c>
      <c r="H16" s="5">
        <v>206</v>
      </c>
      <c r="I16" s="5">
        <v>15</v>
      </c>
      <c r="Q16">
        <v>30.41</v>
      </c>
    </row>
    <row r="17" spans="1:17" x14ac:dyDescent="0.35">
      <c r="A17" t="s">
        <v>124</v>
      </c>
      <c r="B17" t="s">
        <v>100</v>
      </c>
      <c r="C17" t="s">
        <v>13</v>
      </c>
      <c r="D17" t="s">
        <v>11</v>
      </c>
      <c r="E17">
        <f t="shared" ref="E17:E31" si="1">F17+G17+H17</f>
        <v>155</v>
      </c>
      <c r="F17">
        <v>77</v>
      </c>
      <c r="G17">
        <v>78</v>
      </c>
      <c r="H17">
        <v>0</v>
      </c>
      <c r="I17">
        <v>20</v>
      </c>
      <c r="L17">
        <v>3.67</v>
      </c>
      <c r="Q17">
        <v>11.82</v>
      </c>
    </row>
    <row r="18" spans="1:17" x14ac:dyDescent="0.35">
      <c r="A18" t="s">
        <v>125</v>
      </c>
      <c r="B18" t="s">
        <v>100</v>
      </c>
      <c r="C18" t="s">
        <v>13</v>
      </c>
      <c r="D18" t="s">
        <v>14</v>
      </c>
      <c r="E18">
        <f t="shared" si="1"/>
        <v>116</v>
      </c>
      <c r="F18">
        <v>0</v>
      </c>
      <c r="G18">
        <v>116</v>
      </c>
      <c r="H18">
        <v>0</v>
      </c>
      <c r="I18">
        <v>21</v>
      </c>
      <c r="Q18">
        <v>3.8</v>
      </c>
    </row>
    <row r="19" spans="1:17" x14ac:dyDescent="0.35">
      <c r="A19" t="s">
        <v>126</v>
      </c>
      <c r="B19" t="s">
        <v>100</v>
      </c>
      <c r="C19" t="s">
        <v>13</v>
      </c>
      <c r="D19" t="s">
        <v>15</v>
      </c>
      <c r="E19">
        <f t="shared" si="1"/>
        <v>158</v>
      </c>
      <c r="F19">
        <v>84</v>
      </c>
      <c r="G19">
        <v>74</v>
      </c>
      <c r="H19">
        <v>0</v>
      </c>
      <c r="I19">
        <v>22</v>
      </c>
      <c r="L19">
        <v>6.33</v>
      </c>
      <c r="Q19">
        <v>10.91</v>
      </c>
    </row>
    <row r="20" spans="1:17" x14ac:dyDescent="0.35">
      <c r="A20" t="s">
        <v>160</v>
      </c>
      <c r="B20" s="5" t="s">
        <v>161</v>
      </c>
      <c r="C20" t="s">
        <v>13</v>
      </c>
      <c r="D20" t="s">
        <v>11</v>
      </c>
      <c r="E20">
        <f>F20+G20+H20</f>
        <v>222</v>
      </c>
      <c r="F20">
        <v>222</v>
      </c>
      <c r="G20">
        <v>0</v>
      </c>
      <c r="H20">
        <v>0</v>
      </c>
      <c r="I20">
        <v>16</v>
      </c>
      <c r="Q20">
        <v>26.77</v>
      </c>
    </row>
    <row r="21" spans="1:17" x14ac:dyDescent="0.35">
      <c r="A21" t="s">
        <v>127</v>
      </c>
      <c r="B21" s="5" t="s">
        <v>161</v>
      </c>
      <c r="C21" t="s">
        <v>13</v>
      </c>
      <c r="D21" t="s">
        <v>14</v>
      </c>
      <c r="E21">
        <f t="shared" si="1"/>
        <v>188</v>
      </c>
      <c r="F21">
        <v>188</v>
      </c>
      <c r="G21">
        <v>0</v>
      </c>
      <c r="H21">
        <v>0</v>
      </c>
      <c r="I21">
        <v>17</v>
      </c>
      <c r="Q21">
        <v>18.690000000000001</v>
      </c>
    </row>
    <row r="22" spans="1:17" x14ac:dyDescent="0.35">
      <c r="A22" t="s">
        <v>128</v>
      </c>
      <c r="B22" s="5" t="s">
        <v>161</v>
      </c>
      <c r="C22" t="s">
        <v>13</v>
      </c>
      <c r="D22" t="s">
        <v>15</v>
      </c>
      <c r="E22">
        <f t="shared" si="1"/>
        <v>231</v>
      </c>
      <c r="F22">
        <v>231</v>
      </c>
      <c r="G22">
        <v>0</v>
      </c>
      <c r="H22">
        <v>0</v>
      </c>
      <c r="I22">
        <v>18</v>
      </c>
      <c r="Q22">
        <v>19.95</v>
      </c>
    </row>
    <row r="23" spans="1:17" x14ac:dyDescent="0.35">
      <c r="A23" t="s">
        <v>129</v>
      </c>
      <c r="B23" s="5" t="s">
        <v>161</v>
      </c>
      <c r="C23" s="5" t="s">
        <v>13</v>
      </c>
      <c r="D23" s="5" t="s">
        <v>16</v>
      </c>
      <c r="E23" s="5">
        <f t="shared" si="1"/>
        <v>210</v>
      </c>
      <c r="F23" s="5">
        <f>77+133</f>
        <v>210</v>
      </c>
      <c r="G23" s="5">
        <v>0</v>
      </c>
      <c r="H23" s="5">
        <v>0</v>
      </c>
      <c r="I23" s="5">
        <v>19</v>
      </c>
      <c r="Q23" s="5">
        <v>29.04</v>
      </c>
    </row>
    <row r="24" spans="1:17" x14ac:dyDescent="0.35">
      <c r="A24" t="s">
        <v>130</v>
      </c>
      <c r="B24" s="5" t="s">
        <v>100</v>
      </c>
      <c r="C24" t="s">
        <v>18</v>
      </c>
      <c r="D24" t="s">
        <v>11</v>
      </c>
      <c r="E24">
        <f>H24+G24</f>
        <v>187</v>
      </c>
      <c r="F24">
        <v>0</v>
      </c>
      <c r="G24">
        <v>122</v>
      </c>
      <c r="H24">
        <v>65</v>
      </c>
      <c r="I24">
        <v>23</v>
      </c>
      <c r="L24">
        <v>22.17</v>
      </c>
      <c r="Q24">
        <v>4.4000000000000004</v>
      </c>
    </row>
    <row r="25" spans="1:17" x14ac:dyDescent="0.35">
      <c r="A25" t="s">
        <v>305</v>
      </c>
      <c r="B25" s="5" t="s">
        <v>100</v>
      </c>
      <c r="C25" t="s">
        <v>18</v>
      </c>
      <c r="D25" t="s">
        <v>14</v>
      </c>
      <c r="E25">
        <f>H25+G25</f>
        <v>205</v>
      </c>
      <c r="F25">
        <v>0</v>
      </c>
      <c r="G25">
        <v>123</v>
      </c>
      <c r="H25">
        <v>82</v>
      </c>
      <c r="I25">
        <v>24</v>
      </c>
      <c r="L25">
        <v>5.57</v>
      </c>
      <c r="Q25">
        <v>27.45</v>
      </c>
    </row>
    <row r="26" spans="1:17" x14ac:dyDescent="0.35">
      <c r="A26" t="s">
        <v>131</v>
      </c>
      <c r="B26" s="5" t="s">
        <v>100</v>
      </c>
      <c r="C26" t="s">
        <v>18</v>
      </c>
      <c r="D26" t="s">
        <v>15</v>
      </c>
      <c r="E26">
        <f>H26+G26</f>
        <v>151</v>
      </c>
      <c r="F26">
        <v>0</v>
      </c>
      <c r="G26">
        <v>130</v>
      </c>
      <c r="H26">
        <v>21</v>
      </c>
      <c r="I26">
        <v>25</v>
      </c>
      <c r="L26">
        <v>14.14</v>
      </c>
      <c r="Q26">
        <v>4.78</v>
      </c>
    </row>
    <row r="27" spans="1:17" x14ac:dyDescent="0.35">
      <c r="A27" t="s">
        <v>132</v>
      </c>
      <c r="B27" s="5" t="s">
        <v>100</v>
      </c>
      <c r="C27" t="s">
        <v>18</v>
      </c>
      <c r="D27" t="s">
        <v>16</v>
      </c>
      <c r="E27">
        <f t="shared" si="1"/>
        <v>174</v>
      </c>
      <c r="F27">
        <v>28</v>
      </c>
      <c r="G27">
        <v>146</v>
      </c>
      <c r="H27">
        <v>0</v>
      </c>
      <c r="I27">
        <v>26</v>
      </c>
      <c r="Q27">
        <v>15.58</v>
      </c>
    </row>
    <row r="28" spans="1:17" x14ac:dyDescent="0.35">
      <c r="A28" s="2" t="s">
        <v>133</v>
      </c>
      <c r="B28" s="2" t="s">
        <v>103</v>
      </c>
      <c r="C28" s="2" t="s">
        <v>13</v>
      </c>
      <c r="D28" s="2" t="s">
        <v>11</v>
      </c>
      <c r="E28" s="2"/>
      <c r="F28" s="2"/>
      <c r="G28" s="2"/>
      <c r="H28" s="2"/>
      <c r="I28" s="2">
        <v>27</v>
      </c>
      <c r="J28">
        <v>28.05</v>
      </c>
    </row>
    <row r="29" spans="1:17" x14ac:dyDescent="0.35">
      <c r="A29" s="2" t="s">
        <v>134</v>
      </c>
      <c r="B29" s="2" t="s">
        <v>103</v>
      </c>
      <c r="C29" s="2" t="s">
        <v>13</v>
      </c>
      <c r="D29" s="2" t="s">
        <v>14</v>
      </c>
      <c r="E29" s="2"/>
      <c r="F29" s="2"/>
      <c r="G29" s="2"/>
      <c r="H29" s="2"/>
      <c r="I29" s="2">
        <v>28</v>
      </c>
      <c r="J29">
        <v>19.010000000000002</v>
      </c>
    </row>
    <row r="30" spans="1:17" x14ac:dyDescent="0.35">
      <c r="A30" s="2" t="s">
        <v>135</v>
      </c>
      <c r="B30" s="2" t="s">
        <v>103</v>
      </c>
      <c r="C30" s="2" t="s">
        <v>13</v>
      </c>
      <c r="D30" s="2" t="s">
        <v>15</v>
      </c>
      <c r="E30" s="2"/>
      <c r="F30" s="2"/>
      <c r="G30" s="2"/>
      <c r="H30" s="2"/>
      <c r="I30" s="2">
        <v>29</v>
      </c>
      <c r="J30">
        <v>14.91</v>
      </c>
    </row>
    <row r="31" spans="1:17" x14ac:dyDescent="0.35">
      <c r="A31" s="2" t="s">
        <v>136</v>
      </c>
      <c r="B31" s="2" t="s">
        <v>103</v>
      </c>
      <c r="C31" s="2" t="s">
        <v>13</v>
      </c>
      <c r="D31" s="2" t="s">
        <v>16</v>
      </c>
      <c r="E31" s="2"/>
      <c r="F31" s="2"/>
      <c r="G31" s="2"/>
      <c r="H31" s="2"/>
      <c r="I31" s="2">
        <v>30</v>
      </c>
      <c r="J31">
        <v>27.54</v>
      </c>
    </row>
    <row r="32" spans="1:17" x14ac:dyDescent="0.35">
      <c r="A32" s="2" t="s">
        <v>311</v>
      </c>
      <c r="B32" s="2" t="s">
        <v>310</v>
      </c>
      <c r="C32" s="2" t="s">
        <v>13</v>
      </c>
      <c r="D32" s="2" t="s">
        <v>11</v>
      </c>
      <c r="E32">
        <v>8.01</v>
      </c>
      <c r="J32">
        <v>1.64</v>
      </c>
    </row>
    <row r="33" spans="2:10" x14ac:dyDescent="0.35">
      <c r="B33" s="2" t="s">
        <v>309</v>
      </c>
      <c r="C33" s="2" t="s">
        <v>13</v>
      </c>
      <c r="D33" s="2" t="s">
        <v>11</v>
      </c>
      <c r="E33">
        <v>8.01</v>
      </c>
      <c r="J33">
        <v>0.77</v>
      </c>
    </row>
    <row r="34" spans="2:10" x14ac:dyDescent="0.35">
      <c r="B34" s="2" t="s">
        <v>309</v>
      </c>
      <c r="D34" s="2" t="s">
        <v>14</v>
      </c>
      <c r="E34">
        <v>8</v>
      </c>
      <c r="J34">
        <v>0.68</v>
      </c>
    </row>
    <row r="35" spans="2:10" x14ac:dyDescent="0.35">
      <c r="B35" s="2" t="s">
        <v>309</v>
      </c>
      <c r="D35" s="2" t="s">
        <v>15</v>
      </c>
      <c r="E35">
        <v>8</v>
      </c>
      <c r="J35">
        <v>0.59</v>
      </c>
    </row>
    <row r="36" spans="2:10" x14ac:dyDescent="0.35">
      <c r="B36" s="2" t="s">
        <v>312</v>
      </c>
      <c r="J36">
        <v>8.73</v>
      </c>
    </row>
    <row r="37" spans="2:10" x14ac:dyDescent="0.35">
      <c r="B37" s="2" t="s">
        <v>313</v>
      </c>
      <c r="J37">
        <v>5.64</v>
      </c>
    </row>
    <row r="38" spans="2:10" x14ac:dyDescent="0.35">
      <c r="B38" s="2" t="s">
        <v>315</v>
      </c>
      <c r="J38">
        <v>3.04</v>
      </c>
    </row>
    <row r="39" spans="2:10" x14ac:dyDescent="0.35">
      <c r="B39" s="2" t="s">
        <v>314</v>
      </c>
      <c r="J39">
        <v>4.13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5EF9F-7A63-4FA6-BA8B-8D343EB2EC48}">
  <dimension ref="A1:J146"/>
  <sheetViews>
    <sheetView workbookViewId="0">
      <pane ySplit="1" topLeftCell="A2" activePane="bottomLeft" state="frozen"/>
      <selection pane="bottomLeft" activeCell="H9" sqref="H9"/>
    </sheetView>
  </sheetViews>
  <sheetFormatPr defaultRowHeight="14.5" x14ac:dyDescent="0.35"/>
  <cols>
    <col min="3" max="3" width="17.81640625" customWidth="1"/>
  </cols>
  <sheetData>
    <row r="1" spans="1:10" x14ac:dyDescent="0.35">
      <c r="A1" s="1" t="s">
        <v>108</v>
      </c>
      <c r="B1" s="1" t="s">
        <v>2</v>
      </c>
      <c r="C1" s="1" t="s">
        <v>1</v>
      </c>
      <c r="D1" s="1" t="s">
        <v>0</v>
      </c>
      <c r="E1" s="1" t="s">
        <v>3</v>
      </c>
      <c r="F1" s="1" t="s">
        <v>23</v>
      </c>
      <c r="G1" s="1" t="s">
        <v>4</v>
      </c>
      <c r="H1" s="1" t="s">
        <v>22</v>
      </c>
      <c r="I1" s="1" t="s">
        <v>24</v>
      </c>
      <c r="J1" t="s">
        <v>105</v>
      </c>
    </row>
    <row r="2" spans="1:10" x14ac:dyDescent="0.35">
      <c r="B2" t="s">
        <v>17</v>
      </c>
      <c r="C2" t="s">
        <v>98</v>
      </c>
      <c r="D2" t="s">
        <v>13</v>
      </c>
      <c r="E2">
        <v>22.2</v>
      </c>
      <c r="F2">
        <v>1</v>
      </c>
      <c r="G2" t="s">
        <v>21</v>
      </c>
      <c r="H2" s="5" t="s">
        <v>99</v>
      </c>
      <c r="I2">
        <v>5</v>
      </c>
      <c r="J2" t="s">
        <v>228</v>
      </c>
    </row>
    <row r="3" spans="1:10" x14ac:dyDescent="0.35">
      <c r="A3" s="5" t="s">
        <v>112</v>
      </c>
      <c r="B3" s="5" t="s">
        <v>16</v>
      </c>
      <c r="C3" s="5" t="s">
        <v>10</v>
      </c>
      <c r="D3" s="5" t="s">
        <v>56</v>
      </c>
      <c r="E3" s="5">
        <v>58</v>
      </c>
      <c r="F3" s="5">
        <v>25</v>
      </c>
      <c r="G3" s="5" t="s">
        <v>44</v>
      </c>
      <c r="H3" s="5" t="s">
        <v>52</v>
      </c>
      <c r="I3" s="5">
        <v>15</v>
      </c>
      <c r="J3" s="5">
        <v>52.56</v>
      </c>
    </row>
    <row r="4" spans="1:10" x14ac:dyDescent="0.35">
      <c r="B4" t="s">
        <v>11</v>
      </c>
      <c r="C4" t="s">
        <v>10</v>
      </c>
      <c r="D4" t="s">
        <v>56</v>
      </c>
      <c r="E4">
        <v>12.5</v>
      </c>
      <c r="F4">
        <v>1</v>
      </c>
      <c r="G4" t="s">
        <v>25</v>
      </c>
      <c r="H4" s="5" t="s">
        <v>72</v>
      </c>
      <c r="I4">
        <v>5</v>
      </c>
      <c r="J4" s="5">
        <v>13.51</v>
      </c>
    </row>
    <row r="5" spans="1:10" x14ac:dyDescent="0.35">
      <c r="B5" t="s">
        <v>14</v>
      </c>
      <c r="C5" t="s">
        <v>10</v>
      </c>
      <c r="D5" t="s">
        <v>56</v>
      </c>
      <c r="E5">
        <v>38.700000000000003</v>
      </c>
      <c r="F5">
        <v>1</v>
      </c>
      <c r="G5" t="s">
        <v>44</v>
      </c>
      <c r="H5" s="5" t="s">
        <v>64</v>
      </c>
      <c r="I5">
        <v>15</v>
      </c>
      <c r="J5" s="5">
        <v>13.24</v>
      </c>
    </row>
    <row r="6" spans="1:10" x14ac:dyDescent="0.35">
      <c r="B6" t="s">
        <v>14</v>
      </c>
      <c r="C6" t="s">
        <v>10</v>
      </c>
      <c r="D6" t="s">
        <v>56</v>
      </c>
      <c r="E6">
        <v>52.8</v>
      </c>
      <c r="F6">
        <v>1</v>
      </c>
      <c r="G6" t="s">
        <v>44</v>
      </c>
      <c r="H6" s="5" t="s">
        <v>67</v>
      </c>
      <c r="I6">
        <v>16.5</v>
      </c>
      <c r="J6" s="5">
        <v>12.72</v>
      </c>
    </row>
    <row r="7" spans="1:10" x14ac:dyDescent="0.35">
      <c r="A7" s="5" t="s">
        <v>113</v>
      </c>
      <c r="B7" s="5" t="s">
        <v>17</v>
      </c>
      <c r="C7" s="5" t="s">
        <v>10</v>
      </c>
      <c r="D7" s="5" t="s">
        <v>56</v>
      </c>
      <c r="E7" s="5">
        <v>37</v>
      </c>
      <c r="F7" s="5">
        <v>3</v>
      </c>
      <c r="G7" s="5" t="s">
        <v>21</v>
      </c>
      <c r="H7" s="5" t="s">
        <v>53</v>
      </c>
      <c r="I7" s="5">
        <v>14</v>
      </c>
      <c r="J7" s="5">
        <v>9.6300000000000008</v>
      </c>
    </row>
    <row r="8" spans="1:10" x14ac:dyDescent="0.35">
      <c r="B8" t="s">
        <v>14</v>
      </c>
      <c r="C8" t="s">
        <v>10</v>
      </c>
      <c r="D8" t="s">
        <v>56</v>
      </c>
      <c r="E8">
        <v>36.1</v>
      </c>
      <c r="F8">
        <v>1</v>
      </c>
      <c r="G8" t="s">
        <v>25</v>
      </c>
      <c r="H8" s="5" t="s">
        <v>65</v>
      </c>
      <c r="I8">
        <v>5.5</v>
      </c>
      <c r="J8" s="5">
        <v>8.7200000000000006</v>
      </c>
    </row>
    <row r="9" spans="1:10" x14ac:dyDescent="0.35">
      <c r="B9" t="s">
        <v>16</v>
      </c>
      <c r="C9" t="s">
        <v>98</v>
      </c>
      <c r="D9" t="s">
        <v>13</v>
      </c>
      <c r="E9">
        <v>25</v>
      </c>
      <c r="F9">
        <v>1</v>
      </c>
      <c r="G9" t="s">
        <v>21</v>
      </c>
      <c r="H9" s="5" t="s">
        <v>91</v>
      </c>
      <c r="I9">
        <v>6</v>
      </c>
      <c r="J9" s="5">
        <v>7.73</v>
      </c>
    </row>
    <row r="10" spans="1:10" x14ac:dyDescent="0.35">
      <c r="B10" t="s">
        <v>16</v>
      </c>
      <c r="C10" t="s">
        <v>98</v>
      </c>
      <c r="D10" t="s">
        <v>13</v>
      </c>
      <c r="E10">
        <v>25</v>
      </c>
      <c r="F10">
        <v>1</v>
      </c>
      <c r="G10" t="s">
        <v>21</v>
      </c>
      <c r="H10" s="5" t="s">
        <v>90</v>
      </c>
      <c r="I10">
        <v>3</v>
      </c>
      <c r="J10" s="5">
        <v>5.48</v>
      </c>
    </row>
    <row r="11" spans="1:10" x14ac:dyDescent="0.35">
      <c r="B11" t="s">
        <v>15</v>
      </c>
      <c r="C11" t="s">
        <v>161</v>
      </c>
      <c r="D11" t="s">
        <v>13</v>
      </c>
      <c r="E11">
        <v>26</v>
      </c>
      <c r="F11">
        <v>2</v>
      </c>
      <c r="G11" t="s">
        <v>25</v>
      </c>
      <c r="H11" t="s">
        <v>195</v>
      </c>
      <c r="I11">
        <v>6</v>
      </c>
      <c r="J11">
        <v>5.43</v>
      </c>
    </row>
    <row r="12" spans="1:10" x14ac:dyDescent="0.35">
      <c r="B12" t="s">
        <v>15</v>
      </c>
      <c r="C12" t="s">
        <v>10</v>
      </c>
      <c r="D12" t="s">
        <v>56</v>
      </c>
      <c r="E12">
        <v>31.4</v>
      </c>
      <c r="F12">
        <v>1</v>
      </c>
      <c r="G12" t="s">
        <v>21</v>
      </c>
      <c r="H12" s="5" t="s">
        <v>61</v>
      </c>
      <c r="I12">
        <v>7</v>
      </c>
      <c r="J12" s="5">
        <v>5.14</v>
      </c>
    </row>
    <row r="13" spans="1:10" x14ac:dyDescent="0.35">
      <c r="B13" t="s">
        <v>15</v>
      </c>
      <c r="C13" t="s">
        <v>10</v>
      </c>
      <c r="D13" t="s">
        <v>56</v>
      </c>
      <c r="E13">
        <v>26</v>
      </c>
      <c r="F13">
        <v>1</v>
      </c>
      <c r="G13" t="s">
        <v>21</v>
      </c>
      <c r="H13" s="5" t="s">
        <v>59</v>
      </c>
      <c r="I13">
        <v>8</v>
      </c>
      <c r="J13" s="5">
        <v>4.93</v>
      </c>
    </row>
    <row r="14" spans="1:10" x14ac:dyDescent="0.35">
      <c r="B14" t="s">
        <v>11</v>
      </c>
      <c r="C14" t="s">
        <v>10</v>
      </c>
      <c r="D14" t="s">
        <v>56</v>
      </c>
      <c r="E14">
        <v>22.5</v>
      </c>
      <c r="F14">
        <v>3</v>
      </c>
      <c r="G14" t="s">
        <v>21</v>
      </c>
      <c r="H14" s="5" t="s">
        <v>68</v>
      </c>
      <c r="I14">
        <v>5</v>
      </c>
      <c r="J14" s="5">
        <v>4.82</v>
      </c>
    </row>
    <row r="15" spans="1:10" x14ac:dyDescent="0.35">
      <c r="A15" s="5" t="s">
        <v>113</v>
      </c>
      <c r="B15" s="5" t="s">
        <v>17</v>
      </c>
      <c r="C15" s="5" t="s">
        <v>10</v>
      </c>
      <c r="D15" s="5" t="s">
        <v>56</v>
      </c>
      <c r="E15" s="5">
        <v>26</v>
      </c>
      <c r="F15" s="5">
        <v>3</v>
      </c>
      <c r="G15" s="5" t="s">
        <v>44</v>
      </c>
      <c r="H15" s="5" t="s">
        <v>55</v>
      </c>
      <c r="I15" s="5">
        <v>11</v>
      </c>
      <c r="J15" s="5">
        <v>4.25</v>
      </c>
    </row>
    <row r="16" spans="1:10" x14ac:dyDescent="0.35">
      <c r="B16" t="s">
        <v>14</v>
      </c>
      <c r="C16" t="s">
        <v>100</v>
      </c>
      <c r="D16" t="s">
        <v>13</v>
      </c>
      <c r="E16">
        <v>22.6</v>
      </c>
      <c r="F16">
        <v>3</v>
      </c>
      <c r="G16" t="s">
        <v>101</v>
      </c>
      <c r="H16" t="s">
        <v>171</v>
      </c>
      <c r="I16">
        <v>7</v>
      </c>
      <c r="J16" s="5">
        <v>4.21</v>
      </c>
    </row>
    <row r="17" spans="1:10" x14ac:dyDescent="0.35">
      <c r="A17" s="5" t="s">
        <v>113</v>
      </c>
      <c r="B17" s="5" t="s">
        <v>17</v>
      </c>
      <c r="C17" s="5" t="s">
        <v>10</v>
      </c>
      <c r="D17" s="5" t="s">
        <v>56</v>
      </c>
      <c r="E17" s="5">
        <v>37</v>
      </c>
      <c r="F17" s="5">
        <v>3</v>
      </c>
      <c r="G17" s="5" t="s">
        <v>25</v>
      </c>
      <c r="H17" s="5" t="s">
        <v>58</v>
      </c>
      <c r="I17" s="5">
        <v>8</v>
      </c>
      <c r="J17" s="5">
        <v>4.04</v>
      </c>
    </row>
    <row r="18" spans="1:10" x14ac:dyDescent="0.35">
      <c r="B18" t="s">
        <v>11</v>
      </c>
      <c r="C18" t="s">
        <v>98</v>
      </c>
      <c r="D18" t="s">
        <v>13</v>
      </c>
      <c r="E18">
        <v>21.2</v>
      </c>
      <c r="F18">
        <v>1</v>
      </c>
      <c r="G18" t="s">
        <v>21</v>
      </c>
      <c r="H18" s="5" t="s">
        <v>77</v>
      </c>
      <c r="I18">
        <v>3</v>
      </c>
      <c r="J18" s="5">
        <v>3.76</v>
      </c>
    </row>
    <row r="19" spans="1:10" x14ac:dyDescent="0.35">
      <c r="B19" t="s">
        <v>15</v>
      </c>
      <c r="C19" t="s">
        <v>100</v>
      </c>
      <c r="D19" t="s">
        <v>13</v>
      </c>
      <c r="E19">
        <v>18.3</v>
      </c>
      <c r="F19">
        <v>2</v>
      </c>
      <c r="G19" t="s">
        <v>101</v>
      </c>
      <c r="H19" t="s">
        <v>176</v>
      </c>
      <c r="I19">
        <v>5</v>
      </c>
      <c r="J19" s="5">
        <v>3.54</v>
      </c>
    </row>
    <row r="20" spans="1:10" x14ac:dyDescent="0.35">
      <c r="B20" t="s">
        <v>15</v>
      </c>
      <c r="C20" t="s">
        <v>10</v>
      </c>
      <c r="D20" t="s">
        <v>56</v>
      </c>
      <c r="E20">
        <v>36.200000000000003</v>
      </c>
      <c r="F20">
        <v>1</v>
      </c>
      <c r="G20" t="s">
        <v>21</v>
      </c>
      <c r="H20" s="5" t="s">
        <v>63</v>
      </c>
      <c r="I20">
        <v>11</v>
      </c>
      <c r="J20" s="5">
        <v>3.45</v>
      </c>
    </row>
    <row r="21" spans="1:10" x14ac:dyDescent="0.35">
      <c r="A21" t="s">
        <v>115</v>
      </c>
      <c r="B21" t="s">
        <v>14</v>
      </c>
      <c r="C21" t="s">
        <v>10</v>
      </c>
      <c r="D21" t="s">
        <v>20</v>
      </c>
      <c r="E21">
        <v>22</v>
      </c>
      <c r="F21">
        <v>3</v>
      </c>
      <c r="G21" t="s">
        <v>21</v>
      </c>
      <c r="H21" t="s">
        <v>37</v>
      </c>
      <c r="I21">
        <v>6.5</v>
      </c>
      <c r="J21">
        <v>3.35</v>
      </c>
    </row>
    <row r="22" spans="1:10" x14ac:dyDescent="0.35">
      <c r="B22" t="s">
        <v>11</v>
      </c>
      <c r="C22" t="s">
        <v>10</v>
      </c>
      <c r="D22" t="s">
        <v>56</v>
      </c>
      <c r="E22">
        <v>17.3</v>
      </c>
      <c r="G22" t="s">
        <v>101</v>
      </c>
      <c r="H22" s="5" t="s">
        <v>71</v>
      </c>
      <c r="I22">
        <v>7</v>
      </c>
      <c r="J22" s="5">
        <v>3.27</v>
      </c>
    </row>
    <row r="23" spans="1:10" x14ac:dyDescent="0.35">
      <c r="B23" t="s">
        <v>16</v>
      </c>
      <c r="C23" t="s">
        <v>98</v>
      </c>
      <c r="D23" t="s">
        <v>13</v>
      </c>
      <c r="E23">
        <v>20</v>
      </c>
      <c r="F23">
        <v>1</v>
      </c>
      <c r="G23" t="s">
        <v>21</v>
      </c>
      <c r="H23" s="5" t="s">
        <v>93</v>
      </c>
      <c r="I23">
        <v>4</v>
      </c>
      <c r="J23">
        <v>3.27</v>
      </c>
    </row>
    <row r="24" spans="1:10" x14ac:dyDescent="0.35">
      <c r="B24" t="s">
        <v>14</v>
      </c>
      <c r="C24" t="s">
        <v>161</v>
      </c>
      <c r="D24" t="s">
        <v>13</v>
      </c>
      <c r="E24">
        <v>21.2</v>
      </c>
      <c r="F24">
        <v>2</v>
      </c>
      <c r="G24" t="s">
        <v>101</v>
      </c>
      <c r="H24" t="s">
        <v>194</v>
      </c>
      <c r="I24">
        <v>5</v>
      </c>
      <c r="J24">
        <v>3.17</v>
      </c>
    </row>
    <row r="25" spans="1:10" x14ac:dyDescent="0.35">
      <c r="B25" t="s">
        <v>11</v>
      </c>
      <c r="C25" t="s">
        <v>100</v>
      </c>
      <c r="D25" t="s">
        <v>13</v>
      </c>
      <c r="E25">
        <v>21.7</v>
      </c>
      <c r="F25">
        <v>2</v>
      </c>
      <c r="G25" t="s">
        <v>101</v>
      </c>
      <c r="H25" t="s">
        <v>166</v>
      </c>
      <c r="I25">
        <v>6</v>
      </c>
      <c r="J25" s="5">
        <v>3.09</v>
      </c>
    </row>
    <row r="26" spans="1:10" s="5" customFormat="1" x14ac:dyDescent="0.35">
      <c r="A26"/>
      <c r="B26" t="s">
        <v>11</v>
      </c>
      <c r="C26" t="s">
        <v>98</v>
      </c>
      <c r="D26" t="s">
        <v>13</v>
      </c>
      <c r="E26">
        <v>33.200000000000003</v>
      </c>
      <c r="F26">
        <v>1</v>
      </c>
      <c r="G26" t="s">
        <v>44</v>
      </c>
      <c r="H26" s="5" t="s">
        <v>73</v>
      </c>
      <c r="I26">
        <v>7</v>
      </c>
      <c r="J26" s="5">
        <v>3.03</v>
      </c>
    </row>
    <row r="27" spans="1:10" s="5" customFormat="1" x14ac:dyDescent="0.35">
      <c r="A27"/>
      <c r="B27" t="s">
        <v>14</v>
      </c>
      <c r="C27" t="s">
        <v>100</v>
      </c>
      <c r="D27" t="s">
        <v>13</v>
      </c>
      <c r="E27">
        <v>26.2</v>
      </c>
      <c r="F27">
        <v>2</v>
      </c>
      <c r="G27" t="s">
        <v>101</v>
      </c>
      <c r="H27" t="s">
        <v>175</v>
      </c>
      <c r="I27">
        <v>8</v>
      </c>
      <c r="J27" s="5">
        <v>3</v>
      </c>
    </row>
    <row r="28" spans="1:10" s="5" customFormat="1" x14ac:dyDescent="0.35">
      <c r="A28"/>
      <c r="B28" t="s">
        <v>14</v>
      </c>
      <c r="C28" t="s">
        <v>98</v>
      </c>
      <c r="D28" t="s">
        <v>13</v>
      </c>
      <c r="E28">
        <v>20.5</v>
      </c>
      <c r="F28">
        <v>1</v>
      </c>
      <c r="G28" t="s">
        <v>21</v>
      </c>
      <c r="H28" s="5" t="s">
        <v>83</v>
      </c>
      <c r="I28">
        <v>9</v>
      </c>
      <c r="J28" s="5">
        <v>2.95</v>
      </c>
    </row>
    <row r="29" spans="1:10" s="5" customFormat="1" x14ac:dyDescent="0.35">
      <c r="A29"/>
      <c r="B29" t="s">
        <v>15</v>
      </c>
      <c r="C29" t="s">
        <v>10</v>
      </c>
      <c r="D29" t="s">
        <v>56</v>
      </c>
      <c r="E29">
        <v>20.5</v>
      </c>
      <c r="F29">
        <v>2</v>
      </c>
      <c r="G29" t="s">
        <v>21</v>
      </c>
      <c r="H29" s="5" t="s">
        <v>62</v>
      </c>
      <c r="I29">
        <v>8</v>
      </c>
      <c r="J29" s="5">
        <v>2.89</v>
      </c>
    </row>
    <row r="30" spans="1:10" s="5" customFormat="1" x14ac:dyDescent="0.35">
      <c r="A30"/>
      <c r="B30" t="s">
        <v>16</v>
      </c>
      <c r="C30" t="s">
        <v>98</v>
      </c>
      <c r="D30" t="s">
        <v>13</v>
      </c>
      <c r="E30">
        <v>17.5</v>
      </c>
      <c r="F30">
        <v>1</v>
      </c>
      <c r="G30" t="s">
        <v>21</v>
      </c>
      <c r="H30" s="5" t="s">
        <v>92</v>
      </c>
      <c r="I30">
        <v>5</v>
      </c>
      <c r="J30" s="5">
        <v>2.85</v>
      </c>
    </row>
    <row r="31" spans="1:10" s="5" customFormat="1" x14ac:dyDescent="0.35">
      <c r="A31"/>
      <c r="B31" t="s">
        <v>14</v>
      </c>
      <c r="C31" t="s">
        <v>100</v>
      </c>
      <c r="D31" t="s">
        <v>13</v>
      </c>
      <c r="E31">
        <v>21.5</v>
      </c>
      <c r="F31">
        <v>2</v>
      </c>
      <c r="G31" t="s">
        <v>101</v>
      </c>
      <c r="H31" t="s">
        <v>173</v>
      </c>
      <c r="I31">
        <v>8</v>
      </c>
      <c r="J31" s="5">
        <v>2.69</v>
      </c>
    </row>
    <row r="32" spans="1:10" x14ac:dyDescent="0.35">
      <c r="B32" t="s">
        <v>11</v>
      </c>
      <c r="C32" t="s">
        <v>10</v>
      </c>
      <c r="D32" t="s">
        <v>56</v>
      </c>
      <c r="E32">
        <v>23.5</v>
      </c>
      <c r="F32">
        <v>1</v>
      </c>
      <c r="G32" t="s">
        <v>44</v>
      </c>
      <c r="H32" s="5" t="s">
        <v>70</v>
      </c>
      <c r="I32">
        <v>6</v>
      </c>
      <c r="J32" s="5">
        <v>2.68</v>
      </c>
    </row>
    <row r="33" spans="1:10" x14ac:dyDescent="0.35">
      <c r="B33" t="s">
        <v>11</v>
      </c>
      <c r="C33" t="s">
        <v>10</v>
      </c>
      <c r="D33" t="s">
        <v>56</v>
      </c>
      <c r="E33">
        <v>26.7</v>
      </c>
      <c r="F33">
        <v>1</v>
      </c>
      <c r="G33" t="s">
        <v>44</v>
      </c>
      <c r="H33" s="5" t="s">
        <v>69</v>
      </c>
      <c r="I33">
        <v>9</v>
      </c>
      <c r="J33" s="5">
        <v>2.67</v>
      </c>
    </row>
    <row r="34" spans="1:10" x14ac:dyDescent="0.35">
      <c r="A34" s="5" t="s">
        <v>113</v>
      </c>
      <c r="B34" s="5" t="s">
        <v>17</v>
      </c>
      <c r="C34" s="5" t="s">
        <v>10</v>
      </c>
      <c r="D34" s="5" t="s">
        <v>56</v>
      </c>
      <c r="E34" s="5">
        <v>24</v>
      </c>
      <c r="F34" s="5">
        <v>3</v>
      </c>
      <c r="G34" s="5" t="s">
        <v>44</v>
      </c>
      <c r="H34" s="5" t="s">
        <v>54</v>
      </c>
      <c r="I34" s="5">
        <v>14</v>
      </c>
      <c r="J34" s="5">
        <v>2.56</v>
      </c>
    </row>
    <row r="35" spans="1:10" x14ac:dyDescent="0.35">
      <c r="B35" t="s">
        <v>15</v>
      </c>
      <c r="C35" t="s">
        <v>98</v>
      </c>
      <c r="D35" t="s">
        <v>13</v>
      </c>
      <c r="E35">
        <v>24.7</v>
      </c>
      <c r="F35">
        <v>2</v>
      </c>
      <c r="G35" t="s">
        <v>21</v>
      </c>
      <c r="H35" s="5" t="s">
        <v>87</v>
      </c>
      <c r="I35">
        <v>6</v>
      </c>
      <c r="J35" s="5">
        <v>2.56</v>
      </c>
    </row>
    <row r="36" spans="1:10" x14ac:dyDescent="0.35">
      <c r="A36" s="2"/>
      <c r="B36" s="2" t="s">
        <v>15</v>
      </c>
      <c r="C36" s="2" t="s">
        <v>100</v>
      </c>
      <c r="D36" s="2" t="s">
        <v>20</v>
      </c>
      <c r="E36" s="2">
        <v>12</v>
      </c>
      <c r="F36" s="2">
        <v>3</v>
      </c>
      <c r="G36" s="2" t="s">
        <v>25</v>
      </c>
      <c r="H36" t="s">
        <v>216</v>
      </c>
      <c r="I36" s="2">
        <v>5</v>
      </c>
      <c r="J36" s="2">
        <v>2.48</v>
      </c>
    </row>
    <row r="37" spans="1:10" x14ac:dyDescent="0.35">
      <c r="B37" t="s">
        <v>17</v>
      </c>
      <c r="C37" t="s">
        <v>100</v>
      </c>
      <c r="D37" t="s">
        <v>20</v>
      </c>
      <c r="E37">
        <v>11.6</v>
      </c>
      <c r="F37">
        <v>4</v>
      </c>
      <c r="G37" t="s">
        <v>101</v>
      </c>
      <c r="H37" t="s">
        <v>222</v>
      </c>
      <c r="I37">
        <v>4</v>
      </c>
      <c r="J37" s="2">
        <v>2.27</v>
      </c>
    </row>
    <row r="38" spans="1:10" x14ac:dyDescent="0.35">
      <c r="B38" t="s">
        <v>11</v>
      </c>
      <c r="C38" t="s">
        <v>100</v>
      </c>
      <c r="D38" t="s">
        <v>13</v>
      </c>
      <c r="E38">
        <v>24.5</v>
      </c>
      <c r="F38">
        <v>2</v>
      </c>
      <c r="G38" t="s">
        <v>25</v>
      </c>
      <c r="H38" t="s">
        <v>167</v>
      </c>
      <c r="I38">
        <v>6</v>
      </c>
      <c r="J38" s="5">
        <v>2.1800000000000002</v>
      </c>
    </row>
    <row r="39" spans="1:10" x14ac:dyDescent="0.35">
      <c r="B39" t="s">
        <v>14</v>
      </c>
      <c r="C39" t="s">
        <v>161</v>
      </c>
      <c r="D39" t="s">
        <v>13</v>
      </c>
      <c r="E39">
        <v>18.2</v>
      </c>
      <c r="F39">
        <v>2</v>
      </c>
      <c r="G39" t="s">
        <v>25</v>
      </c>
      <c r="H39" t="s">
        <v>192</v>
      </c>
      <c r="I39">
        <v>10</v>
      </c>
      <c r="J39">
        <v>2.16</v>
      </c>
    </row>
    <row r="40" spans="1:10" x14ac:dyDescent="0.35">
      <c r="B40" t="s">
        <v>11</v>
      </c>
      <c r="C40" t="s">
        <v>100</v>
      </c>
      <c r="D40" t="s">
        <v>20</v>
      </c>
      <c r="E40">
        <v>13.5</v>
      </c>
      <c r="F40">
        <v>2</v>
      </c>
      <c r="G40" t="s">
        <v>101</v>
      </c>
      <c r="H40" t="s">
        <v>206</v>
      </c>
      <c r="I40">
        <v>5</v>
      </c>
      <c r="J40">
        <v>2.15</v>
      </c>
    </row>
    <row r="41" spans="1:10" x14ac:dyDescent="0.35">
      <c r="B41" t="s">
        <v>15</v>
      </c>
      <c r="C41" t="s">
        <v>98</v>
      </c>
      <c r="D41" t="s">
        <v>13</v>
      </c>
      <c r="E41">
        <v>26.6</v>
      </c>
      <c r="F41">
        <v>1</v>
      </c>
      <c r="G41" t="s">
        <v>21</v>
      </c>
      <c r="H41" s="5" t="s">
        <v>86</v>
      </c>
      <c r="I41">
        <v>7</v>
      </c>
      <c r="J41" s="5">
        <v>2.15</v>
      </c>
    </row>
    <row r="42" spans="1:10" x14ac:dyDescent="0.35">
      <c r="B42" t="s">
        <v>11</v>
      </c>
      <c r="C42" t="s">
        <v>100</v>
      </c>
      <c r="D42" t="s">
        <v>20</v>
      </c>
      <c r="E42">
        <v>10.5</v>
      </c>
      <c r="F42">
        <v>2</v>
      </c>
      <c r="G42" t="s">
        <v>25</v>
      </c>
      <c r="H42" t="s">
        <v>205</v>
      </c>
      <c r="I42">
        <v>4</v>
      </c>
      <c r="J42">
        <v>2.12</v>
      </c>
    </row>
    <row r="43" spans="1:10" x14ac:dyDescent="0.35">
      <c r="B43" t="s">
        <v>14</v>
      </c>
      <c r="C43" t="s">
        <v>100</v>
      </c>
      <c r="D43" t="s">
        <v>13</v>
      </c>
      <c r="E43">
        <v>18</v>
      </c>
      <c r="F43">
        <v>2</v>
      </c>
      <c r="G43" t="s">
        <v>101</v>
      </c>
      <c r="H43" t="s">
        <v>174</v>
      </c>
      <c r="I43">
        <v>7</v>
      </c>
      <c r="J43" s="5">
        <v>2.1</v>
      </c>
    </row>
    <row r="44" spans="1:10" x14ac:dyDescent="0.35">
      <c r="B44" t="s">
        <v>11</v>
      </c>
      <c r="C44" t="s">
        <v>100</v>
      </c>
      <c r="D44" t="s">
        <v>20</v>
      </c>
      <c r="E44">
        <v>12.6</v>
      </c>
      <c r="F44">
        <v>2</v>
      </c>
      <c r="G44" t="s">
        <v>101</v>
      </c>
      <c r="H44" t="s">
        <v>207</v>
      </c>
      <c r="I44">
        <v>6</v>
      </c>
      <c r="J44">
        <v>1.97</v>
      </c>
    </row>
    <row r="45" spans="1:10" x14ac:dyDescent="0.35">
      <c r="B45" t="s">
        <v>14</v>
      </c>
      <c r="C45" t="s">
        <v>98</v>
      </c>
      <c r="D45" t="s">
        <v>13</v>
      </c>
      <c r="E45">
        <v>12</v>
      </c>
      <c r="F45">
        <v>4</v>
      </c>
      <c r="G45" t="s">
        <v>21</v>
      </c>
      <c r="H45" s="5" t="s">
        <v>81</v>
      </c>
      <c r="I45">
        <v>2.5</v>
      </c>
      <c r="J45" s="5">
        <v>1.97</v>
      </c>
    </row>
    <row r="46" spans="1:10" x14ac:dyDescent="0.35">
      <c r="B46" t="s">
        <v>14</v>
      </c>
      <c r="C46" t="s">
        <v>161</v>
      </c>
      <c r="D46" t="s">
        <v>13</v>
      </c>
      <c r="E46">
        <v>23</v>
      </c>
      <c r="F46">
        <v>3</v>
      </c>
      <c r="G46" t="s">
        <v>25</v>
      </c>
      <c r="H46" t="s">
        <v>191</v>
      </c>
      <c r="I46">
        <v>11</v>
      </c>
      <c r="J46">
        <v>1.86</v>
      </c>
    </row>
    <row r="47" spans="1:10" x14ac:dyDescent="0.35">
      <c r="B47" t="s">
        <v>15</v>
      </c>
      <c r="C47" t="s">
        <v>10</v>
      </c>
      <c r="D47" t="s">
        <v>56</v>
      </c>
      <c r="E47">
        <v>25.6</v>
      </c>
      <c r="F47">
        <v>1</v>
      </c>
      <c r="G47" t="s">
        <v>25</v>
      </c>
      <c r="H47" s="5" t="s">
        <v>60</v>
      </c>
      <c r="I47">
        <v>8</v>
      </c>
      <c r="J47" s="5">
        <v>1.85</v>
      </c>
    </row>
    <row r="48" spans="1:10" x14ac:dyDescent="0.35">
      <c r="B48" t="s">
        <v>15</v>
      </c>
      <c r="C48" t="s">
        <v>98</v>
      </c>
      <c r="D48" t="s">
        <v>13</v>
      </c>
      <c r="E48">
        <v>20.9</v>
      </c>
      <c r="F48">
        <v>1</v>
      </c>
      <c r="G48" t="s">
        <v>21</v>
      </c>
      <c r="H48" s="5" t="s">
        <v>85</v>
      </c>
      <c r="I48">
        <v>5</v>
      </c>
      <c r="J48" s="5">
        <v>1.82</v>
      </c>
    </row>
    <row r="49" spans="1:10" x14ac:dyDescent="0.35">
      <c r="B49" t="s">
        <v>14</v>
      </c>
      <c r="C49" t="s">
        <v>10</v>
      </c>
      <c r="D49" t="s">
        <v>56</v>
      </c>
      <c r="E49">
        <v>23</v>
      </c>
      <c r="F49">
        <v>1</v>
      </c>
      <c r="G49" t="s">
        <v>25</v>
      </c>
      <c r="H49" s="5" t="s">
        <v>66</v>
      </c>
      <c r="I49">
        <v>5</v>
      </c>
      <c r="J49" s="5">
        <v>1.79</v>
      </c>
    </row>
    <row r="50" spans="1:10" x14ac:dyDescent="0.35">
      <c r="B50" t="s">
        <v>15</v>
      </c>
      <c r="C50" t="s">
        <v>100</v>
      </c>
      <c r="D50" t="s">
        <v>13</v>
      </c>
      <c r="E50">
        <v>24.4</v>
      </c>
      <c r="F50">
        <v>3</v>
      </c>
      <c r="G50" t="s">
        <v>101</v>
      </c>
      <c r="H50" t="s">
        <v>177</v>
      </c>
      <c r="I50">
        <v>6</v>
      </c>
      <c r="J50" s="5">
        <v>1.75</v>
      </c>
    </row>
    <row r="51" spans="1:10" x14ac:dyDescent="0.35">
      <c r="A51" s="5" t="s">
        <v>113</v>
      </c>
      <c r="B51" s="5" t="s">
        <v>17</v>
      </c>
      <c r="C51" s="5" t="s">
        <v>10</v>
      </c>
      <c r="D51" s="5" t="s">
        <v>56</v>
      </c>
      <c r="E51" s="5">
        <v>24.9</v>
      </c>
      <c r="F51" s="5">
        <v>3</v>
      </c>
      <c r="G51" s="5" t="s">
        <v>44</v>
      </c>
      <c r="H51" s="5" t="s">
        <v>57</v>
      </c>
      <c r="I51" s="5">
        <v>10.5</v>
      </c>
      <c r="J51" s="5">
        <v>1.73</v>
      </c>
    </row>
    <row r="52" spans="1:10" x14ac:dyDescent="0.35">
      <c r="B52" t="s">
        <v>17</v>
      </c>
      <c r="C52" t="s">
        <v>98</v>
      </c>
      <c r="D52" t="s">
        <v>13</v>
      </c>
      <c r="E52">
        <v>23.1</v>
      </c>
      <c r="F52">
        <v>1</v>
      </c>
      <c r="G52" t="s">
        <v>21</v>
      </c>
      <c r="H52" s="5" t="s">
        <v>94</v>
      </c>
      <c r="I52">
        <v>3</v>
      </c>
      <c r="J52" s="5">
        <v>1.73</v>
      </c>
    </row>
    <row r="53" spans="1:10" x14ac:dyDescent="0.35">
      <c r="B53" t="s">
        <v>17</v>
      </c>
      <c r="C53" t="s">
        <v>98</v>
      </c>
      <c r="D53" t="s">
        <v>13</v>
      </c>
      <c r="E53">
        <v>17</v>
      </c>
      <c r="F53">
        <v>1</v>
      </c>
      <c r="G53" t="s">
        <v>21</v>
      </c>
      <c r="H53" s="5" t="s">
        <v>96</v>
      </c>
      <c r="I53">
        <v>3</v>
      </c>
      <c r="J53" s="5">
        <v>1.69</v>
      </c>
    </row>
    <row r="54" spans="1:10" x14ac:dyDescent="0.35">
      <c r="B54" t="s">
        <v>11</v>
      </c>
      <c r="C54" t="s">
        <v>161</v>
      </c>
      <c r="D54" t="s">
        <v>13</v>
      </c>
      <c r="E54">
        <v>23.7</v>
      </c>
      <c r="F54">
        <v>4</v>
      </c>
      <c r="G54" t="s">
        <v>25</v>
      </c>
      <c r="H54" t="s">
        <v>189</v>
      </c>
      <c r="I54">
        <v>5</v>
      </c>
      <c r="J54">
        <v>1.68</v>
      </c>
    </row>
    <row r="55" spans="1:10" x14ac:dyDescent="0.35">
      <c r="B55" t="s">
        <v>15</v>
      </c>
      <c r="C55" t="s">
        <v>161</v>
      </c>
      <c r="D55" t="s">
        <v>13</v>
      </c>
      <c r="E55">
        <v>23.4</v>
      </c>
      <c r="F55">
        <v>1</v>
      </c>
      <c r="G55" t="s">
        <v>25</v>
      </c>
      <c r="H55" t="s">
        <v>197</v>
      </c>
      <c r="I55">
        <v>9</v>
      </c>
      <c r="J55">
        <v>1.68</v>
      </c>
    </row>
    <row r="56" spans="1:10" x14ac:dyDescent="0.35">
      <c r="B56" t="s">
        <v>17</v>
      </c>
      <c r="C56" t="s">
        <v>98</v>
      </c>
      <c r="D56" t="s">
        <v>13</v>
      </c>
      <c r="E56">
        <v>27.8</v>
      </c>
      <c r="F56">
        <v>2</v>
      </c>
      <c r="G56" t="s">
        <v>21</v>
      </c>
      <c r="H56" s="5" t="s">
        <v>95</v>
      </c>
      <c r="I56">
        <v>3.5</v>
      </c>
      <c r="J56" s="5">
        <v>1.68</v>
      </c>
    </row>
    <row r="57" spans="1:10" x14ac:dyDescent="0.35">
      <c r="B57" t="s">
        <v>15</v>
      </c>
      <c r="C57" t="s">
        <v>100</v>
      </c>
      <c r="D57" t="s">
        <v>13</v>
      </c>
      <c r="E57">
        <v>21.7</v>
      </c>
      <c r="F57">
        <v>2</v>
      </c>
      <c r="G57" t="s">
        <v>25</v>
      </c>
      <c r="H57" t="s">
        <v>178</v>
      </c>
      <c r="I57">
        <v>6</v>
      </c>
      <c r="J57" s="5">
        <v>1.61</v>
      </c>
    </row>
    <row r="58" spans="1:10" x14ac:dyDescent="0.35">
      <c r="B58" t="s">
        <v>15</v>
      </c>
      <c r="C58" t="s">
        <v>161</v>
      </c>
      <c r="D58" t="s">
        <v>13</v>
      </c>
      <c r="E58">
        <v>19.899999999999999</v>
      </c>
      <c r="F58">
        <v>2</v>
      </c>
      <c r="G58" t="s">
        <v>25</v>
      </c>
      <c r="H58" t="s">
        <v>196</v>
      </c>
      <c r="I58">
        <v>8</v>
      </c>
      <c r="J58">
        <v>1.6</v>
      </c>
    </row>
    <row r="59" spans="1:10" x14ac:dyDescent="0.35">
      <c r="B59" t="s">
        <v>11</v>
      </c>
      <c r="C59" t="s">
        <v>100</v>
      </c>
      <c r="D59" t="s">
        <v>13</v>
      </c>
      <c r="E59">
        <v>14.1</v>
      </c>
      <c r="F59">
        <v>3</v>
      </c>
      <c r="G59" t="s">
        <v>25</v>
      </c>
      <c r="H59" t="s">
        <v>170</v>
      </c>
      <c r="I59">
        <v>9</v>
      </c>
      <c r="J59" s="5">
        <v>1.57</v>
      </c>
    </row>
    <row r="60" spans="1:10" x14ac:dyDescent="0.35">
      <c r="B60" t="s">
        <v>14</v>
      </c>
      <c r="C60" t="s">
        <v>98</v>
      </c>
      <c r="D60" t="s">
        <v>13</v>
      </c>
      <c r="E60">
        <v>16.899999999999999</v>
      </c>
      <c r="F60">
        <v>2</v>
      </c>
      <c r="G60" t="s">
        <v>21</v>
      </c>
      <c r="H60" s="5" t="s">
        <v>82</v>
      </c>
      <c r="I60">
        <v>2.5</v>
      </c>
      <c r="J60" s="5">
        <v>1.57</v>
      </c>
    </row>
    <row r="61" spans="1:10" x14ac:dyDescent="0.35">
      <c r="A61" t="s">
        <v>115</v>
      </c>
      <c r="B61" t="s">
        <v>14</v>
      </c>
      <c r="C61" t="s">
        <v>10</v>
      </c>
      <c r="D61" t="s">
        <v>20</v>
      </c>
      <c r="E61">
        <v>19.2</v>
      </c>
      <c r="F61">
        <v>4</v>
      </c>
      <c r="G61" t="s">
        <v>25</v>
      </c>
      <c r="H61" t="s">
        <v>38</v>
      </c>
      <c r="I61">
        <v>7</v>
      </c>
      <c r="J61">
        <v>1.56</v>
      </c>
    </row>
    <row r="62" spans="1:10" x14ac:dyDescent="0.35">
      <c r="A62" s="2"/>
      <c r="B62" s="2" t="s">
        <v>15</v>
      </c>
      <c r="C62" s="2" t="s">
        <v>100</v>
      </c>
      <c r="D62" s="2" t="s">
        <v>20</v>
      </c>
      <c r="E62" s="2">
        <v>9.5</v>
      </c>
      <c r="F62" s="2">
        <v>2</v>
      </c>
      <c r="G62" s="2" t="s">
        <v>25</v>
      </c>
      <c r="H62" t="s">
        <v>217</v>
      </c>
      <c r="I62" s="2">
        <v>3.5</v>
      </c>
      <c r="J62" s="2">
        <v>1.51</v>
      </c>
    </row>
    <row r="63" spans="1:10" x14ac:dyDescent="0.35">
      <c r="A63" t="s">
        <v>114</v>
      </c>
      <c r="B63" t="s">
        <v>11</v>
      </c>
      <c r="C63" t="s">
        <v>10</v>
      </c>
      <c r="D63" t="s">
        <v>20</v>
      </c>
      <c r="E63">
        <v>11.5</v>
      </c>
      <c r="F63">
        <v>2</v>
      </c>
      <c r="G63" t="s">
        <v>21</v>
      </c>
      <c r="H63" t="s">
        <v>33</v>
      </c>
      <c r="I63">
        <v>4</v>
      </c>
      <c r="J63">
        <v>1.45</v>
      </c>
    </row>
    <row r="64" spans="1:10" x14ac:dyDescent="0.35">
      <c r="B64" t="s">
        <v>15</v>
      </c>
      <c r="C64" t="s">
        <v>100</v>
      </c>
      <c r="D64" t="s">
        <v>13</v>
      </c>
      <c r="E64">
        <v>22.1</v>
      </c>
      <c r="G64" t="s">
        <v>25</v>
      </c>
      <c r="H64" t="s">
        <v>179</v>
      </c>
      <c r="I64">
        <v>5</v>
      </c>
      <c r="J64" s="5">
        <v>1.44</v>
      </c>
    </row>
    <row r="65" spans="2:10" x14ac:dyDescent="0.35">
      <c r="B65" t="s">
        <v>11</v>
      </c>
      <c r="C65" t="s">
        <v>98</v>
      </c>
      <c r="D65" t="s">
        <v>13</v>
      </c>
      <c r="E65">
        <v>21.8</v>
      </c>
      <c r="F65">
        <v>1</v>
      </c>
      <c r="G65" t="s">
        <v>21</v>
      </c>
      <c r="H65" s="5" t="s">
        <v>76</v>
      </c>
      <c r="I65">
        <v>7</v>
      </c>
      <c r="J65" s="5">
        <v>1.4</v>
      </c>
    </row>
    <row r="66" spans="2:10" x14ac:dyDescent="0.35">
      <c r="B66" t="s">
        <v>14</v>
      </c>
      <c r="C66" t="s">
        <v>98</v>
      </c>
      <c r="D66" t="s">
        <v>13</v>
      </c>
      <c r="E66">
        <v>23.6</v>
      </c>
      <c r="F66">
        <v>1</v>
      </c>
      <c r="G66" t="s">
        <v>21</v>
      </c>
      <c r="H66" s="5" t="s">
        <v>80</v>
      </c>
      <c r="I66">
        <v>3.5</v>
      </c>
      <c r="J66" s="5">
        <v>1.4</v>
      </c>
    </row>
    <row r="67" spans="2:10" x14ac:dyDescent="0.35">
      <c r="B67" t="s">
        <v>11</v>
      </c>
      <c r="C67" t="s">
        <v>100</v>
      </c>
      <c r="D67" t="s">
        <v>20</v>
      </c>
      <c r="E67">
        <v>8.1999999999999993</v>
      </c>
      <c r="F67">
        <v>2</v>
      </c>
      <c r="G67" t="s">
        <v>25</v>
      </c>
      <c r="H67" t="s">
        <v>209</v>
      </c>
      <c r="I67">
        <v>3.5</v>
      </c>
      <c r="J67">
        <v>1.38</v>
      </c>
    </row>
    <row r="68" spans="2:10" x14ac:dyDescent="0.35">
      <c r="B68" t="s">
        <v>15</v>
      </c>
      <c r="C68" t="s">
        <v>161</v>
      </c>
      <c r="D68" t="s">
        <v>13</v>
      </c>
      <c r="E68">
        <v>17</v>
      </c>
      <c r="F68">
        <v>2</v>
      </c>
      <c r="G68" t="s">
        <v>25</v>
      </c>
      <c r="H68" t="s">
        <v>198</v>
      </c>
      <c r="I68">
        <v>5.5</v>
      </c>
      <c r="J68">
        <v>1.36</v>
      </c>
    </row>
    <row r="69" spans="2:10" x14ac:dyDescent="0.35">
      <c r="B69" t="s">
        <v>17</v>
      </c>
      <c r="C69" t="s">
        <v>98</v>
      </c>
      <c r="D69" t="s">
        <v>13</v>
      </c>
      <c r="E69">
        <v>20.5</v>
      </c>
      <c r="F69">
        <v>1</v>
      </c>
      <c r="G69" t="s">
        <v>21</v>
      </c>
      <c r="H69" s="5" t="s">
        <v>97</v>
      </c>
      <c r="I69">
        <v>3</v>
      </c>
      <c r="J69" s="5">
        <v>1.31</v>
      </c>
    </row>
    <row r="70" spans="2:10" x14ac:dyDescent="0.35">
      <c r="B70" t="s">
        <v>14</v>
      </c>
      <c r="C70" t="s">
        <v>100</v>
      </c>
      <c r="D70" t="s">
        <v>20</v>
      </c>
      <c r="E70">
        <v>11.3</v>
      </c>
      <c r="F70">
        <v>1</v>
      </c>
      <c r="G70" t="s">
        <v>25</v>
      </c>
      <c r="H70" t="s">
        <v>214</v>
      </c>
      <c r="I70">
        <v>3</v>
      </c>
      <c r="J70">
        <v>1.28</v>
      </c>
    </row>
    <row r="71" spans="2:10" x14ac:dyDescent="0.35">
      <c r="B71" t="s">
        <v>15</v>
      </c>
      <c r="C71" t="s">
        <v>98</v>
      </c>
      <c r="D71" t="s">
        <v>13</v>
      </c>
      <c r="E71">
        <v>23.3</v>
      </c>
      <c r="F71">
        <v>1</v>
      </c>
      <c r="G71" t="s">
        <v>21</v>
      </c>
      <c r="H71" s="5" t="s">
        <v>84</v>
      </c>
      <c r="I71">
        <v>2</v>
      </c>
      <c r="J71" s="5">
        <v>1.27</v>
      </c>
    </row>
    <row r="72" spans="2:10" x14ac:dyDescent="0.35">
      <c r="B72" t="s">
        <v>17</v>
      </c>
      <c r="C72" t="s">
        <v>100</v>
      </c>
      <c r="D72" t="s">
        <v>20</v>
      </c>
      <c r="E72">
        <v>12.2</v>
      </c>
      <c r="F72">
        <v>2</v>
      </c>
      <c r="G72" t="s">
        <v>25</v>
      </c>
      <c r="H72" t="s">
        <v>223</v>
      </c>
      <c r="I72">
        <v>4</v>
      </c>
      <c r="J72" s="2">
        <v>1.26</v>
      </c>
    </row>
    <row r="73" spans="2:10" x14ac:dyDescent="0.35">
      <c r="B73" t="s">
        <v>14</v>
      </c>
      <c r="C73" t="s">
        <v>161</v>
      </c>
      <c r="D73" t="s">
        <v>13</v>
      </c>
      <c r="E73">
        <v>18.3</v>
      </c>
      <c r="F73">
        <v>2</v>
      </c>
      <c r="G73" t="s">
        <v>25</v>
      </c>
      <c r="H73" t="s">
        <v>190</v>
      </c>
      <c r="I73">
        <v>5</v>
      </c>
      <c r="J73">
        <v>1.25</v>
      </c>
    </row>
    <row r="74" spans="2:10" x14ac:dyDescent="0.35">
      <c r="B74" t="s">
        <v>11</v>
      </c>
      <c r="C74" t="s">
        <v>161</v>
      </c>
      <c r="D74" t="s">
        <v>13</v>
      </c>
      <c r="E74">
        <v>12.5</v>
      </c>
      <c r="F74">
        <v>2</v>
      </c>
      <c r="G74" t="s">
        <v>101</v>
      </c>
      <c r="H74" t="s">
        <v>185</v>
      </c>
      <c r="I74">
        <v>6</v>
      </c>
      <c r="J74">
        <v>1.23</v>
      </c>
    </row>
    <row r="75" spans="2:10" x14ac:dyDescent="0.35">
      <c r="B75" t="s">
        <v>17</v>
      </c>
      <c r="C75" t="s">
        <v>100</v>
      </c>
      <c r="D75" t="s">
        <v>20</v>
      </c>
      <c r="E75">
        <v>10.5</v>
      </c>
      <c r="F75">
        <v>3</v>
      </c>
      <c r="G75" t="s">
        <v>101</v>
      </c>
      <c r="H75" t="s">
        <v>221</v>
      </c>
      <c r="I75">
        <v>6</v>
      </c>
      <c r="J75" s="2">
        <v>1.2</v>
      </c>
    </row>
    <row r="76" spans="2:10" x14ac:dyDescent="0.35">
      <c r="B76" t="s">
        <v>11</v>
      </c>
      <c r="C76" t="s">
        <v>100</v>
      </c>
      <c r="D76" t="s">
        <v>13</v>
      </c>
      <c r="E76">
        <v>25.5</v>
      </c>
      <c r="F76">
        <v>2</v>
      </c>
      <c r="G76" t="s">
        <v>101</v>
      </c>
      <c r="H76" t="s">
        <v>169</v>
      </c>
      <c r="I76">
        <v>9</v>
      </c>
      <c r="J76" s="5">
        <v>1.1499999999999999</v>
      </c>
    </row>
    <row r="77" spans="2:10" x14ac:dyDescent="0.35">
      <c r="B77" t="s">
        <v>11</v>
      </c>
      <c r="C77" t="s">
        <v>100</v>
      </c>
      <c r="D77" t="s">
        <v>13</v>
      </c>
      <c r="E77">
        <v>20.8</v>
      </c>
      <c r="F77">
        <v>3</v>
      </c>
      <c r="G77" t="s">
        <v>25</v>
      </c>
      <c r="H77" t="s">
        <v>168</v>
      </c>
      <c r="I77">
        <v>7</v>
      </c>
      <c r="J77" s="5">
        <v>1.1399999999999999</v>
      </c>
    </row>
    <row r="78" spans="2:10" x14ac:dyDescent="0.35">
      <c r="B78" t="s">
        <v>14</v>
      </c>
      <c r="C78" t="s">
        <v>100</v>
      </c>
      <c r="D78" t="s">
        <v>20</v>
      </c>
      <c r="E78">
        <v>11</v>
      </c>
      <c r="F78">
        <v>1</v>
      </c>
      <c r="G78" t="s">
        <v>25</v>
      </c>
      <c r="H78" t="s">
        <v>213</v>
      </c>
      <c r="I78">
        <v>4</v>
      </c>
      <c r="J78">
        <v>1.1299999999999999</v>
      </c>
    </row>
    <row r="79" spans="2:10" x14ac:dyDescent="0.35">
      <c r="B79" t="s">
        <v>11</v>
      </c>
      <c r="C79" t="s">
        <v>161</v>
      </c>
      <c r="D79" t="s">
        <v>13</v>
      </c>
      <c r="E79">
        <v>16</v>
      </c>
      <c r="F79">
        <v>2</v>
      </c>
      <c r="G79" t="s">
        <v>101</v>
      </c>
      <c r="H79" t="s">
        <v>186</v>
      </c>
      <c r="I79">
        <v>7</v>
      </c>
      <c r="J79">
        <v>1.05</v>
      </c>
    </row>
    <row r="80" spans="2:10" x14ac:dyDescent="0.35">
      <c r="B80" t="s">
        <v>11</v>
      </c>
      <c r="C80" t="s">
        <v>98</v>
      </c>
      <c r="D80" t="s">
        <v>13</v>
      </c>
      <c r="E80">
        <v>18.600000000000001</v>
      </c>
      <c r="F80">
        <v>1</v>
      </c>
      <c r="G80" t="s">
        <v>21</v>
      </c>
      <c r="H80" s="5" t="s">
        <v>75</v>
      </c>
      <c r="I80">
        <v>2.5</v>
      </c>
      <c r="J80" s="5">
        <v>1.03</v>
      </c>
    </row>
    <row r="81" spans="1:10" x14ac:dyDescent="0.35">
      <c r="A81" t="s">
        <v>117</v>
      </c>
      <c r="B81" t="s">
        <v>16</v>
      </c>
      <c r="C81" t="s">
        <v>10</v>
      </c>
      <c r="D81" t="s">
        <v>20</v>
      </c>
      <c r="E81">
        <v>16.3</v>
      </c>
      <c r="F81">
        <v>3</v>
      </c>
      <c r="G81" t="s">
        <v>44</v>
      </c>
      <c r="H81" t="s">
        <v>50</v>
      </c>
      <c r="I81">
        <v>7</v>
      </c>
      <c r="J81">
        <v>1.02</v>
      </c>
    </row>
    <row r="82" spans="1:10" x14ac:dyDescent="0.35">
      <c r="A82" t="s">
        <v>117</v>
      </c>
      <c r="B82" t="s">
        <v>16</v>
      </c>
      <c r="C82" t="s">
        <v>10</v>
      </c>
      <c r="D82" t="s">
        <v>20</v>
      </c>
      <c r="E82">
        <v>13.4</v>
      </c>
      <c r="F82">
        <v>1</v>
      </c>
      <c r="G82" t="s">
        <v>25</v>
      </c>
      <c r="H82" t="s">
        <v>49</v>
      </c>
      <c r="I82">
        <v>4</v>
      </c>
      <c r="J82">
        <v>1.01</v>
      </c>
    </row>
    <row r="83" spans="1:10" x14ac:dyDescent="0.35">
      <c r="B83" t="s">
        <v>14</v>
      </c>
      <c r="C83" t="s">
        <v>100</v>
      </c>
      <c r="D83" t="s">
        <v>20</v>
      </c>
      <c r="E83">
        <v>10</v>
      </c>
      <c r="F83">
        <v>5</v>
      </c>
      <c r="G83" t="s">
        <v>101</v>
      </c>
      <c r="H83" t="s">
        <v>210</v>
      </c>
      <c r="I83">
        <v>4</v>
      </c>
      <c r="J83">
        <v>0.97</v>
      </c>
    </row>
    <row r="84" spans="1:10" x14ac:dyDescent="0.35">
      <c r="B84" t="s">
        <v>14</v>
      </c>
      <c r="C84" t="s">
        <v>98</v>
      </c>
      <c r="D84" t="s">
        <v>13</v>
      </c>
      <c r="E84">
        <v>18</v>
      </c>
      <c r="F84">
        <v>1</v>
      </c>
      <c r="G84" t="s">
        <v>21</v>
      </c>
      <c r="H84" s="5" t="s">
        <v>79</v>
      </c>
      <c r="I84">
        <v>3</v>
      </c>
      <c r="J84" s="5">
        <v>0.95</v>
      </c>
    </row>
    <row r="85" spans="1:10" x14ac:dyDescent="0.35">
      <c r="A85" s="2"/>
      <c r="B85" s="2" t="s">
        <v>15</v>
      </c>
      <c r="C85" s="2" t="s">
        <v>100</v>
      </c>
      <c r="D85" s="2" t="s">
        <v>20</v>
      </c>
      <c r="E85" s="2">
        <v>11.7</v>
      </c>
      <c r="F85" s="2">
        <v>4</v>
      </c>
      <c r="G85" s="2" t="s">
        <v>25</v>
      </c>
      <c r="H85" t="s">
        <v>215</v>
      </c>
      <c r="I85" s="2">
        <v>4</v>
      </c>
      <c r="J85" s="2">
        <v>0.94</v>
      </c>
    </row>
    <row r="86" spans="1:10" x14ac:dyDescent="0.35">
      <c r="B86" t="s">
        <v>14</v>
      </c>
      <c r="C86" t="s">
        <v>100</v>
      </c>
      <c r="D86" t="s">
        <v>13</v>
      </c>
      <c r="E86">
        <v>17.8</v>
      </c>
      <c r="F86">
        <v>1</v>
      </c>
      <c r="G86" t="s">
        <v>101</v>
      </c>
      <c r="H86" t="s">
        <v>172</v>
      </c>
      <c r="I86">
        <v>5</v>
      </c>
      <c r="J86" s="5">
        <v>0.93</v>
      </c>
    </row>
    <row r="87" spans="1:10" x14ac:dyDescent="0.35">
      <c r="A87" s="2"/>
      <c r="B87" s="2" t="s">
        <v>15</v>
      </c>
      <c r="C87" s="2" t="s">
        <v>100</v>
      </c>
      <c r="D87" s="2" t="s">
        <v>20</v>
      </c>
      <c r="E87" s="2">
        <v>10.5</v>
      </c>
      <c r="F87" s="2">
        <v>2</v>
      </c>
      <c r="G87" s="2" t="s">
        <v>101</v>
      </c>
      <c r="H87" t="s">
        <v>218</v>
      </c>
      <c r="I87" s="2">
        <v>4</v>
      </c>
      <c r="J87" s="2">
        <v>0.89</v>
      </c>
    </row>
    <row r="88" spans="1:10" x14ac:dyDescent="0.35">
      <c r="A88" s="2"/>
      <c r="B88" s="2" t="s">
        <v>15</v>
      </c>
      <c r="C88" s="2" t="s">
        <v>100</v>
      </c>
      <c r="D88" s="2" t="s">
        <v>20</v>
      </c>
      <c r="E88" s="2">
        <v>13</v>
      </c>
      <c r="F88" s="2">
        <v>3</v>
      </c>
      <c r="G88" s="2" t="s">
        <v>101</v>
      </c>
      <c r="H88" t="s">
        <v>219</v>
      </c>
      <c r="I88" s="2">
        <v>5</v>
      </c>
      <c r="J88" s="2">
        <v>0.86</v>
      </c>
    </row>
    <row r="89" spans="1:10" x14ac:dyDescent="0.35">
      <c r="A89" t="s">
        <v>114</v>
      </c>
      <c r="B89" t="s">
        <v>11</v>
      </c>
      <c r="C89" t="s">
        <v>10</v>
      </c>
      <c r="D89" t="s">
        <v>20</v>
      </c>
      <c r="E89">
        <v>9.6</v>
      </c>
      <c r="F89">
        <v>4</v>
      </c>
      <c r="G89" t="s">
        <v>25</v>
      </c>
      <c r="H89" t="s">
        <v>35</v>
      </c>
      <c r="I89">
        <v>3</v>
      </c>
      <c r="J89">
        <v>0.86</v>
      </c>
    </row>
    <row r="90" spans="1:10" x14ac:dyDescent="0.35">
      <c r="A90" t="s">
        <v>114</v>
      </c>
      <c r="B90" t="s">
        <v>11</v>
      </c>
      <c r="C90" t="s">
        <v>10</v>
      </c>
      <c r="D90" t="s">
        <v>20</v>
      </c>
      <c r="E90">
        <v>11.5</v>
      </c>
      <c r="F90">
        <v>4</v>
      </c>
      <c r="G90" t="s">
        <v>21</v>
      </c>
      <c r="H90" t="s">
        <v>32</v>
      </c>
      <c r="I90">
        <v>4</v>
      </c>
      <c r="J90">
        <v>0.8</v>
      </c>
    </row>
    <row r="91" spans="1:10" x14ac:dyDescent="0.35">
      <c r="A91" t="s">
        <v>115</v>
      </c>
      <c r="B91" t="s">
        <v>14</v>
      </c>
      <c r="C91" t="s">
        <v>10</v>
      </c>
      <c r="D91" t="s">
        <v>20</v>
      </c>
      <c r="E91">
        <v>12.6</v>
      </c>
      <c r="F91">
        <v>2</v>
      </c>
      <c r="G91" t="s">
        <v>21</v>
      </c>
      <c r="H91" t="s">
        <v>39</v>
      </c>
      <c r="I91">
        <v>3.5</v>
      </c>
      <c r="J91">
        <v>0.8</v>
      </c>
    </row>
    <row r="92" spans="1:10" x14ac:dyDescent="0.35">
      <c r="A92" t="s">
        <v>117</v>
      </c>
      <c r="B92" t="s">
        <v>16</v>
      </c>
      <c r="C92" t="s">
        <v>10</v>
      </c>
      <c r="D92" t="s">
        <v>20</v>
      </c>
      <c r="E92">
        <v>10</v>
      </c>
      <c r="F92">
        <v>1</v>
      </c>
      <c r="G92" t="s">
        <v>25</v>
      </c>
      <c r="H92" t="s">
        <v>51</v>
      </c>
      <c r="I92">
        <v>3.5</v>
      </c>
      <c r="J92">
        <v>0.77</v>
      </c>
    </row>
    <row r="93" spans="1:10" x14ac:dyDescent="0.35">
      <c r="B93" t="s">
        <v>11</v>
      </c>
      <c r="C93" t="s">
        <v>98</v>
      </c>
      <c r="D93" t="s">
        <v>13</v>
      </c>
      <c r="E93">
        <v>21.1</v>
      </c>
      <c r="F93">
        <v>2</v>
      </c>
      <c r="G93" t="s">
        <v>21</v>
      </c>
      <c r="H93" s="5" t="s">
        <v>78</v>
      </c>
      <c r="I93">
        <v>5</v>
      </c>
      <c r="J93" s="5">
        <v>0.75</v>
      </c>
    </row>
    <row r="94" spans="1:10" x14ac:dyDescent="0.35">
      <c r="B94" t="s">
        <v>11</v>
      </c>
      <c r="C94" t="s">
        <v>161</v>
      </c>
      <c r="D94" t="s">
        <v>13</v>
      </c>
      <c r="E94">
        <v>20.100000000000001</v>
      </c>
      <c r="F94">
        <v>2</v>
      </c>
      <c r="G94" t="s">
        <v>25</v>
      </c>
      <c r="H94" t="s">
        <v>188</v>
      </c>
      <c r="I94">
        <v>5</v>
      </c>
      <c r="J94">
        <v>0.74</v>
      </c>
    </row>
    <row r="95" spans="1:10" x14ac:dyDescent="0.35">
      <c r="B95" t="s">
        <v>15</v>
      </c>
      <c r="C95" t="s">
        <v>161</v>
      </c>
      <c r="D95" t="s">
        <v>13</v>
      </c>
      <c r="E95">
        <v>19</v>
      </c>
      <c r="F95">
        <v>4</v>
      </c>
      <c r="G95" t="s">
        <v>25</v>
      </c>
      <c r="H95" t="s">
        <v>199</v>
      </c>
      <c r="I95">
        <v>7</v>
      </c>
      <c r="J95">
        <v>0.71</v>
      </c>
    </row>
    <row r="96" spans="1:10" x14ac:dyDescent="0.35">
      <c r="A96" t="s">
        <v>116</v>
      </c>
      <c r="B96" t="s">
        <v>15</v>
      </c>
      <c r="C96" t="s">
        <v>10</v>
      </c>
      <c r="D96" t="s">
        <v>20</v>
      </c>
      <c r="E96">
        <v>10.5</v>
      </c>
      <c r="F96">
        <v>6</v>
      </c>
      <c r="G96" t="s">
        <v>25</v>
      </c>
      <c r="H96" t="s">
        <v>46</v>
      </c>
      <c r="I96">
        <v>3.5</v>
      </c>
      <c r="J96">
        <v>0.7</v>
      </c>
    </row>
    <row r="97" spans="1:10" x14ac:dyDescent="0.35">
      <c r="B97" t="s">
        <v>11</v>
      </c>
      <c r="C97" t="s">
        <v>161</v>
      </c>
      <c r="D97" t="s">
        <v>13</v>
      </c>
      <c r="E97">
        <v>21.6</v>
      </c>
      <c r="F97">
        <v>2</v>
      </c>
      <c r="G97" t="s">
        <v>25</v>
      </c>
      <c r="H97" t="s">
        <v>187</v>
      </c>
      <c r="I97">
        <v>5</v>
      </c>
      <c r="J97">
        <v>0.69</v>
      </c>
    </row>
    <row r="98" spans="1:10" x14ac:dyDescent="0.35">
      <c r="B98" t="s">
        <v>14</v>
      </c>
      <c r="C98" t="s">
        <v>161</v>
      </c>
      <c r="D98" t="s">
        <v>13</v>
      </c>
      <c r="E98">
        <v>21.7</v>
      </c>
      <c r="F98">
        <v>1</v>
      </c>
      <c r="G98" t="s">
        <v>25</v>
      </c>
      <c r="H98" t="s">
        <v>193</v>
      </c>
      <c r="I98">
        <v>5.5</v>
      </c>
      <c r="J98">
        <v>0.66</v>
      </c>
    </row>
    <row r="99" spans="1:10" x14ac:dyDescent="0.35">
      <c r="B99" t="s">
        <v>15</v>
      </c>
      <c r="C99" t="s">
        <v>100</v>
      </c>
      <c r="D99" t="s">
        <v>13</v>
      </c>
      <c r="E99">
        <v>14.3</v>
      </c>
      <c r="G99" t="s">
        <v>25</v>
      </c>
      <c r="H99" t="s">
        <v>180</v>
      </c>
      <c r="I99">
        <v>6</v>
      </c>
      <c r="J99" s="5">
        <v>0.63</v>
      </c>
    </row>
    <row r="100" spans="1:10" x14ac:dyDescent="0.35">
      <c r="A100" t="s">
        <v>118</v>
      </c>
      <c r="B100" t="s">
        <v>17</v>
      </c>
      <c r="C100" t="s">
        <v>10</v>
      </c>
      <c r="D100" t="s">
        <v>20</v>
      </c>
      <c r="E100">
        <v>9</v>
      </c>
      <c r="F100">
        <v>3</v>
      </c>
      <c r="G100" t="s">
        <v>25</v>
      </c>
      <c r="H100" t="s">
        <v>30</v>
      </c>
      <c r="I100">
        <v>2</v>
      </c>
      <c r="J100">
        <v>0.6</v>
      </c>
    </row>
    <row r="101" spans="1:10" x14ac:dyDescent="0.35">
      <c r="A101" t="s">
        <v>115</v>
      </c>
      <c r="B101" t="s">
        <v>14</v>
      </c>
      <c r="C101" t="s">
        <v>10</v>
      </c>
      <c r="D101" t="s">
        <v>20</v>
      </c>
      <c r="E101">
        <v>13.6</v>
      </c>
      <c r="F101">
        <v>5</v>
      </c>
      <c r="G101" t="s">
        <v>44</v>
      </c>
      <c r="H101" t="s">
        <v>36</v>
      </c>
      <c r="I101">
        <v>7</v>
      </c>
      <c r="J101">
        <v>0.6</v>
      </c>
    </row>
    <row r="102" spans="1:10" x14ac:dyDescent="0.35">
      <c r="A102" t="s">
        <v>116</v>
      </c>
      <c r="B102" t="s">
        <v>15</v>
      </c>
      <c r="C102" t="s">
        <v>10</v>
      </c>
      <c r="D102" t="s">
        <v>20</v>
      </c>
      <c r="E102">
        <v>16</v>
      </c>
      <c r="F102">
        <v>3</v>
      </c>
      <c r="G102" t="s">
        <v>21</v>
      </c>
      <c r="H102" t="s">
        <v>40</v>
      </c>
      <c r="I102">
        <v>4.5</v>
      </c>
      <c r="J102">
        <v>0.56000000000000005</v>
      </c>
    </row>
    <row r="103" spans="1:10" x14ac:dyDescent="0.35">
      <c r="A103" t="s">
        <v>118</v>
      </c>
      <c r="B103" t="s">
        <v>17</v>
      </c>
      <c r="C103" t="s">
        <v>10</v>
      </c>
      <c r="D103" t="s">
        <v>20</v>
      </c>
      <c r="E103">
        <v>12</v>
      </c>
      <c r="F103">
        <v>1</v>
      </c>
      <c r="G103" t="s">
        <v>21</v>
      </c>
      <c r="H103" t="s">
        <v>26</v>
      </c>
      <c r="I103">
        <v>4</v>
      </c>
      <c r="J103">
        <v>0.55000000000000004</v>
      </c>
    </row>
    <row r="104" spans="1:10" x14ac:dyDescent="0.35">
      <c r="A104" t="s">
        <v>117</v>
      </c>
      <c r="B104" t="s">
        <v>16</v>
      </c>
      <c r="C104" t="s">
        <v>10</v>
      </c>
      <c r="D104" t="s">
        <v>20</v>
      </c>
      <c r="E104">
        <v>12</v>
      </c>
      <c r="F104">
        <v>4</v>
      </c>
      <c r="G104" t="s">
        <v>44</v>
      </c>
      <c r="H104" t="s">
        <v>47</v>
      </c>
      <c r="I104">
        <v>6.5</v>
      </c>
      <c r="J104">
        <v>0.55000000000000004</v>
      </c>
    </row>
    <row r="105" spans="1:10" x14ac:dyDescent="0.35">
      <c r="B105" t="s">
        <v>17</v>
      </c>
      <c r="C105" t="s">
        <v>100</v>
      </c>
      <c r="D105" t="s">
        <v>20</v>
      </c>
      <c r="E105">
        <v>11</v>
      </c>
      <c r="F105">
        <v>2</v>
      </c>
      <c r="G105" t="s">
        <v>25</v>
      </c>
      <c r="H105" t="s">
        <v>220</v>
      </c>
      <c r="I105">
        <v>5</v>
      </c>
      <c r="J105" s="2">
        <v>0.53</v>
      </c>
    </row>
    <row r="106" spans="1:10" ht="14" customHeight="1" x14ac:dyDescent="0.35">
      <c r="A106" t="s">
        <v>114</v>
      </c>
      <c r="B106" t="s">
        <v>11</v>
      </c>
      <c r="C106" t="s">
        <v>10</v>
      </c>
      <c r="D106" t="s">
        <v>20</v>
      </c>
      <c r="E106">
        <v>13.4</v>
      </c>
      <c r="F106">
        <v>0</v>
      </c>
      <c r="G106" t="s">
        <v>44</v>
      </c>
      <c r="H106" t="s">
        <v>34</v>
      </c>
      <c r="I106">
        <v>7.5</v>
      </c>
      <c r="J106">
        <v>0.47</v>
      </c>
    </row>
    <row r="107" spans="1:10" ht="14" customHeight="1" x14ac:dyDescent="0.35">
      <c r="A107" t="s">
        <v>114</v>
      </c>
      <c r="B107" t="s">
        <v>11</v>
      </c>
      <c r="C107" t="s">
        <v>10</v>
      </c>
      <c r="D107" t="s">
        <v>20</v>
      </c>
      <c r="E107">
        <v>8.3000000000000007</v>
      </c>
      <c r="F107">
        <v>3</v>
      </c>
      <c r="G107" t="s">
        <v>21</v>
      </c>
      <c r="H107" t="s">
        <v>31</v>
      </c>
      <c r="I107">
        <v>4</v>
      </c>
      <c r="J107">
        <v>0.45</v>
      </c>
    </row>
    <row r="108" spans="1:10" ht="14" customHeight="1" x14ac:dyDescent="0.35">
      <c r="B108" t="s">
        <v>14</v>
      </c>
      <c r="C108" t="s">
        <v>100</v>
      </c>
      <c r="D108" t="s">
        <v>20</v>
      </c>
      <c r="E108">
        <v>15.1</v>
      </c>
      <c r="F108">
        <v>2</v>
      </c>
      <c r="G108" t="s">
        <v>101</v>
      </c>
      <c r="H108" t="s">
        <v>211</v>
      </c>
      <c r="I108">
        <v>4</v>
      </c>
      <c r="J108">
        <v>0.44</v>
      </c>
    </row>
    <row r="109" spans="1:10" ht="14" customHeight="1" x14ac:dyDescent="0.35">
      <c r="B109" t="s">
        <v>11</v>
      </c>
      <c r="C109" t="s">
        <v>100</v>
      </c>
      <c r="D109" t="s">
        <v>20</v>
      </c>
      <c r="E109">
        <v>11.3</v>
      </c>
      <c r="F109">
        <v>3</v>
      </c>
      <c r="G109" t="s">
        <v>101</v>
      </c>
      <c r="H109" t="s">
        <v>208</v>
      </c>
      <c r="I109">
        <v>4</v>
      </c>
      <c r="J109">
        <v>0.43</v>
      </c>
    </row>
    <row r="110" spans="1:10" ht="14" customHeight="1" x14ac:dyDescent="0.35">
      <c r="A110" t="s">
        <v>118</v>
      </c>
      <c r="B110" t="s">
        <v>17</v>
      </c>
      <c r="C110" t="s">
        <v>10</v>
      </c>
      <c r="D110" t="s">
        <v>20</v>
      </c>
      <c r="E110">
        <v>7</v>
      </c>
      <c r="F110">
        <v>2</v>
      </c>
      <c r="G110" t="s">
        <v>25</v>
      </c>
      <c r="H110" t="s">
        <v>29</v>
      </c>
      <c r="I110">
        <v>3</v>
      </c>
      <c r="J110">
        <v>0.41</v>
      </c>
    </row>
    <row r="111" spans="1:10" x14ac:dyDescent="0.35">
      <c r="A111" t="s">
        <v>116</v>
      </c>
      <c r="B111" t="s">
        <v>15</v>
      </c>
      <c r="C111" t="s">
        <v>10</v>
      </c>
      <c r="D111" t="s">
        <v>20</v>
      </c>
      <c r="E111">
        <v>11.1</v>
      </c>
      <c r="F111">
        <v>2</v>
      </c>
      <c r="G111" t="s">
        <v>44</v>
      </c>
      <c r="H111" t="s">
        <v>43</v>
      </c>
      <c r="I111">
        <v>7</v>
      </c>
      <c r="J111">
        <v>0.41</v>
      </c>
    </row>
    <row r="112" spans="1:10" x14ac:dyDescent="0.35">
      <c r="A112" t="s">
        <v>118</v>
      </c>
      <c r="B112" t="s">
        <v>17</v>
      </c>
      <c r="C112" t="s">
        <v>10</v>
      </c>
      <c r="D112" t="s">
        <v>20</v>
      </c>
      <c r="E112">
        <v>10</v>
      </c>
      <c r="F112">
        <v>1</v>
      </c>
      <c r="G112" t="s">
        <v>21</v>
      </c>
      <c r="H112" t="s">
        <v>27</v>
      </c>
      <c r="I112">
        <v>3</v>
      </c>
      <c r="J112">
        <v>0.4</v>
      </c>
    </row>
    <row r="113" spans="1:10" x14ac:dyDescent="0.35">
      <c r="A113" t="s">
        <v>116</v>
      </c>
      <c r="B113" t="s">
        <v>15</v>
      </c>
      <c r="C113" t="s">
        <v>10</v>
      </c>
      <c r="D113" t="s">
        <v>20</v>
      </c>
      <c r="E113">
        <v>17.8</v>
      </c>
      <c r="F113">
        <v>1</v>
      </c>
      <c r="G113" t="s">
        <v>25</v>
      </c>
      <c r="H113" t="s">
        <v>41</v>
      </c>
      <c r="I113">
        <v>4</v>
      </c>
      <c r="J113">
        <v>0.4</v>
      </c>
    </row>
    <row r="114" spans="1:10" x14ac:dyDescent="0.35">
      <c r="A114" t="s">
        <v>117</v>
      </c>
      <c r="B114" t="s">
        <v>16</v>
      </c>
      <c r="C114" t="s">
        <v>10</v>
      </c>
      <c r="D114" t="s">
        <v>20</v>
      </c>
      <c r="E114">
        <v>7.9</v>
      </c>
      <c r="F114">
        <v>4</v>
      </c>
      <c r="G114" t="s">
        <v>21</v>
      </c>
      <c r="H114" t="s">
        <v>48</v>
      </c>
      <c r="I114">
        <v>3</v>
      </c>
      <c r="J114">
        <v>0.39</v>
      </c>
    </row>
    <row r="115" spans="1:10" x14ac:dyDescent="0.35">
      <c r="A115" t="s">
        <v>116</v>
      </c>
      <c r="B115" t="s">
        <v>15</v>
      </c>
      <c r="C115" t="s">
        <v>10</v>
      </c>
      <c r="D115" t="s">
        <v>20</v>
      </c>
      <c r="E115">
        <v>10.1</v>
      </c>
      <c r="F115">
        <v>3</v>
      </c>
      <c r="G115" t="s">
        <v>21</v>
      </c>
      <c r="H115" t="s">
        <v>42</v>
      </c>
      <c r="I115">
        <v>4</v>
      </c>
      <c r="J115">
        <v>0.33</v>
      </c>
    </row>
    <row r="116" spans="1:10" s="2" customFormat="1" x14ac:dyDescent="0.35">
      <c r="A116"/>
      <c r="B116" t="s">
        <v>14</v>
      </c>
      <c r="C116" t="s">
        <v>100</v>
      </c>
      <c r="D116" t="s">
        <v>20</v>
      </c>
      <c r="E116">
        <v>7.5</v>
      </c>
      <c r="F116">
        <v>3</v>
      </c>
      <c r="G116" t="s">
        <v>101</v>
      </c>
      <c r="H116" t="s">
        <v>212</v>
      </c>
      <c r="I116">
        <v>5</v>
      </c>
      <c r="J116">
        <v>0.25</v>
      </c>
    </row>
    <row r="117" spans="1:10" s="2" customFormat="1" ht="13.5" customHeight="1" x14ac:dyDescent="0.35">
      <c r="A117" t="s">
        <v>118</v>
      </c>
      <c r="B117" t="s">
        <v>17</v>
      </c>
      <c r="C117" t="s">
        <v>10</v>
      </c>
      <c r="D117" t="s">
        <v>20</v>
      </c>
      <c r="E117">
        <v>8</v>
      </c>
      <c r="F117">
        <v>3</v>
      </c>
      <c r="G117" t="s">
        <v>21</v>
      </c>
      <c r="H117" t="s">
        <v>28</v>
      </c>
      <c r="I117">
        <v>4.5</v>
      </c>
      <c r="J117">
        <v>0.25</v>
      </c>
    </row>
    <row r="118" spans="1:10" s="2" customFormat="1" x14ac:dyDescent="0.35">
      <c r="A118" s="6"/>
      <c r="B118" s="6" t="s">
        <v>17</v>
      </c>
      <c r="C118" s="6" t="s">
        <v>100</v>
      </c>
      <c r="D118" s="6" t="s">
        <v>20</v>
      </c>
      <c r="E118" s="6">
        <v>12.7</v>
      </c>
      <c r="F118" s="6">
        <v>3</v>
      </c>
      <c r="G118" s="6" t="s">
        <v>101</v>
      </c>
      <c r="H118" t="s">
        <v>224</v>
      </c>
      <c r="I118" s="6">
        <v>6</v>
      </c>
      <c r="J118" s="6"/>
    </row>
    <row r="119" spans="1:10" s="2" customFormat="1" x14ac:dyDescent="0.35">
      <c r="A119"/>
      <c r="B119" t="s">
        <v>16</v>
      </c>
      <c r="C119" t="s">
        <v>161</v>
      </c>
      <c r="D119" t="s">
        <v>13</v>
      </c>
      <c r="E119">
        <v>33</v>
      </c>
      <c r="F119" t="s">
        <v>102</v>
      </c>
      <c r="G119" t="s">
        <v>25</v>
      </c>
      <c r="H119" t="s">
        <v>200</v>
      </c>
      <c r="I119">
        <v>8</v>
      </c>
      <c r="J119"/>
    </row>
    <row r="120" spans="1:10" s="2" customFormat="1" x14ac:dyDescent="0.35">
      <c r="A120"/>
      <c r="B120" t="s">
        <v>16</v>
      </c>
      <c r="C120" t="s">
        <v>161</v>
      </c>
      <c r="D120" t="s">
        <v>13</v>
      </c>
      <c r="E120">
        <v>27.3</v>
      </c>
      <c r="F120">
        <v>4</v>
      </c>
      <c r="G120" t="s">
        <v>25</v>
      </c>
      <c r="H120" t="s">
        <v>201</v>
      </c>
      <c r="I120">
        <v>4.5</v>
      </c>
      <c r="J120"/>
    </row>
    <row r="121" spans="1:10" x14ac:dyDescent="0.35">
      <c r="B121" t="s">
        <v>16</v>
      </c>
      <c r="C121" t="s">
        <v>161</v>
      </c>
      <c r="D121" t="s">
        <v>13</v>
      </c>
      <c r="E121">
        <v>23.5</v>
      </c>
      <c r="F121">
        <v>3</v>
      </c>
      <c r="G121" t="s">
        <v>25</v>
      </c>
      <c r="H121" t="s">
        <v>202</v>
      </c>
      <c r="I121">
        <v>6</v>
      </c>
    </row>
    <row r="122" spans="1:10" x14ac:dyDescent="0.35">
      <c r="B122" t="s">
        <v>16</v>
      </c>
      <c r="C122" t="s">
        <v>161</v>
      </c>
      <c r="D122" t="s">
        <v>13</v>
      </c>
      <c r="E122">
        <v>21.6</v>
      </c>
      <c r="F122">
        <v>2</v>
      </c>
      <c r="G122" t="s">
        <v>25</v>
      </c>
      <c r="H122" t="s">
        <v>203</v>
      </c>
      <c r="I122">
        <v>10</v>
      </c>
    </row>
    <row r="123" spans="1:10" x14ac:dyDescent="0.35">
      <c r="B123" t="s">
        <v>16</v>
      </c>
      <c r="C123" t="s">
        <v>161</v>
      </c>
      <c r="D123" t="s">
        <v>13</v>
      </c>
      <c r="E123">
        <v>18.7</v>
      </c>
      <c r="F123">
        <v>1</v>
      </c>
      <c r="G123" t="s">
        <v>25</v>
      </c>
      <c r="H123" t="s">
        <v>204</v>
      </c>
      <c r="I123">
        <v>3.5</v>
      </c>
    </row>
    <row r="124" spans="1:10" x14ac:dyDescent="0.35">
      <c r="B124" t="s">
        <v>15</v>
      </c>
      <c r="C124" t="s">
        <v>98</v>
      </c>
      <c r="D124" t="s">
        <v>13</v>
      </c>
      <c r="E124">
        <v>18</v>
      </c>
      <c r="F124">
        <v>2</v>
      </c>
      <c r="G124" t="s">
        <v>21</v>
      </c>
      <c r="H124" s="5" t="s">
        <v>88</v>
      </c>
      <c r="I124">
        <v>2</v>
      </c>
    </row>
    <row r="125" spans="1:10" x14ac:dyDescent="0.35">
      <c r="B125" t="s">
        <v>16</v>
      </c>
      <c r="C125" t="s">
        <v>98</v>
      </c>
      <c r="D125" t="s">
        <v>13</v>
      </c>
      <c r="E125">
        <v>29.4</v>
      </c>
      <c r="F125">
        <v>1</v>
      </c>
      <c r="G125" t="s">
        <v>21</v>
      </c>
      <c r="H125" s="5" t="s">
        <v>89</v>
      </c>
      <c r="I125">
        <v>6</v>
      </c>
    </row>
    <row r="126" spans="1:10" x14ac:dyDescent="0.35">
      <c r="B126" t="s">
        <v>162</v>
      </c>
      <c r="C126" t="s">
        <v>104</v>
      </c>
      <c r="D126" t="s">
        <v>56</v>
      </c>
      <c r="E126">
        <v>31.8</v>
      </c>
      <c r="F126">
        <v>4</v>
      </c>
      <c r="G126" t="s">
        <v>21</v>
      </c>
      <c r="I126">
        <v>10</v>
      </c>
    </row>
    <row r="127" spans="1:10" x14ac:dyDescent="0.35">
      <c r="B127" t="s">
        <v>162</v>
      </c>
      <c r="C127" t="s">
        <v>104</v>
      </c>
      <c r="D127" t="s">
        <v>56</v>
      </c>
      <c r="E127">
        <v>42.5</v>
      </c>
      <c r="F127">
        <v>4</v>
      </c>
      <c r="G127" t="s">
        <v>21</v>
      </c>
      <c r="I127">
        <v>11</v>
      </c>
    </row>
    <row r="128" spans="1:10" x14ac:dyDescent="0.35">
      <c r="B128" t="s">
        <v>162</v>
      </c>
      <c r="C128" t="s">
        <v>104</v>
      </c>
      <c r="D128" t="s">
        <v>56</v>
      </c>
      <c r="E128">
        <v>33</v>
      </c>
      <c r="F128">
        <v>1</v>
      </c>
      <c r="G128" t="s">
        <v>21</v>
      </c>
      <c r="I128">
        <v>10</v>
      </c>
    </row>
    <row r="129" spans="2:10" x14ac:dyDescent="0.35">
      <c r="B129" t="s">
        <v>162</v>
      </c>
      <c r="C129" t="s">
        <v>104</v>
      </c>
      <c r="D129" t="s">
        <v>56</v>
      </c>
      <c r="E129">
        <v>27.6</v>
      </c>
      <c r="F129">
        <v>2</v>
      </c>
      <c r="G129" t="s">
        <v>21</v>
      </c>
      <c r="I129">
        <v>9</v>
      </c>
    </row>
    <row r="130" spans="2:10" x14ac:dyDescent="0.35">
      <c r="B130" t="s">
        <v>163</v>
      </c>
      <c r="C130" t="s">
        <v>104</v>
      </c>
      <c r="D130" t="s">
        <v>56</v>
      </c>
      <c r="E130">
        <v>30.3</v>
      </c>
      <c r="F130">
        <v>1</v>
      </c>
      <c r="G130" t="s">
        <v>21</v>
      </c>
      <c r="I130">
        <v>9</v>
      </c>
    </row>
    <row r="131" spans="2:10" x14ac:dyDescent="0.35">
      <c r="B131" t="s">
        <v>163</v>
      </c>
      <c r="C131" t="s">
        <v>104</v>
      </c>
      <c r="D131" t="s">
        <v>56</v>
      </c>
      <c r="E131">
        <v>33</v>
      </c>
      <c r="F131">
        <v>1</v>
      </c>
      <c r="G131" t="s">
        <v>21</v>
      </c>
      <c r="I131">
        <v>6</v>
      </c>
    </row>
    <row r="132" spans="2:10" x14ac:dyDescent="0.35">
      <c r="B132" t="s">
        <v>163</v>
      </c>
      <c r="C132" t="s">
        <v>104</v>
      </c>
      <c r="D132" t="s">
        <v>56</v>
      </c>
      <c r="E132">
        <v>26.5</v>
      </c>
      <c r="F132">
        <v>3</v>
      </c>
      <c r="G132" t="s">
        <v>21</v>
      </c>
      <c r="I132">
        <v>12</v>
      </c>
    </row>
    <row r="133" spans="2:10" x14ac:dyDescent="0.35">
      <c r="B133" t="s">
        <v>163</v>
      </c>
      <c r="C133" t="s">
        <v>104</v>
      </c>
      <c r="D133" t="s">
        <v>56</v>
      </c>
      <c r="E133">
        <v>25.2</v>
      </c>
      <c r="F133">
        <v>4</v>
      </c>
      <c r="G133" t="s">
        <v>21</v>
      </c>
      <c r="I133">
        <v>9.5</v>
      </c>
    </row>
    <row r="134" spans="2:10" x14ac:dyDescent="0.35">
      <c r="B134" t="s">
        <v>163</v>
      </c>
      <c r="C134" t="s">
        <v>104</v>
      </c>
      <c r="D134" t="s">
        <v>56</v>
      </c>
      <c r="E134">
        <v>26.6</v>
      </c>
      <c r="F134">
        <v>1</v>
      </c>
      <c r="G134" t="s">
        <v>21</v>
      </c>
      <c r="I134">
        <v>7</v>
      </c>
    </row>
    <row r="135" spans="2:10" x14ac:dyDescent="0.35">
      <c r="B135" t="s">
        <v>164</v>
      </c>
      <c r="C135" t="s">
        <v>104</v>
      </c>
      <c r="D135" t="s">
        <v>56</v>
      </c>
      <c r="E135">
        <v>26</v>
      </c>
      <c r="F135">
        <v>1</v>
      </c>
      <c r="G135" t="s">
        <v>21</v>
      </c>
      <c r="I135">
        <v>6</v>
      </c>
    </row>
    <row r="136" spans="2:10" x14ac:dyDescent="0.35">
      <c r="B136" t="s">
        <v>164</v>
      </c>
      <c r="C136" t="s">
        <v>104</v>
      </c>
      <c r="D136" t="s">
        <v>56</v>
      </c>
      <c r="E136">
        <v>49.8</v>
      </c>
      <c r="F136">
        <v>1</v>
      </c>
      <c r="G136" t="s">
        <v>21</v>
      </c>
      <c r="I136">
        <v>11</v>
      </c>
    </row>
    <row r="137" spans="2:10" x14ac:dyDescent="0.35">
      <c r="B137" t="s">
        <v>164</v>
      </c>
      <c r="C137" t="s">
        <v>104</v>
      </c>
      <c r="D137" t="s">
        <v>56</v>
      </c>
      <c r="E137">
        <v>31.6</v>
      </c>
      <c r="F137">
        <v>3</v>
      </c>
      <c r="G137" t="s">
        <v>21</v>
      </c>
      <c r="I137">
        <v>6</v>
      </c>
    </row>
    <row r="138" spans="2:10" x14ac:dyDescent="0.35">
      <c r="B138" t="s">
        <v>164</v>
      </c>
      <c r="C138" t="s">
        <v>104</v>
      </c>
      <c r="D138" t="s">
        <v>56</v>
      </c>
      <c r="E138">
        <v>32.1</v>
      </c>
      <c r="F138">
        <v>2</v>
      </c>
      <c r="G138" t="s">
        <v>21</v>
      </c>
      <c r="I138">
        <v>9</v>
      </c>
    </row>
    <row r="139" spans="2:10" x14ac:dyDescent="0.35">
      <c r="B139" t="s">
        <v>164</v>
      </c>
      <c r="C139" t="s">
        <v>104</v>
      </c>
      <c r="D139" t="s">
        <v>56</v>
      </c>
      <c r="E139">
        <v>37</v>
      </c>
      <c r="F139">
        <v>2</v>
      </c>
      <c r="G139" t="s">
        <v>21</v>
      </c>
      <c r="I139">
        <v>7</v>
      </c>
    </row>
    <row r="140" spans="2:10" x14ac:dyDescent="0.35">
      <c r="B140" t="s">
        <v>165</v>
      </c>
      <c r="C140" t="s">
        <v>104</v>
      </c>
      <c r="D140" t="s">
        <v>56</v>
      </c>
      <c r="E140">
        <v>39.1</v>
      </c>
      <c r="F140">
        <v>4</v>
      </c>
      <c r="G140" t="s">
        <v>101</v>
      </c>
      <c r="I140">
        <v>8</v>
      </c>
    </row>
    <row r="141" spans="2:10" x14ac:dyDescent="0.35">
      <c r="B141" t="s">
        <v>165</v>
      </c>
      <c r="C141" t="s">
        <v>104</v>
      </c>
      <c r="D141" t="s">
        <v>56</v>
      </c>
      <c r="E141">
        <v>38</v>
      </c>
      <c r="F141">
        <v>2</v>
      </c>
      <c r="G141" t="s">
        <v>101</v>
      </c>
      <c r="I141">
        <v>10</v>
      </c>
    </row>
    <row r="142" spans="2:10" x14ac:dyDescent="0.35">
      <c r="B142" t="s">
        <v>11</v>
      </c>
      <c r="C142" t="s">
        <v>104</v>
      </c>
      <c r="D142" t="s">
        <v>13</v>
      </c>
      <c r="G142" t="s">
        <v>21</v>
      </c>
      <c r="J142">
        <v>4.93</v>
      </c>
    </row>
    <row r="143" spans="2:10" x14ac:dyDescent="0.35">
      <c r="B143" t="s">
        <v>14</v>
      </c>
      <c r="C143" t="s">
        <v>104</v>
      </c>
      <c r="D143" t="s">
        <v>13</v>
      </c>
      <c r="G143" t="s">
        <v>21</v>
      </c>
      <c r="J143">
        <v>5.71</v>
      </c>
    </row>
    <row r="144" spans="2:10" x14ac:dyDescent="0.35">
      <c r="B144" t="s">
        <v>15</v>
      </c>
      <c r="C144" t="s">
        <v>104</v>
      </c>
      <c r="D144" t="s">
        <v>13</v>
      </c>
      <c r="G144" t="s">
        <v>21</v>
      </c>
      <c r="J144">
        <v>7.13</v>
      </c>
    </row>
    <row r="145" spans="2:10" x14ac:dyDescent="0.35">
      <c r="B145" t="s">
        <v>14</v>
      </c>
      <c r="C145" t="s">
        <v>104</v>
      </c>
      <c r="D145" t="s">
        <v>13</v>
      </c>
      <c r="G145" t="s">
        <v>21</v>
      </c>
      <c r="J145">
        <v>3.35</v>
      </c>
    </row>
    <row r="146" spans="2:10" x14ac:dyDescent="0.35">
      <c r="B146" t="s">
        <v>11</v>
      </c>
      <c r="C146" t="s">
        <v>104</v>
      </c>
      <c r="D146" t="s">
        <v>13</v>
      </c>
      <c r="G146" t="s">
        <v>21</v>
      </c>
      <c r="J146">
        <v>4.12</v>
      </c>
    </row>
  </sheetData>
  <sortState xmlns:xlrd2="http://schemas.microsoft.com/office/spreadsheetml/2017/richdata2" ref="A2:J141">
    <sortCondition descending="1" ref="J1:J141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AEB0F-E3AA-4822-A531-ECDABE944C86}">
  <dimension ref="A1:R62"/>
  <sheetViews>
    <sheetView tabSelected="1" zoomScale="133" workbookViewId="0">
      <selection activeCell="E8" sqref="E8"/>
    </sheetView>
  </sheetViews>
  <sheetFormatPr defaultRowHeight="14.5" x14ac:dyDescent="0.35"/>
  <cols>
    <col min="3" max="3" width="20.36328125" customWidth="1"/>
  </cols>
  <sheetData>
    <row r="1" spans="1:18" x14ac:dyDescent="0.35">
      <c r="A1" t="s">
        <v>183</v>
      </c>
      <c r="B1" t="s">
        <v>182</v>
      </c>
      <c r="C1" t="s">
        <v>1</v>
      </c>
      <c r="D1" t="s">
        <v>235</v>
      </c>
      <c r="E1" t="s">
        <v>225</v>
      </c>
      <c r="F1" t="s">
        <v>226</v>
      </c>
      <c r="G1" t="s">
        <v>227</v>
      </c>
      <c r="H1" t="s">
        <v>232</v>
      </c>
      <c r="I1" t="s">
        <v>233</v>
      </c>
      <c r="M1" t="s">
        <v>245</v>
      </c>
      <c r="N1" t="s">
        <v>246</v>
      </c>
      <c r="O1" t="s">
        <v>247</v>
      </c>
      <c r="P1" t="s">
        <v>248</v>
      </c>
      <c r="Q1" t="s">
        <v>239</v>
      </c>
      <c r="R1" t="s">
        <v>249</v>
      </c>
    </row>
    <row r="2" spans="1:18" x14ac:dyDescent="0.35">
      <c r="A2" t="s">
        <v>251</v>
      </c>
      <c r="B2" t="s">
        <v>11</v>
      </c>
      <c r="C2" t="s">
        <v>10</v>
      </c>
      <c r="D2" t="s">
        <v>13</v>
      </c>
      <c r="E2" t="s">
        <v>72</v>
      </c>
      <c r="F2" t="s">
        <v>25</v>
      </c>
      <c r="G2" t="s">
        <v>184</v>
      </c>
      <c r="H2" t="s">
        <v>230</v>
      </c>
      <c r="M2">
        <v>30</v>
      </c>
      <c r="N2">
        <v>30</v>
      </c>
      <c r="O2">
        <v>30</v>
      </c>
    </row>
    <row r="3" spans="1:18" x14ac:dyDescent="0.35">
      <c r="A3" t="s">
        <v>252</v>
      </c>
      <c r="B3" t="s">
        <v>14</v>
      </c>
      <c r="C3" t="s">
        <v>10</v>
      </c>
      <c r="D3" t="s">
        <v>13</v>
      </c>
      <c r="E3" t="s">
        <v>65</v>
      </c>
      <c r="F3" t="s">
        <v>25</v>
      </c>
      <c r="G3" t="s">
        <v>184</v>
      </c>
      <c r="H3" t="s">
        <v>230</v>
      </c>
    </row>
    <row r="4" spans="1:18" x14ac:dyDescent="0.35">
      <c r="A4" t="s">
        <v>255</v>
      </c>
      <c r="B4" t="s">
        <v>16</v>
      </c>
      <c r="C4" t="s">
        <v>10</v>
      </c>
      <c r="D4" t="s">
        <v>13</v>
      </c>
      <c r="E4" t="s">
        <v>52</v>
      </c>
      <c r="F4" t="s">
        <v>101</v>
      </c>
      <c r="G4" t="s">
        <v>184</v>
      </c>
      <c r="H4" t="s">
        <v>230</v>
      </c>
    </row>
    <row r="5" spans="1:18" x14ac:dyDescent="0.35">
      <c r="A5" t="s">
        <v>253</v>
      </c>
      <c r="B5" t="s">
        <v>14</v>
      </c>
      <c r="C5" t="s">
        <v>229</v>
      </c>
      <c r="D5" t="s">
        <v>13</v>
      </c>
      <c r="E5" t="s">
        <v>64</v>
      </c>
      <c r="F5" t="s">
        <v>101</v>
      </c>
      <c r="G5" t="s">
        <v>184</v>
      </c>
      <c r="H5" t="s">
        <v>230</v>
      </c>
    </row>
    <row r="6" spans="1:18" x14ac:dyDescent="0.35">
      <c r="A6" t="s">
        <v>254</v>
      </c>
      <c r="B6" t="s">
        <v>17</v>
      </c>
      <c r="C6" t="s">
        <v>10</v>
      </c>
      <c r="D6" t="s">
        <v>13</v>
      </c>
      <c r="E6" t="s">
        <v>75</v>
      </c>
      <c r="F6" t="s">
        <v>21</v>
      </c>
      <c r="G6" t="s">
        <v>184</v>
      </c>
      <c r="H6" t="s">
        <v>230</v>
      </c>
    </row>
    <row r="7" spans="1:18" x14ac:dyDescent="0.35">
      <c r="A7" t="s">
        <v>256</v>
      </c>
      <c r="B7" t="s">
        <v>16</v>
      </c>
      <c r="C7" t="s">
        <v>98</v>
      </c>
      <c r="D7" t="s">
        <v>13</v>
      </c>
      <c r="E7" t="s">
        <v>91</v>
      </c>
      <c r="F7" t="s">
        <v>21</v>
      </c>
      <c r="G7" t="s">
        <v>184</v>
      </c>
      <c r="H7" t="s">
        <v>230</v>
      </c>
    </row>
    <row r="8" spans="1:18" s="9" customFormat="1" x14ac:dyDescent="0.35">
      <c r="A8" s="9" t="s">
        <v>331</v>
      </c>
      <c r="B8" s="9" t="s">
        <v>11</v>
      </c>
      <c r="C8" s="9" t="s">
        <v>98</v>
      </c>
      <c r="D8" s="9" t="s">
        <v>13</v>
      </c>
      <c r="E8" s="9" t="s">
        <v>77</v>
      </c>
      <c r="F8" s="9" t="s">
        <v>21</v>
      </c>
      <c r="G8" s="9" t="s">
        <v>184</v>
      </c>
      <c r="H8" s="9" t="s">
        <v>230</v>
      </c>
    </row>
    <row r="9" spans="1:18" x14ac:dyDescent="0.35">
      <c r="A9" t="s">
        <v>257</v>
      </c>
      <c r="B9" t="s">
        <v>15</v>
      </c>
      <c r="C9" t="s">
        <v>98</v>
      </c>
      <c r="D9" t="s">
        <v>13</v>
      </c>
      <c r="E9" t="s">
        <v>93</v>
      </c>
      <c r="F9" t="s">
        <v>21</v>
      </c>
      <c r="G9" t="s">
        <v>184</v>
      </c>
      <c r="H9" t="s">
        <v>230</v>
      </c>
      <c r="I9" t="s">
        <v>184</v>
      </c>
    </row>
    <row r="10" spans="1:18" x14ac:dyDescent="0.35">
      <c r="A10" t="s">
        <v>258</v>
      </c>
      <c r="B10" t="s">
        <v>14</v>
      </c>
      <c r="C10" t="s">
        <v>98</v>
      </c>
      <c r="D10" t="s">
        <v>13</v>
      </c>
      <c r="E10" t="s">
        <v>234</v>
      </c>
      <c r="F10" t="s">
        <v>237</v>
      </c>
      <c r="G10" t="s">
        <v>238</v>
      </c>
      <c r="H10" t="s">
        <v>230</v>
      </c>
    </row>
    <row r="11" spans="1:18" x14ac:dyDescent="0.35">
      <c r="A11" t="s">
        <v>259</v>
      </c>
      <c r="B11" t="s">
        <v>11</v>
      </c>
      <c r="C11" t="s">
        <v>10</v>
      </c>
      <c r="D11" t="s">
        <v>20</v>
      </c>
      <c r="E11" t="s">
        <v>234</v>
      </c>
      <c r="F11" t="s">
        <v>237</v>
      </c>
      <c r="G11" t="s">
        <v>238</v>
      </c>
      <c r="H11" t="s">
        <v>230</v>
      </c>
    </row>
    <row r="12" spans="1:18" x14ac:dyDescent="0.35">
      <c r="A12" t="s">
        <v>260</v>
      </c>
      <c r="B12" t="s">
        <v>14</v>
      </c>
      <c r="C12" t="s">
        <v>10</v>
      </c>
      <c r="D12" t="s">
        <v>20</v>
      </c>
      <c r="E12" t="s">
        <v>234</v>
      </c>
      <c r="F12" t="s">
        <v>237</v>
      </c>
      <c r="G12" t="s">
        <v>238</v>
      </c>
      <c r="H12" t="s">
        <v>230</v>
      </c>
    </row>
    <row r="13" spans="1:18" x14ac:dyDescent="0.35">
      <c r="A13" t="s">
        <v>261</v>
      </c>
      <c r="B13" t="s">
        <v>15</v>
      </c>
      <c r="C13" t="s">
        <v>10</v>
      </c>
      <c r="D13" t="s">
        <v>20</v>
      </c>
      <c r="E13" t="s">
        <v>234</v>
      </c>
      <c r="F13" t="s">
        <v>237</v>
      </c>
      <c r="G13" t="s">
        <v>238</v>
      </c>
      <c r="H13" t="s">
        <v>230</v>
      </c>
    </row>
    <row r="14" spans="1:18" x14ac:dyDescent="0.35">
      <c r="A14" t="s">
        <v>262</v>
      </c>
      <c r="B14" t="s">
        <v>11</v>
      </c>
      <c r="C14" t="s">
        <v>240</v>
      </c>
      <c r="D14" t="s">
        <v>13</v>
      </c>
      <c r="E14" t="s">
        <v>234</v>
      </c>
      <c r="F14" t="s">
        <v>25</v>
      </c>
      <c r="G14" t="s">
        <v>184</v>
      </c>
      <c r="H14" t="s">
        <v>230</v>
      </c>
    </row>
    <row r="15" spans="1:18" x14ac:dyDescent="0.35">
      <c r="A15" t="s">
        <v>263</v>
      </c>
      <c r="B15" t="s">
        <v>14</v>
      </c>
      <c r="C15" t="s">
        <v>240</v>
      </c>
      <c r="D15" t="s">
        <v>13</v>
      </c>
      <c r="E15" t="s">
        <v>194</v>
      </c>
      <c r="F15" t="s">
        <v>101</v>
      </c>
      <c r="G15" t="s">
        <v>184</v>
      </c>
      <c r="H15" t="s">
        <v>230</v>
      </c>
      <c r="I15" t="s">
        <v>184</v>
      </c>
    </row>
    <row r="16" spans="1:18" x14ac:dyDescent="0.35">
      <c r="A16" t="s">
        <v>264</v>
      </c>
      <c r="B16" t="s">
        <v>15</v>
      </c>
      <c r="C16" t="s">
        <v>240</v>
      </c>
      <c r="D16" t="s">
        <v>13</v>
      </c>
      <c r="E16" t="s">
        <v>195</v>
      </c>
      <c r="F16" t="s">
        <v>21</v>
      </c>
      <c r="G16" t="s">
        <v>238</v>
      </c>
      <c r="H16" t="s">
        <v>230</v>
      </c>
    </row>
    <row r="17" spans="1:10" x14ac:dyDescent="0.35">
      <c r="A17" t="s">
        <v>265</v>
      </c>
      <c r="B17" t="s">
        <v>11</v>
      </c>
      <c r="C17" t="s">
        <v>241</v>
      </c>
      <c r="D17" t="s">
        <v>236</v>
      </c>
      <c r="E17" t="s">
        <v>234</v>
      </c>
      <c r="F17" t="s">
        <v>101</v>
      </c>
      <c r="H17" t="s">
        <v>230</v>
      </c>
    </row>
    <row r="18" spans="1:10" x14ac:dyDescent="0.35">
      <c r="A18" t="s">
        <v>266</v>
      </c>
      <c r="B18" t="s">
        <v>14</v>
      </c>
      <c r="C18" t="s">
        <v>241</v>
      </c>
      <c r="D18" t="s">
        <v>236</v>
      </c>
      <c r="E18" t="s">
        <v>234</v>
      </c>
      <c r="F18" t="s">
        <v>237</v>
      </c>
      <c r="H18" t="s">
        <v>230</v>
      </c>
    </row>
    <row r="19" spans="1:10" x14ac:dyDescent="0.35">
      <c r="A19" t="s">
        <v>267</v>
      </c>
      <c r="B19" t="s">
        <v>16</v>
      </c>
      <c r="C19" t="s">
        <v>241</v>
      </c>
      <c r="D19" t="s">
        <v>236</v>
      </c>
      <c r="E19" t="s">
        <v>234</v>
      </c>
      <c r="F19" t="s">
        <v>101</v>
      </c>
      <c r="H19" t="s">
        <v>230</v>
      </c>
    </row>
    <row r="20" spans="1:10" x14ac:dyDescent="0.35">
      <c r="A20" t="s">
        <v>268</v>
      </c>
      <c r="B20" t="s">
        <v>16</v>
      </c>
      <c r="C20" t="s">
        <v>241</v>
      </c>
      <c r="D20" t="s">
        <v>236</v>
      </c>
      <c r="E20" t="s">
        <v>234</v>
      </c>
      <c r="F20" t="s">
        <v>237</v>
      </c>
      <c r="H20" t="s">
        <v>230</v>
      </c>
    </row>
    <row r="21" spans="1:10" x14ac:dyDescent="0.35">
      <c r="A21" t="s">
        <v>269</v>
      </c>
      <c r="B21" t="s">
        <v>11</v>
      </c>
      <c r="C21" t="s">
        <v>242</v>
      </c>
      <c r="D21" t="s">
        <v>13</v>
      </c>
      <c r="E21" t="s">
        <v>234</v>
      </c>
      <c r="F21" t="s">
        <v>280</v>
      </c>
      <c r="H21" t="s">
        <v>230</v>
      </c>
    </row>
    <row r="22" spans="1:10" x14ac:dyDescent="0.35">
      <c r="A22" t="s">
        <v>270</v>
      </c>
      <c r="B22" t="s">
        <v>243</v>
      </c>
      <c r="C22" t="s">
        <v>244</v>
      </c>
      <c r="D22" t="s">
        <v>13</v>
      </c>
      <c r="E22" t="s">
        <v>234</v>
      </c>
      <c r="F22" t="s">
        <v>280</v>
      </c>
      <c r="H22" t="s">
        <v>230</v>
      </c>
    </row>
    <row r="23" spans="1:10" x14ac:dyDescent="0.35">
      <c r="A23" t="s">
        <v>271</v>
      </c>
      <c r="B23" t="s">
        <v>15</v>
      </c>
      <c r="C23" t="s">
        <v>242</v>
      </c>
      <c r="D23" t="s">
        <v>13</v>
      </c>
      <c r="E23" t="s">
        <v>234</v>
      </c>
      <c r="F23" t="s">
        <v>280</v>
      </c>
      <c r="H23" t="s">
        <v>230</v>
      </c>
    </row>
    <row r="24" spans="1:10" x14ac:dyDescent="0.35">
      <c r="A24" t="s">
        <v>272</v>
      </c>
      <c r="B24" t="s">
        <v>11</v>
      </c>
      <c r="C24" t="s">
        <v>250</v>
      </c>
      <c r="D24" t="s">
        <v>13</v>
      </c>
      <c r="E24" t="s">
        <v>234</v>
      </c>
      <c r="G24" t="s">
        <v>184</v>
      </c>
      <c r="H24" t="s">
        <v>230</v>
      </c>
      <c r="J24" t="s">
        <v>281</v>
      </c>
    </row>
    <row r="25" spans="1:10" x14ac:dyDescent="0.35">
      <c r="A25" t="s">
        <v>273</v>
      </c>
      <c r="B25" t="s">
        <v>14</v>
      </c>
      <c r="C25" t="s">
        <v>250</v>
      </c>
      <c r="D25" t="s">
        <v>13</v>
      </c>
      <c r="E25" t="s">
        <v>234</v>
      </c>
      <c r="G25" t="s">
        <v>184</v>
      </c>
      <c r="H25" t="s">
        <v>230</v>
      </c>
    </row>
    <row r="26" spans="1:10" x14ac:dyDescent="0.35">
      <c r="A26" t="s">
        <v>275</v>
      </c>
      <c r="B26" t="s">
        <v>15</v>
      </c>
      <c r="C26" t="s">
        <v>250</v>
      </c>
      <c r="D26" t="s">
        <v>13</v>
      </c>
      <c r="E26" t="s">
        <v>234</v>
      </c>
      <c r="G26" t="s">
        <v>184</v>
      </c>
      <c r="H26" t="s">
        <v>230</v>
      </c>
    </row>
    <row r="27" spans="1:10" x14ac:dyDescent="0.35">
      <c r="A27" t="s">
        <v>276</v>
      </c>
      <c r="B27" t="s">
        <v>11</v>
      </c>
      <c r="C27" t="s">
        <v>274</v>
      </c>
      <c r="D27" t="s">
        <v>13</v>
      </c>
      <c r="E27" t="s">
        <v>234</v>
      </c>
      <c r="G27" t="s">
        <v>184</v>
      </c>
      <c r="H27" t="s">
        <v>230</v>
      </c>
    </row>
    <row r="28" spans="1:10" x14ac:dyDescent="0.35">
      <c r="A28" t="s">
        <v>277</v>
      </c>
    </row>
    <row r="29" spans="1:10" x14ac:dyDescent="0.35">
      <c r="A29" t="s">
        <v>278</v>
      </c>
      <c r="B29" t="s">
        <v>14</v>
      </c>
      <c r="C29" t="s">
        <v>274</v>
      </c>
      <c r="D29" t="s">
        <v>13</v>
      </c>
      <c r="E29" t="s">
        <v>234</v>
      </c>
      <c r="G29" t="s">
        <v>184</v>
      </c>
      <c r="H29" t="s">
        <v>230</v>
      </c>
    </row>
    <row r="30" spans="1:10" x14ac:dyDescent="0.35">
      <c r="A30" t="s">
        <v>279</v>
      </c>
      <c r="B30" t="s">
        <v>15</v>
      </c>
      <c r="C30" t="s">
        <v>274</v>
      </c>
      <c r="D30" t="s">
        <v>13</v>
      </c>
      <c r="E30" t="s">
        <v>234</v>
      </c>
      <c r="G30" t="s">
        <v>184</v>
      </c>
      <c r="H30" t="s">
        <v>230</v>
      </c>
    </row>
    <row r="31" spans="1:10" x14ac:dyDescent="0.35">
      <c r="A31" t="s">
        <v>282</v>
      </c>
      <c r="B31" t="s">
        <v>15</v>
      </c>
      <c r="C31" t="s">
        <v>10</v>
      </c>
      <c r="D31" t="s">
        <v>13</v>
      </c>
      <c r="E31" t="s">
        <v>61</v>
      </c>
      <c r="F31" t="s">
        <v>21</v>
      </c>
      <c r="G31" t="s">
        <v>184</v>
      </c>
      <c r="H31" t="s">
        <v>230</v>
      </c>
    </row>
    <row r="32" spans="1:10" x14ac:dyDescent="0.35">
      <c r="A32" s="8"/>
      <c r="B32" s="8"/>
      <c r="C32" s="8"/>
      <c r="D32" s="8"/>
      <c r="E32" s="8"/>
      <c r="F32" s="8"/>
      <c r="G32" s="8"/>
      <c r="H32" s="8"/>
    </row>
    <row r="33" spans="1:8" x14ac:dyDescent="0.35">
      <c r="A33" t="s">
        <v>285</v>
      </c>
      <c r="B33" t="s">
        <v>283</v>
      </c>
      <c r="C33" t="s">
        <v>10</v>
      </c>
      <c r="D33" t="s">
        <v>13</v>
      </c>
      <c r="F33" t="s">
        <v>101</v>
      </c>
      <c r="G33" t="s">
        <v>238</v>
      </c>
      <c r="H33" t="s">
        <v>231</v>
      </c>
    </row>
    <row r="34" spans="1:8" x14ac:dyDescent="0.35">
      <c r="A34" t="s">
        <v>286</v>
      </c>
      <c r="B34" t="s">
        <v>17</v>
      </c>
      <c r="C34" t="s">
        <v>10</v>
      </c>
      <c r="D34" t="s">
        <v>13</v>
      </c>
      <c r="F34" t="s">
        <v>237</v>
      </c>
    </row>
    <row r="35" spans="1:8" x14ac:dyDescent="0.35">
      <c r="A35" t="s">
        <v>287</v>
      </c>
      <c r="B35" t="s">
        <v>11</v>
      </c>
      <c r="C35" t="s">
        <v>10</v>
      </c>
      <c r="D35" t="s">
        <v>13</v>
      </c>
      <c r="F35" t="s">
        <v>101</v>
      </c>
    </row>
    <row r="36" spans="1:8" x14ac:dyDescent="0.35">
      <c r="A36" t="s">
        <v>288</v>
      </c>
      <c r="B36" t="s">
        <v>15</v>
      </c>
      <c r="C36" t="s">
        <v>10</v>
      </c>
      <c r="D36" t="s">
        <v>13</v>
      </c>
      <c r="F36" t="s">
        <v>237</v>
      </c>
    </row>
    <row r="37" spans="1:8" x14ac:dyDescent="0.35">
      <c r="A37" t="s">
        <v>289</v>
      </c>
      <c r="B37" t="s">
        <v>16</v>
      </c>
      <c r="C37" t="s">
        <v>10</v>
      </c>
      <c r="D37" t="s">
        <v>20</v>
      </c>
      <c r="F37" t="s">
        <v>237</v>
      </c>
    </row>
    <row r="38" spans="1:8" x14ac:dyDescent="0.35">
      <c r="A38" t="s">
        <v>290</v>
      </c>
      <c r="B38" t="s">
        <v>15</v>
      </c>
      <c r="C38" t="s">
        <v>10</v>
      </c>
      <c r="D38" t="s">
        <v>20</v>
      </c>
      <c r="F38" t="s">
        <v>101</v>
      </c>
    </row>
    <row r="39" spans="1:8" x14ac:dyDescent="0.35">
      <c r="A39" t="s">
        <v>291</v>
      </c>
      <c r="B39" t="s">
        <v>17</v>
      </c>
      <c r="C39" t="s">
        <v>10</v>
      </c>
      <c r="D39" t="s">
        <v>20</v>
      </c>
      <c r="F39" t="s">
        <v>237</v>
      </c>
    </row>
    <row r="40" spans="1:8" x14ac:dyDescent="0.35">
      <c r="A40" t="s">
        <v>292</v>
      </c>
      <c r="B40" t="s">
        <v>11</v>
      </c>
      <c r="C40" t="s">
        <v>10</v>
      </c>
      <c r="D40" t="s">
        <v>13</v>
      </c>
      <c r="F40" t="s">
        <v>237</v>
      </c>
    </row>
    <row r="41" spans="1:8" x14ac:dyDescent="0.35">
      <c r="A41" t="s">
        <v>293</v>
      </c>
      <c r="B41" t="s">
        <v>16</v>
      </c>
      <c r="C41" t="s">
        <v>98</v>
      </c>
      <c r="D41" t="s">
        <v>13</v>
      </c>
      <c r="F41" t="s">
        <v>237</v>
      </c>
    </row>
    <row r="42" spans="1:8" x14ac:dyDescent="0.35">
      <c r="A42" t="s">
        <v>294</v>
      </c>
      <c r="B42" t="s">
        <v>15</v>
      </c>
      <c r="C42" t="s">
        <v>98</v>
      </c>
      <c r="D42" t="s">
        <v>13</v>
      </c>
      <c r="F42" t="s">
        <v>237</v>
      </c>
    </row>
    <row r="43" spans="1:8" x14ac:dyDescent="0.35">
      <c r="A43" t="s">
        <v>295</v>
      </c>
      <c r="B43" t="s">
        <v>14</v>
      </c>
      <c r="C43" t="s">
        <v>284</v>
      </c>
      <c r="D43" t="s">
        <v>13</v>
      </c>
      <c r="F43" t="s">
        <v>237</v>
      </c>
    </row>
    <row r="44" spans="1:8" x14ac:dyDescent="0.35">
      <c r="A44" t="s">
        <v>296</v>
      </c>
      <c r="B44" t="s">
        <v>15</v>
      </c>
      <c r="C44" t="s">
        <v>284</v>
      </c>
      <c r="D44" t="s">
        <v>13</v>
      </c>
      <c r="F44" t="s">
        <v>101</v>
      </c>
    </row>
    <row r="45" spans="1:8" x14ac:dyDescent="0.35">
      <c r="A45" t="s">
        <v>297</v>
      </c>
      <c r="B45" t="s">
        <v>15</v>
      </c>
      <c r="C45" t="s">
        <v>284</v>
      </c>
      <c r="D45" t="s">
        <v>13</v>
      </c>
      <c r="F45" t="s">
        <v>237</v>
      </c>
    </row>
    <row r="46" spans="1:8" x14ac:dyDescent="0.35">
      <c r="A46" t="s">
        <v>298</v>
      </c>
      <c r="B46" t="s">
        <v>14</v>
      </c>
      <c r="C46" t="s">
        <v>241</v>
      </c>
      <c r="D46" t="s">
        <v>20</v>
      </c>
      <c r="F46" t="s">
        <v>101</v>
      </c>
    </row>
    <row r="47" spans="1:8" x14ac:dyDescent="0.35">
      <c r="A47" t="s">
        <v>299</v>
      </c>
      <c r="B47" t="s">
        <v>11</v>
      </c>
      <c r="C47" t="s">
        <v>241</v>
      </c>
      <c r="D47" t="s">
        <v>13</v>
      </c>
      <c r="F47" t="s">
        <v>237</v>
      </c>
    </row>
    <row r="48" spans="1:8" x14ac:dyDescent="0.35">
      <c r="A48" t="s">
        <v>300</v>
      </c>
      <c r="B48" t="s">
        <v>15</v>
      </c>
      <c r="C48" t="s">
        <v>241</v>
      </c>
      <c r="D48" t="s">
        <v>20</v>
      </c>
      <c r="F48" t="s">
        <v>101</v>
      </c>
    </row>
    <row r="49" spans="1:8" x14ac:dyDescent="0.35">
      <c r="A49" t="s">
        <v>301</v>
      </c>
      <c r="B49" t="s">
        <v>15</v>
      </c>
      <c r="C49" t="s">
        <v>241</v>
      </c>
      <c r="D49" t="s">
        <v>13</v>
      </c>
      <c r="F49" t="s">
        <v>101</v>
      </c>
    </row>
    <row r="50" spans="1:8" x14ac:dyDescent="0.35">
      <c r="A50" t="s">
        <v>302</v>
      </c>
      <c r="B50" t="s">
        <v>11</v>
      </c>
      <c r="C50" t="s">
        <v>241</v>
      </c>
      <c r="D50" t="s">
        <v>13</v>
      </c>
      <c r="F50" t="s">
        <v>101</v>
      </c>
    </row>
    <row r="51" spans="1:8" x14ac:dyDescent="0.35">
      <c r="A51" t="s">
        <v>303</v>
      </c>
      <c r="B51" t="s">
        <v>11</v>
      </c>
      <c r="C51" t="s">
        <v>241</v>
      </c>
      <c r="D51" t="s">
        <v>13</v>
      </c>
      <c r="F51" t="s">
        <v>101</v>
      </c>
    </row>
    <row r="52" spans="1:8" x14ac:dyDescent="0.35">
      <c r="A52" t="s">
        <v>304</v>
      </c>
      <c r="B52" t="s">
        <v>11</v>
      </c>
      <c r="C52" t="s">
        <v>308</v>
      </c>
      <c r="D52" t="s">
        <v>13</v>
      </c>
      <c r="E52" t="s">
        <v>316</v>
      </c>
      <c r="F52" t="s">
        <v>21</v>
      </c>
      <c r="G52" t="s">
        <v>184</v>
      </c>
      <c r="H52" t="s">
        <v>230</v>
      </c>
    </row>
    <row r="53" spans="1:8" x14ac:dyDescent="0.35">
      <c r="A53" t="s">
        <v>306</v>
      </c>
      <c r="B53" t="s">
        <v>14</v>
      </c>
      <c r="C53" t="s">
        <v>308</v>
      </c>
      <c r="D53" t="s">
        <v>13</v>
      </c>
      <c r="E53" t="s">
        <v>317</v>
      </c>
      <c r="F53" t="s">
        <v>21</v>
      </c>
      <c r="G53" t="s">
        <v>184</v>
      </c>
      <c r="H53" t="s">
        <v>230</v>
      </c>
    </row>
    <row r="54" spans="1:8" x14ac:dyDescent="0.35">
      <c r="A54" t="s">
        <v>307</v>
      </c>
      <c r="B54" t="s">
        <v>15</v>
      </c>
      <c r="C54" t="s">
        <v>308</v>
      </c>
      <c r="D54" t="s">
        <v>13</v>
      </c>
      <c r="E54" t="s">
        <v>318</v>
      </c>
      <c r="F54" t="s">
        <v>21</v>
      </c>
      <c r="G54" t="s">
        <v>184</v>
      </c>
      <c r="H54" t="s">
        <v>230</v>
      </c>
    </row>
    <row r="55" spans="1:8" x14ac:dyDescent="0.35">
      <c r="A55" t="s">
        <v>319</v>
      </c>
      <c r="B55" t="s">
        <v>11</v>
      </c>
      <c r="C55" t="s">
        <v>326</v>
      </c>
      <c r="D55" t="s">
        <v>13</v>
      </c>
    </row>
    <row r="56" spans="1:8" x14ac:dyDescent="0.35">
      <c r="A56" t="s">
        <v>320</v>
      </c>
      <c r="B56" t="s">
        <v>14</v>
      </c>
      <c r="C56" t="s">
        <v>326</v>
      </c>
      <c r="D56" t="s">
        <v>13</v>
      </c>
    </row>
    <row r="57" spans="1:8" x14ac:dyDescent="0.35">
      <c r="A57" t="s">
        <v>321</v>
      </c>
      <c r="B57" t="s">
        <v>15</v>
      </c>
      <c r="C57" t="s">
        <v>326</v>
      </c>
      <c r="D57" t="s">
        <v>13</v>
      </c>
    </row>
    <row r="58" spans="1:8" x14ac:dyDescent="0.35">
      <c r="A58" t="s">
        <v>322</v>
      </c>
      <c r="B58" t="s">
        <v>11</v>
      </c>
      <c r="C58" t="s">
        <v>330</v>
      </c>
      <c r="D58" t="s">
        <v>13</v>
      </c>
    </row>
    <row r="59" spans="1:8" x14ac:dyDescent="0.35">
      <c r="A59" t="s">
        <v>323</v>
      </c>
      <c r="B59" t="s">
        <v>14</v>
      </c>
      <c r="C59" t="s">
        <v>330</v>
      </c>
      <c r="D59" t="s">
        <v>13</v>
      </c>
    </row>
    <row r="60" spans="1:8" x14ac:dyDescent="0.35">
      <c r="A60" t="s">
        <v>324</v>
      </c>
      <c r="B60" t="s">
        <v>15</v>
      </c>
      <c r="C60" t="s">
        <v>326</v>
      </c>
      <c r="D60" t="s">
        <v>13</v>
      </c>
    </row>
    <row r="61" spans="1:8" x14ac:dyDescent="0.35">
      <c r="A61" t="s">
        <v>325</v>
      </c>
      <c r="B61" t="s">
        <v>11</v>
      </c>
      <c r="C61" t="s">
        <v>327</v>
      </c>
      <c r="D61" t="s">
        <v>13</v>
      </c>
    </row>
    <row r="62" spans="1:8" x14ac:dyDescent="0.35">
      <c r="A62" t="s">
        <v>329</v>
      </c>
      <c r="B62" t="s">
        <v>11</v>
      </c>
      <c r="C62" t="s">
        <v>328</v>
      </c>
      <c r="D62" t="s">
        <v>13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 replicates list</vt:lpstr>
      <vt:lpstr>Replicates</vt:lpstr>
      <vt:lpstr>Morphometrics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Eakes</dc:creator>
  <cp:lastModifiedBy>Trevor Eakes</cp:lastModifiedBy>
  <dcterms:created xsi:type="dcterms:W3CDTF">2025-03-19T21:03:57Z</dcterms:created>
  <dcterms:modified xsi:type="dcterms:W3CDTF">2025-05-17T14:16:22Z</dcterms:modified>
</cp:coreProperties>
</file>