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" sheetId="1" r:id="rId3"/>
    <sheet state="visible" name="Phonsine" sheetId="2" r:id="rId4"/>
    <sheet state="visible" name="Edmond" sheetId="3" r:id="rId5"/>
    <sheet state="visible" name="Liberté" sheetId="4" r:id="rId6"/>
    <sheet state="visible" name="concats" sheetId="5" r:id="rId7"/>
    <sheet state="visible" name="TOTAUX" sheetId="6" r:id="rId8"/>
    <sheet state="visible" name="Frais" sheetId="7" r:id="rId9"/>
  </sheets>
  <definedNames>
    <definedName name="Liberté">TOTAUX!$H$3:$I$14</definedName>
    <definedName name="Gree">TOTAUX!$B$3:$C$14</definedName>
    <definedName name="Phonsine">TOTAUX!$D$3:$E$14</definedName>
    <definedName name="Resultats">TOTAUX!$A$1:$N$1</definedName>
    <definedName name="frais_total">Frais!$G$32</definedName>
    <definedName name="Edmond">TOTAUX!$F$3:$G$14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<sst xmlns="http://schemas.openxmlformats.org/spreadsheetml/2006/main" count="837" uniqueCount="340">
  <si>
    <t>Nom</t>
  </si>
  <si>
    <t>Debut</t>
  </si>
  <si>
    <t>Fin</t>
  </si>
  <si>
    <t>Mois</t>
  </si>
  <si>
    <t>Nb Nuits</t>
  </si>
  <si>
    <t>Nb Adultes</t>
  </si>
  <si>
    <t>PRix/nuits</t>
  </si>
  <si>
    <t>Revenus</t>
  </si>
  <si>
    <t>Paiement</t>
  </si>
  <si>
    <t>Total Taxe séjour</t>
  </si>
  <si>
    <t>Nb nuitées pour taxe</t>
  </si>
  <si>
    <t xml:space="preserve"> </t>
  </si>
  <si>
    <t>Dominic</t>
  </si>
  <si>
    <t>Airbnb</t>
  </si>
  <si>
    <t>Julien Imaginaires</t>
  </si>
  <si>
    <t>Espèces</t>
  </si>
  <si>
    <t>Avec chien</t>
  </si>
  <si>
    <t>Céline</t>
  </si>
  <si>
    <t>Maëlle</t>
  </si>
  <si>
    <t>Marjorie</t>
  </si>
  <si>
    <t>Chèques</t>
  </si>
  <si>
    <t>HomeExchange</t>
  </si>
  <si>
    <t>Julien</t>
  </si>
  <si>
    <t>Claudine</t>
  </si>
  <si>
    <t>Salinas</t>
  </si>
  <si>
    <t>Annka</t>
  </si>
  <si>
    <t>Jean</t>
  </si>
  <si>
    <t>Miño</t>
  </si>
  <si>
    <t>Anne Lise</t>
  </si>
  <si>
    <t>Christine</t>
  </si>
  <si>
    <t>Emilie</t>
  </si>
  <si>
    <t>Catherine HomeExchange</t>
  </si>
  <si>
    <t>Anna Centre équestre</t>
  </si>
  <si>
    <t>Anne Vuillemin</t>
  </si>
  <si>
    <t>Maela</t>
  </si>
  <si>
    <t>Valérie</t>
  </si>
  <si>
    <t>Suzana Tifenn</t>
  </si>
  <si>
    <t>Arnaud Grassin</t>
  </si>
  <si>
    <t>Frederic Eche</t>
  </si>
  <si>
    <t>Nino</t>
  </si>
  <si>
    <t>airbnb</t>
  </si>
  <si>
    <t>Jessica</t>
  </si>
  <si>
    <t>Léa</t>
  </si>
  <si>
    <t>Ariane</t>
  </si>
  <si>
    <t>Marine</t>
  </si>
  <si>
    <t>Ada Filipo</t>
  </si>
  <si>
    <t>Marie</t>
  </si>
  <si>
    <t>Québécoise</t>
  </si>
  <si>
    <t>Romuald</t>
  </si>
  <si>
    <t>Chèque</t>
  </si>
  <si>
    <t>Nicolas</t>
  </si>
  <si>
    <t>Amélie</t>
  </si>
  <si>
    <t>Marchin</t>
  </si>
  <si>
    <t>Maressech</t>
  </si>
  <si>
    <t>Aline Bosselin</t>
  </si>
  <si>
    <t>Armelle</t>
  </si>
  <si>
    <t>Amandine</t>
  </si>
  <si>
    <t>Johannes</t>
  </si>
  <si>
    <t>Clémence</t>
  </si>
  <si>
    <t>Mr weller</t>
  </si>
  <si>
    <t>Numérologie</t>
  </si>
  <si>
    <t>Lilirondelle</t>
  </si>
  <si>
    <t>Mona</t>
  </si>
  <si>
    <t>Stefirose</t>
  </si>
  <si>
    <t>DRAPS</t>
  </si>
  <si>
    <t>Altea</t>
  </si>
  <si>
    <t>Suzanne</t>
  </si>
  <si>
    <t>MENAGE</t>
  </si>
  <si>
    <t>Corinne</t>
  </si>
  <si>
    <t>Laura</t>
  </si>
  <si>
    <t>Lucile</t>
  </si>
  <si>
    <t>Diane</t>
  </si>
  <si>
    <t>Jessica Siré</t>
  </si>
  <si>
    <t>Courdabault</t>
  </si>
  <si>
    <t>DRAPS SERVIETTES MENAGE</t>
  </si>
  <si>
    <t>Alexandre</t>
  </si>
  <si>
    <t>Mathieu</t>
  </si>
  <si>
    <t>Eric</t>
  </si>
  <si>
    <t>Catherine</t>
  </si>
  <si>
    <t>Hubert</t>
  </si>
  <si>
    <t>Draps</t>
  </si>
  <si>
    <t>Audrey</t>
  </si>
  <si>
    <t>Gwénaëlle</t>
  </si>
  <si>
    <t>virement</t>
  </si>
  <si>
    <t>Christophe</t>
  </si>
  <si>
    <t>Nuitées taxe séjour</t>
  </si>
  <si>
    <t>Philippe</t>
  </si>
  <si>
    <t>Patrick</t>
  </si>
  <si>
    <t>Melinda</t>
  </si>
  <si>
    <t>Hakim</t>
  </si>
  <si>
    <t>Angélique</t>
  </si>
  <si>
    <t>Magalie</t>
  </si>
  <si>
    <t>Ouvriers</t>
  </si>
  <si>
    <t>Duffaud</t>
  </si>
  <si>
    <t>Mireille</t>
  </si>
  <si>
    <t>Vandemoore</t>
  </si>
  <si>
    <t>Puchaud</t>
  </si>
  <si>
    <t>Simon</t>
  </si>
  <si>
    <t>Marianne</t>
  </si>
  <si>
    <t>Mélanie</t>
  </si>
  <si>
    <t>Emma</t>
  </si>
  <si>
    <t>Guillaume</t>
  </si>
  <si>
    <t>Nathalie (maman Anna)</t>
  </si>
  <si>
    <t>Mme Branche</t>
  </si>
  <si>
    <t>Karl</t>
  </si>
  <si>
    <t>Fabine et Camille</t>
  </si>
  <si>
    <t>Hervé</t>
  </si>
  <si>
    <t>Gérard</t>
  </si>
  <si>
    <t>Antoine</t>
  </si>
  <si>
    <t>Linda</t>
  </si>
  <si>
    <t>Nordine</t>
  </si>
  <si>
    <t>David</t>
  </si>
  <si>
    <t>Julien imaginaire</t>
  </si>
  <si>
    <t>Gwen</t>
  </si>
  <si>
    <t>Nolwenn</t>
  </si>
  <si>
    <t>Imaginaires</t>
  </si>
  <si>
    <t>Magalie reiki</t>
  </si>
  <si>
    <t>Mickaël</t>
  </si>
  <si>
    <t>Monique</t>
  </si>
  <si>
    <t>Haile</t>
  </si>
  <si>
    <t>Sebastien</t>
  </si>
  <si>
    <t>Colombe</t>
  </si>
  <si>
    <t>Claire</t>
  </si>
  <si>
    <t>Lh</t>
  </si>
  <si>
    <t>Antonia</t>
  </si>
  <si>
    <t>Rene</t>
  </si>
  <si>
    <t>Alexandra</t>
  </si>
  <si>
    <t>Vincent</t>
  </si>
  <si>
    <t>Brigitte</t>
  </si>
  <si>
    <t>Anne et Gilles</t>
  </si>
  <si>
    <t>Yolande</t>
  </si>
  <si>
    <t>Lidia</t>
  </si>
  <si>
    <t>Patrice</t>
  </si>
  <si>
    <t>Eolienne</t>
  </si>
  <si>
    <t>Charlotte</t>
  </si>
  <si>
    <t>Tatiana</t>
  </si>
  <si>
    <t>Eoliennes</t>
  </si>
  <si>
    <t>Carine</t>
  </si>
  <si>
    <t>Laurence</t>
  </si>
  <si>
    <t>Pascal</t>
  </si>
  <si>
    <t>Florence</t>
  </si>
  <si>
    <t>Wilfried</t>
  </si>
  <si>
    <t>Julie</t>
  </si>
  <si>
    <t>Marie Motais</t>
  </si>
  <si>
    <t>Anne</t>
  </si>
  <si>
    <t>2 nuits</t>
  </si>
  <si>
    <t>Assia</t>
  </si>
  <si>
    <t>Gaylord</t>
  </si>
  <si>
    <t>Gerald</t>
  </si>
  <si>
    <t>Cécile</t>
  </si>
  <si>
    <t>cheques vacances</t>
  </si>
  <si>
    <t>Océane</t>
  </si>
  <si>
    <t>Aurélie</t>
  </si>
  <si>
    <t>Title</t>
  </si>
  <si>
    <t>Nuitées Taxes</t>
  </si>
  <si>
    <t>Klervi</t>
  </si>
  <si>
    <t>Sarah</t>
  </si>
  <si>
    <t>AC</t>
  </si>
  <si>
    <t>sorcières</t>
  </si>
  <si>
    <t>Marion</t>
  </si>
  <si>
    <t>Héléne</t>
  </si>
  <si>
    <t>Véronique</t>
  </si>
  <si>
    <t>Elsa</t>
  </si>
  <si>
    <t>Potiron</t>
  </si>
  <si>
    <t>Gaspar</t>
  </si>
  <si>
    <t>Joelle</t>
  </si>
  <si>
    <t>Jeremy</t>
  </si>
  <si>
    <t>Rachel</t>
  </si>
  <si>
    <t>Anne Sophie</t>
  </si>
  <si>
    <t>Denis</t>
  </si>
  <si>
    <t>Daryanne</t>
  </si>
  <si>
    <t>Myriam</t>
  </si>
  <si>
    <t>Aline</t>
  </si>
  <si>
    <t>Margaux</t>
  </si>
  <si>
    <t>Louise</t>
  </si>
  <si>
    <t>Hielena</t>
  </si>
  <si>
    <t>Guinard</t>
  </si>
  <si>
    <t>Camille</t>
  </si>
  <si>
    <t>Jouvin</t>
  </si>
  <si>
    <t>Aurore</t>
  </si>
  <si>
    <t>Irene</t>
  </si>
  <si>
    <t>Anaïs</t>
  </si>
  <si>
    <t>Juliette</t>
  </si>
  <si>
    <t>Lisa</t>
  </si>
  <si>
    <t>Sam</t>
  </si>
  <si>
    <t>Jean Pascal</t>
  </si>
  <si>
    <t>Chloé</t>
  </si>
  <si>
    <t>Jérome</t>
  </si>
  <si>
    <t>Sébastien</t>
  </si>
  <si>
    <t>Emmanuelle</t>
  </si>
  <si>
    <t>Delphine</t>
  </si>
  <si>
    <t>Virginie</t>
  </si>
  <si>
    <t>Jonathan</t>
  </si>
  <si>
    <t>Kristina</t>
  </si>
  <si>
    <t>Daniele</t>
  </si>
  <si>
    <t>Philomène</t>
  </si>
  <si>
    <t>Gary</t>
  </si>
  <si>
    <t>Thomas</t>
  </si>
  <si>
    <t>Nadège</t>
  </si>
  <si>
    <t>Mélissa</t>
  </si>
  <si>
    <t>Romain</t>
  </si>
  <si>
    <t>Dominika</t>
  </si>
  <si>
    <t>Marc et Pauline</t>
  </si>
  <si>
    <t>Isabelle</t>
  </si>
  <si>
    <t>Frederic</t>
  </si>
  <si>
    <t>Johanna</t>
  </si>
  <si>
    <t>Pierre</t>
  </si>
  <si>
    <t>Cristel</t>
  </si>
  <si>
    <t>Laury</t>
  </si>
  <si>
    <t>Aymeric</t>
  </si>
  <si>
    <t>Jocelyne</t>
  </si>
  <si>
    <t>Emeline</t>
  </si>
  <si>
    <t>Mathilde</t>
  </si>
  <si>
    <t>Joseph</t>
  </si>
  <si>
    <t>Lebreton</t>
  </si>
  <si>
    <t>Anne Laure</t>
  </si>
  <si>
    <t>Jissé</t>
  </si>
  <si>
    <t>Sophie</t>
  </si>
  <si>
    <t>Morgane</t>
  </si>
  <si>
    <t>Duverglas</t>
  </si>
  <si>
    <t>Sara</t>
  </si>
  <si>
    <t>Sandrine</t>
  </si>
  <si>
    <t>Hélène</t>
  </si>
  <si>
    <t>Coralie</t>
  </si>
  <si>
    <t>Anais</t>
  </si>
  <si>
    <t>Armande</t>
  </si>
  <si>
    <t>Clément</t>
  </si>
  <si>
    <t>Raphy</t>
  </si>
  <si>
    <t>Chafika</t>
  </si>
  <si>
    <t>Maria Christina</t>
  </si>
  <si>
    <t>Menage</t>
  </si>
  <si>
    <t>Orianne</t>
  </si>
  <si>
    <t>,</t>
  </si>
  <si>
    <t>ménage 80€</t>
  </si>
  <si>
    <t>François Eric</t>
  </si>
  <si>
    <t>ménage 100€</t>
  </si>
  <si>
    <t>Virement 125€ arrhes - 8/04</t>
  </si>
  <si>
    <t>Kevin</t>
  </si>
  <si>
    <t>ménage 120€</t>
  </si>
  <si>
    <t>Christelle Leroy</t>
  </si>
  <si>
    <t>Chèque 220€ arrhes - 24/03</t>
  </si>
  <si>
    <t>Davy</t>
  </si>
  <si>
    <t>Lucie</t>
  </si>
  <si>
    <t>Chèque 110€ arrhes - 22/03</t>
  </si>
  <si>
    <t>Marie Colombe</t>
  </si>
  <si>
    <t>ménage 130€</t>
  </si>
  <si>
    <t>Pauline et Fabien</t>
  </si>
  <si>
    <t>Laetitia</t>
  </si>
  <si>
    <t>Paola</t>
  </si>
  <si>
    <t>Fiona</t>
  </si>
  <si>
    <t>Joomun</t>
  </si>
  <si>
    <t>Annaig</t>
  </si>
  <si>
    <t>Maxime</t>
  </si>
  <si>
    <t>Capucine</t>
  </si>
  <si>
    <t>Josué</t>
  </si>
  <si>
    <t>leboncoin</t>
  </si>
  <si>
    <t>Myriam Demeur</t>
  </si>
  <si>
    <t>ménage 120€
draps 150€</t>
  </si>
  <si>
    <t>Stackelberg</t>
  </si>
  <si>
    <t>Micka</t>
  </si>
  <si>
    <t>Nicole</t>
  </si>
  <si>
    <t>Florian</t>
  </si>
  <si>
    <t>Jerusalem</t>
  </si>
  <si>
    <t>ménage draps</t>
  </si>
  <si>
    <t>Christelle</t>
  </si>
  <si>
    <t>(sup. 60€ dimanche)</t>
  </si>
  <si>
    <t>Steven</t>
  </si>
  <si>
    <t>Elise</t>
  </si>
  <si>
    <t>Alexandrine</t>
  </si>
  <si>
    <t>Pauline</t>
  </si>
  <si>
    <t>Molinier Piguel</t>
  </si>
  <si>
    <t>Mélanie - gîte de France</t>
  </si>
  <si>
    <t>Phonsine</t>
  </si>
  <si>
    <t>SUM de Revenus</t>
  </si>
  <si>
    <t>SUM de Nb Nuits</t>
  </si>
  <si>
    <t>01 (janvier)</t>
  </si>
  <si>
    <t>02 (février)</t>
  </si>
  <si>
    <t>03 (mars)</t>
  </si>
  <si>
    <t>04 (avril)</t>
  </si>
  <si>
    <t>05 (mai)</t>
  </si>
  <si>
    <t>06 (juin)</t>
  </si>
  <si>
    <t>07 (juillet)</t>
  </si>
  <si>
    <t>08 (août)</t>
  </si>
  <si>
    <t>09 (septembre)</t>
  </si>
  <si>
    <t>10 (octobre)</t>
  </si>
  <si>
    <t>11 (novembre)</t>
  </si>
  <si>
    <t>12 (décembre)</t>
  </si>
  <si>
    <t>Total général</t>
  </si>
  <si>
    <t>Gree</t>
  </si>
  <si>
    <t>Edmond</t>
  </si>
  <si>
    <t>Liberté</t>
  </si>
  <si>
    <t>Affichage des filtres : Airbnb,Espèces,Chèque</t>
  </si>
  <si>
    <t>Grée</t>
  </si>
  <si>
    <t>Nuits</t>
  </si>
  <si>
    <t>Total</t>
  </si>
  <si>
    <t>Taxes</t>
  </si>
  <si>
    <t>Net</t>
  </si>
  <si>
    <t>Restant</t>
  </si>
  <si>
    <t>Total Seb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</si>
  <si>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</si>
  <si>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</si>
  <si>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</si>
  <si>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</si>
  <si>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</si>
  <si>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</si>
  <si>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</si>
  <si>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</si>
  <si>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</si>
  <si>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</si>
  <si>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</si>
  <si>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</si>
  <si>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</si>
  <si>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Gîtes</t>
  </si>
  <si>
    <t>Bernadette</t>
  </si>
  <si>
    <t>Totaux</t>
  </si>
  <si>
    <t>Electricité</t>
  </si>
  <si>
    <t>- Taxe Foncièer Tlohan et grée ensemble</t>
  </si>
  <si>
    <t>Eau</t>
  </si>
  <si>
    <t>Prêts</t>
  </si>
  <si>
    <t>Internet</t>
  </si>
  <si>
    <t>Impôts Fonciers</t>
  </si>
  <si>
    <t>Taxe Habitation</t>
  </si>
  <si>
    <t>Poubelles</t>
  </si>
  <si>
    <t>Chauffage</t>
  </si>
  <si>
    <t>Total Mensuel</t>
  </si>
  <si>
    <t>Total annuel</t>
  </si>
  <si>
    <t>Personnel</t>
  </si>
  <si>
    <t xml:space="preserve">Incompressible </t>
  </si>
  <si>
    <t>Total :</t>
  </si>
  <si>
    <t>Mutuelles</t>
  </si>
  <si>
    <t>GSM</t>
  </si>
  <si>
    <t>Assurances</t>
  </si>
  <si>
    <t>Voiture</t>
  </si>
  <si>
    <t>Compressible</t>
  </si>
  <si>
    <t>Alimentation &amp; restau</t>
  </si>
  <si>
    <t>Shopping</t>
  </si>
  <si>
    <t>Total Annuel</t>
  </si>
  <si>
    <t>DONT :</t>
  </si>
  <si>
    <t>Total incompressible</t>
  </si>
  <si>
    <t>Total Compressible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</si>
</sst>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/MM/yyyy"/>
    <numFmt numFmtId="165" formatCode="0 &quot;nuits&quot;"/>
    <numFmt numFmtId="166" formatCode="0 &quot;adultes&quot;"/>
    <numFmt numFmtId="167" formatCode="#,##0\ [$€-1]"/>
    <numFmt numFmtId="168" formatCode="_(* #,##0.00_)\ [$€-1]_);\(#,##0.00\)\ [$€-1]_);_(* &quot;-&quot;??_)\ [$€-1]_);_(@"/>
    <numFmt numFmtId="169" formatCode="0 &quot;nuitées&quot;"/>
    <numFmt numFmtId="170" formatCode="dd/mm"/>
    <numFmt numFmtId="171" formatCode="#,##0&quot;€&quot;"/>
    <numFmt numFmtId="172" formatCode="dd/mm/yyyy"/>
    <numFmt numFmtId="173" formatCode="d/m/yyyy"/>
    <numFmt numFmtId="174" formatCode="#,##0.00\ [$€-1]"/>
  </numFmts>
  <fonts count="28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i/>
      <name val="Arial"/>
    </font>
    <font>
      <i/>
      <sz val="11.0"/>
      <color rgb="FF000000"/>
      <name val="Inconsolata"/>
    </font>
    <font>
      <i/>
    </font>
    <font>
      <b/>
      <name val="Arial"/>
    </font>
    <font>
      <b/>
      <sz val="18.0"/>
      <color rgb="FFFFFFFF"/>
      <name val="Arial"/>
    </font>
    <font>
      <b/>
      <sz val="16.0"/>
      <color rgb="FFFFFFFF"/>
      <name val="Arial"/>
    </font>
    <font>
      <b/>
      <sz val="12.0"/>
      <color rgb="FFB7B7B7"/>
      <name val="Arial"/>
    </font>
    <font>
      <b/>
      <sz val="11.0"/>
      <color rgb="FFFFFFFF"/>
      <name val="Arial"/>
    </font>
    <font>
      <color rgb="FF3D85C6"/>
      <name val="Arial"/>
    </font>
    <font>
      <color rgb="FF674EA7"/>
      <name val="Arial"/>
    </font>
    <font>
      <color rgb="FFA61C00"/>
      <name val="Arial"/>
    </font>
    <font>
      <color rgb="FF1C4587"/>
      <name val="Arial"/>
    </font>
    <font>
      <b/>
      <sz val="12.0"/>
      <color rgb="FFFFFFFF"/>
      <name val="Arial"/>
    </font>
    <font>
      <b/>
      <color rgb="FFFFFFFF"/>
      <name val="Arial"/>
    </font>
    <font>
      <b/>
      <sz val="13.0"/>
      <color rgb="FFFFFFFF"/>
      <name val="Arial"/>
    </font>
    <font>
      <sz val="12.0"/>
      <color rgb="FF38761D"/>
      <name val="Arial"/>
    </font>
    <font>
      <b/>
      <sz val="12.0"/>
      <color rgb="FF1C4587"/>
      <name val="Arial"/>
    </font>
    <font>
      <b/>
      <sz val="16.0"/>
      <name val="Arial"/>
    </font>
    <font>
      <b/>
      <sz val="14.0"/>
      <color rgb="FFFFFFFF"/>
      <name val="Arial"/>
    </font>
    <font>
      <b/>
      <sz val="12.0"/>
      <name val="Arial"/>
    </font>
    <font>
      <b/>
      <sz val="17.0"/>
      <color rgb="FFFFFFFF"/>
      <name val="Arial"/>
    </font>
    <font>
      <b/>
      <sz val="20.0"/>
      <color rgb="FFFFE599"/>
      <name val="Arial"/>
    </font>
    <font>
      <sz val="12.0"/>
      <color rgb="FF134F5C"/>
      <name val="Arial"/>
    </font>
    <font>
      <sz val="12.0"/>
      <color rgb="FFFFFFFF"/>
      <name val="Arial"/>
    </font>
  </fonts>
  <fills count="4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1C4587"/>
        <bgColor rgb="FF1C4587"/>
      </patternFill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  <fill>
      <patternFill patternType="solid">
        <fgColor rgb="FF783F04"/>
        <bgColor rgb="FF783F04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B7E1CD"/>
        <bgColor rgb="FFB7E1CD"/>
      </patternFill>
    </fill>
    <fill>
      <patternFill patternType="solid">
        <fgColor rgb="FFF7981D"/>
        <bgColor rgb="FFF7981D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1" fillId="0" fontId="2" numFmtId="167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0" fillId="0" fontId="1" numFmtId="168" xfId="0" applyFont="1" applyNumberFormat="1"/>
    <xf borderId="0" fillId="0" fontId="2" numFmtId="169" xfId="0" applyAlignment="1" applyFont="1" applyNumberFormat="1">
      <alignment vertical="bottom"/>
    </xf>
    <xf borderId="1" fillId="3" fontId="2" numFmtId="167" xfId="0" applyAlignment="1" applyBorder="1" applyFill="1" applyFont="1" applyNumberFormat="1">
      <alignment horizontal="right" vertical="bottom"/>
    </xf>
    <xf borderId="0" fillId="0" fontId="2" numFmtId="170" xfId="0" applyAlignment="1" applyFont="1" applyNumberFormat="1">
      <alignment horizontal="right" readingOrder="0" vertical="bottom"/>
    </xf>
    <xf borderId="1" fillId="3" fontId="2" numFmtId="167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2" fillId="0" fontId="2" numFmtId="167" xfId="0" applyAlignment="1" applyBorder="1" applyFont="1" applyNumberFormat="1">
      <alignment horizontal="right" readingOrder="0" vertical="bottom"/>
    </xf>
    <xf borderId="0" fillId="0" fontId="1" numFmtId="170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1" numFmtId="164" xfId="0" applyFont="1" applyNumberFormat="1"/>
    <xf borderId="0" fillId="0" fontId="2" numFmtId="171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72" xfId="0" applyAlignment="1" applyFont="1" applyNumberFormat="1">
      <alignment horizontal="right" readingOrder="0" vertical="bottom"/>
    </xf>
    <xf borderId="0" fillId="0" fontId="1" numFmtId="0" xfId="0" applyFont="1"/>
    <xf borderId="1" fillId="0" fontId="1" numFmtId="0" xfId="0" applyBorder="1" applyFont="1"/>
    <xf borderId="0" fillId="0" fontId="2" numFmtId="173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vertical="bottom"/>
    </xf>
    <xf borderId="1" fillId="0" fontId="4" numFmtId="167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6" numFmtId="168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5" fontId="7" numFmtId="167" xfId="0" applyAlignment="1" applyFill="1" applyFont="1" applyNumberFormat="1">
      <alignment horizontal="right" readingOrder="0" vertical="bottom"/>
    </xf>
    <xf borderId="0" fillId="0" fontId="1" numFmtId="167" xfId="0" applyFont="1" applyNumberFormat="1"/>
    <xf borderId="0" fillId="0" fontId="1" numFmtId="165" xfId="0" applyFont="1" applyNumberFormat="1"/>
    <xf borderId="0" fillId="6" fontId="8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8" fontId="9" numFmtId="0" xfId="0" applyAlignment="1" applyFill="1" applyFont="1">
      <alignment horizontal="center" vertical="bottom"/>
    </xf>
    <xf borderId="0" fillId="9" fontId="9" numFmtId="0" xfId="0" applyAlignment="1" applyFill="1" applyFont="1">
      <alignment horizontal="center" vertical="bottom"/>
    </xf>
    <xf borderId="0" fillId="10" fontId="9" numFmtId="0" xfId="0" applyAlignment="1" applyFill="1" applyFont="1">
      <alignment horizontal="center" vertical="bottom"/>
    </xf>
    <xf borderId="0" fillId="11" fontId="9" numFmtId="0" xfId="0" applyAlignment="1" applyFill="1" applyFont="1">
      <alignment horizontal="center" vertical="bottom"/>
    </xf>
    <xf borderId="0" fillId="12" fontId="9" numFmtId="0" xfId="0" applyAlignment="1" applyFill="1" applyFont="1">
      <alignment horizontal="center" vertical="bottom"/>
    </xf>
    <xf borderId="0" fillId="13" fontId="9" numFmtId="0" xfId="0" applyAlignment="1" applyFill="1" applyFont="1">
      <alignment horizontal="center" vertical="bottom"/>
    </xf>
    <xf borderId="0" fillId="14" fontId="9" numFmtId="0" xfId="0" applyAlignment="1" applyFill="1" applyFont="1">
      <alignment horizontal="center" vertical="bottom"/>
    </xf>
    <xf borderId="0" fillId="15" fontId="9" numFmtId="0" xfId="0" applyAlignment="1" applyFill="1" applyFont="1">
      <alignment horizontal="center" vertical="bottom"/>
    </xf>
    <xf borderId="0" fillId="16" fontId="9" numFmtId="0" xfId="0" applyAlignment="1" applyFill="1" applyFont="1">
      <alignment horizontal="center" vertical="bottom"/>
    </xf>
    <xf borderId="0" fillId="7" fontId="9" numFmtId="0" xfId="0" applyAlignment="1" applyFont="1">
      <alignment horizontal="center" vertical="bottom"/>
    </xf>
    <xf borderId="0" fillId="17" fontId="10" numFmtId="0" xfId="0" applyAlignment="1" applyFill="1" applyFont="1">
      <alignment vertical="bottom"/>
    </xf>
    <xf borderId="0" fillId="12" fontId="11" numFmtId="167" xfId="0" applyAlignment="1" applyFont="1" applyNumberFormat="1">
      <alignment horizontal="right" readingOrder="0" vertical="bottom"/>
    </xf>
    <xf borderId="0" fillId="18" fontId="12" numFmtId="165" xfId="0" applyAlignment="1" applyFill="1" applyFont="1" applyNumberFormat="1">
      <alignment horizontal="right" readingOrder="0" vertical="bottom"/>
    </xf>
    <xf borderId="0" fillId="19" fontId="11" numFmtId="167" xfId="0" applyAlignment="1" applyFill="1" applyFont="1" applyNumberFormat="1">
      <alignment horizontal="right" readingOrder="0" vertical="bottom"/>
    </xf>
    <xf borderId="0" fillId="20" fontId="13" numFmtId="165" xfId="0" applyAlignment="1" applyFill="1" applyFont="1" applyNumberFormat="1">
      <alignment horizontal="right" readingOrder="0" vertical="bottom"/>
    </xf>
    <xf borderId="0" fillId="21" fontId="11" numFmtId="167" xfId="0" applyAlignment="1" applyFill="1" applyFont="1" applyNumberFormat="1">
      <alignment horizontal="right" readingOrder="0" vertical="bottom"/>
    </xf>
    <xf borderId="0" fillId="22" fontId="14" numFmtId="165" xfId="0" applyAlignment="1" applyFill="1" applyFont="1" applyNumberFormat="1">
      <alignment horizontal="right" readingOrder="0" vertical="bottom"/>
    </xf>
    <xf borderId="0" fillId="23" fontId="11" numFmtId="167" xfId="0" applyAlignment="1" applyFill="1" applyFont="1" applyNumberFormat="1">
      <alignment horizontal="right" readingOrder="0" vertical="bottom"/>
    </xf>
    <xf borderId="0" fillId="4" fontId="15" numFmtId="165" xfId="0" applyAlignment="1" applyFont="1" applyNumberFormat="1">
      <alignment horizontal="right" vertical="bottom"/>
    </xf>
    <xf borderId="0" fillId="13" fontId="16" numFmtId="167" xfId="0" applyAlignment="1" applyFont="1" applyNumberFormat="1">
      <alignment horizontal="right" vertical="bottom"/>
    </xf>
    <xf borderId="0" fillId="14" fontId="17" numFmtId="167" xfId="0" applyAlignment="1" applyFont="1" applyNumberFormat="1">
      <alignment horizontal="right" vertical="bottom"/>
    </xf>
    <xf borderId="0" fillId="15" fontId="18" numFmtId="167" xfId="0" applyAlignment="1" applyFont="1" applyNumberFormat="1">
      <alignment horizontal="right" vertical="bottom"/>
    </xf>
    <xf borderId="0" fillId="21" fontId="18" numFmtId="167" xfId="0" applyAlignment="1" applyFont="1" applyNumberFormat="1">
      <alignment horizontal="right" vertical="bottom"/>
    </xf>
    <xf borderId="0" fillId="24" fontId="19" numFmtId="167" xfId="0" applyAlignment="1" applyFill="1" applyFont="1" applyNumberFormat="1">
      <alignment horizontal="right" vertical="bottom"/>
    </xf>
    <xf borderId="0" fillId="17" fontId="2" numFmtId="0" xfId="0" applyAlignment="1" applyFont="1">
      <alignment vertical="bottom"/>
    </xf>
    <xf borderId="0" fillId="12" fontId="2" numFmtId="167" xfId="0" applyAlignment="1" applyFont="1" applyNumberFormat="1">
      <alignment vertical="bottom"/>
    </xf>
    <xf borderId="0" fillId="18" fontId="2" numFmtId="165" xfId="0" applyAlignment="1" applyFont="1" applyNumberFormat="1">
      <alignment vertical="bottom"/>
    </xf>
    <xf borderId="0" fillId="19" fontId="2" numFmtId="167" xfId="0" applyAlignment="1" applyFont="1" applyNumberFormat="1">
      <alignment vertical="bottom"/>
    </xf>
    <xf borderId="0" fillId="20" fontId="2" numFmtId="165" xfId="0" applyAlignment="1" applyFont="1" applyNumberFormat="1">
      <alignment vertical="bottom"/>
    </xf>
    <xf borderId="0" fillId="21" fontId="2" numFmtId="167" xfId="0" applyAlignment="1" applyFont="1" applyNumberFormat="1">
      <alignment vertical="bottom"/>
    </xf>
    <xf borderId="0" fillId="22" fontId="2" numFmtId="165" xfId="0" applyAlignment="1" applyFont="1" applyNumberFormat="1">
      <alignment vertical="bottom"/>
    </xf>
    <xf borderId="0" fillId="23" fontId="2" numFmtId="167" xfId="0" applyAlignment="1" applyFont="1" applyNumberFormat="1">
      <alignment vertical="bottom"/>
    </xf>
    <xf borderId="0" fillId="25" fontId="2" numFmtId="165" xfId="0" applyAlignment="1" applyFill="1" applyFont="1" applyNumberFormat="1">
      <alignment vertical="bottom"/>
    </xf>
    <xf borderId="0" fillId="4" fontId="2" numFmtId="165" xfId="0" applyAlignment="1" applyFont="1" applyNumberFormat="1">
      <alignment vertical="bottom"/>
    </xf>
    <xf borderId="0" fillId="13" fontId="2" numFmtId="167" xfId="0" applyAlignment="1" applyFont="1" applyNumberFormat="1">
      <alignment vertical="bottom"/>
    </xf>
    <xf borderId="0" fillId="14" fontId="2" numFmtId="0" xfId="0" applyAlignment="1" applyFont="1">
      <alignment vertical="bottom"/>
    </xf>
    <xf borderId="0" fillId="15" fontId="2" numFmtId="0" xfId="0" applyAlignment="1" applyFont="1">
      <alignment vertical="bottom"/>
    </xf>
    <xf borderId="0" fillId="24" fontId="2" numFmtId="0" xfId="0" applyAlignment="1" applyFont="1">
      <alignment vertical="bottom"/>
    </xf>
    <xf borderId="0" fillId="16" fontId="16" numFmtId="0" xfId="0" applyAlignment="1" applyFont="1">
      <alignment vertical="bottom"/>
    </xf>
    <xf borderId="0" fillId="26" fontId="16" numFmtId="167" xfId="0" applyAlignment="1" applyFill="1" applyFont="1" applyNumberFormat="1">
      <alignment horizontal="right" vertical="bottom"/>
    </xf>
    <xf borderId="0" fillId="26" fontId="16" numFmtId="165" xfId="0" applyAlignment="1" applyFont="1" applyNumberFormat="1">
      <alignment horizontal="right" vertical="bottom"/>
    </xf>
    <xf borderId="0" fillId="27" fontId="16" numFmtId="167" xfId="0" applyAlignment="1" applyFill="1" applyFont="1" applyNumberFormat="1">
      <alignment horizontal="right" vertical="bottom"/>
    </xf>
    <xf borderId="0" fillId="27" fontId="16" numFmtId="165" xfId="0" applyAlignment="1" applyFont="1" applyNumberFormat="1">
      <alignment horizontal="right" vertical="bottom"/>
    </xf>
    <xf borderId="0" fillId="16" fontId="16" numFmtId="167" xfId="0" applyAlignment="1" applyFont="1" applyNumberFormat="1">
      <alignment horizontal="right" vertical="bottom"/>
    </xf>
    <xf borderId="0" fillId="16" fontId="16" numFmtId="165" xfId="0" applyAlignment="1" applyFont="1" applyNumberFormat="1">
      <alignment horizontal="right" vertical="bottom"/>
    </xf>
    <xf borderId="0" fillId="16" fontId="2" numFmtId="167" xfId="0" applyAlignment="1" applyFont="1" applyNumberFormat="1">
      <alignment vertical="bottom"/>
    </xf>
    <xf borderId="0" fillId="4" fontId="20" numFmtId="165" xfId="0" applyAlignment="1" applyFont="1" applyNumberFormat="1">
      <alignment horizontal="right" vertical="bottom"/>
    </xf>
    <xf borderId="0" fillId="14" fontId="16" numFmtId="167" xfId="0" applyAlignment="1" applyFont="1" applyNumberFormat="1">
      <alignment horizontal="right" vertical="bottom"/>
    </xf>
    <xf borderId="0" fillId="15" fontId="16" numFmtId="167" xfId="0" applyAlignment="1" applyFont="1" applyNumberFormat="1">
      <alignment horizontal="right" vertical="bottom"/>
    </xf>
    <xf borderId="0" fillId="28" fontId="18" numFmtId="167" xfId="0" applyAlignment="1" applyFill="1" applyFont="1" applyNumberFormat="1">
      <alignment horizontal="right" vertical="bottom"/>
    </xf>
    <xf borderId="0" fillId="29" fontId="17" numFmtId="0" xfId="0" applyAlignment="1" applyFill="1" applyFont="1">
      <alignment vertical="bottom"/>
    </xf>
    <xf borderId="0" fillId="29" fontId="17" numFmtId="167" xfId="0" applyAlignment="1" applyFont="1" applyNumberFormat="1">
      <alignment horizontal="right" vertical="bottom"/>
    </xf>
    <xf borderId="0" fillId="29" fontId="2" numFmtId="167" xfId="0" applyAlignment="1" applyFont="1" applyNumberFormat="1">
      <alignment vertical="bottom"/>
    </xf>
    <xf borderId="0" fillId="29" fontId="2" numFmtId="165" xfId="0" applyAlignment="1" applyFont="1" applyNumberFormat="1">
      <alignment vertical="bottom"/>
    </xf>
    <xf borderId="0" fillId="4" fontId="2" numFmtId="167" xfId="0" applyAlignment="1" applyFont="1" applyNumberFormat="1">
      <alignment vertical="bottom"/>
    </xf>
    <xf borderId="0" fillId="30" fontId="21" numFmtId="0" xfId="0" applyAlignment="1" applyFill="1" applyFont="1">
      <alignment horizontal="center" vertical="bottom"/>
    </xf>
    <xf borderId="0" fillId="30" fontId="2" numFmtId="0" xfId="0" applyAlignment="1" applyFont="1">
      <alignment vertical="bottom"/>
    </xf>
    <xf borderId="0" fillId="31" fontId="22" numFmtId="174" xfId="0" applyAlignment="1" applyFill="1" applyFont="1" applyNumberFormat="1">
      <alignment vertical="bottom"/>
    </xf>
    <xf borderId="0" fillId="32" fontId="22" numFmtId="174" xfId="0" applyAlignment="1" applyFill="1" applyFont="1" applyNumberFormat="1">
      <alignment vertical="bottom"/>
    </xf>
    <xf borderId="0" fillId="33" fontId="22" numFmtId="174" xfId="0" applyAlignment="1" applyFill="1" applyFont="1" applyNumberFormat="1">
      <alignment vertical="bottom"/>
    </xf>
    <xf borderId="0" fillId="14" fontId="22" numFmtId="174" xfId="0" applyAlignment="1" applyFont="1" applyNumberFormat="1">
      <alignment vertical="bottom"/>
    </xf>
    <xf borderId="0" fillId="34" fontId="22" numFmtId="174" xfId="0" applyAlignment="1" applyFill="1" applyFont="1" applyNumberFormat="1">
      <alignment vertical="bottom"/>
    </xf>
    <xf borderId="0" fillId="35" fontId="22" numFmtId="174" xfId="0" applyAlignment="1" applyFill="1" applyFont="1" applyNumberFormat="1">
      <alignment vertical="bottom"/>
    </xf>
    <xf borderId="0" fillId="30" fontId="2" numFmtId="0" xfId="0" applyAlignment="1" applyFont="1">
      <alignment vertical="bottom"/>
    </xf>
    <xf borderId="0" fillId="36" fontId="2" numFmtId="174" xfId="0" applyAlignment="1" applyFill="1" applyFont="1" applyNumberFormat="1">
      <alignment horizontal="right" vertical="bottom"/>
    </xf>
    <xf borderId="0" fillId="37" fontId="2" numFmtId="174" xfId="0" applyAlignment="1" applyFill="1" applyFont="1" applyNumberFormat="1">
      <alignment horizontal="right" vertical="bottom"/>
    </xf>
    <xf borderId="0" fillId="21" fontId="2" numFmtId="174" xfId="0" applyAlignment="1" applyFont="1" applyNumberFormat="1">
      <alignment horizontal="right" vertical="bottom"/>
    </xf>
    <xf borderId="0" fillId="38" fontId="2" numFmtId="174" xfId="0" applyAlignment="1" applyFill="1" applyFont="1" applyNumberFormat="1">
      <alignment horizontal="right" vertical="bottom"/>
    </xf>
    <xf borderId="0" fillId="39" fontId="2" numFmtId="174" xfId="0" applyAlignment="1" applyFill="1" applyFont="1" applyNumberFormat="1">
      <alignment horizontal="right" vertical="bottom"/>
    </xf>
    <xf borderId="0" fillId="17" fontId="23" numFmtId="174" xfId="0" applyAlignment="1" applyFont="1" applyNumberFormat="1">
      <alignment horizontal="right" vertical="bottom"/>
    </xf>
    <xf borderId="0" fillId="0" fontId="2" numFmtId="0" xfId="0" applyAlignment="1" applyFont="1">
      <alignment shrinkToFit="0" vertical="top" wrapText="1"/>
    </xf>
    <xf borderId="0" fillId="38" fontId="7" numFmtId="174" xfId="0" applyAlignment="1" applyFont="1" applyNumberFormat="1">
      <alignment horizontal="right" vertical="bottom"/>
    </xf>
    <xf borderId="0" fillId="38" fontId="2" numFmtId="174" xfId="0" applyAlignment="1" applyFont="1" applyNumberFormat="1">
      <alignment vertical="bottom"/>
    </xf>
    <xf borderId="0" fillId="39" fontId="2" numFmtId="174" xfId="0" applyAlignment="1" applyFont="1" applyNumberFormat="1">
      <alignment vertical="bottom"/>
    </xf>
    <xf borderId="0" fillId="36" fontId="7" numFmtId="174" xfId="0" applyAlignment="1" applyFont="1" applyNumberFormat="1">
      <alignment horizontal="right" vertical="bottom"/>
    </xf>
    <xf borderId="0" fillId="39" fontId="7" numFmtId="174" xfId="0" applyAlignment="1" applyFont="1" applyNumberFormat="1">
      <alignment horizontal="right" vertical="bottom"/>
    </xf>
    <xf borderId="0" fillId="35" fontId="17" numFmtId="0" xfId="0" applyAlignment="1" applyFont="1">
      <alignment vertical="bottom"/>
    </xf>
    <xf borderId="0" fillId="35" fontId="17" numFmtId="174" xfId="0" applyAlignment="1" applyFont="1" applyNumberFormat="1">
      <alignment horizontal="right" vertical="bottom"/>
    </xf>
    <xf borderId="0" fillId="16" fontId="24" numFmtId="174" xfId="0" applyAlignment="1" applyFont="1" applyNumberFormat="1">
      <alignment horizontal="right" vertical="bottom"/>
    </xf>
    <xf borderId="0" fillId="40" fontId="2" numFmtId="0" xfId="0" applyAlignment="1" applyFill="1" applyFont="1">
      <alignment vertical="bottom"/>
    </xf>
    <xf borderId="0" fillId="40" fontId="2" numFmtId="174" xfId="0" applyAlignment="1" applyFont="1" applyNumberFormat="1">
      <alignment horizontal="right" vertical="bottom"/>
    </xf>
    <xf borderId="0" fillId="0" fontId="2" numFmtId="174" xfId="0" applyAlignment="1" applyFont="1" applyNumberFormat="1">
      <alignment vertical="bottom"/>
    </xf>
    <xf borderId="0" fillId="40" fontId="4" numFmtId="0" xfId="0" applyAlignment="1" applyFont="1">
      <alignment horizontal="center" vertical="bottom"/>
    </xf>
    <xf borderId="0" fillId="40" fontId="4" numFmtId="174" xfId="0" applyAlignment="1" applyFont="1" applyNumberFormat="1">
      <alignment horizontal="center" vertical="bottom"/>
    </xf>
    <xf borderId="0" fillId="40" fontId="2" numFmtId="174" xfId="0" applyAlignment="1" applyFont="1" applyNumberFormat="1">
      <alignment vertical="bottom"/>
    </xf>
    <xf borderId="0" fillId="17" fontId="2" numFmtId="0" xfId="0" applyAlignment="1" applyFont="1">
      <alignment vertical="bottom"/>
    </xf>
    <xf borderId="0" fillId="0" fontId="2" numFmtId="174" xfId="0" applyAlignment="1" applyFont="1" applyNumberFormat="1">
      <alignment horizontal="right" vertical="bottom"/>
    </xf>
    <xf borderId="0" fillId="35" fontId="2" numFmtId="174" xfId="0" applyAlignment="1" applyFont="1" applyNumberFormat="1">
      <alignment vertical="bottom"/>
    </xf>
    <xf borderId="0" fillId="15" fontId="9" numFmtId="0" xfId="0" applyAlignment="1" applyFont="1">
      <alignment shrinkToFit="0" vertical="bottom" wrapText="0"/>
    </xf>
    <xf borderId="0" fillId="15" fontId="2" numFmtId="174" xfId="0" applyAlignment="1" applyFont="1" applyNumberFormat="1">
      <alignment vertical="bottom"/>
    </xf>
    <xf borderId="0" fillId="15" fontId="25" numFmtId="174" xfId="0" applyAlignment="1" applyFont="1" applyNumberFormat="1">
      <alignment horizontal="right" vertical="bottom"/>
    </xf>
    <xf borderId="0" fillId="15" fontId="9" numFmtId="174" xfId="0" applyAlignment="1" applyFont="1" applyNumberFormat="1">
      <alignment horizontal="right" vertical="bottom"/>
    </xf>
    <xf borderId="0" fillId="38" fontId="26" numFmtId="0" xfId="0" applyAlignment="1" applyFont="1">
      <alignment horizontal="center" vertical="bottom"/>
    </xf>
    <xf borderId="0" fillId="14" fontId="27" numFmtId="0" xfId="0" applyAlignment="1" applyFont="1">
      <alignment shrinkToFit="0" vertical="bottom" wrapText="0"/>
    </xf>
    <xf borderId="0" fillId="14" fontId="2" numFmtId="174" xfId="0" applyAlignment="1" applyFont="1" applyNumberFormat="1">
      <alignment vertical="bottom"/>
    </xf>
    <xf borderId="0" fillId="14" fontId="27" numFmtId="174" xfId="0" applyAlignment="1" applyFont="1" applyNumberFormat="1">
      <alignment horizontal="right" vertical="bottom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9" sheet="Phonsine"/>
  </cacheSource>
  <cacheFields>
    <cacheField name="Nom" numFmtId="0">
      <sharedItems containsBlank="1">
        <s v=" "/>
        <s v="Philippe"/>
        <s v="Patrick"/>
        <s v="Melinda"/>
        <s v="Hakim"/>
        <s v="Angélique"/>
        <s v="Julien Imaginaires"/>
        <s v="Magalie"/>
        <m/>
        <s v="Ouvriers"/>
        <s v="Duffaud"/>
        <s v="Mireille"/>
        <s v="HomeExchange"/>
        <s v="Vandemoore"/>
        <s v="Puchaud"/>
        <s v="Simon"/>
        <s v="Eric"/>
        <s v="Marianne"/>
        <s v="Mélanie"/>
        <s v="Emma"/>
        <s v="Guillaume"/>
        <s v="Nathalie (maman Anna)"/>
        <s v="Mme Branche"/>
        <s v="Marine"/>
        <s v="Karl"/>
        <s v="Fabine et Camille"/>
        <s v="Hervé"/>
        <s v="Gérard"/>
        <s v="Antoine"/>
        <s v="Linda"/>
        <s v="Emilie"/>
        <s v="Nordine"/>
        <s v="David"/>
        <s v="Julien imaginaire"/>
        <s v="Gwen"/>
        <s v="Nolwenn"/>
        <s v="Audrey"/>
        <s v="Imaginaires"/>
        <s v="Magalie reiki"/>
        <s v="Mickaël"/>
        <s v="Monique"/>
        <s v="Haile"/>
        <s v="Sebastien"/>
        <s v="Colombe"/>
        <s v="Claire"/>
        <s v="Lh"/>
        <s v="Antonia"/>
        <s v="Rene"/>
        <s v="Alexandra"/>
        <s v="Vincent"/>
        <s v="Marie"/>
        <s v="Brigitte"/>
        <s v="Anne et Gilles"/>
        <s v="Yolande"/>
        <s v="Amandine"/>
        <s v="Lidia"/>
        <s v="Patrice"/>
        <s v="Eolienne"/>
        <s v="Charlotte"/>
        <s v="Tatiana"/>
        <s v="Eoliennes"/>
        <s v="Carine"/>
        <s v="Laurence"/>
        <s v="Pascal"/>
        <s v="Florence"/>
        <s v="Wilfried"/>
        <s v="Julie"/>
        <s v="Marie Motais"/>
        <s v="Anne"/>
        <s v="2 nuits"/>
        <s v="Ariane"/>
        <s v="Assia"/>
        <s v="Gaylord"/>
        <s v="Gerald"/>
        <s v="Cécile"/>
        <s v="Océane"/>
        <s v="Aurélie"/>
      </sharedItems>
    </cacheField>
    <cacheField name="Debut">
      <sharedItems containsDate="1" containsBlank="1" containsMixedTypes="1">
        <s v=" "/>
        <d v="2021-01-01T00:00:00Z"/>
        <d v="2021-01-08T00:00:00Z"/>
        <d v="2021-01-11T00:00:00Z"/>
        <d v="2021-01-15T00:00:00Z"/>
        <d v="2021-01-23T00:00:00Z"/>
        <d v="2021-01-27T00:00:00Z"/>
        <d v="2021-01-29T00:00:00Z"/>
        <d v="2021-02-01T00:00:00Z"/>
        <d v="2021-02-05T00:00:00Z"/>
        <d v="2021-02-09T00:00:00Z"/>
        <d v="2021-02-13T00:00:00Z"/>
        <d v="2021-02-20T00:00:00Z"/>
        <d v="2021-02-26T00:00:00Z"/>
        <d v="2021-02-27T00:00:00Z"/>
        <d v="2021-02-28T00:00:00Z"/>
        <m/>
        <d v="2021-03-05T00:00:00Z"/>
        <d v="2021-03-07T00:00:00Z"/>
        <d v="2021-03-12T00:00:00Z"/>
        <d v="2021-03-19T00:00:00Z"/>
        <d v="2021-03-24T00:00:00Z"/>
        <d v="2021-03-30T00:00:00Z"/>
        <d v="2021-04-01T00:00:00Z"/>
        <d v="2021-04-03T00:00:00Z"/>
        <d v="2021-04-18T00:00:00Z"/>
        <d v="2021-04-24T00:00:00Z"/>
        <d v="2021-05-07T00:00:00Z"/>
        <d v="2021-05-10T00:00:00Z"/>
        <d v="2021-05-13T00:00:00Z"/>
        <d v="2021-05-15T00:00:00Z"/>
        <d v="2021-05-18T00:00:00Z"/>
        <d v="2021-05-21T00:00:00Z"/>
        <d v="2021-05-24T00:00:00Z"/>
        <d v="2021-05-28T00:00:00Z"/>
        <d v="2021-06-01T00:00:00Z"/>
        <d v="2021-06-04T00:00:00Z"/>
        <d v="2021-06-11T00:00:00Z"/>
        <d v="2021-06-15T00:00:00Z"/>
        <d v="2021-06-17T00:00:00Z"/>
        <d v="2021-06-25T00:00:00Z"/>
        <d v="2021-06-27T00:00:00Z"/>
        <d v="2021-07-01T00:00:00Z"/>
        <d v="2021-07-10T00:00:00Z"/>
        <d v="2021-07-17T00:00:00Z"/>
        <d v="2021-07-24T00:00:00Z"/>
        <d v="2021-07-31T00:00:00Z"/>
        <d v="2021-08-01T00:00:00Z"/>
        <d v="2021-08-10T00:00:00Z"/>
        <d v="2021-08-16T00:00:00Z"/>
        <d v="2021-08-20T00:00:00Z"/>
        <d v="2021-08-22T00:00:00Z"/>
        <d v="2021-08-28T00:00:00Z"/>
        <d v="2021-09-04T00:00:00Z"/>
        <d v="2021-09-06T00:00:00Z"/>
        <d v="2021-09-09T00:00:00Z"/>
        <d v="2021-09-15T00:00:00Z"/>
        <d v="2021-09-17T00:00:00Z"/>
        <d v="2021-09-20T00:00:00Z"/>
        <d v="2021-09-23T00:00:00Z"/>
        <d v="2021-09-25T00:00:00Z"/>
        <d v="2021-10-05T00:00:00Z"/>
        <d v="2021-10-06T00:00:00Z"/>
        <d v="2021-10-08T00:00:00Z"/>
        <d v="2021-10-15T00:00:00Z"/>
        <d v="2021-10-20T00:00:00Z"/>
        <d v="2021-10-22T00:00:00Z"/>
        <d v="2021-10-24T00:00:00Z"/>
        <d v="2021-10-26T00:00:00Z"/>
        <d v="2021-10-29T00:00:00Z"/>
        <d v="2021-11-02T00:00:00Z"/>
        <d v="2021-11-06T00:00:00Z"/>
        <d v="2021-11-28T00:00:00Z"/>
        <d v="2021-12-08T00:00:00Z"/>
        <d v="2021-12-14T00:00:00Z"/>
        <d v="2021-12-15T00:00:00Z"/>
        <d v="2021-12-18T00:00:00Z"/>
        <d v="2021-12-23T00:00:00Z"/>
        <d v="2021-12-27T00:00:00Z"/>
      </sharedItems>
    </cacheField>
    <cacheField name="Fin">
      <sharedItems containsDate="1" containsBlank="1" containsMixedTypes="1">
        <s v=" "/>
        <d v="2021-01-05T00:00:00Z"/>
        <d v="2021-01-10T00:00:00Z"/>
        <d v="2021-01-13T00:00:00Z"/>
        <d v="2021-01-17T00:00:00Z"/>
        <d v="2021-01-26T00:00:00Z"/>
        <d v="2021-01-29T00:00:00Z"/>
        <d v="2021-02-01T00:00:00Z"/>
        <d v="2021-02-05T00:00:00Z"/>
        <d v="2021-02-09T00:00:00Z"/>
        <d v="2021-02-11T00:00:00Z"/>
        <d v="2021-02-20T00:00:00Z"/>
        <d v="2021-02-26T00:00:00Z"/>
        <d v="2021-02-27T00:00:00Z"/>
        <d v="2021-02-28T00:00:00Z"/>
        <d v="2021-03-05T00:00:00Z"/>
        <m/>
        <d v="2021-03-07T00:00:00Z"/>
        <d v="2021-03-10T00:00:00Z"/>
        <d v="2021-03-14T00:00:00Z"/>
        <d v="2021-03-21T00:00:00Z"/>
        <d v="2021-03-30T00:00:00Z"/>
        <d v="2021-04-01T00:00:00Z"/>
        <d v="2021-04-03T00:00:00Z"/>
        <d v="2021-04-05T00:00:00Z"/>
        <d v="2021-04-24T00:00:00Z"/>
        <d v="2021-05-05T00:00:00Z"/>
        <d v="2021-05-09T00:00:00Z"/>
        <d v="2021-05-12T00:00:00Z"/>
        <d v="2021-05-15T00:00:00Z"/>
        <d v="2021-05-17T00:00:00Z"/>
        <d v="2021-05-21T00:00:00Z"/>
        <d v="2021-05-24T00:00:00Z"/>
        <d v="2021-05-25T00:00:00Z"/>
        <d v="2021-05-30T00:00:00Z"/>
        <d v="2021-06-03T00:00:00Z"/>
        <d v="2021-06-06T00:00:00Z"/>
        <d v="2021-06-13T00:00:00Z"/>
        <d v="2021-06-16T00:00:00Z"/>
        <d v="2021-06-20T00:00:00Z"/>
        <d v="2021-06-27T00:00:00Z"/>
        <d v="2021-06-29T00:00:00Z"/>
        <d v="2021-07-10T00:00:00Z"/>
        <d v="2021-07-17T00:00:00Z"/>
        <d v="2021-07-24T00:00:00Z"/>
        <d v="2021-07-31T00:00:00Z"/>
        <d v="2021-08-01T00:00:00Z"/>
        <d v="2021-08-10T00:00:00Z"/>
        <d v="2021-08-16T00:00:00Z"/>
        <d v="2021-08-20T00:00:00Z"/>
        <d v="2021-08-22T00:00:00Z"/>
        <d v="2021-08-28T00:00:00Z"/>
        <d v="2021-09-04T00:00:00Z"/>
        <d v="2021-09-06T00:00:00Z"/>
        <d v="2021-09-08T00:00:00Z"/>
        <d v="2021-09-13T00:00:00Z"/>
        <d v="2021-09-17T00:00:00Z"/>
        <d v="2021-09-19T00:00:00Z"/>
        <d v="2021-09-23T00:00:00Z"/>
        <d v="2021-09-25T00:00:00Z"/>
        <d v="2021-10-05T00:00:00Z"/>
        <d v="2021-10-06T00:00:00Z"/>
        <d v="2021-10-08T00:00:00Z"/>
        <d v="2021-10-11T00:00:00Z"/>
        <d v="2021-10-17T00:00:00Z"/>
        <d v="2021-10-22T00:00:00Z"/>
        <d v="2021-10-24T00:00:00Z"/>
        <d v="2021-10-26T00:00:00Z"/>
        <d v="2021-10-29T00:00:00Z"/>
        <d v="2021-11-02T00:00:00Z"/>
        <d v="2021-11-05T00:00:00Z"/>
        <d v="2021-11-08T00:00:00Z"/>
        <d v="2021-12-02T00:00:00Z"/>
        <d v="2021-12-14T00:00:00Z"/>
        <d v="2021-12-15T00:00:00Z"/>
        <d v="2021-12-17T00:00:00Z"/>
        <d v="2021-12-22T00:00:00Z"/>
        <d v="2021-12-27T00:00:00Z"/>
        <d v="2022-01-01T00:00:00Z"/>
      </sharedItems>
    </cacheField>
    <cacheField name="Mois" numFmtId="0">
      <sharedItems containsBlank="1">
        <s v=" "/>
        <s v="01 (janvier)"/>
        <s v="02 (février)"/>
        <m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>
      <sharedItems containsBlank="1" containsMixedTypes="1" containsNumber="1" containsInteger="1">
        <s v=" "/>
        <n v="4.0"/>
        <n v="2.0"/>
        <n v="3.0"/>
        <n v="7.0"/>
        <n v="6.0"/>
        <n v="1.0"/>
        <n v="5.0"/>
        <m/>
        <n v="11.0"/>
        <n v="9.0"/>
        <n v="10.0"/>
      </sharedItems>
    </cacheField>
    <cacheField name="Nb Adultes">
      <sharedItems containsBlank="1" containsMixedTypes="1" containsNumber="1" containsInteger="1">
        <s v=" "/>
        <n v="2.0"/>
        <n v="1.0"/>
        <m/>
        <n v="4.0"/>
        <n v="0.0"/>
        <n v="3.0"/>
      </sharedItems>
    </cacheField>
    <cacheField name="PRix/nuits">
      <sharedItems containsBlank="1" containsMixedTypes="1" containsNumber="1" containsInteger="1">
        <s v=" "/>
        <n v="0.0"/>
        <n v="65.0"/>
        <n v="63.0"/>
        <n v="50.0"/>
        <n v="60.0"/>
        <n v="70.0"/>
        <n v="67.0"/>
        <n v="64.0"/>
        <m/>
        <n v="30.0"/>
        <n v="62.0"/>
        <n v="82.0"/>
      </sharedItems>
    </cacheField>
    <cacheField name="Revenus">
      <sharedItems containsBlank="1" containsMixedTypes="1" containsNumber="1" containsInteger="1">
        <s v=" "/>
        <n v="0.0"/>
        <n v="130.0"/>
        <n v="189.0"/>
        <n v="100.0"/>
        <n v="195.0"/>
        <n v="260.0"/>
        <n v="120.0"/>
        <n v="420.0"/>
        <n v="70.0"/>
        <n v="67.0"/>
        <n v="320.0"/>
        <m/>
        <n v="126.0"/>
        <n v="390.0"/>
        <n v="180.0"/>
        <n v="715.0"/>
        <n v="60.0"/>
        <n v="300.0"/>
        <n v="469.0"/>
        <n v="490.0"/>
        <n v="630.0"/>
        <n v="402.0"/>
        <n v="268.0"/>
        <n v="134.0"/>
        <n v="400.0"/>
        <n v="455.0"/>
        <n v="124.0"/>
        <n v="650.0"/>
        <n v="65.0"/>
        <n v="160.0"/>
        <n v="340.0"/>
        <n v="210.0"/>
        <n v="140.0"/>
        <n v="372.0"/>
        <n v="62.0"/>
        <n v="164.0"/>
        <n v="280.0"/>
        <n v="350.0"/>
      </sharedItems>
    </cacheField>
    <cacheField name="Paiement" numFmtId="0">
      <sharedItems containsBlank="1">
        <m/>
        <s v="HomeExchange"/>
        <s v="Espèces"/>
        <s v="Chèque"/>
        <s v="Airbnb"/>
      </sharedItems>
    </cacheField>
    <cacheField name=" Total Taxe séjour">
      <sharedItems containsBlank="1" containsMixedTypes="1" containsNumber="1">
        <m/>
        <n v="0.0"/>
        <s v="  "/>
        <n v="1.4"/>
        <n v="12.599999999999998"/>
        <n v="0.7"/>
        <n v="2.8"/>
        <n v="5.6"/>
        <n v="7.0"/>
      </sharedItems>
    </cacheField>
    <cacheField name="Nuitées taxe séjour">
      <sharedItems containsBlank="1" containsMixedTypes="1" containsNumber="1" containsInteger="1">
        <m/>
        <n v="8.0"/>
        <n v="4.0"/>
        <n v="2.0"/>
        <n v="3.0"/>
        <n v="7.0"/>
        <n v="6.0"/>
        <n v="1.0"/>
        <n v="5.0"/>
        <s v=" "/>
        <n v="9.0"/>
        <n v="14.0"/>
        <n v="24.0"/>
        <n v="16.0"/>
        <n v="10.0"/>
        <n v="0.0"/>
        <n v="1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2" sheet="Gree"/>
  </cacheSource>
  <cacheFields>
    <cacheField name="Nom" numFmtId="0">
      <sharedItems containsBlank="1">
        <m/>
        <s v="Dominic"/>
        <s v="Julien Imaginaires"/>
        <s v="Avec chien"/>
        <s v="Céline"/>
        <s v="Maëlle"/>
        <s v="Marjorie"/>
        <s v="HomeExchange"/>
        <s v="Julien"/>
        <s v="Claudine"/>
        <s v="Salinas"/>
        <s v="Annka"/>
        <s v="Jean"/>
        <s v="Miño"/>
        <s v="Anne Lise"/>
        <s v="Christine"/>
        <s v="Emilie"/>
        <s v="Catherine HomeExchange"/>
        <s v="Anna Centre équestre"/>
        <s v="Anne Vuillemin"/>
        <s v=" "/>
        <s v="Maela"/>
        <s v="Valérie"/>
        <s v="Suzana Tifenn"/>
        <s v="Arnaud Grassin"/>
        <s v="Frederic Eche"/>
        <s v="Nino"/>
        <s v="Jessica"/>
        <s v="Léa"/>
        <s v="Ariane"/>
        <s v="Marine"/>
        <s v="Ada Filipo"/>
        <s v="Marie"/>
        <s v="Québécoise"/>
        <s v="Romuald"/>
        <s v="Nicolas"/>
        <s v="Amélie"/>
        <s v="Marchin"/>
        <s v="Maressech"/>
        <s v="Aline Bosselin"/>
        <s v="Armelle"/>
        <s v="Amandine"/>
        <s v="Johannes"/>
        <s v="Clémence"/>
        <s v="Mr weller"/>
        <s v="Numérologie"/>
        <s v="Lilirondelle"/>
        <s v="Mona"/>
        <s v="Stefirose"/>
        <s v="Altea"/>
        <s v="Suzanne"/>
        <s v="Corinne"/>
        <s v="Laura"/>
        <s v="Lucile"/>
        <s v="Diane"/>
        <s v="Jessica Siré"/>
        <s v="Courdabault"/>
        <s v="Alexandre"/>
        <s v="Mathieu"/>
        <s v="Eric"/>
        <s v="Catherine"/>
        <s v="Hubert"/>
        <s v="Draps"/>
        <s v="Audrey"/>
        <s v="Gwénaëlle"/>
        <s v="Christophe"/>
      </sharedItems>
    </cacheField>
    <cacheField name="Debut">
      <sharedItems containsDate="1" containsBlank="1" containsMixedTypes="1">
        <s v=" "/>
        <d v="2020-12-31T00:00:00Z"/>
        <d v="2021-01-04T00:00:00Z"/>
        <d v="2021-01-10T00:00:00Z"/>
        <d v="2021-01-26T00:00:00Z"/>
        <d v="2021-01-29T00:00:00Z"/>
        <d v="2021-01-31T00:00:00Z"/>
        <m/>
        <d v="2021-02-04T00:00:00Z"/>
        <d v="2021-02-05T00:00:00Z"/>
        <d v="2021-02-10T00:00:00Z"/>
        <d v="2021-02-16T00:00:00Z"/>
        <d v="2021-02-20T00:00:00Z"/>
        <d v="2021-02-22T00:00:00Z"/>
        <d v="2021-02-26T00:00:00Z"/>
        <d v="2021-02-28T00:00:00Z"/>
        <d v="2021-03-02T00:00:00Z"/>
        <d v="2021-03-12T00:00:00Z"/>
        <d v="2021-03-16T00:00:00Z"/>
        <d v="2021-03-20T00:00:00Z"/>
        <d v="2021-03-23T00:00:00Z"/>
        <d v="2021-03-30T00:00:00Z"/>
        <d v="2021-04-03T00:00:00Z"/>
        <d v="2021-04-05T00:00:00Z"/>
        <d v="2021-04-30T00:00:00Z"/>
        <d v="2021-05-03T00:00:00Z"/>
        <d v="2021-05-08T00:00:00Z"/>
        <d v="2021-05-12T00:00:00Z"/>
        <d v="2021-05-13T00:00:00Z"/>
        <d v="2021-05-18T00:00:00Z"/>
        <d v="2021-05-21T00:00:00Z"/>
        <d v="2021-05-28T00:00:00Z"/>
        <d v="2021-06-04T00:00:00Z"/>
        <d v="2021-06-10T00:00:00Z"/>
        <d v="2021-06-18T00:00:00Z"/>
        <d v="2021-06-26T00:00:00Z"/>
        <d v="2021-07-01T00:00:00Z"/>
        <d v="2021-07-10T00:00:00Z"/>
        <d v="2021-07-24T00:00:00Z"/>
        <d v="2021-07-31T00:00:00Z"/>
        <d v="2021-08-07T00:00:00Z"/>
        <d v="2021-08-14T00:00:00Z"/>
        <d v="2021-08-21T00:00:00Z"/>
        <d v="2021-08-28T00:00:00Z"/>
        <d v="2021-09-10T00:00:00Z"/>
        <d v="2021-09-12T00:00:00Z"/>
        <d v="2021-09-13T00:00:00Z"/>
        <d v="2021-09-17T00:00:00Z"/>
        <d v="2021-09-19T00:00:00Z"/>
        <d v="2021-10-01T00:00:00Z"/>
        <d v="2021-10-08T00:00:00Z"/>
        <d v="2021-10-09T00:00:00Z"/>
        <d v="2021-10-13T00:00:00Z"/>
        <d v="2021-10-17T00:00:00Z"/>
        <d v="2021-10-22T00:00:00Z"/>
        <d v="2021-10-24T00:00:00Z"/>
        <d v="2021-10-25T00:00:00Z"/>
        <d v="2021-10-29T00:00:00Z"/>
        <d v="2021-10-30T00:00:00Z"/>
        <d v="2021-11-04T00:00:00Z"/>
        <d v="2021-11-08T00:00:00Z"/>
        <d v="2021-11-11T00:00:00Z"/>
        <d v="2021-11-18T00:00:00Z"/>
        <d v="2021-11-23T00:00:00Z"/>
        <d v="2021-11-27T00:00:00Z"/>
        <d v="2021-11-29T00:00:00Z"/>
        <d v="2021-12-04T00:00:00Z"/>
        <d v="2021-12-07T00:00:00Z"/>
        <d v="2021-12-21T00:00:00Z"/>
        <d v="2021-12-27T00:00:00Z"/>
        <d v="2021-12-31T00:00:00Z"/>
      </sharedItems>
    </cacheField>
    <cacheField name="Fin">
      <sharedItems containsDate="1" containsBlank="1" containsMixedTypes="1">
        <s v=" "/>
        <d v="2021-01-04T00:00:00Z"/>
        <d v="2021-01-05T00:00:00Z"/>
        <d v="2021-01-16T00:00:00Z"/>
        <d v="2021-01-28T00:00:00Z"/>
        <d v="2021-01-31T00:00:00Z"/>
        <d v="2021-02-02T00:00:00Z"/>
        <m/>
        <d v="2021-02-05T00:00:00Z"/>
        <d v="2021-02-07T00:00:00Z"/>
        <d v="2021-02-14T00:00:00Z"/>
        <d v="2021-02-20T00:00:00Z"/>
        <d v="2021-02-22T00:00:00Z"/>
        <d v="2021-02-26T00:00:00Z"/>
        <d v="2021-02-28T00:00:00Z"/>
        <d v="2021-03-02T00:00:00Z"/>
        <d v="2021-03-06T00:00:00Z"/>
        <d v="2021-03-15T00:00:00Z"/>
        <d v="2021-03-18T00:00:00Z"/>
        <d v="2021-03-22T00:00:00Z"/>
        <d v="2021-03-28T00:00:00Z"/>
        <d v="2021-04-03T00:00:00Z"/>
        <d v="2021-04-05T00:00:00Z"/>
        <d v="2021-04-17T00:00:00Z"/>
        <d v="2021-05-02T00:00:00Z"/>
        <d v="2021-05-05T00:00:00Z"/>
        <d v="2021-05-11T00:00:00Z"/>
        <d v="2021-05-13T00:00:00Z"/>
        <d v="2021-05-16T00:00:00Z"/>
        <d v="2021-05-20T00:00:00Z"/>
        <d v="2021-05-25T00:00:00Z"/>
        <d v="2021-05-30T00:00:00Z"/>
        <d v="2021-06-07T00:00:00Z"/>
        <d v="2021-06-16T00:00:00Z"/>
        <d v="2021-06-21T00:00:00Z"/>
        <d v="2021-06-30T00:00:00Z"/>
        <d v="2021-07-03T00:00:00Z"/>
        <d v="2021-07-24T00:00:00Z"/>
        <d v="2021-07-31T00:00:00Z"/>
        <d v="2021-08-07T00:00:00Z"/>
        <d v="2021-08-14T00:00:00Z"/>
        <d v="2021-08-21T00:00:00Z"/>
        <d v="2021-08-28T00:00:00Z"/>
        <d v="2021-09-10T00:00:00Z"/>
        <d v="2021-09-12T00:00:00Z"/>
        <d v="2021-09-13T00:00:00Z"/>
        <d v="2021-09-17T00:00:00Z"/>
        <d v="2021-09-19T00:00:00Z"/>
        <d v="2021-09-25T00:00:00Z"/>
        <d v="2021-10-03T00:00:00Z"/>
        <d v="2021-10-09T00:00:00Z"/>
        <d v="2021-10-10T00:00:00Z"/>
        <d v="2021-10-16T00:00:00Z"/>
        <d v="2021-10-22T00:00:00Z"/>
        <d v="2021-10-24T00:00:00Z"/>
        <d v="2021-10-25T00:00:00Z"/>
        <d v="2021-10-29T00:00:00Z"/>
        <d v="2021-10-30T00:00:00Z"/>
        <d v="2021-11-04T00:00:00Z"/>
        <d v="2021-11-07T00:00:00Z"/>
        <d v="2021-11-11T00:00:00Z"/>
        <d v="2021-11-14T00:00:00Z"/>
        <d v="2021-11-21T00:00:00Z"/>
        <d v="2021-11-27T00:00:00Z"/>
        <d v="2021-11-28T00:00:00Z"/>
        <d v="2021-12-02T00:00:00Z"/>
        <d v="2021-12-07T00:00:00Z"/>
        <d v="2021-12-11T00:00:00Z"/>
        <d v="2021-12-26T00:00:00Z"/>
        <d v="2021-12-31T00:00:00Z"/>
        <d v="2022-01-02T00:00:00Z"/>
      </sharedItems>
    </cacheField>
    <cacheField name="Mois" numFmtId="0">
      <sharedItems containsBlank="1">
        <s v=" "/>
        <s v="01 (janvier)"/>
        <s v="02 (février)"/>
        <m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>
      <sharedItems containsBlank="1" containsMixedTypes="1" containsNumber="1" containsInteger="1">
        <s v=" "/>
        <n v="4.0"/>
        <n v="1.0"/>
        <n v="6.0"/>
        <n v="2.0"/>
        <m/>
        <n v="3.0"/>
        <n v="5.0"/>
        <n v="12.0"/>
        <n v="14.0"/>
        <n v="7.0"/>
        <n v="13.0"/>
      </sharedItems>
    </cacheField>
    <cacheField name="Nb Adultes">
      <sharedItems containsBlank="1" containsMixedTypes="1" containsNumber="1" containsInteger="1">
        <s v=" "/>
        <n v="1.0"/>
        <n v="2.0"/>
        <m/>
        <n v="4.0"/>
        <n v="3.0"/>
      </sharedItems>
    </cacheField>
    <cacheField name="PRix/nuits">
      <sharedItems containsBlank="1" containsMixedTypes="1" containsNumber="1" containsInteger="1">
        <s v=" "/>
        <n v="62.0"/>
        <n v="50.0"/>
        <n v="65.0"/>
        <n v="47.0"/>
        <m/>
        <n v="60.0"/>
        <n v="0.0"/>
        <n v="68.0"/>
        <n v="70.0"/>
        <n v="55.0"/>
        <n v="75.0"/>
        <n v="54.0"/>
        <n v="53.0"/>
        <n v="67.0"/>
        <n v="63.0"/>
      </sharedItems>
    </cacheField>
    <cacheField name="Revenus">
      <sharedItems containsBlank="1" containsMixedTypes="1" containsNumber="1" containsInteger="1">
        <s v=" "/>
        <n v="248.0"/>
        <n v="50.0"/>
        <n v="390.0"/>
        <n v="94.0"/>
        <n v="124.0"/>
        <n v="1030.0"/>
        <n v="60.0"/>
        <n v="0.0"/>
        <n v="272.0"/>
        <n v="136.0"/>
        <n v="280.0"/>
        <n v="130.0"/>
        <n v="1002.0"/>
        <n v="260.0"/>
        <n v="186.0"/>
        <n v="700.0"/>
        <n v="220.0"/>
        <n v="350.0"/>
        <n v="150.0"/>
        <n v="108.0"/>
        <n v="195.0"/>
        <n v="65.0"/>
        <n v="1221.0"/>
        <n v="1031.0"/>
        <n v="140.0"/>
        <n v="980.0"/>
        <n v="490.0"/>
        <n v="1610.0"/>
        <n v="1960.0"/>
        <n v="845.0"/>
        <n v="62.0"/>
        <n v="1805.0"/>
        <n v="159.0"/>
        <n v="67.0"/>
        <n v="268.0"/>
        <n v="1295.0"/>
        <n v="295.0"/>
        <n v="1817.0"/>
        <n v="252.0"/>
        <m/>
      </sharedItems>
    </cacheField>
    <cacheField name="Paiement" numFmtId="0">
      <sharedItems containsBlank="1">
        <s v=" "/>
        <s v="Airbnb"/>
        <s v="Espèces"/>
        <m/>
        <s v="Chèques"/>
        <s v="HomeExchange"/>
        <s v="Chèque"/>
      </sharedItems>
    </cacheField>
    <cacheField name=" Total Taxe séjour">
      <sharedItems containsBlank="1" containsMixedTypes="1" containsNumber="1">
        <s v="  "/>
        <n v="2.8"/>
        <n v="1.4"/>
        <n v="4.199999999999999"/>
        <m/>
        <n v="0.0"/>
        <n v="5.6"/>
        <n v="7.0"/>
        <n v="8.399999999999999"/>
        <n v="9.799999999999999"/>
        <n v="4.8999999999999995"/>
        <n v="18.2"/>
        <n v="2.0999999999999996"/>
        <n v="3.5"/>
        <n v="0.7"/>
        <n v="6.299999999999999"/>
      </sharedItems>
    </cacheField>
    <cacheField name="Nb nuitées pour taxe">
      <sharedItems containsBlank="1" containsMixedTypes="1" containsNumber="1" containsInteger="1">
        <s v=" "/>
        <n v="4.0"/>
        <n v="2.0"/>
        <n v="6.0"/>
        <m/>
        <n v="8.0"/>
        <n v="0.0"/>
        <n v="10.0"/>
        <n v="24.0"/>
        <n v="12.0"/>
        <n v="14.0"/>
        <n v="7.0"/>
        <n v="26.0"/>
        <n v="3.0"/>
        <n v="5.0"/>
        <n v="1.0"/>
        <n v="9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23" sheet="Edmond"/>
  </cacheSource>
  <cacheFields>
    <cacheField name="Title" numFmtId="0">
      <sharedItems containsBlank="1">
        <m/>
        <s v="Klervi"/>
        <s v="Sarah"/>
        <s v="AC"/>
        <s v="sorcières"/>
        <s v="Marion"/>
        <s v="Héléne"/>
        <s v="Laurence"/>
        <s v="Véronique"/>
        <s v="Elsa"/>
        <s v="Potiron"/>
        <s v="Gaspar"/>
        <s v="Joelle"/>
        <s v="Jeremy"/>
        <s v="Rachel"/>
        <s v="Anne Sophie"/>
        <s v="Guillaume"/>
        <s v="Denis"/>
        <s v="Daryanne"/>
        <s v="Myriam"/>
        <s v="Aline"/>
        <s v="Marie"/>
        <s v="Margaux"/>
        <s v="Louise"/>
        <s v="Hielena"/>
        <s v="Guinard"/>
        <s v="Camille"/>
        <s v="Jouvin"/>
        <s v="Emilie"/>
        <s v="Aurore"/>
        <s v="Eric"/>
        <s v="Marine"/>
        <s v="Irene"/>
        <s v="Anaïs"/>
        <s v="Juliette"/>
        <s v="Lisa"/>
        <s v="Sam"/>
        <s v="Jean Pascal"/>
        <s v="Chloé"/>
        <s v="Jérome"/>
        <s v="Sébastien"/>
        <s v="Emmanuelle"/>
        <s v="Delphine"/>
        <s v="Virginie"/>
        <s v="Jonathan"/>
        <s v="Kristina"/>
        <s v="Corinne"/>
        <s v="Daniele"/>
        <s v="Philomène"/>
        <s v="Gary"/>
        <s v="Thomas"/>
        <s v="Nadège"/>
        <s v="Mélissa"/>
        <s v="Romain"/>
        <s v="Dominika"/>
        <s v="Marc et Pauline"/>
        <s v=" "/>
        <s v="Isabelle"/>
        <s v="Charlotte"/>
        <s v="Frederic"/>
        <s v="Johanna"/>
        <s v="Pierre"/>
        <s v="Cristel"/>
        <s v="Amandine"/>
        <s v="Valérie"/>
        <s v="Laury"/>
        <s v="Julie"/>
        <s v="Aymeric"/>
        <s v="Jocelyne"/>
        <s v="Emeline"/>
        <s v="Draps"/>
        <s v="Mathilde"/>
        <s v="Mona"/>
        <s v="Emma"/>
        <s v="Joseph"/>
        <s v="Lebreton"/>
        <s v="Anne Laure"/>
        <s v="Jissé"/>
        <s v="Céline"/>
        <s v="Sophie"/>
        <s v="Morgane"/>
        <s v="Duverglas"/>
        <s v="Sara"/>
        <s v="Sandrine"/>
        <s v="Mélanie"/>
        <s v="Hélène"/>
        <s v="Claire"/>
        <s v="Coralie"/>
        <s v="Anais"/>
        <s v="Armande"/>
        <s v="Clément"/>
        <s v="Raphy"/>
        <s v="Chafika"/>
        <s v="Maria Christina"/>
        <s v="Pascal"/>
      </sharedItems>
    </cacheField>
    <cacheField name="Debut">
      <sharedItems containsDate="1" containsBlank="1" containsMixedTypes="1">
        <m/>
        <d v="2021-01-04T00:00:00Z"/>
        <d v="2021-01-07T00:00:00Z"/>
        <d v="2021-01-09T00:00:00Z"/>
        <d v="2021-01-12T00:00:00Z"/>
        <d v="2021-01-15T00:00:00Z"/>
        <d v="2021-01-19T00:00:00Z"/>
        <d v="2021-01-22T00:00:00Z"/>
        <d v="2021-01-26T00:00:00Z"/>
        <d v="2021-01-29T00:00:00Z"/>
        <d v="2021-02-04T00:00:00Z"/>
        <d v="2021-02-13T00:00:00Z"/>
        <d v="2021-02-14T00:00:00Z"/>
        <d v="2021-02-19T00:00:00Z"/>
        <d v="2021-02-23T00:00:00Z"/>
        <d v="2021-02-25T00:00:00Z"/>
        <d v="2021-02-27T00:00:00Z"/>
        <d v="2021-03-01T00:00:00Z"/>
        <d v="2021-03-03T00:00:00Z"/>
        <d v="2021-03-04T00:00:00Z"/>
        <d v="2021-03-09T00:00:00Z"/>
        <d v="2021-03-14T00:00:00Z"/>
        <d v="2021-03-15T00:00:00Z"/>
        <d v="2021-03-20T00:00:00Z"/>
        <d v="2021-03-24T00:00:00Z"/>
        <d v="2021-03-27T00:00:00Z"/>
        <d v="2021-03-29T00:00:00Z"/>
        <d v="2021-04-03T00:00:00Z"/>
        <d v="2021-04-09T00:00:00Z"/>
        <d v="2021-04-22T00:00:00Z"/>
        <d v="2021-04-25T00:00:00Z"/>
        <d v="2021-04-29T00:00:00Z"/>
        <d v="2021-05-03T00:00:00Z"/>
        <d v="2021-05-06T00:00:00Z"/>
        <d v="2021-05-07T00:00:00Z"/>
        <d v="2021-05-09T00:00:00Z"/>
        <d v="2021-05-15T00:00:00Z"/>
        <d v="2021-05-16T00:00:00Z"/>
        <d v="2021-05-21T00:00:00Z"/>
        <d v="2021-05-24T00:00:00Z"/>
        <d v="2021-05-26T00:00:00Z"/>
        <d v="2021-05-28T00:00:00Z"/>
        <d v="2021-06-03T00:00:00Z"/>
        <d v="2021-06-04T00:00:00Z"/>
        <d v="2021-06-06T00:00:00Z"/>
        <d v="2021-06-07T00:00:00Z"/>
        <d v="2021-06-10T00:00:00Z"/>
        <d v="2021-06-11T00:00:00Z"/>
        <d v="2021-06-16T00:00:00Z"/>
        <d v="2021-06-18T00:00:00Z"/>
        <d v="2021-06-20T00:00:00Z"/>
        <d v="2021-06-22T00:00:00Z"/>
        <d v="2021-06-24T00:00:00Z"/>
        <d v="2021-06-27T00:00:00Z"/>
        <d v="2021-06-28T00:00:00Z"/>
        <d v="2021-06-30T00:00:00Z"/>
        <d v="2021-07-01T00:00:00Z"/>
        <d v="2021-07-03T00:00:00Z"/>
        <s v=" "/>
        <d v="2021-08-01T00:00:00Z"/>
        <d v="2021-08-07T00:00:00Z"/>
        <d v="2021-08-14T00:00:00Z"/>
        <d v="2021-08-16T00:00:00Z"/>
        <d v="2021-08-25T00:00:00Z"/>
        <d v="2021-08-30T00:00:00Z"/>
        <d v="2021-09-02T00:00:00Z"/>
        <d v="2021-09-03T00:00:00Z"/>
        <d v="2021-09-06T00:00:00Z"/>
        <d v="2021-09-09T00:00:00Z"/>
        <d v="2021-09-13T00:00:00Z"/>
        <d v="2021-09-20T00:00:00Z"/>
        <d v="2021-09-23T00:00:00Z"/>
        <d v="2021-09-24T00:00:00Z"/>
        <d v="2021-09-26T00:00:00Z"/>
        <d v="2021-09-28T00:00:00Z"/>
        <d v="2021-10-01T00:00:00Z"/>
        <d v="2021-10-03T00:00:00Z"/>
        <d v="2021-10-08T00:00:00Z"/>
        <d v="2021-10-09T00:00:00Z"/>
        <d v="2021-10-12T00:00:00Z"/>
        <d v="2021-10-11T00:00:00Z"/>
        <d v="2021-10-15T00:00:00Z"/>
        <d v="2021-10-17T00:00:00Z"/>
        <d v="2021-10-19T00:00:00Z"/>
        <d v="2021-10-22T00:00:00Z"/>
        <d v="2021-10-27T00:00:00Z"/>
        <d v="2021-11-01T00:00:00Z"/>
        <d v="2021-11-04T00:00:00Z"/>
        <d v="2021-11-05T00:00:00Z"/>
        <d v="2021-11-08T00:00:00Z"/>
        <d v="2021-11-10T00:00:00Z"/>
        <d v="2021-11-11T00:00:00Z"/>
        <d v="2021-11-17T00:00:00Z"/>
        <d v="2021-11-19T00:00:00Z"/>
        <d v="2021-11-22T00:00:00Z"/>
        <d v="2021-11-25T00:00:00Z"/>
        <d v="2021-11-27T00:00:00Z"/>
        <d v="2021-11-30T00:00:00Z"/>
        <d v="2021-12-03T00:00:00Z"/>
        <d v="2021-12-05T00:00:00Z"/>
        <d v="2021-12-10T00:00:00Z"/>
        <d v="2021-12-17T00:00:00Z"/>
        <d v="2022-12-19T00:00:00Z"/>
        <d v="2021-12-24T00:00:00Z"/>
        <d v="2021-12-28T00:00:00Z"/>
      </sharedItems>
    </cacheField>
    <cacheField name="Fin">
      <sharedItems containsDate="1" containsBlank="1" containsMixedTypes="1">
        <m/>
        <d v="2021-01-07T00:00:00Z"/>
        <d v="2021-01-09T00:00:00Z"/>
        <d v="2021-01-11T00:00:00Z"/>
        <d v="2021-01-14T00:00:00Z"/>
        <d v="2021-01-17T00:00:00Z"/>
        <d v="2021-01-22T00:00:00Z"/>
        <d v="2021-01-26T00:00:00Z"/>
        <d v="2021-01-28T00:00:00Z"/>
        <d v="2021-01-31T00:00:00Z"/>
        <d v="2021-02-10T00:00:00Z"/>
        <d v="2021-02-14T00:00:00Z"/>
        <d v="2021-02-18T00:00:00Z"/>
        <d v="2021-02-21T00:00:00Z"/>
        <d v="2021-02-25T00:00:00Z"/>
        <d v="2021-02-27T00:00:00Z"/>
        <d v="2021-03-01T00:00:00Z"/>
        <d v="2021-03-03T00:00:00Z"/>
        <d v="2021-03-04T00:00:00Z"/>
        <d v="2021-03-07T00:00:00Z"/>
        <d v="2021-03-14T00:00:00Z"/>
        <d v="2021-03-15T00:00:00Z"/>
        <d v="2021-03-20T00:00:00Z"/>
        <d v="2021-03-24T00:00:00Z"/>
        <d v="2021-03-27T00:00:00Z"/>
        <d v="2021-03-29T00:00:00Z"/>
        <d v="2021-04-03T00:00:00Z"/>
        <d v="2021-04-05T00:00:00Z"/>
        <d v="2021-04-11T00:00:00Z"/>
        <d v="2021-04-25T00:00:00Z"/>
        <d v="2021-04-27T00:00:00Z"/>
        <d v="2021-05-01T00:00:00Z"/>
        <d v="2021-05-06T00:00:00Z"/>
        <d v="2021-05-07T00:00:00Z"/>
        <d v="2021-05-09T00:00:00Z"/>
        <d v="2021-05-15T00:00:00Z"/>
        <d v="2021-05-16T00:00:00Z"/>
        <d v="2021-05-19T00:00:00Z"/>
        <d v="2021-05-24T00:00:00Z"/>
        <d v="2021-05-26T00:00:00Z"/>
        <d v="2021-05-28T00:00:00Z"/>
        <d v="2021-06-03T00:00:00Z"/>
        <d v="2021-06-04T00:00:00Z"/>
        <d v="2021-06-06T00:00:00Z"/>
        <d v="2021-06-07T00:00:00Z"/>
        <d v="2021-06-10T00:00:00Z"/>
        <d v="2021-06-11T00:00:00Z"/>
        <d v="2021-06-14T00:00:00Z"/>
        <d v="2021-06-18T00:00:00Z"/>
        <d v="2021-06-20T00:00:00Z"/>
        <d v="2021-06-22T00:00:00Z"/>
        <d v="2021-06-24T00:00:00Z"/>
        <d v="2021-06-27T00:00:00Z"/>
        <d v="2021-06-28T00:00:00Z"/>
        <d v="2021-06-30T00:00:00Z"/>
        <d v="2021-07-01T00:00:00Z"/>
        <d v="2021-07-02T00:00:00Z"/>
        <d v="2021-08-01T00:00:00Z"/>
        <s v=" "/>
        <d v="2021-08-07T00:00:00Z"/>
        <d v="2021-08-14T00:00:00Z"/>
        <d v="2021-08-16T00:00:00Z"/>
        <d v="2021-08-25T00:00:00Z"/>
        <d v="2021-08-30T00:00:00Z"/>
        <d v="2021-09-02T00:00:00Z"/>
        <d v="2021-09-03T00:00:00Z"/>
        <d v="2021-09-05T00:00:00Z"/>
        <d v="2021-09-08T00:00:00Z"/>
        <d v="2021-09-13T00:00:00Z"/>
        <d v="2021-09-20T00:00:00Z"/>
        <d v="2021-09-23T00:00:00Z"/>
        <d v="2021-09-24T00:00:00Z"/>
        <d v="2021-09-26T00:00:00Z"/>
        <d v="2021-09-28T00:00:00Z"/>
        <d v="2021-10-01T00:00:00Z"/>
        <d v="2021-10-03T00:00:00Z"/>
        <d v="2021-10-05T00:00:00Z"/>
        <d v="2021-10-09T00:00:00Z"/>
        <d v="2021-10-12T00:00:00Z"/>
        <d v="2021-10-13T00:00:00Z"/>
        <d v="2021-10-14T00:00:00Z"/>
        <d v="2021-10-17T00:00:00Z"/>
        <d v="2021-10-19T00:00:00Z"/>
        <d v="2021-10-22T00:00:00Z"/>
        <d v="2021-10-24T00:00:00Z"/>
        <d v="2021-11-01T00:00:00Z"/>
        <d v="2021-11-04T00:00:00Z"/>
        <d v="2021-11-05T00:00:00Z"/>
        <d v="2021-11-07T00:00:00Z"/>
        <d v="2021-11-10T00:00:00Z"/>
        <d v="2021-11-11T00:00:00Z"/>
        <d v="2021-11-14T00:00:00Z"/>
        <d v="2021-11-19T00:00:00Z"/>
        <d v="2021-11-21T00:00:00Z"/>
        <d v="2021-11-25T00:00:00Z"/>
        <d v="2021-11-27T00:00:00Z"/>
        <d v="2021-11-30T00:00:00Z"/>
        <d v="2021-12-03T00:00:00Z"/>
        <d v="2021-12-05T00:00:00Z"/>
        <d v="2021-12-10T00:00:00Z"/>
        <d v="2021-12-12T00:00:00Z"/>
        <d v="2021-12-19T00:00:00Z"/>
        <d v="2022-12-23T00:00:00Z"/>
        <d v="2021-12-28T00:00:00Z"/>
        <d v="2022-01-02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 "/>
        <s v="08 (août)"/>
        <s v="09 (septembre)"/>
        <s v="10 (octobre)"/>
        <s v="11 (novembre)"/>
        <s v="12 (décembre)"/>
      </sharedItems>
    </cacheField>
    <cacheField name="Nb Nuits">
      <sharedItems containsBlank="1" containsMixedTypes="1" containsNumber="1" containsInteger="1">
        <m/>
        <n v="3.0"/>
        <n v="2.0"/>
        <n v="4.0"/>
        <n v="6.0"/>
        <n v="1.0"/>
        <n v="5.0"/>
        <n v="29.0"/>
        <s v=" "/>
        <n v="7.0"/>
        <n v="9.0"/>
      </sharedItems>
    </cacheField>
    <cacheField name="Nb Adultes">
      <sharedItems containsBlank="1" containsMixedTypes="1" containsNumber="1" containsInteger="1">
        <m/>
        <n v="2.0"/>
        <n v="1.0"/>
        <s v=" "/>
      </sharedItems>
    </cacheField>
    <cacheField name="PRix/nuits">
      <sharedItems containsBlank="1" containsMixedTypes="1" containsNumber="1" containsInteger="1">
        <m/>
        <n v="43.0"/>
        <n v="45.0"/>
        <n v="53.0"/>
        <n v="55.0"/>
        <n v="46.0"/>
        <s v=" "/>
        <n v="48.0"/>
      </sharedItems>
    </cacheField>
    <cacheField name="Revenus">
      <sharedItems containsBlank="1" containsMixedTypes="1" containsNumber="1" containsInteger="1">
        <m/>
        <n v="129.0"/>
        <n v="86.0"/>
        <n v="90.0"/>
        <n v="172.0"/>
        <n v="258.0"/>
        <n v="53.0"/>
        <n v="220.0"/>
        <n v="106.0"/>
        <n v="110.0"/>
        <n v="165.0"/>
        <n v="215.0"/>
        <n v="43.0"/>
        <n v="135.0"/>
        <n v="270.0"/>
        <n v="1350.0"/>
        <s v=" "/>
        <n v="318.0"/>
        <n v="385.0"/>
        <n v="477.0"/>
        <n v="265.0"/>
        <n v="159.0"/>
        <n v="180.0"/>
        <n v="315.0"/>
        <n v="45.0"/>
        <n v="96.0"/>
        <n v="192.0"/>
        <n v="212.0"/>
        <n v="275.0"/>
      </sharedItems>
    </cacheField>
    <cacheField name="Paiement" numFmtId="0">
      <sharedItems containsBlank="1">
        <m/>
        <s v="Airbnb"/>
        <s v="Espèces"/>
        <s v="Chèque"/>
      </sharedItems>
    </cacheField>
    <cacheField name=" Total Taxe séjour" numFmtId="0">
      <sharedItems containsString="0" containsBlank="1" containsNumber="1">
        <m/>
        <n v="4.199999999999999"/>
        <n v="2.8"/>
        <n v="5.6"/>
        <n v="8.399999999999999"/>
        <n v="1.4"/>
        <n v="7.0"/>
        <n v="0.7"/>
        <n v="20.299999999999997"/>
        <n v="4.8999999999999995"/>
        <n v="6.3"/>
        <n v="3.5"/>
        <n v="2.0999999999999996"/>
      </sharedItems>
    </cacheField>
    <cacheField name="Nuitées Taxes" numFmtId="0">
      <sharedItems containsString="0" containsBlank="1" containsNumber="1" containsInteger="1">
        <m/>
        <n v="6.0"/>
        <n v="4.0"/>
        <n v="8.0"/>
        <n v="12.0"/>
        <n v="2.0"/>
        <n v="10.0"/>
        <n v="1.0"/>
        <n v="29.0"/>
        <n v="7.0"/>
        <n v="9.0"/>
        <n v="5.0"/>
        <n v="3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64" sheet="Liberté"/>
  </cacheSource>
  <cacheFields>
    <cacheField name="Title" numFmtId="0">
      <sharedItems containsBlank="1">
        <m/>
        <s v="Orianne"/>
        <s v="Emilie"/>
        <s v="François Eric"/>
        <s v="Sandrine"/>
        <s v="Kevin"/>
        <s v="Corinne"/>
        <s v="Christelle Leroy"/>
        <s v="Davy"/>
        <s v="Lucie"/>
        <s v="Marie Colombe"/>
        <s v="Pauline et Fabien"/>
        <s v="Laetitia"/>
        <s v="Paola"/>
        <s v="Fiona"/>
        <s v="Joomun"/>
        <s v="Mathilde"/>
        <s v="Annaig"/>
        <s v="Maxime"/>
        <s v="Patrice"/>
        <s v="Marie"/>
        <s v="Christine"/>
        <s v="Capucine"/>
        <s v="Josué"/>
        <s v="leboncoin"/>
        <s v="Myriam Demeur"/>
        <s v="Frederic"/>
        <s v="David"/>
        <s v="Anne Lise"/>
        <s v="Stackelberg"/>
        <s v="Micka"/>
        <s v="Nicole"/>
        <s v="Céline"/>
        <s v="Florian"/>
        <s v="Jerusalem"/>
        <s v="Christelle"/>
        <s v="Claire"/>
        <s v="Steven"/>
        <s v="Elise"/>
        <s v="Camille"/>
        <s v="Alexandrine"/>
        <s v="Pauline"/>
        <s v="Molinier Piguel"/>
        <s v="Mélanie - gîte de France"/>
      </sharedItems>
    </cacheField>
    <cacheField name="Debut" numFmtId="0">
      <sharedItems containsDate="1" containsString="0" containsBlank="1">
        <m/>
        <d v="2021-03-25T00:00:00Z"/>
        <d v="2021-04-03T00:00:00Z"/>
        <d v="2021-04-17T00:00:00Z"/>
        <d v="2021-04-30T00:00:00Z"/>
        <d v="2021-05-07T00:00:00Z"/>
        <d v="2021-05-13T00:00:00Z"/>
        <d v="2021-05-21T00:00:00Z"/>
        <d v="2021-05-28T00:00:00Z"/>
        <d v="2021-06-04T00:00:00Z"/>
        <d v="2021-06-09T00:00:00Z"/>
        <d v="2021-06-12T00:00:00Z"/>
        <d v="2021-06-18T00:00:00Z"/>
        <d v="2021-06-25T00:00:00Z"/>
        <d v="2021-07-02T00:00:00Z"/>
        <d v="2021-07-12T00:00:00Z"/>
        <d v="2021-07-16T00:00:00Z"/>
        <d v="2021-07-21T00:00:00Z"/>
        <d v="2021-07-23T00:00:00Z"/>
        <d v="2021-07-31T00:00:00Z"/>
        <d v="2021-08-08T00:00:00Z"/>
        <d v="2021-08-13T00:00:00Z"/>
        <d v="2021-08-16T00:00:00Z"/>
        <d v="2021-08-19T00:00:00Z"/>
        <d v="2021-08-22T00:00:00Z"/>
        <d v="2021-09-10T00:00:00Z"/>
        <d v="2021-09-17T00:00:00Z"/>
        <d v="2021-09-24T00:00:00Z"/>
        <d v="2021-10-01T00:00:00Z"/>
        <d v="2021-10-06T00:00:00Z"/>
        <d v="2021-10-09T00:00:00Z"/>
        <d v="2021-10-15T00:00:00Z"/>
        <d v="2021-10-22T00:00:00Z"/>
        <d v="2021-10-26T00:00:00Z"/>
        <d v="2021-10-29T00:00:00Z"/>
        <d v="2021-11-01T00:00:00Z"/>
        <d v="2021-11-05T00:00:00Z"/>
        <d v="2021-11-11T00:00:00Z"/>
        <d v="2021-11-19T00:00:00Z"/>
        <d v="2021-11-26T00:00:00Z"/>
        <d v="2021-12-03T00:00:00Z"/>
        <d v="2021-12-10T00:00:00Z"/>
        <d v="2021-12-17T00:00:00Z"/>
        <d v="2021-12-24T00:00:00Z"/>
        <d v="2021-12-30T00:00:00Z"/>
      </sharedItems>
    </cacheField>
    <cacheField name="Fin" numFmtId="0">
      <sharedItems containsDate="1" containsString="0" containsBlank="1">
        <m/>
        <d v="2021-03-30T00:00:00Z"/>
        <d v="2021-04-05T00:00:00Z"/>
        <d v="2021-04-18T00:00:00Z"/>
        <d v="2021-05-02T00:00:00Z"/>
        <d v="2021-05-09T00:00:00Z"/>
        <d v="2021-05-16T00:00:00Z"/>
        <d v="2021-05-25T00:00:00Z"/>
        <d v="2021-05-30T00:00:00Z"/>
        <d v="2021-06-06T00:00:00Z"/>
        <d v="2021-06-12T00:00:00Z"/>
        <d v="2021-06-14T00:00:00Z"/>
        <d v="2021-06-20T00:00:00Z"/>
        <d v="2021-06-27T00:00:00Z"/>
        <d v="2021-07-04T00:00:00Z"/>
        <d v="2021-07-15T00:00:00Z"/>
        <d v="2021-07-18T00:00:00Z"/>
        <d v="2021-07-22T00:00:00Z"/>
        <d v="2021-07-26T00:00:00Z"/>
        <d v="2021-08-07T00:00:00Z"/>
        <d v="2021-08-13T00:00:00Z"/>
        <d v="2021-08-16T00:00:00Z"/>
        <d v="2021-08-19T00:00:00Z"/>
        <d v="2021-08-22T00:00:00Z"/>
        <d v="2021-08-26T00:00:00Z"/>
        <d v="2021-09-12T00:00:00Z"/>
        <d v="2021-09-19T00:00:00Z"/>
        <d v="2021-09-26T00:00:00Z"/>
        <d v="2021-10-03T00:00:00Z"/>
        <d v="2021-10-09T00:00:00Z"/>
        <d v="2021-10-14T00:00:00Z"/>
        <d v="2021-10-17T00:00:00Z"/>
        <d v="2021-10-25T00:00:00Z"/>
        <d v="2021-10-28T00:00:00Z"/>
        <d v="2021-11-01T00:00:00Z"/>
        <d v="2021-11-03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  <d v="2022-01-02T00:00:00Z"/>
      </sharedItems>
    </cacheField>
    <cacheField name="Mois" numFmtId="0">
      <sharedItems containsBlank="1">
        <m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5.0"/>
        <n v="2.0"/>
        <n v="1.0"/>
        <n v="3.0"/>
        <n v="4.0"/>
        <n v="7.0"/>
      </sharedItems>
    </cacheField>
    <cacheField name="Nb Adultes" numFmtId="0">
      <sharedItems containsString="0" containsBlank="1" containsNumber="1" containsInteger="1">
        <m/>
        <n v="2.0"/>
        <n v="6.0"/>
        <n v="8.0"/>
        <n v="5.0"/>
        <n v="13.0"/>
        <n v="15.0"/>
        <n v="14.0"/>
        <n v="9.0"/>
        <n v="4.0"/>
        <n v="12.0"/>
        <n v="10.0"/>
        <n v="3.0"/>
        <n v="11.0"/>
        <n v="7.0"/>
      </sharedItems>
    </cacheField>
    <cacheField name="PRix/nuits" numFmtId="0">
      <sharedItems containsString="0" containsBlank="1" containsNumber="1">
        <m/>
        <n v="45.0"/>
        <n v="212.0"/>
        <n v="300.0"/>
        <n v="250.0"/>
        <n v="241.0"/>
        <n v="232.5"/>
        <n v="220.0"/>
        <n v="183.0"/>
        <n v="280.0"/>
        <n v="200.0"/>
        <n v="225.0"/>
        <n v="160.0"/>
      </sharedItems>
    </cacheField>
    <cacheField name="Revenus" numFmtId="0">
      <sharedItems containsString="0" containsBlank="1" containsNumber="1" containsInteger="1">
        <m/>
        <n v="225.0"/>
        <n v="424.0"/>
        <n v="300.0"/>
        <n v="1373.0"/>
        <n v="500.0"/>
        <n v="723.0"/>
        <n v="930.0"/>
        <n v="482.0"/>
        <n v="2635.0"/>
        <n v="440.0"/>
        <n v="750.0"/>
        <n v="2214.0"/>
        <n v="549.0"/>
        <n v="560.0"/>
        <n v="200.0"/>
        <n v="2059.0"/>
        <n v="1575.0"/>
        <n v="1250.0"/>
        <n v="640.0"/>
        <n v="5634.0"/>
        <n v="600.0"/>
        <n v="1582.0"/>
        <n v="636.0"/>
        <n v="4841.0"/>
        <n v="2232.0"/>
      </sharedItems>
    </cacheField>
    <cacheField name="Paiement" numFmtId="0">
      <sharedItems containsBlank="1">
        <m/>
        <s v="Chèque"/>
        <s v="Airbnb"/>
        <s v="Espèces"/>
      </sharedItems>
    </cacheField>
    <cacheField name=" Menage" numFmtId="0">
      <sharedItems containsBlank="1">
        <m/>
        <s v=" ménage 80€"/>
        <s v=" ménage 100€"/>
        <s v=" ménage 120€"/>
        <s v=" ménage 130€"/>
        <s v=" ménage 120€&#10;draps 150€"/>
        <s v=" ménage draps"/>
        <s v=" (sup. 60€ dimanche)"/>
        <s v="virement"/>
      </sharedItems>
    </cacheField>
    <cacheField name="Nuitées Taxes">
      <sharedItems containsBlank="1" containsMixedTypes="1" containsNumber="1" containsInteger="1">
        <m/>
        <s v=","/>
        <n v="12.0"/>
        <n v="8.0"/>
        <n v="16.0"/>
        <n v="0.0"/>
        <n v="10.0"/>
        <n v="39.0"/>
        <n v="24.0"/>
        <n v="26.0"/>
        <n v="18.0"/>
        <n v="30.0"/>
        <n v="28.0"/>
        <n v="27.0"/>
        <n v="4.0"/>
        <n v="84.0"/>
        <n v="25.0"/>
        <n v="36.0"/>
        <n v="50.0"/>
        <n v="42.0"/>
        <n v="6.0"/>
        <n v="22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cats" cacheId="0" dataCaption="" compact="0" compactData="0">
  <location ref="A4:C17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ois" axis="axisRow" compact="0" outline="0" multipleItemSelectionAllowed="1" showAll="0" sortType="ascending">
      <items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aiement" axis="axisPage" compact="0" outline="0" multipleItemSelectionAllowed="1" showAll="0">
      <items>
        <item h="1" x="0"/>
        <item h="1" x="1"/>
        <item x="2"/>
        <item x="3"/>
        <item x="4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itées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ncats 2" cacheId="1" dataCaption="" compact="0" compactData="0">
  <location ref="A22:C35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ois" axis="axisRow" compact="0" outline="0" multipleItemSelectionAllowed="1" showAll="0" sortType="ascending">
      <items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h="1" x="3"/>
        <item h="1" x="4"/>
        <item h="1" x="5"/>
        <item x="6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b nuitées pour tax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cats 3" cacheId="2" dataCaption="" compact="0" compactData="0">
  <location ref="A42:C5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Mois" axis="axisRow" compact="0" outline="0" multipleItemSelectionAllowed="1" showAll="0" sortType="ascending">
      <items>
        <item x="0"/>
        <item x="8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itées Tax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ncats 4" cacheId="3" dataCaption="" compact="0" compactData="0">
  <location ref="A62:C73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t="default"/>
      </items>
    </pivotField>
    <pivotField name=" Men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itées Tax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9.38"/>
    <col customWidth="1" min="4" max="4" width="12.0"/>
    <col customWidth="1" min="5" max="5" width="7.38"/>
    <col customWidth="1" min="7" max="7" width="8.5"/>
    <col customWidth="1" min="8" max="8" width="7.63"/>
    <col customWidth="1" hidden="1" min="9" max="9" width="12.88"/>
    <col customWidth="1" min="10" max="10" width="14.0"/>
    <col customWidth="1" min="11" max="11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</row>
    <row r="2">
      <c r="A2" s="8"/>
      <c r="B2" s="11" t="s">
        <v>11</v>
      </c>
      <c r="C2" s="11" t="s">
        <v>11</v>
      </c>
      <c r="D2" s="12" t="s">
        <v>11</v>
      </c>
      <c r="E2" s="4" t="s">
        <v>11</v>
      </c>
      <c r="F2" s="5" t="s">
        <v>11</v>
      </c>
      <c r="G2" s="6" t="s">
        <v>11</v>
      </c>
      <c r="H2" s="7" t="s">
        <v>11</v>
      </c>
      <c r="I2" s="8" t="s">
        <v>11</v>
      </c>
      <c r="J2" s="13" t="s">
        <v>11</v>
      </c>
      <c r="K2" s="14" t="s">
        <v>11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8" t="s">
        <v>12</v>
      </c>
      <c r="B3" s="2">
        <v>44196.0</v>
      </c>
      <c r="C3" s="2">
        <v>44200.0</v>
      </c>
      <c r="D3" s="16" t="str">
        <f t="shared" ref="D3:D8" si="1">TEXT(C3 ,"mm (mmmm)")</f>
        <v>01 (janvier)</v>
      </c>
      <c r="E3" s="17">
        <f t="shared" ref="E3:E8" si="2">C3-B3</f>
        <v>4</v>
      </c>
      <c r="F3" s="5">
        <v>1.0</v>
      </c>
      <c r="G3" s="6">
        <v>62.0</v>
      </c>
      <c r="H3" s="18">
        <f t="shared" ref="H3:H8" si="3">G3*E3</f>
        <v>248</v>
      </c>
      <c r="I3" s="8" t="s">
        <v>13</v>
      </c>
      <c r="J3" s="19">
        <f t="shared" ref="J3:J8" si="4">F3*0.7*E3</f>
        <v>2.8</v>
      </c>
      <c r="K3" s="20">
        <f t="shared" ref="K3:K8" si="5">E3*F3</f>
        <v>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8" t="s">
        <v>14</v>
      </c>
      <c r="B4" s="2">
        <v>44200.0</v>
      </c>
      <c r="C4" s="2">
        <v>44201.0</v>
      </c>
      <c r="D4" s="16" t="str">
        <f t="shared" si="1"/>
        <v>01 (janvier)</v>
      </c>
      <c r="E4" s="17">
        <f t="shared" si="2"/>
        <v>1</v>
      </c>
      <c r="F4" s="5">
        <v>2.0</v>
      </c>
      <c r="G4" s="6">
        <v>50.0</v>
      </c>
      <c r="H4" s="18">
        <f t="shared" si="3"/>
        <v>50</v>
      </c>
      <c r="I4" s="8" t="s">
        <v>15</v>
      </c>
      <c r="J4" s="19">
        <f t="shared" si="4"/>
        <v>1.4</v>
      </c>
      <c r="K4" s="20">
        <f t="shared" si="5"/>
        <v>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8" t="s">
        <v>16</v>
      </c>
      <c r="B5" s="2">
        <v>44206.0</v>
      </c>
      <c r="C5" s="2">
        <v>44212.0</v>
      </c>
      <c r="D5" s="16" t="str">
        <f t="shared" si="1"/>
        <v>01 (janvier)</v>
      </c>
      <c r="E5" s="17">
        <f t="shared" si="2"/>
        <v>6</v>
      </c>
      <c r="F5" s="5">
        <v>1.0</v>
      </c>
      <c r="G5" s="6">
        <v>65.0</v>
      </c>
      <c r="H5" s="18">
        <f t="shared" si="3"/>
        <v>390</v>
      </c>
      <c r="I5" s="8" t="s">
        <v>15</v>
      </c>
      <c r="J5" s="19">
        <f t="shared" si="4"/>
        <v>4.2</v>
      </c>
      <c r="K5" s="20">
        <f t="shared" si="5"/>
        <v>6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8" t="s">
        <v>17</v>
      </c>
      <c r="B6" s="2">
        <v>44222.0</v>
      </c>
      <c r="C6" s="2">
        <v>44224.0</v>
      </c>
      <c r="D6" s="16" t="str">
        <f t="shared" si="1"/>
        <v>01 (janvier)</v>
      </c>
      <c r="E6" s="17">
        <f t="shared" si="2"/>
        <v>2</v>
      </c>
      <c r="F6" s="5">
        <v>1.0</v>
      </c>
      <c r="G6" s="6">
        <v>47.0</v>
      </c>
      <c r="H6" s="18">
        <f t="shared" si="3"/>
        <v>94</v>
      </c>
      <c r="I6" s="8" t="s">
        <v>13</v>
      </c>
      <c r="J6" s="19">
        <f t="shared" si="4"/>
        <v>1.4</v>
      </c>
      <c r="K6" s="20">
        <f t="shared" si="5"/>
        <v>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8" t="s">
        <v>18</v>
      </c>
      <c r="B7" s="2">
        <v>44225.0</v>
      </c>
      <c r="C7" s="2">
        <v>44227.0</v>
      </c>
      <c r="D7" s="16" t="str">
        <f t="shared" si="1"/>
        <v>01 (janvier)</v>
      </c>
      <c r="E7" s="17">
        <f t="shared" si="2"/>
        <v>2</v>
      </c>
      <c r="F7" s="5">
        <v>1.0</v>
      </c>
      <c r="G7" s="6">
        <v>62.0</v>
      </c>
      <c r="H7" s="18">
        <f t="shared" si="3"/>
        <v>124</v>
      </c>
      <c r="I7" s="8" t="s">
        <v>13</v>
      </c>
      <c r="J7" s="19">
        <f t="shared" si="4"/>
        <v>1.4</v>
      </c>
      <c r="K7" s="20">
        <f t="shared" si="5"/>
        <v>2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8" t="s">
        <v>19</v>
      </c>
      <c r="B8" s="2">
        <v>44227.0</v>
      </c>
      <c r="C8" s="2">
        <v>44229.0</v>
      </c>
      <c r="D8" s="16" t="str">
        <f t="shared" si="1"/>
        <v>02 (février)</v>
      </c>
      <c r="E8" s="17">
        <f t="shared" si="2"/>
        <v>2</v>
      </c>
      <c r="F8" s="5">
        <v>1.0</v>
      </c>
      <c r="G8" s="6">
        <v>62.0</v>
      </c>
      <c r="H8" s="18">
        <f t="shared" si="3"/>
        <v>124</v>
      </c>
      <c r="I8" s="8" t="s">
        <v>13</v>
      </c>
      <c r="J8" s="19">
        <f t="shared" si="4"/>
        <v>1.4</v>
      </c>
      <c r="K8" s="20">
        <f t="shared" si="5"/>
        <v>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8"/>
      <c r="B9" s="2"/>
      <c r="C9" s="2"/>
      <c r="D9" s="16"/>
      <c r="E9" s="17"/>
      <c r="F9" s="5"/>
      <c r="G9" s="6"/>
      <c r="H9" s="21">
        <f>SUM(H3:H8)</f>
        <v>1030</v>
      </c>
      <c r="I9" s="8"/>
      <c r="J9" s="19"/>
      <c r="K9" s="20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8" t="s">
        <v>14</v>
      </c>
      <c r="B10" s="2">
        <v>44231.0</v>
      </c>
      <c r="C10" s="2">
        <v>44232.0</v>
      </c>
      <c r="D10" s="16" t="str">
        <f t="shared" ref="D10:D17" si="6">TEXT(C10 ,"mm (mmmm)")</f>
        <v>02 (février)</v>
      </c>
      <c r="E10" s="17">
        <f t="shared" ref="E10:E17" si="7">C10-B10</f>
        <v>1</v>
      </c>
      <c r="F10" s="5">
        <v>2.0</v>
      </c>
      <c r="G10" s="6">
        <v>60.0</v>
      </c>
      <c r="H10" s="18">
        <f t="shared" ref="H10:H17" si="8">G10*E10</f>
        <v>60</v>
      </c>
      <c r="I10" s="8" t="s">
        <v>20</v>
      </c>
      <c r="J10" s="19">
        <f>F10*0.7*E10</f>
        <v>1.4</v>
      </c>
      <c r="K10" s="20">
        <f t="shared" ref="K10:K27" si="9">E10*F10</f>
        <v>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8" t="s">
        <v>21</v>
      </c>
      <c r="B11" s="2">
        <v>44232.0</v>
      </c>
      <c r="C11" s="2">
        <v>44234.0</v>
      </c>
      <c r="D11" s="16" t="str">
        <f t="shared" si="6"/>
        <v>02 (février)</v>
      </c>
      <c r="E11" s="17">
        <f t="shared" si="7"/>
        <v>2</v>
      </c>
      <c r="F11" s="5">
        <v>2.0</v>
      </c>
      <c r="G11" s="6">
        <v>0.0</v>
      </c>
      <c r="H11" s="18">
        <f t="shared" si="8"/>
        <v>0</v>
      </c>
      <c r="I11" s="8" t="s">
        <v>21</v>
      </c>
      <c r="J11" s="13">
        <v>0.0</v>
      </c>
      <c r="K11" s="20">
        <f t="shared" si="9"/>
        <v>4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8" t="s">
        <v>21</v>
      </c>
      <c r="B12" s="2">
        <v>44237.0</v>
      </c>
      <c r="C12" s="2">
        <v>44241.0</v>
      </c>
      <c r="D12" s="16" t="str">
        <f t="shared" si="6"/>
        <v>02 (février)</v>
      </c>
      <c r="E12" s="17">
        <f t="shared" si="7"/>
        <v>4</v>
      </c>
      <c r="F12" s="5">
        <v>2.0</v>
      </c>
      <c r="G12" s="6">
        <v>0.0</v>
      </c>
      <c r="H12" s="18">
        <f t="shared" si="8"/>
        <v>0</v>
      </c>
      <c r="I12" s="8" t="s">
        <v>21</v>
      </c>
      <c r="J12" s="13">
        <v>0.0</v>
      </c>
      <c r="K12" s="20">
        <f t="shared" si="9"/>
        <v>8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8" t="s">
        <v>22</v>
      </c>
      <c r="B13" s="2">
        <v>44243.0</v>
      </c>
      <c r="C13" s="2">
        <v>44247.0</v>
      </c>
      <c r="D13" s="16" t="str">
        <f t="shared" si="6"/>
        <v>02 (février)</v>
      </c>
      <c r="E13" s="17">
        <f t="shared" si="7"/>
        <v>4</v>
      </c>
      <c r="F13" s="5">
        <v>2.0</v>
      </c>
      <c r="G13" s="6">
        <v>68.0</v>
      </c>
      <c r="H13" s="18">
        <f t="shared" si="8"/>
        <v>272</v>
      </c>
      <c r="I13" s="8" t="s">
        <v>13</v>
      </c>
      <c r="J13" s="19">
        <f t="shared" ref="J13:J17" si="10">F13*0.7*E13</f>
        <v>5.6</v>
      </c>
      <c r="K13" s="20">
        <f t="shared" si="9"/>
        <v>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8" t="s">
        <v>23</v>
      </c>
      <c r="B14" s="2">
        <v>44247.0</v>
      </c>
      <c r="C14" s="2">
        <v>44249.0</v>
      </c>
      <c r="D14" s="16" t="str">
        <f t="shared" si="6"/>
        <v>02 (février)</v>
      </c>
      <c r="E14" s="17">
        <f t="shared" si="7"/>
        <v>2</v>
      </c>
      <c r="F14" s="5">
        <v>2.0</v>
      </c>
      <c r="G14" s="6">
        <v>68.0</v>
      </c>
      <c r="H14" s="18">
        <f t="shared" si="8"/>
        <v>136</v>
      </c>
      <c r="I14" s="8" t="s">
        <v>13</v>
      </c>
      <c r="J14" s="19">
        <f t="shared" si="10"/>
        <v>2.8</v>
      </c>
      <c r="K14" s="20">
        <f t="shared" si="9"/>
        <v>4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8" t="s">
        <v>24</v>
      </c>
      <c r="B15" s="2">
        <v>44249.0</v>
      </c>
      <c r="C15" s="2">
        <v>44253.0</v>
      </c>
      <c r="D15" s="16" t="str">
        <f t="shared" si="6"/>
        <v>02 (février)</v>
      </c>
      <c r="E15" s="17">
        <f t="shared" si="7"/>
        <v>4</v>
      </c>
      <c r="F15" s="5">
        <v>2.0</v>
      </c>
      <c r="G15" s="6">
        <v>70.0</v>
      </c>
      <c r="H15" s="18">
        <f t="shared" si="8"/>
        <v>280</v>
      </c>
      <c r="I15" s="8" t="s">
        <v>20</v>
      </c>
      <c r="J15" s="19">
        <f t="shared" si="10"/>
        <v>5.6</v>
      </c>
      <c r="K15" s="20">
        <f t="shared" si="9"/>
        <v>8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8" t="s">
        <v>25</v>
      </c>
      <c r="B16" s="2">
        <v>44253.0</v>
      </c>
      <c r="C16" s="2">
        <v>44255.0</v>
      </c>
      <c r="D16" s="16" t="str">
        <f t="shared" si="6"/>
        <v>02 (février)</v>
      </c>
      <c r="E16" s="17">
        <f t="shared" si="7"/>
        <v>2</v>
      </c>
      <c r="F16" s="5">
        <v>2.0</v>
      </c>
      <c r="G16" s="6">
        <v>62.0</v>
      </c>
      <c r="H16" s="18">
        <f t="shared" si="8"/>
        <v>124</v>
      </c>
      <c r="I16" s="8" t="s">
        <v>13</v>
      </c>
      <c r="J16" s="19">
        <f t="shared" si="10"/>
        <v>2.8</v>
      </c>
      <c r="K16" s="20">
        <f t="shared" si="9"/>
        <v>4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8" t="s">
        <v>26</v>
      </c>
      <c r="B17" s="2">
        <v>44255.0</v>
      </c>
      <c r="C17" s="22">
        <v>44257.0</v>
      </c>
      <c r="D17" s="16" t="str">
        <f t="shared" si="6"/>
        <v>03 (mars)</v>
      </c>
      <c r="E17" s="17">
        <f t="shared" si="7"/>
        <v>2</v>
      </c>
      <c r="F17" s="5">
        <v>2.0</v>
      </c>
      <c r="G17" s="6">
        <v>65.0</v>
      </c>
      <c r="H17" s="18">
        <f t="shared" si="8"/>
        <v>130</v>
      </c>
      <c r="I17" s="8" t="s">
        <v>15</v>
      </c>
      <c r="J17" s="19">
        <f t="shared" si="10"/>
        <v>2.8</v>
      </c>
      <c r="K17" s="20">
        <f t="shared" si="9"/>
        <v>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8"/>
      <c r="B18" s="2"/>
      <c r="C18" s="2"/>
      <c r="D18" s="16"/>
      <c r="E18" s="17"/>
      <c r="F18" s="5"/>
      <c r="G18" s="6"/>
      <c r="H18" s="21">
        <f>SUM(H10:H17)</f>
        <v>1002</v>
      </c>
      <c r="I18" s="8"/>
      <c r="J18" s="19"/>
      <c r="K18" s="20">
        <f t="shared" si="9"/>
        <v>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8" t="s">
        <v>27</v>
      </c>
      <c r="B19" s="2">
        <v>44257.0</v>
      </c>
      <c r="C19" s="2">
        <v>44261.0</v>
      </c>
      <c r="D19" s="16" t="str">
        <f t="shared" ref="D19:D23" si="11">TEXT(C19 ,"mm (mmmm)")</f>
        <v>03 (mars)</v>
      </c>
      <c r="E19" s="17">
        <f t="shared" ref="E19:E23" si="12">C19-B19</f>
        <v>4</v>
      </c>
      <c r="F19" s="5">
        <v>2.0</v>
      </c>
      <c r="G19" s="6">
        <v>65.0</v>
      </c>
      <c r="H19" s="18">
        <f t="shared" ref="H19:H23" si="13">G19*E19</f>
        <v>260</v>
      </c>
      <c r="I19" s="8" t="s">
        <v>15</v>
      </c>
      <c r="J19" s="19">
        <f t="shared" ref="J19:J23" si="14">F19*0.7*E19</f>
        <v>5.6</v>
      </c>
      <c r="K19" s="20">
        <f t="shared" si="9"/>
        <v>8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8" t="s">
        <v>28</v>
      </c>
      <c r="B20" s="2">
        <v>44267.0</v>
      </c>
      <c r="C20" s="2">
        <v>44270.0</v>
      </c>
      <c r="D20" s="16" t="str">
        <f t="shared" si="11"/>
        <v>03 (mars)</v>
      </c>
      <c r="E20" s="17">
        <f t="shared" si="12"/>
        <v>3</v>
      </c>
      <c r="F20" s="5">
        <v>2.0</v>
      </c>
      <c r="G20" s="6">
        <v>62.0</v>
      </c>
      <c r="H20" s="18">
        <f t="shared" si="13"/>
        <v>186</v>
      </c>
      <c r="I20" s="8" t="s">
        <v>13</v>
      </c>
      <c r="J20" s="19">
        <f t="shared" si="14"/>
        <v>4.2</v>
      </c>
      <c r="K20" s="20">
        <f t="shared" si="9"/>
        <v>6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8" t="s">
        <v>29</v>
      </c>
      <c r="B21" s="2">
        <v>44271.0</v>
      </c>
      <c r="C21" s="2">
        <v>44273.0</v>
      </c>
      <c r="D21" s="16" t="str">
        <f t="shared" si="11"/>
        <v>03 (mars)</v>
      </c>
      <c r="E21" s="17">
        <f t="shared" si="12"/>
        <v>2</v>
      </c>
      <c r="F21" s="5">
        <v>2.0</v>
      </c>
      <c r="G21" s="6">
        <v>62.0</v>
      </c>
      <c r="H21" s="18">
        <f t="shared" si="13"/>
        <v>124</v>
      </c>
      <c r="I21" s="8" t="s">
        <v>13</v>
      </c>
      <c r="J21" s="19">
        <f t="shared" si="14"/>
        <v>2.8</v>
      </c>
      <c r="K21" s="20">
        <f t="shared" si="9"/>
        <v>4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8" t="s">
        <v>30</v>
      </c>
      <c r="B22" s="2">
        <v>44275.0</v>
      </c>
      <c r="C22" s="2">
        <v>44277.0</v>
      </c>
      <c r="D22" s="16" t="str">
        <f t="shared" si="11"/>
        <v>03 (mars)</v>
      </c>
      <c r="E22" s="17">
        <f t="shared" si="12"/>
        <v>2</v>
      </c>
      <c r="F22" s="5">
        <v>2.0</v>
      </c>
      <c r="G22" s="6">
        <v>65.0</v>
      </c>
      <c r="H22" s="18">
        <f t="shared" si="13"/>
        <v>130</v>
      </c>
      <c r="I22" s="8" t="s">
        <v>13</v>
      </c>
      <c r="J22" s="19">
        <f t="shared" si="14"/>
        <v>2.8</v>
      </c>
      <c r="K22" s="20">
        <f t="shared" si="9"/>
        <v>4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8" t="s">
        <v>31</v>
      </c>
      <c r="B23" s="2">
        <v>44278.0</v>
      </c>
      <c r="C23" s="2">
        <v>44283.0</v>
      </c>
      <c r="D23" s="16" t="str">
        <f t="shared" si="11"/>
        <v>03 (mars)</v>
      </c>
      <c r="E23" s="17">
        <f t="shared" si="12"/>
        <v>5</v>
      </c>
      <c r="F23" s="5">
        <v>2.0</v>
      </c>
      <c r="G23" s="6">
        <v>0.0</v>
      </c>
      <c r="H23" s="18">
        <f t="shared" si="13"/>
        <v>0</v>
      </c>
      <c r="I23" s="8" t="s">
        <v>21</v>
      </c>
      <c r="J23" s="19">
        <f t="shared" si="14"/>
        <v>7</v>
      </c>
      <c r="K23" s="20">
        <f t="shared" si="9"/>
        <v>10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8"/>
      <c r="B24" s="2"/>
      <c r="C24" s="2"/>
      <c r="D24" s="16"/>
      <c r="E24" s="17"/>
      <c r="F24" s="5"/>
      <c r="G24" s="6"/>
      <c r="H24" s="21">
        <f>SUM(H19:H23)</f>
        <v>700</v>
      </c>
      <c r="I24" s="8"/>
      <c r="J24" s="19"/>
      <c r="K24" s="20">
        <f t="shared" si="9"/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8" t="s">
        <v>32</v>
      </c>
      <c r="B25" s="2">
        <v>44285.0</v>
      </c>
      <c r="C25" s="2">
        <v>44289.0</v>
      </c>
      <c r="D25" s="16" t="str">
        <f t="shared" ref="D25:D27" si="15">TEXT(C25 ,"mm (mmmm)")</f>
        <v>04 (avril)</v>
      </c>
      <c r="E25" s="17">
        <f t="shared" ref="E25:E27" si="16">C25-B25</f>
        <v>4</v>
      </c>
      <c r="F25" s="5">
        <v>2.0</v>
      </c>
      <c r="G25" s="6">
        <v>55.0</v>
      </c>
      <c r="H25" s="18">
        <f t="shared" ref="H25:H27" si="17">G25*E25</f>
        <v>220</v>
      </c>
      <c r="I25" s="8" t="s">
        <v>15</v>
      </c>
      <c r="J25" s="19">
        <f t="shared" ref="J25:J26" si="18">F25*0.7*E25</f>
        <v>5.6</v>
      </c>
      <c r="K25" s="20">
        <f t="shared" si="9"/>
        <v>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8" t="s">
        <v>33</v>
      </c>
      <c r="B26" s="2">
        <v>44289.0</v>
      </c>
      <c r="C26" s="2">
        <v>44291.0</v>
      </c>
      <c r="D26" s="16" t="str">
        <f t="shared" si="15"/>
        <v>04 (avril)</v>
      </c>
      <c r="E26" s="17">
        <f t="shared" si="16"/>
        <v>2</v>
      </c>
      <c r="F26" s="5">
        <v>2.0</v>
      </c>
      <c r="G26" s="6">
        <v>65.0</v>
      </c>
      <c r="H26" s="18">
        <f t="shared" si="17"/>
        <v>130</v>
      </c>
      <c r="I26" s="8" t="s">
        <v>20</v>
      </c>
      <c r="J26" s="19">
        <f t="shared" si="18"/>
        <v>2.8</v>
      </c>
      <c r="K26" s="20">
        <f t="shared" si="9"/>
        <v>4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8" t="s">
        <v>31</v>
      </c>
      <c r="B27" s="2">
        <v>44291.0</v>
      </c>
      <c r="C27" s="2">
        <v>44303.0</v>
      </c>
      <c r="D27" s="16" t="str">
        <f t="shared" si="15"/>
        <v>04 (avril)</v>
      </c>
      <c r="E27" s="17">
        <f t="shared" si="16"/>
        <v>12</v>
      </c>
      <c r="F27" s="5">
        <v>2.0</v>
      </c>
      <c r="G27" s="6">
        <v>0.0</v>
      </c>
      <c r="H27" s="18">
        <f t="shared" si="17"/>
        <v>0</v>
      </c>
      <c r="I27" s="8" t="s">
        <v>21</v>
      </c>
      <c r="J27" s="13">
        <v>0.0</v>
      </c>
      <c r="K27" s="20">
        <f t="shared" si="9"/>
        <v>24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8" t="s">
        <v>11</v>
      </c>
      <c r="B28" s="11" t="s">
        <v>11</v>
      </c>
      <c r="C28" s="11" t="s">
        <v>11</v>
      </c>
      <c r="D28" s="12" t="s">
        <v>11</v>
      </c>
      <c r="E28" s="4" t="s">
        <v>11</v>
      </c>
      <c r="F28" s="5" t="s">
        <v>11</v>
      </c>
      <c r="G28" s="6" t="s">
        <v>11</v>
      </c>
      <c r="H28" s="23">
        <f>SUM(H25:H27)</f>
        <v>350</v>
      </c>
      <c r="I28" s="8" t="s">
        <v>11</v>
      </c>
      <c r="J28" s="19"/>
      <c r="K28" s="20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8" t="s">
        <v>34</v>
      </c>
      <c r="B29" s="2">
        <v>44316.0</v>
      </c>
      <c r="C29" s="2">
        <v>44318.0</v>
      </c>
      <c r="D29" s="16" t="str">
        <f t="shared" ref="D29:D36" si="19">TEXT(C29 ,"mm (mmmm)")</f>
        <v>05 (mai)</v>
      </c>
      <c r="E29" s="17">
        <f t="shared" ref="E29:E36" si="20">C29-B29</f>
        <v>2</v>
      </c>
      <c r="F29" s="5">
        <v>2.0</v>
      </c>
      <c r="G29" s="6">
        <v>75.0</v>
      </c>
      <c r="H29" s="18">
        <f t="shared" ref="H29:H36" si="21">G29*E29</f>
        <v>150</v>
      </c>
      <c r="I29" s="8" t="s">
        <v>15</v>
      </c>
      <c r="J29" s="13">
        <v>0.0</v>
      </c>
      <c r="K29" s="20">
        <f t="shared" ref="K29:K36" si="22">E29*F29</f>
        <v>4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8" t="s">
        <v>35</v>
      </c>
      <c r="B30" s="2">
        <v>44319.0</v>
      </c>
      <c r="C30" s="2">
        <v>44321.0</v>
      </c>
      <c r="D30" s="16" t="str">
        <f t="shared" si="19"/>
        <v>05 (mai)</v>
      </c>
      <c r="E30" s="17">
        <f t="shared" si="20"/>
        <v>2</v>
      </c>
      <c r="F30" s="5">
        <v>2.0</v>
      </c>
      <c r="G30" s="6">
        <v>54.0</v>
      </c>
      <c r="H30" s="18">
        <f t="shared" si="21"/>
        <v>108</v>
      </c>
      <c r="I30" s="8" t="s">
        <v>13</v>
      </c>
      <c r="J30" s="19">
        <f t="shared" ref="J30:J31" si="23">F30*0.7*E30</f>
        <v>2.8</v>
      </c>
      <c r="K30" s="20">
        <f t="shared" si="22"/>
        <v>4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8" t="s">
        <v>36</v>
      </c>
      <c r="B31" s="2">
        <v>44324.0</v>
      </c>
      <c r="C31" s="2">
        <v>44327.0</v>
      </c>
      <c r="D31" s="16" t="str">
        <f t="shared" si="19"/>
        <v>05 (mai)</v>
      </c>
      <c r="E31" s="17">
        <f t="shared" si="20"/>
        <v>3</v>
      </c>
      <c r="F31" s="5">
        <v>2.0</v>
      </c>
      <c r="G31" s="6">
        <v>65.0</v>
      </c>
      <c r="H31" s="18">
        <f t="shared" si="21"/>
        <v>195</v>
      </c>
      <c r="I31" s="8" t="s">
        <v>20</v>
      </c>
      <c r="J31" s="19">
        <f t="shared" si="23"/>
        <v>4.2</v>
      </c>
      <c r="K31" s="20">
        <f t="shared" si="22"/>
        <v>6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8" t="s">
        <v>37</v>
      </c>
      <c r="B32" s="2">
        <v>44328.0</v>
      </c>
      <c r="C32" s="2">
        <v>44329.0</v>
      </c>
      <c r="D32" s="16" t="str">
        <f t="shared" si="19"/>
        <v>05 (mai)</v>
      </c>
      <c r="E32" s="17">
        <f t="shared" si="20"/>
        <v>1</v>
      </c>
      <c r="F32" s="5">
        <v>2.0</v>
      </c>
      <c r="G32" s="6">
        <v>65.0</v>
      </c>
      <c r="H32" s="18">
        <f t="shared" si="21"/>
        <v>65</v>
      </c>
      <c r="I32" s="8" t="s">
        <v>15</v>
      </c>
      <c r="J32" s="13">
        <v>0.0</v>
      </c>
      <c r="K32" s="20">
        <f t="shared" si="22"/>
        <v>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8" t="s">
        <v>38</v>
      </c>
      <c r="B33" s="2">
        <v>44329.0</v>
      </c>
      <c r="C33" s="2">
        <v>44332.0</v>
      </c>
      <c r="D33" s="16" t="str">
        <f t="shared" si="19"/>
        <v>05 (mai)</v>
      </c>
      <c r="E33" s="17">
        <f t="shared" si="20"/>
        <v>3</v>
      </c>
      <c r="F33" s="5">
        <v>2.0</v>
      </c>
      <c r="G33" s="6">
        <v>65.0</v>
      </c>
      <c r="H33" s="18">
        <f t="shared" si="21"/>
        <v>195</v>
      </c>
      <c r="I33" s="8" t="s">
        <v>20</v>
      </c>
      <c r="J33" s="19">
        <f t="shared" ref="J33:J36" si="24">F33*0.7*E33</f>
        <v>4.2</v>
      </c>
      <c r="K33" s="20">
        <f t="shared" si="22"/>
        <v>6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8" t="s">
        <v>39</v>
      </c>
      <c r="B34" s="2">
        <v>44334.0</v>
      </c>
      <c r="C34" s="2">
        <v>44336.0</v>
      </c>
      <c r="D34" s="16" t="str">
        <f t="shared" si="19"/>
        <v>05 (mai)</v>
      </c>
      <c r="E34" s="17">
        <f t="shared" si="20"/>
        <v>2</v>
      </c>
      <c r="F34" s="5">
        <v>2.0</v>
      </c>
      <c r="G34" s="6">
        <v>62.0</v>
      </c>
      <c r="H34" s="18">
        <f t="shared" si="21"/>
        <v>124</v>
      </c>
      <c r="I34" s="8" t="s">
        <v>40</v>
      </c>
      <c r="J34" s="19">
        <f t="shared" si="24"/>
        <v>2.8</v>
      </c>
      <c r="K34" s="20">
        <f t="shared" si="22"/>
        <v>4</v>
      </c>
    </row>
    <row r="35">
      <c r="A35" s="8" t="s">
        <v>41</v>
      </c>
      <c r="B35" s="2">
        <v>44337.0</v>
      </c>
      <c r="C35" s="2">
        <v>44341.0</v>
      </c>
      <c r="D35" s="16" t="str">
        <f t="shared" si="19"/>
        <v>05 (mai)</v>
      </c>
      <c r="E35" s="17">
        <f t="shared" si="20"/>
        <v>4</v>
      </c>
      <c r="F35" s="5">
        <v>2.0</v>
      </c>
      <c r="G35" s="6">
        <v>65.0</v>
      </c>
      <c r="H35" s="18">
        <f t="shared" si="21"/>
        <v>260</v>
      </c>
      <c r="I35" s="8" t="s">
        <v>20</v>
      </c>
      <c r="J35" s="19">
        <f t="shared" si="24"/>
        <v>5.6</v>
      </c>
      <c r="K35" s="20">
        <f t="shared" si="22"/>
        <v>8</v>
      </c>
    </row>
    <row r="36">
      <c r="A36" s="8" t="s">
        <v>42</v>
      </c>
      <c r="B36" s="2">
        <v>44344.0</v>
      </c>
      <c r="C36" s="2">
        <v>44346.0</v>
      </c>
      <c r="D36" s="16" t="str">
        <f t="shared" si="19"/>
        <v>05 (mai)</v>
      </c>
      <c r="E36" s="17">
        <f t="shared" si="20"/>
        <v>2</v>
      </c>
      <c r="F36" s="5">
        <v>2.0</v>
      </c>
      <c r="G36" s="6">
        <v>62.0</v>
      </c>
      <c r="H36" s="18">
        <f t="shared" si="21"/>
        <v>124</v>
      </c>
      <c r="I36" s="8" t="s">
        <v>40</v>
      </c>
      <c r="J36" s="19">
        <f t="shared" si="24"/>
        <v>2.8</v>
      </c>
      <c r="K36" s="20">
        <f t="shared" si="22"/>
        <v>4</v>
      </c>
    </row>
    <row r="37">
      <c r="A37" s="8"/>
      <c r="B37" s="2"/>
      <c r="C37" s="2"/>
      <c r="D37" s="16"/>
      <c r="E37" s="17"/>
      <c r="F37" s="5"/>
      <c r="G37" s="6"/>
      <c r="H37" s="21">
        <f>SUM(H29:H36)</f>
        <v>1221</v>
      </c>
      <c r="I37" s="8"/>
      <c r="J37" s="19"/>
      <c r="K37" s="20"/>
    </row>
    <row r="38">
      <c r="A38" s="8" t="s">
        <v>43</v>
      </c>
      <c r="B38" s="2">
        <v>44351.0</v>
      </c>
      <c r="C38" s="2">
        <v>44354.0</v>
      </c>
      <c r="D38" s="16" t="str">
        <f t="shared" ref="D38:D41" si="25">TEXT(C38 ,"mm (mmmm)")</f>
        <v>06 (juin)</v>
      </c>
      <c r="E38" s="17">
        <f t="shared" ref="E38:E41" si="26">C38-B38</f>
        <v>3</v>
      </c>
      <c r="F38" s="5">
        <v>2.0</v>
      </c>
      <c r="G38" s="6">
        <v>62.0</v>
      </c>
      <c r="H38" s="18">
        <f t="shared" ref="H38:H41" si="27">G38*E38</f>
        <v>186</v>
      </c>
      <c r="I38" s="8" t="s">
        <v>40</v>
      </c>
      <c r="J38" s="19">
        <f t="shared" ref="J38:J41" si="28">F38*0.7*E38</f>
        <v>4.2</v>
      </c>
      <c r="K38" s="20">
        <f t="shared" ref="K38:K41" si="29">E38*F38</f>
        <v>6</v>
      </c>
    </row>
    <row r="39">
      <c r="A39" s="8" t="s">
        <v>44</v>
      </c>
      <c r="B39" s="2">
        <v>44357.0</v>
      </c>
      <c r="C39" s="2">
        <v>44363.0</v>
      </c>
      <c r="D39" s="16" t="str">
        <f t="shared" si="25"/>
        <v>06 (juin)</v>
      </c>
      <c r="E39" s="17">
        <f t="shared" si="26"/>
        <v>6</v>
      </c>
      <c r="F39" s="5">
        <v>2.0</v>
      </c>
      <c r="G39" s="6">
        <v>65.0</v>
      </c>
      <c r="H39" s="18">
        <f t="shared" si="27"/>
        <v>390</v>
      </c>
      <c r="I39" s="8" t="s">
        <v>15</v>
      </c>
      <c r="J39" s="19">
        <f t="shared" si="28"/>
        <v>8.4</v>
      </c>
      <c r="K39" s="20">
        <f t="shared" si="29"/>
        <v>12</v>
      </c>
    </row>
    <row r="40">
      <c r="A40" s="8" t="s">
        <v>45</v>
      </c>
      <c r="B40" s="2">
        <v>44365.0</v>
      </c>
      <c r="C40" s="2">
        <v>44368.0</v>
      </c>
      <c r="D40" s="16" t="str">
        <f t="shared" si="25"/>
        <v>06 (juin)</v>
      </c>
      <c r="E40" s="17">
        <f t="shared" si="26"/>
        <v>3</v>
      </c>
      <c r="F40" s="5">
        <v>2.0</v>
      </c>
      <c r="G40" s="6">
        <v>65.0</v>
      </c>
      <c r="H40" s="18">
        <f t="shared" si="27"/>
        <v>195</v>
      </c>
      <c r="I40" s="8" t="s">
        <v>15</v>
      </c>
      <c r="J40" s="19">
        <f t="shared" si="28"/>
        <v>4.2</v>
      </c>
      <c r="K40" s="20">
        <f t="shared" si="29"/>
        <v>6</v>
      </c>
    </row>
    <row r="41">
      <c r="A41" s="8" t="s">
        <v>46</v>
      </c>
      <c r="B41" s="2">
        <v>44373.0</v>
      </c>
      <c r="C41" s="2">
        <v>44377.0</v>
      </c>
      <c r="D41" s="16" t="str">
        <f t="shared" si="25"/>
        <v>06 (juin)</v>
      </c>
      <c r="E41" s="17">
        <f t="shared" si="26"/>
        <v>4</v>
      </c>
      <c r="F41" s="5">
        <v>2.0</v>
      </c>
      <c r="G41" s="6">
        <v>65.0</v>
      </c>
      <c r="H41" s="18">
        <f t="shared" si="27"/>
        <v>260</v>
      </c>
      <c r="I41" s="8" t="s">
        <v>15</v>
      </c>
      <c r="J41" s="19">
        <f t="shared" si="28"/>
        <v>5.6</v>
      </c>
      <c r="K41" s="20">
        <f t="shared" si="29"/>
        <v>8</v>
      </c>
    </row>
    <row r="42">
      <c r="A42" s="8"/>
      <c r="B42" s="2"/>
      <c r="C42" s="2"/>
      <c r="D42" s="16"/>
      <c r="E42" s="17"/>
      <c r="F42" s="5"/>
      <c r="G42" s="6"/>
      <c r="H42" s="21">
        <f>SUM(H38:H41)</f>
        <v>1031</v>
      </c>
      <c r="I42" s="8"/>
      <c r="J42" s="19"/>
      <c r="K42" s="20"/>
    </row>
    <row r="43">
      <c r="A43" s="8" t="s">
        <v>47</v>
      </c>
      <c r="B43" s="2">
        <v>44378.0</v>
      </c>
      <c r="C43" s="2">
        <v>44380.0</v>
      </c>
      <c r="D43" s="16" t="str">
        <f t="shared" ref="D43:D45" si="30">TEXT(C43 ,"mm (mmmm)")</f>
        <v>07 (juillet)</v>
      </c>
      <c r="E43" s="17">
        <f t="shared" ref="E43:E45" si="31">C43-B43</f>
        <v>2</v>
      </c>
      <c r="F43" s="5">
        <v>2.0</v>
      </c>
      <c r="G43" s="6">
        <v>70.0</v>
      </c>
      <c r="H43" s="18">
        <f t="shared" ref="H43:H45" si="32">G43*E43</f>
        <v>140</v>
      </c>
      <c r="I43" s="8" t="s">
        <v>15</v>
      </c>
      <c r="J43" s="19">
        <f t="shared" ref="J43:J45" si="33">F43*0.7*E43</f>
        <v>2.8</v>
      </c>
      <c r="K43" s="20">
        <f t="shared" ref="K43:K45" si="34">E43*F43</f>
        <v>4</v>
      </c>
    </row>
    <row r="44">
      <c r="A44" s="8" t="s">
        <v>48</v>
      </c>
      <c r="B44" s="2">
        <v>44387.0</v>
      </c>
      <c r="C44" s="2">
        <v>44401.0</v>
      </c>
      <c r="D44" s="16" t="str">
        <f t="shared" si="30"/>
        <v>07 (juillet)</v>
      </c>
      <c r="E44" s="17">
        <f t="shared" si="31"/>
        <v>14</v>
      </c>
      <c r="F44" s="5">
        <v>1.0</v>
      </c>
      <c r="G44" s="6">
        <v>70.0</v>
      </c>
      <c r="H44" s="18">
        <f t="shared" si="32"/>
        <v>980</v>
      </c>
      <c r="I44" s="8" t="s">
        <v>49</v>
      </c>
      <c r="J44" s="19">
        <f t="shared" si="33"/>
        <v>9.8</v>
      </c>
      <c r="K44" s="20">
        <f t="shared" si="34"/>
        <v>14</v>
      </c>
    </row>
    <row r="45">
      <c r="A45" s="8" t="s">
        <v>50</v>
      </c>
      <c r="B45" s="2">
        <v>44401.0</v>
      </c>
      <c r="C45" s="2">
        <v>44408.0</v>
      </c>
      <c r="D45" s="16" t="str">
        <f t="shared" si="30"/>
        <v>07 (juillet)</v>
      </c>
      <c r="E45" s="17">
        <f t="shared" si="31"/>
        <v>7</v>
      </c>
      <c r="F45" s="5">
        <v>2.0</v>
      </c>
      <c r="G45" s="6">
        <v>70.0</v>
      </c>
      <c r="H45" s="18">
        <f t="shared" si="32"/>
        <v>490</v>
      </c>
      <c r="I45" s="8" t="s">
        <v>15</v>
      </c>
      <c r="J45" s="19">
        <f t="shared" si="33"/>
        <v>9.8</v>
      </c>
      <c r="K45" s="20">
        <f t="shared" si="34"/>
        <v>14</v>
      </c>
    </row>
    <row r="46">
      <c r="A46" s="8"/>
      <c r="B46" s="2"/>
      <c r="C46" s="2"/>
      <c r="D46" s="16"/>
      <c r="E46" s="17"/>
      <c r="F46" s="5"/>
      <c r="G46" s="6"/>
      <c r="H46" s="21">
        <f>SUM(H43:H45)</f>
        <v>1610</v>
      </c>
      <c r="I46" s="8"/>
      <c r="J46" s="19"/>
      <c r="K46" s="20"/>
    </row>
    <row r="47">
      <c r="A47" s="8" t="s">
        <v>51</v>
      </c>
      <c r="B47" s="2">
        <v>44408.0</v>
      </c>
      <c r="C47" s="2">
        <v>44415.0</v>
      </c>
      <c r="D47" s="16" t="str">
        <f t="shared" ref="D47:D50" si="35">TEXT(C47 ,"mm (mmmm)")</f>
        <v>08 (août)</v>
      </c>
      <c r="E47" s="17">
        <f t="shared" ref="E47:E50" si="36">C47-B47</f>
        <v>7</v>
      </c>
      <c r="F47" s="5">
        <v>2.0</v>
      </c>
      <c r="G47" s="6">
        <v>70.0</v>
      </c>
      <c r="H47" s="18">
        <f t="shared" ref="H47:H50" si="37">G47*E47</f>
        <v>490</v>
      </c>
      <c r="I47" s="1" t="s">
        <v>15</v>
      </c>
      <c r="J47" s="19">
        <f t="shared" ref="J47:J50" si="38">F47*0.7*E47</f>
        <v>9.8</v>
      </c>
      <c r="K47" s="20">
        <f t="shared" ref="K47:K50" si="39">E47*F47</f>
        <v>14</v>
      </c>
    </row>
    <row r="48">
      <c r="A48" s="8" t="s">
        <v>52</v>
      </c>
      <c r="B48" s="2">
        <v>44415.0</v>
      </c>
      <c r="C48" s="2">
        <v>44422.0</v>
      </c>
      <c r="D48" s="16" t="str">
        <f t="shared" si="35"/>
        <v>08 (août)</v>
      </c>
      <c r="E48" s="17">
        <f t="shared" si="36"/>
        <v>7</v>
      </c>
      <c r="F48" s="5">
        <v>1.0</v>
      </c>
      <c r="G48" s="6">
        <v>70.0</v>
      </c>
      <c r="H48" s="18">
        <f t="shared" si="37"/>
        <v>490</v>
      </c>
      <c r="I48" s="1" t="s">
        <v>49</v>
      </c>
      <c r="J48" s="19">
        <f t="shared" si="38"/>
        <v>4.9</v>
      </c>
      <c r="K48" s="20">
        <f t="shared" si="39"/>
        <v>7</v>
      </c>
    </row>
    <row r="49">
      <c r="A49" s="8" t="s">
        <v>53</v>
      </c>
      <c r="B49" s="2">
        <v>44422.0</v>
      </c>
      <c r="C49" s="2">
        <v>44429.0</v>
      </c>
      <c r="D49" s="16" t="str">
        <f t="shared" si="35"/>
        <v>08 (août)</v>
      </c>
      <c r="E49" s="17">
        <f t="shared" si="36"/>
        <v>7</v>
      </c>
      <c r="F49" s="5">
        <v>2.0</v>
      </c>
      <c r="G49" s="6">
        <v>70.0</v>
      </c>
      <c r="H49" s="18">
        <f t="shared" si="37"/>
        <v>490</v>
      </c>
      <c r="I49" s="1" t="s">
        <v>15</v>
      </c>
      <c r="J49" s="19">
        <f t="shared" si="38"/>
        <v>9.8</v>
      </c>
      <c r="K49" s="20">
        <f t="shared" si="39"/>
        <v>14</v>
      </c>
    </row>
    <row r="50">
      <c r="A50" s="8" t="s">
        <v>54</v>
      </c>
      <c r="B50" s="2">
        <v>44429.0</v>
      </c>
      <c r="C50" s="2">
        <v>44436.0</v>
      </c>
      <c r="D50" s="16" t="str">
        <f t="shared" si="35"/>
        <v>08 (août)</v>
      </c>
      <c r="E50" s="17">
        <f t="shared" si="36"/>
        <v>7</v>
      </c>
      <c r="F50" s="5">
        <v>2.0</v>
      </c>
      <c r="G50" s="6">
        <v>70.0</v>
      </c>
      <c r="H50" s="18">
        <f t="shared" si="37"/>
        <v>490</v>
      </c>
      <c r="I50" s="1" t="s">
        <v>49</v>
      </c>
      <c r="J50" s="19">
        <f t="shared" si="38"/>
        <v>9.8</v>
      </c>
      <c r="K50" s="20">
        <f t="shared" si="39"/>
        <v>14</v>
      </c>
    </row>
    <row r="51">
      <c r="A51" s="8"/>
      <c r="B51" s="2"/>
      <c r="C51" s="2"/>
      <c r="D51" s="16"/>
      <c r="E51" s="17"/>
      <c r="F51" s="5"/>
      <c r="G51" s="6"/>
      <c r="H51" s="21">
        <f>SUM(H47:H50)</f>
        <v>1960</v>
      </c>
      <c r="J51" s="19"/>
      <c r="K51" s="20"/>
    </row>
    <row r="52">
      <c r="A52" s="8" t="s">
        <v>55</v>
      </c>
      <c r="B52" s="2">
        <v>44436.0</v>
      </c>
      <c r="C52" s="2">
        <v>44449.0</v>
      </c>
      <c r="D52" s="16" t="str">
        <f t="shared" ref="D52:D57" si="40">TEXT(C52 ,"mm (mmmm)")</f>
        <v>09 (septembre)</v>
      </c>
      <c r="E52" s="17">
        <f t="shared" ref="E52:E57" si="41">C52-B52</f>
        <v>13</v>
      </c>
      <c r="F52" s="5">
        <v>2.0</v>
      </c>
      <c r="G52" s="6">
        <v>65.0</v>
      </c>
      <c r="H52" s="18">
        <f t="shared" ref="H52:H57" si="42">G52*E52</f>
        <v>845</v>
      </c>
      <c r="I52" s="1" t="s">
        <v>15</v>
      </c>
      <c r="J52" s="19">
        <f t="shared" ref="J52:J57" si="43">F52*0.7*E52</f>
        <v>18.2</v>
      </c>
      <c r="K52" s="20">
        <f t="shared" ref="K52:K57" si="44">E52*F52</f>
        <v>26</v>
      </c>
    </row>
    <row r="53">
      <c r="A53" s="8" t="s">
        <v>56</v>
      </c>
      <c r="B53" s="2">
        <v>44449.0</v>
      </c>
      <c r="C53" s="2">
        <v>44451.0</v>
      </c>
      <c r="D53" s="16" t="str">
        <f t="shared" si="40"/>
        <v>09 (septembre)</v>
      </c>
      <c r="E53" s="17">
        <f t="shared" si="41"/>
        <v>2</v>
      </c>
      <c r="F53" s="5">
        <v>2.0</v>
      </c>
      <c r="G53" s="6">
        <v>65.0</v>
      </c>
      <c r="H53" s="18">
        <f t="shared" si="42"/>
        <v>130</v>
      </c>
      <c r="I53" s="1" t="s">
        <v>49</v>
      </c>
      <c r="J53" s="19">
        <f t="shared" si="43"/>
        <v>2.8</v>
      </c>
      <c r="K53" s="20">
        <f t="shared" si="44"/>
        <v>4</v>
      </c>
    </row>
    <row r="54">
      <c r="A54" s="8" t="s">
        <v>57</v>
      </c>
      <c r="B54" s="2">
        <v>44451.0</v>
      </c>
      <c r="C54" s="2">
        <v>44452.0</v>
      </c>
      <c r="D54" s="16" t="str">
        <f t="shared" si="40"/>
        <v>09 (septembre)</v>
      </c>
      <c r="E54" s="17">
        <f t="shared" si="41"/>
        <v>1</v>
      </c>
      <c r="F54" s="5">
        <v>2.0</v>
      </c>
      <c r="G54" s="6">
        <v>62.0</v>
      </c>
      <c r="H54" s="18">
        <f t="shared" si="42"/>
        <v>62</v>
      </c>
      <c r="I54" s="1" t="s">
        <v>13</v>
      </c>
      <c r="J54" s="19">
        <f t="shared" si="43"/>
        <v>1.4</v>
      </c>
      <c r="K54" s="20">
        <f t="shared" si="44"/>
        <v>2</v>
      </c>
    </row>
    <row r="55">
      <c r="A55" s="8" t="s">
        <v>58</v>
      </c>
      <c r="B55" s="2">
        <v>44452.0</v>
      </c>
      <c r="C55" s="2">
        <v>44456.0</v>
      </c>
      <c r="D55" s="16" t="str">
        <f t="shared" si="40"/>
        <v>09 (septembre)</v>
      </c>
      <c r="E55" s="17">
        <f t="shared" si="41"/>
        <v>4</v>
      </c>
      <c r="F55" s="5">
        <v>2.0</v>
      </c>
      <c r="G55" s="6">
        <v>62.0</v>
      </c>
      <c r="H55" s="18">
        <f t="shared" si="42"/>
        <v>248</v>
      </c>
      <c r="I55" s="1" t="s">
        <v>13</v>
      </c>
      <c r="J55" s="19">
        <f t="shared" si="43"/>
        <v>5.6</v>
      </c>
      <c r="K55" s="20">
        <f t="shared" si="44"/>
        <v>8</v>
      </c>
    </row>
    <row r="56">
      <c r="A56" s="8" t="s">
        <v>59</v>
      </c>
      <c r="B56" s="2">
        <v>44456.0</v>
      </c>
      <c r="C56" s="2">
        <v>44458.0</v>
      </c>
      <c r="D56" s="16" t="str">
        <f t="shared" si="40"/>
        <v>09 (septembre)</v>
      </c>
      <c r="E56" s="17">
        <f t="shared" si="41"/>
        <v>2</v>
      </c>
      <c r="F56" s="5">
        <v>1.0</v>
      </c>
      <c r="G56" s="6">
        <v>65.0</v>
      </c>
      <c r="H56" s="18">
        <f t="shared" si="42"/>
        <v>130</v>
      </c>
      <c r="I56" s="1" t="s">
        <v>49</v>
      </c>
      <c r="J56" s="19">
        <f t="shared" si="43"/>
        <v>1.4</v>
      </c>
      <c r="K56" s="20">
        <f t="shared" si="44"/>
        <v>2</v>
      </c>
    </row>
    <row r="57">
      <c r="A57" s="8" t="s">
        <v>60</v>
      </c>
      <c r="B57" s="2">
        <v>44458.0</v>
      </c>
      <c r="C57" s="2">
        <v>44464.0</v>
      </c>
      <c r="D57" s="16" t="str">
        <f t="shared" si="40"/>
        <v>09 (septembre)</v>
      </c>
      <c r="E57" s="17">
        <f t="shared" si="41"/>
        <v>6</v>
      </c>
      <c r="F57" s="5">
        <v>2.0</v>
      </c>
      <c r="G57" s="6">
        <v>65.0</v>
      </c>
      <c r="H57" s="18">
        <f t="shared" si="42"/>
        <v>390</v>
      </c>
      <c r="I57" s="1" t="s">
        <v>15</v>
      </c>
      <c r="J57" s="19">
        <f t="shared" si="43"/>
        <v>8.4</v>
      </c>
      <c r="K57" s="20">
        <f t="shared" si="44"/>
        <v>12</v>
      </c>
    </row>
    <row r="58">
      <c r="A58" s="8"/>
      <c r="B58" s="2"/>
      <c r="C58" s="2"/>
      <c r="D58" s="16"/>
      <c r="E58" s="17"/>
      <c r="F58" s="5"/>
      <c r="G58" s="6"/>
      <c r="H58" s="21">
        <f>SUM(H52:H57)</f>
        <v>1805</v>
      </c>
      <c r="I58" s="1"/>
      <c r="J58" s="13"/>
      <c r="K58" s="20"/>
    </row>
    <row r="59">
      <c r="A59" s="1" t="s">
        <v>61</v>
      </c>
      <c r="B59" s="2">
        <v>44470.0</v>
      </c>
      <c r="C59" s="2">
        <v>44472.0</v>
      </c>
      <c r="D59" s="16" t="str">
        <f t="shared" ref="D59:D61" si="45">TEXT(C59 ,"mm (mmmm)")</f>
        <v>10 (octobre)</v>
      </c>
      <c r="E59" s="17">
        <f t="shared" ref="E59:E67" si="46">C59-B59</f>
        <v>2</v>
      </c>
      <c r="F59" s="5">
        <v>2.0</v>
      </c>
      <c r="G59" s="6">
        <v>62.0</v>
      </c>
      <c r="H59" s="18">
        <f t="shared" ref="H59:H67" si="47">G59*E59</f>
        <v>124</v>
      </c>
      <c r="I59" s="1" t="s">
        <v>13</v>
      </c>
      <c r="J59" s="19">
        <f t="shared" ref="J59:J67" si="48">F59*0.7*E59</f>
        <v>2.8</v>
      </c>
      <c r="K59" s="20">
        <f t="shared" ref="K59:K67" si="49">E59*F59</f>
        <v>4</v>
      </c>
    </row>
    <row r="60">
      <c r="A60" s="1" t="s">
        <v>62</v>
      </c>
      <c r="B60" s="2">
        <v>44477.0</v>
      </c>
      <c r="C60" s="2">
        <v>44478.0</v>
      </c>
      <c r="D60" s="16" t="str">
        <f t="shared" si="45"/>
        <v>10 (octobre)</v>
      </c>
      <c r="E60" s="17">
        <f t="shared" si="46"/>
        <v>1</v>
      </c>
      <c r="F60" s="5">
        <v>4.0</v>
      </c>
      <c r="G60" s="6">
        <v>65.0</v>
      </c>
      <c r="H60" s="18">
        <f t="shared" si="47"/>
        <v>65</v>
      </c>
      <c r="I60" s="1" t="s">
        <v>15</v>
      </c>
      <c r="J60" s="19">
        <f t="shared" si="48"/>
        <v>2.8</v>
      </c>
      <c r="K60" s="20">
        <f t="shared" si="49"/>
        <v>4</v>
      </c>
    </row>
    <row r="61">
      <c r="A61" s="1" t="s">
        <v>63</v>
      </c>
      <c r="B61" s="2">
        <v>44478.0</v>
      </c>
      <c r="C61" s="2">
        <v>44479.0</v>
      </c>
      <c r="D61" s="16" t="str">
        <f t="shared" si="45"/>
        <v>10 (octobre)</v>
      </c>
      <c r="E61" s="17">
        <f t="shared" si="46"/>
        <v>1</v>
      </c>
      <c r="F61" s="5">
        <v>2.0</v>
      </c>
      <c r="G61" s="6">
        <v>65.0</v>
      </c>
      <c r="H61" s="18">
        <f t="shared" si="47"/>
        <v>65</v>
      </c>
      <c r="I61" s="1" t="s">
        <v>49</v>
      </c>
      <c r="J61" s="19">
        <f t="shared" si="48"/>
        <v>1.4</v>
      </c>
      <c r="K61" s="20">
        <f t="shared" si="49"/>
        <v>2</v>
      </c>
      <c r="L61" s="1" t="s">
        <v>64</v>
      </c>
    </row>
    <row r="62">
      <c r="A62" s="1" t="s">
        <v>65</v>
      </c>
      <c r="B62" s="2">
        <v>44482.0</v>
      </c>
      <c r="C62" s="2">
        <v>44485.0</v>
      </c>
      <c r="D62" s="24" t="str">
        <f t="shared" ref="D62:D63" si="50">TEXT(B62 ,"mm (mmmm)")</f>
        <v>10 (octobre)</v>
      </c>
      <c r="E62" s="17">
        <f t="shared" si="46"/>
        <v>3</v>
      </c>
      <c r="F62" s="5">
        <v>1.0</v>
      </c>
      <c r="G62" s="6">
        <v>53.0</v>
      </c>
      <c r="H62" s="18">
        <f t="shared" si="47"/>
        <v>159</v>
      </c>
      <c r="I62" s="1" t="s">
        <v>13</v>
      </c>
      <c r="J62" s="19">
        <f t="shared" si="48"/>
        <v>2.1</v>
      </c>
      <c r="K62" s="20">
        <f t="shared" si="49"/>
        <v>3</v>
      </c>
    </row>
    <row r="63">
      <c r="A63" s="1" t="s">
        <v>66</v>
      </c>
      <c r="B63" s="2">
        <v>44486.0</v>
      </c>
      <c r="C63" s="2">
        <v>44491.0</v>
      </c>
      <c r="D63" s="24" t="str">
        <f t="shared" si="50"/>
        <v>10 (octobre)</v>
      </c>
      <c r="E63" s="17">
        <f t="shared" si="46"/>
        <v>5</v>
      </c>
      <c r="F63" s="5">
        <v>1.0</v>
      </c>
      <c r="G63" s="6">
        <v>70.0</v>
      </c>
      <c r="H63" s="18">
        <f t="shared" si="47"/>
        <v>350</v>
      </c>
      <c r="I63" s="1" t="s">
        <v>15</v>
      </c>
      <c r="J63" s="19">
        <f t="shared" si="48"/>
        <v>3.5</v>
      </c>
      <c r="K63" s="20">
        <f t="shared" si="49"/>
        <v>5</v>
      </c>
      <c r="L63" s="1" t="s">
        <v>67</v>
      </c>
    </row>
    <row r="64">
      <c r="A64" s="1" t="s">
        <v>68</v>
      </c>
      <c r="B64" s="25">
        <v>44491.0</v>
      </c>
      <c r="C64" s="25">
        <v>44493.0</v>
      </c>
      <c r="D64" s="16" t="str">
        <f>TEXT(C64 ,"mm (mmmm)")</f>
        <v>10 (octobre)</v>
      </c>
      <c r="E64" s="17">
        <f t="shared" si="46"/>
        <v>2</v>
      </c>
      <c r="F64" s="5">
        <v>2.0</v>
      </c>
      <c r="G64" s="6">
        <v>65.0</v>
      </c>
      <c r="H64" s="18">
        <f t="shared" si="47"/>
        <v>130</v>
      </c>
      <c r="I64" s="1" t="s">
        <v>13</v>
      </c>
      <c r="J64" s="19">
        <f t="shared" si="48"/>
        <v>2.8</v>
      </c>
      <c r="K64" s="20">
        <f t="shared" si="49"/>
        <v>4</v>
      </c>
    </row>
    <row r="65">
      <c r="A65" s="1" t="s">
        <v>69</v>
      </c>
      <c r="B65" s="2">
        <v>44493.0</v>
      </c>
      <c r="C65" s="2">
        <v>44494.0</v>
      </c>
      <c r="D65" s="24" t="str">
        <f>TEXT(B65 ,"mm (mmmm)")</f>
        <v>10 (octobre)</v>
      </c>
      <c r="E65" s="17">
        <f t="shared" si="46"/>
        <v>1</v>
      </c>
      <c r="F65" s="5">
        <v>1.0</v>
      </c>
      <c r="G65" s="6">
        <v>67.0</v>
      </c>
      <c r="H65" s="18">
        <f t="shared" si="47"/>
        <v>67</v>
      </c>
      <c r="I65" s="1" t="s">
        <v>13</v>
      </c>
      <c r="J65" s="19">
        <f t="shared" si="48"/>
        <v>0.7</v>
      </c>
      <c r="K65" s="20">
        <f t="shared" si="49"/>
        <v>1</v>
      </c>
    </row>
    <row r="66">
      <c r="A66" s="1" t="s">
        <v>70</v>
      </c>
      <c r="B66" s="25">
        <v>44494.0</v>
      </c>
      <c r="C66" s="25">
        <v>44498.0</v>
      </c>
      <c r="D66" s="16" t="str">
        <f>TEXT(C66 ,"mm (mmmm)")</f>
        <v>10 (octobre)</v>
      </c>
      <c r="E66" s="17">
        <f t="shared" si="46"/>
        <v>4</v>
      </c>
      <c r="F66" s="5">
        <v>2.0</v>
      </c>
      <c r="G66" s="6">
        <v>67.0</v>
      </c>
      <c r="H66" s="18">
        <f t="shared" si="47"/>
        <v>268</v>
      </c>
      <c r="I66" s="1" t="s">
        <v>13</v>
      </c>
      <c r="J66" s="19">
        <f t="shared" si="48"/>
        <v>5.6</v>
      </c>
      <c r="K66" s="20">
        <f t="shared" si="49"/>
        <v>8</v>
      </c>
    </row>
    <row r="67">
      <c r="A67" s="1" t="s">
        <v>71</v>
      </c>
      <c r="B67" s="2">
        <v>44498.0</v>
      </c>
      <c r="C67" s="2">
        <v>44499.0</v>
      </c>
      <c r="D67" s="24" t="str">
        <f>TEXT(B67 ,"mm (mmmm)")</f>
        <v>10 (octobre)</v>
      </c>
      <c r="E67" s="17">
        <f t="shared" si="46"/>
        <v>1</v>
      </c>
      <c r="F67" s="5">
        <v>1.0</v>
      </c>
      <c r="G67" s="6">
        <v>67.0</v>
      </c>
      <c r="H67" s="18">
        <f t="shared" si="47"/>
        <v>67</v>
      </c>
      <c r="I67" s="1" t="s">
        <v>13</v>
      </c>
      <c r="J67" s="19">
        <f t="shared" si="48"/>
        <v>0.7</v>
      </c>
      <c r="K67" s="20">
        <f t="shared" si="49"/>
        <v>1</v>
      </c>
    </row>
    <row r="68">
      <c r="B68" s="25"/>
      <c r="C68" s="25"/>
      <c r="D68" s="16"/>
      <c r="E68" s="17"/>
      <c r="F68" s="5"/>
      <c r="G68" s="6"/>
      <c r="H68" s="21">
        <f>SUM(H59:H67)</f>
        <v>1295</v>
      </c>
      <c r="I68" s="1"/>
      <c r="J68" s="19"/>
      <c r="K68" s="20"/>
    </row>
    <row r="69">
      <c r="A69" s="1" t="s">
        <v>72</v>
      </c>
      <c r="B69" s="25">
        <v>44499.0</v>
      </c>
      <c r="C69" s="25">
        <v>44504.0</v>
      </c>
      <c r="D69" s="16" t="str">
        <f t="shared" ref="D69:D73" si="51">TEXT(C69 ,"mm (mmmm)")</f>
        <v>11 (novembre)</v>
      </c>
      <c r="E69" s="17">
        <f t="shared" ref="E69:E76" si="52">C69-B69</f>
        <v>5</v>
      </c>
      <c r="F69" s="5">
        <v>2.0</v>
      </c>
      <c r="G69" s="6">
        <v>70.0</v>
      </c>
      <c r="H69" s="18">
        <f>G69*E69</f>
        <v>350</v>
      </c>
      <c r="I69" s="1" t="s">
        <v>49</v>
      </c>
      <c r="J69" s="19">
        <f t="shared" ref="J69:J76" si="53">F69*0.7*E69</f>
        <v>7</v>
      </c>
      <c r="K69" s="20">
        <f t="shared" ref="K69:K76" si="54">E69*F69</f>
        <v>10</v>
      </c>
    </row>
    <row r="70">
      <c r="A70" s="1" t="s">
        <v>73</v>
      </c>
      <c r="B70" s="25">
        <v>44504.0</v>
      </c>
      <c r="C70" s="25">
        <v>44507.0</v>
      </c>
      <c r="D70" s="16" t="str">
        <f t="shared" si="51"/>
        <v>11 (novembre)</v>
      </c>
      <c r="E70" s="17">
        <f t="shared" si="52"/>
        <v>3</v>
      </c>
      <c r="F70" s="5">
        <v>2.0</v>
      </c>
      <c r="G70" s="6">
        <v>65.0</v>
      </c>
      <c r="H70" s="7">
        <v>295.0</v>
      </c>
      <c r="I70" s="1" t="s">
        <v>49</v>
      </c>
      <c r="J70" s="19">
        <f t="shared" si="53"/>
        <v>4.2</v>
      </c>
      <c r="K70" s="20">
        <f t="shared" si="54"/>
        <v>6</v>
      </c>
      <c r="L70" s="1" t="s">
        <v>74</v>
      </c>
    </row>
    <row r="71">
      <c r="A71" s="1" t="s">
        <v>75</v>
      </c>
      <c r="B71" s="25">
        <v>44508.0</v>
      </c>
      <c r="C71" s="25">
        <v>44511.0</v>
      </c>
      <c r="D71" s="16" t="str">
        <f t="shared" si="51"/>
        <v>11 (novembre)</v>
      </c>
      <c r="E71" s="17">
        <f t="shared" si="52"/>
        <v>3</v>
      </c>
      <c r="F71" s="5">
        <v>3.0</v>
      </c>
      <c r="G71" s="6">
        <v>62.0</v>
      </c>
      <c r="H71" s="7">
        <v>295.0</v>
      </c>
      <c r="I71" s="1" t="s">
        <v>13</v>
      </c>
      <c r="J71" s="19">
        <f t="shared" si="53"/>
        <v>6.3</v>
      </c>
      <c r="K71" s="20">
        <f t="shared" si="54"/>
        <v>9</v>
      </c>
      <c r="L71" s="1" t="s">
        <v>74</v>
      </c>
    </row>
    <row r="72">
      <c r="A72" s="1" t="s">
        <v>76</v>
      </c>
      <c r="B72" s="25">
        <v>44511.0</v>
      </c>
      <c r="C72" s="25">
        <v>44514.0</v>
      </c>
      <c r="D72" s="16" t="str">
        <f t="shared" si="51"/>
        <v>11 (novembre)</v>
      </c>
      <c r="E72" s="17">
        <f t="shared" si="52"/>
        <v>3</v>
      </c>
      <c r="F72" s="5">
        <v>2.0</v>
      </c>
      <c r="G72" s="6">
        <v>65.0</v>
      </c>
      <c r="H72" s="18">
        <f t="shared" ref="H72:H76" si="55">G72*E72</f>
        <v>195</v>
      </c>
      <c r="I72" s="1" t="s">
        <v>15</v>
      </c>
      <c r="J72" s="19">
        <f t="shared" si="53"/>
        <v>4.2</v>
      </c>
      <c r="K72" s="20">
        <f t="shared" si="54"/>
        <v>6</v>
      </c>
    </row>
    <row r="73">
      <c r="A73" s="1" t="s">
        <v>77</v>
      </c>
      <c r="B73" s="25">
        <v>44518.0</v>
      </c>
      <c r="C73" s="25">
        <v>44521.0</v>
      </c>
      <c r="D73" s="16" t="str">
        <f t="shared" si="51"/>
        <v>11 (novembre)</v>
      </c>
      <c r="E73" s="17">
        <f t="shared" si="52"/>
        <v>3</v>
      </c>
      <c r="F73" s="5">
        <v>2.0</v>
      </c>
      <c r="G73" s="6">
        <v>62.0</v>
      </c>
      <c r="H73" s="18">
        <f t="shared" si="55"/>
        <v>186</v>
      </c>
      <c r="I73" s="1" t="s">
        <v>13</v>
      </c>
      <c r="J73" s="19">
        <f t="shared" si="53"/>
        <v>4.2</v>
      </c>
      <c r="K73" s="20">
        <f t="shared" si="54"/>
        <v>6</v>
      </c>
    </row>
    <row r="74">
      <c r="A74" s="1" t="s">
        <v>78</v>
      </c>
      <c r="B74" s="2">
        <v>44523.0</v>
      </c>
      <c r="C74" s="2">
        <v>44527.0</v>
      </c>
      <c r="D74" s="24" t="str">
        <f t="shared" ref="D74:D76" si="56">TEXT(B74 ,"mm (mmmm)")</f>
        <v>11 (novembre)</v>
      </c>
      <c r="E74" s="17">
        <f t="shared" si="52"/>
        <v>4</v>
      </c>
      <c r="F74" s="5">
        <v>1.0</v>
      </c>
      <c r="G74" s="6">
        <v>62.0</v>
      </c>
      <c r="H74" s="18">
        <f t="shared" si="55"/>
        <v>248</v>
      </c>
      <c r="I74" s="1" t="s">
        <v>13</v>
      </c>
      <c r="J74" s="19">
        <f t="shared" si="53"/>
        <v>2.8</v>
      </c>
      <c r="K74" s="20">
        <f t="shared" si="54"/>
        <v>4</v>
      </c>
    </row>
    <row r="75">
      <c r="A75" s="1" t="s">
        <v>78</v>
      </c>
      <c r="B75" s="2">
        <v>44527.0</v>
      </c>
      <c r="C75" s="2">
        <v>44528.0</v>
      </c>
      <c r="D75" s="24" t="str">
        <f t="shared" si="56"/>
        <v>11 (novembre)</v>
      </c>
      <c r="E75" s="17">
        <f t="shared" si="52"/>
        <v>1</v>
      </c>
      <c r="F75" s="5">
        <v>1.0</v>
      </c>
      <c r="G75" s="6">
        <v>62.0</v>
      </c>
      <c r="H75" s="18">
        <f t="shared" si="55"/>
        <v>62</v>
      </c>
      <c r="I75" s="1" t="s">
        <v>15</v>
      </c>
      <c r="J75" s="19">
        <f t="shared" si="53"/>
        <v>0.7</v>
      </c>
      <c r="K75" s="20">
        <f t="shared" si="54"/>
        <v>1</v>
      </c>
    </row>
    <row r="76">
      <c r="A76" s="1" t="s">
        <v>79</v>
      </c>
      <c r="B76" s="2">
        <v>44529.0</v>
      </c>
      <c r="C76" s="2">
        <v>44532.0</v>
      </c>
      <c r="D76" s="24" t="str">
        <f t="shared" si="56"/>
        <v>11 (novembre)</v>
      </c>
      <c r="E76" s="17">
        <f t="shared" si="52"/>
        <v>3</v>
      </c>
      <c r="F76" s="5">
        <v>2.0</v>
      </c>
      <c r="G76" s="6">
        <v>62.0</v>
      </c>
      <c r="H76" s="18">
        <f t="shared" si="55"/>
        <v>186</v>
      </c>
      <c r="I76" s="1" t="s">
        <v>13</v>
      </c>
      <c r="J76" s="19">
        <f t="shared" si="53"/>
        <v>4.2</v>
      </c>
      <c r="K76" s="20">
        <f t="shared" si="54"/>
        <v>6</v>
      </c>
    </row>
    <row r="77">
      <c r="B77" s="2"/>
      <c r="C77" s="2"/>
      <c r="D77" s="24"/>
      <c r="E77" s="17"/>
      <c r="F77" s="5"/>
      <c r="G77" s="6"/>
      <c r="H77" s="21">
        <f>SUM(H69:H76)</f>
        <v>1817</v>
      </c>
      <c r="J77" s="19"/>
      <c r="K77" s="20"/>
    </row>
    <row r="78">
      <c r="A78" s="1" t="s">
        <v>80</v>
      </c>
      <c r="B78" s="2">
        <v>44534.0</v>
      </c>
      <c r="C78" s="2">
        <v>44537.0</v>
      </c>
      <c r="D78" s="24" t="str">
        <f t="shared" ref="D78:D82" si="57">TEXT(B78 ,"mm (mmmm)")</f>
        <v>12 (décembre)</v>
      </c>
      <c r="E78" s="17">
        <f t="shared" ref="E78:E82" si="58">C78-B78</f>
        <v>3</v>
      </c>
      <c r="F78" s="5">
        <v>1.0</v>
      </c>
      <c r="G78" s="6">
        <v>65.0</v>
      </c>
      <c r="H78" s="18">
        <f t="shared" ref="H78:H82" si="59">G78*E78</f>
        <v>195</v>
      </c>
      <c r="I78" s="1" t="s">
        <v>49</v>
      </c>
      <c r="J78" s="19">
        <f t="shared" ref="J78:J82" si="60">F78*0.7*E78</f>
        <v>2.1</v>
      </c>
      <c r="K78" s="20">
        <f t="shared" ref="K78:K82" si="61">E78*F78</f>
        <v>3</v>
      </c>
    </row>
    <row r="79">
      <c r="A79" s="1" t="s">
        <v>80</v>
      </c>
      <c r="B79" s="2">
        <v>44537.0</v>
      </c>
      <c r="C79" s="2">
        <v>44541.0</v>
      </c>
      <c r="D79" s="24" t="str">
        <f t="shared" si="57"/>
        <v>12 (décembre)</v>
      </c>
      <c r="E79" s="17">
        <f t="shared" si="58"/>
        <v>4</v>
      </c>
      <c r="F79" s="5">
        <v>2.0</v>
      </c>
      <c r="G79" s="6">
        <v>63.0</v>
      </c>
      <c r="H79" s="18">
        <f t="shared" si="59"/>
        <v>252</v>
      </c>
      <c r="I79" s="1" t="s">
        <v>15</v>
      </c>
      <c r="J79" s="19">
        <f t="shared" si="60"/>
        <v>5.6</v>
      </c>
      <c r="K79" s="20">
        <f t="shared" si="61"/>
        <v>8</v>
      </c>
    </row>
    <row r="80">
      <c r="A80" s="1" t="s">
        <v>81</v>
      </c>
      <c r="B80" s="2">
        <v>44551.0</v>
      </c>
      <c r="C80" s="2">
        <v>44556.0</v>
      </c>
      <c r="D80" s="24" t="str">
        <f t="shared" si="57"/>
        <v>12 (décembre)</v>
      </c>
      <c r="E80" s="17">
        <f t="shared" si="58"/>
        <v>5</v>
      </c>
      <c r="F80" s="5">
        <v>1.0</v>
      </c>
      <c r="G80" s="6">
        <v>70.0</v>
      </c>
      <c r="H80" s="18">
        <f t="shared" si="59"/>
        <v>350</v>
      </c>
      <c r="I80" s="1" t="s">
        <v>49</v>
      </c>
      <c r="J80" s="19">
        <f t="shared" si="60"/>
        <v>3.5</v>
      </c>
      <c r="K80" s="20">
        <f t="shared" si="61"/>
        <v>5</v>
      </c>
    </row>
    <row r="81">
      <c r="A81" s="1" t="s">
        <v>82</v>
      </c>
      <c r="B81" s="2">
        <v>44557.0</v>
      </c>
      <c r="C81" s="2">
        <v>44561.0</v>
      </c>
      <c r="D81" s="24" t="str">
        <f t="shared" si="57"/>
        <v>12 (décembre)</v>
      </c>
      <c r="E81" s="17">
        <f t="shared" si="58"/>
        <v>4</v>
      </c>
      <c r="F81" s="5">
        <v>1.0</v>
      </c>
      <c r="G81" s="6">
        <v>70.0</v>
      </c>
      <c r="H81" s="18">
        <f t="shared" si="59"/>
        <v>280</v>
      </c>
      <c r="I81" s="1" t="s">
        <v>15</v>
      </c>
      <c r="J81" s="19">
        <f t="shared" si="60"/>
        <v>2.8</v>
      </c>
      <c r="K81" s="20">
        <f t="shared" si="61"/>
        <v>4</v>
      </c>
      <c r="L81" s="1" t="s">
        <v>83</v>
      </c>
    </row>
    <row r="82">
      <c r="A82" s="1" t="s">
        <v>84</v>
      </c>
      <c r="B82" s="25">
        <v>44561.0</v>
      </c>
      <c r="C82" s="25">
        <v>44563.0</v>
      </c>
      <c r="D82" s="24" t="str">
        <f t="shared" si="57"/>
        <v>12 (décembre)</v>
      </c>
      <c r="E82" s="17">
        <f t="shared" si="58"/>
        <v>2</v>
      </c>
      <c r="F82" s="5">
        <v>1.0</v>
      </c>
      <c r="G82" s="6">
        <v>70.0</v>
      </c>
      <c r="H82" s="18">
        <f t="shared" si="59"/>
        <v>140</v>
      </c>
      <c r="I82" s="1" t="s">
        <v>15</v>
      </c>
      <c r="J82" s="19">
        <f t="shared" si="60"/>
        <v>1.4</v>
      </c>
      <c r="K82" s="20">
        <f t="shared" si="61"/>
        <v>2</v>
      </c>
      <c r="L82" s="1" t="s">
        <v>83</v>
      </c>
    </row>
    <row r="83">
      <c r="B83" s="25"/>
      <c r="C83" s="25"/>
      <c r="D83" s="24"/>
      <c r="E83" s="17"/>
      <c r="F83" s="5"/>
      <c r="G83" s="6"/>
      <c r="H83" s="21"/>
      <c r="J83" s="19"/>
      <c r="K83" s="20"/>
    </row>
    <row r="84">
      <c r="B84" s="25"/>
      <c r="C84" s="25"/>
      <c r="D84" s="24"/>
      <c r="E84" s="17"/>
      <c r="F84" s="5"/>
      <c r="G84" s="6"/>
      <c r="H84" s="18"/>
      <c r="J84" s="19"/>
      <c r="K84" s="20"/>
    </row>
    <row r="85">
      <c r="B85" s="25"/>
      <c r="C85" s="25"/>
      <c r="D85" s="24"/>
      <c r="E85" s="17"/>
      <c r="F85" s="5"/>
      <c r="G85" s="6"/>
      <c r="H85" s="18"/>
      <c r="J85" s="19"/>
      <c r="K85" s="20"/>
    </row>
    <row r="86">
      <c r="B86" s="25"/>
      <c r="C86" s="25"/>
      <c r="D86" s="24"/>
      <c r="E86" s="17"/>
      <c r="F86" s="5"/>
      <c r="G86" s="6"/>
      <c r="H86" s="18"/>
      <c r="J86" s="19"/>
      <c r="K86" s="20"/>
    </row>
    <row r="87">
      <c r="B87" s="25"/>
      <c r="C87" s="25"/>
      <c r="D87" s="24"/>
      <c r="E87" s="17"/>
      <c r="F87" s="5"/>
      <c r="G87" s="6"/>
      <c r="H87" s="18"/>
      <c r="J87" s="19"/>
      <c r="K87" s="20"/>
    </row>
    <row r="88">
      <c r="B88" s="25"/>
      <c r="C88" s="25"/>
      <c r="D88" s="24"/>
      <c r="E88" s="17"/>
      <c r="F88" s="5"/>
      <c r="G88" s="6"/>
      <c r="H88" s="18"/>
      <c r="J88" s="19"/>
      <c r="K88" s="20"/>
    </row>
    <row r="89">
      <c r="B89" s="25"/>
      <c r="C89" s="25"/>
      <c r="D89" s="24"/>
      <c r="E89" s="17"/>
      <c r="F89" s="5"/>
      <c r="G89" s="6"/>
      <c r="H89" s="18"/>
      <c r="J89" s="19"/>
      <c r="K89" s="20"/>
    </row>
    <row r="90">
      <c r="B90" s="25"/>
      <c r="C90" s="25"/>
      <c r="D90" s="24"/>
      <c r="E90" s="17"/>
      <c r="F90" s="5"/>
      <c r="G90" s="6"/>
      <c r="H90" s="18"/>
      <c r="J90" s="19"/>
      <c r="K90" s="20"/>
    </row>
    <row r="91">
      <c r="B91" s="25"/>
      <c r="C91" s="25"/>
      <c r="D91" s="24"/>
      <c r="E91" s="17"/>
      <c r="F91" s="5"/>
      <c r="G91" s="6"/>
      <c r="H91" s="18"/>
      <c r="J91" s="19"/>
      <c r="K91" s="20"/>
    </row>
    <row r="92">
      <c r="B92" s="25"/>
      <c r="C92" s="25"/>
      <c r="D92" s="24"/>
      <c r="E92" s="17"/>
      <c r="F92" s="5"/>
      <c r="G92" s="6"/>
      <c r="H92" s="18"/>
      <c r="J92" s="19"/>
      <c r="K92" s="20"/>
    </row>
  </sheetData>
  <dataValidations>
    <dataValidation type="list" allowBlank="1" showInputMessage="1" showErrorMessage="1" prompt="Choisir" sqref="I47:I92">
      <formula1>"Airbnb,Espèces,HomeExchange,Chèque"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38"/>
    <col customWidth="1" min="3" max="3" width="10.38"/>
    <col customWidth="1" min="4" max="4" width="12.0"/>
    <col customWidth="1" min="5" max="5" width="7.38"/>
    <col customWidth="1" min="6" max="6" width="9.13"/>
    <col customWidth="1" min="7" max="7" width="8.5"/>
    <col customWidth="1" min="8" max="8" width="7.63"/>
    <col customWidth="1" min="9" max="9" width="15.38"/>
    <col customWidth="1" min="10" max="10" width="14.0"/>
    <col customWidth="1" min="11" max="11" width="15.25"/>
  </cols>
  <sheetData>
    <row r="1">
      <c r="A1" s="8" t="s">
        <v>0</v>
      </c>
      <c r="B1" s="2" t="s">
        <v>1</v>
      </c>
      <c r="C1" s="2" t="s">
        <v>2</v>
      </c>
      <c r="D1" s="3" t="s">
        <v>3</v>
      </c>
      <c r="E1" s="11" t="s">
        <v>4</v>
      </c>
      <c r="F1" s="11" t="s">
        <v>5</v>
      </c>
      <c r="G1" s="6" t="s">
        <v>6</v>
      </c>
      <c r="H1" s="26" t="s">
        <v>7</v>
      </c>
      <c r="I1" s="8" t="s">
        <v>8</v>
      </c>
      <c r="J1" s="9" t="s">
        <v>9</v>
      </c>
      <c r="K1" s="8" t="s">
        <v>85</v>
      </c>
      <c r="L1" s="15"/>
      <c r="M1" s="15"/>
      <c r="N1" s="15"/>
      <c r="O1" s="15"/>
      <c r="P1" s="15"/>
      <c r="Q1" s="15"/>
      <c r="R1" s="15"/>
      <c r="S1" s="15"/>
      <c r="T1" s="15"/>
      <c r="U1" s="15"/>
    </row>
    <row r="2">
      <c r="A2" s="1" t="s">
        <v>11</v>
      </c>
      <c r="B2" s="1" t="s">
        <v>11</v>
      </c>
      <c r="C2" s="1" t="s">
        <v>11</v>
      </c>
      <c r="D2" s="3" t="s">
        <v>11</v>
      </c>
      <c r="E2" s="11" t="s">
        <v>11</v>
      </c>
      <c r="F2" s="11" t="s">
        <v>11</v>
      </c>
      <c r="G2" s="6" t="s">
        <v>11</v>
      </c>
      <c r="H2" s="6" t="s">
        <v>11</v>
      </c>
      <c r="J2" s="13"/>
    </row>
    <row r="3">
      <c r="A3" s="1" t="s">
        <v>86</v>
      </c>
      <c r="B3" s="25">
        <v>44197.0</v>
      </c>
      <c r="C3" s="27">
        <v>44201.0</v>
      </c>
      <c r="D3" s="24" t="str">
        <f t="shared" ref="D3:D9" si="1">TEXT(B3 ,"mm (mmmm)")</f>
        <v>01 (janvier)</v>
      </c>
      <c r="E3" s="28">
        <f t="shared" ref="E3:E9" si="2">C3-B3</f>
        <v>4</v>
      </c>
      <c r="F3" s="11">
        <v>2.0</v>
      </c>
      <c r="G3" s="6">
        <v>0.0</v>
      </c>
      <c r="H3" s="29">
        <f t="shared" ref="H3:H9" si="3">G3*E3</f>
        <v>0</v>
      </c>
      <c r="I3" s="1" t="s">
        <v>21</v>
      </c>
      <c r="J3" s="13">
        <v>0.0</v>
      </c>
      <c r="K3">
        <f t="shared" ref="K3:K9" si="4">E3*F3</f>
        <v>8</v>
      </c>
    </row>
    <row r="4">
      <c r="A4" s="1" t="s">
        <v>87</v>
      </c>
      <c r="B4" s="25">
        <v>44204.0</v>
      </c>
      <c r="C4" s="27">
        <v>44206.0</v>
      </c>
      <c r="D4" s="24" t="str">
        <f t="shared" si="1"/>
        <v>01 (janvier)</v>
      </c>
      <c r="E4" s="28">
        <f t="shared" si="2"/>
        <v>2</v>
      </c>
      <c r="F4" s="11">
        <v>2.0</v>
      </c>
      <c r="G4" s="6">
        <v>65.0</v>
      </c>
      <c r="H4" s="29">
        <f t="shared" si="3"/>
        <v>130</v>
      </c>
      <c r="I4" s="1" t="s">
        <v>15</v>
      </c>
      <c r="J4" s="13">
        <v>0.0</v>
      </c>
      <c r="K4">
        <f t="shared" si="4"/>
        <v>4</v>
      </c>
    </row>
    <row r="5">
      <c r="A5" s="1" t="s">
        <v>88</v>
      </c>
      <c r="B5" s="25">
        <v>44207.0</v>
      </c>
      <c r="C5" s="27">
        <v>44209.0</v>
      </c>
      <c r="D5" s="24" t="str">
        <f t="shared" si="1"/>
        <v>01 (janvier)</v>
      </c>
      <c r="E5" s="28">
        <f t="shared" si="2"/>
        <v>2</v>
      </c>
      <c r="F5" s="11">
        <v>1.0</v>
      </c>
      <c r="G5" s="6">
        <v>65.0</v>
      </c>
      <c r="H5" s="29">
        <f t="shared" si="3"/>
        <v>130</v>
      </c>
      <c r="I5" s="1" t="s">
        <v>49</v>
      </c>
      <c r="J5" s="13">
        <v>0.0</v>
      </c>
      <c r="K5">
        <f t="shared" si="4"/>
        <v>2</v>
      </c>
    </row>
    <row r="6">
      <c r="A6" s="1" t="s">
        <v>89</v>
      </c>
      <c r="B6" s="25">
        <v>44211.0</v>
      </c>
      <c r="C6" s="27">
        <v>44213.0</v>
      </c>
      <c r="D6" s="24" t="str">
        <f t="shared" si="1"/>
        <v>01 (janvier)</v>
      </c>
      <c r="E6" s="28">
        <f t="shared" si="2"/>
        <v>2</v>
      </c>
      <c r="F6" s="11">
        <v>2.0</v>
      </c>
      <c r="G6" s="6">
        <v>65.0</v>
      </c>
      <c r="H6" s="29">
        <f t="shared" si="3"/>
        <v>130</v>
      </c>
      <c r="I6" s="1" t="s">
        <v>13</v>
      </c>
      <c r="J6" s="13">
        <v>0.0</v>
      </c>
      <c r="K6">
        <f t="shared" si="4"/>
        <v>4</v>
      </c>
    </row>
    <row r="7">
      <c r="A7" s="1" t="s">
        <v>90</v>
      </c>
      <c r="B7" s="25">
        <v>44219.0</v>
      </c>
      <c r="C7" s="27">
        <v>44222.0</v>
      </c>
      <c r="D7" s="24" t="str">
        <f t="shared" si="1"/>
        <v>01 (janvier)</v>
      </c>
      <c r="E7" s="28">
        <f t="shared" si="2"/>
        <v>3</v>
      </c>
      <c r="F7" s="11">
        <v>1.0</v>
      </c>
      <c r="G7" s="6">
        <v>63.0</v>
      </c>
      <c r="H7" s="29">
        <f t="shared" si="3"/>
        <v>189</v>
      </c>
      <c r="I7" s="1" t="s">
        <v>13</v>
      </c>
      <c r="J7" s="13">
        <v>0.0</v>
      </c>
      <c r="K7">
        <f t="shared" si="4"/>
        <v>3</v>
      </c>
    </row>
    <row r="8">
      <c r="A8" s="1" t="s">
        <v>14</v>
      </c>
      <c r="B8" s="25">
        <v>44223.0</v>
      </c>
      <c r="C8" s="27">
        <v>44225.0</v>
      </c>
      <c r="D8" s="24" t="str">
        <f t="shared" si="1"/>
        <v>01 (janvier)</v>
      </c>
      <c r="E8" s="28">
        <f t="shared" si="2"/>
        <v>2</v>
      </c>
      <c r="F8" s="11">
        <v>2.0</v>
      </c>
      <c r="G8" s="6">
        <v>50.0</v>
      </c>
      <c r="H8" s="29">
        <f t="shared" si="3"/>
        <v>100</v>
      </c>
      <c r="I8" s="1" t="s">
        <v>49</v>
      </c>
      <c r="J8" s="13">
        <v>0.0</v>
      </c>
      <c r="K8">
        <f t="shared" si="4"/>
        <v>4</v>
      </c>
    </row>
    <row r="9">
      <c r="A9" s="1" t="s">
        <v>91</v>
      </c>
      <c r="B9" s="25">
        <v>44225.0</v>
      </c>
      <c r="C9" s="27">
        <v>44228.0</v>
      </c>
      <c r="D9" s="24" t="str">
        <f t="shared" si="1"/>
        <v>01 (janvier)</v>
      </c>
      <c r="E9" s="28">
        <f t="shared" si="2"/>
        <v>3</v>
      </c>
      <c r="F9" s="11">
        <v>1.0</v>
      </c>
      <c r="G9" s="6">
        <v>65.0</v>
      </c>
      <c r="H9" s="29">
        <f t="shared" si="3"/>
        <v>195</v>
      </c>
      <c r="I9" s="1" t="s">
        <v>49</v>
      </c>
      <c r="J9" s="13">
        <v>0.0</v>
      </c>
      <c r="K9">
        <f t="shared" si="4"/>
        <v>3</v>
      </c>
    </row>
    <row r="10">
      <c r="B10" s="1" t="s">
        <v>11</v>
      </c>
      <c r="C10" s="1" t="s">
        <v>11</v>
      </c>
      <c r="D10" s="3" t="s">
        <v>11</v>
      </c>
      <c r="E10" s="11" t="s">
        <v>11</v>
      </c>
      <c r="F10" s="11" t="s">
        <v>11</v>
      </c>
      <c r="G10" s="6" t="s">
        <v>11</v>
      </c>
      <c r="H10" s="6" t="s">
        <v>11</v>
      </c>
      <c r="J10" s="13" t="s">
        <v>11</v>
      </c>
    </row>
    <row r="11">
      <c r="A11" s="1" t="s">
        <v>92</v>
      </c>
      <c r="B11" s="25">
        <v>44228.0</v>
      </c>
      <c r="C11" s="27">
        <v>44232.0</v>
      </c>
      <c r="D11" s="24" t="str">
        <f t="shared" ref="D11:D18" si="5">TEXT(B11 ,"mm (mmmm)")</f>
        <v>02 (février)</v>
      </c>
      <c r="E11" s="28">
        <f t="shared" ref="E11:E18" si="6">C11-B11</f>
        <v>4</v>
      </c>
      <c r="F11" s="11">
        <v>1.0</v>
      </c>
      <c r="G11" s="6">
        <v>65.0</v>
      </c>
      <c r="H11" s="29">
        <f t="shared" ref="H11:H18" si="7">G11*E11</f>
        <v>260</v>
      </c>
      <c r="I11" s="1" t="s">
        <v>49</v>
      </c>
      <c r="J11" s="13">
        <v>0.0</v>
      </c>
      <c r="K11">
        <f t="shared" ref="K11:K18" si="8">E11*F11</f>
        <v>4</v>
      </c>
    </row>
    <row r="12">
      <c r="A12" s="1" t="s">
        <v>93</v>
      </c>
      <c r="B12" s="25">
        <v>44232.0</v>
      </c>
      <c r="C12" s="27">
        <v>44236.0</v>
      </c>
      <c r="D12" s="24" t="str">
        <f t="shared" si="5"/>
        <v>02 (février)</v>
      </c>
      <c r="E12" s="28">
        <f t="shared" si="6"/>
        <v>4</v>
      </c>
      <c r="F12" s="11">
        <v>1.0</v>
      </c>
      <c r="G12" s="6">
        <v>65.0</v>
      </c>
      <c r="H12" s="29">
        <f t="shared" si="7"/>
        <v>260</v>
      </c>
      <c r="I12" s="1" t="s">
        <v>15</v>
      </c>
      <c r="J12" s="13">
        <v>0.0</v>
      </c>
      <c r="K12">
        <f t="shared" si="8"/>
        <v>4</v>
      </c>
    </row>
    <row r="13">
      <c r="A13" s="1" t="s">
        <v>94</v>
      </c>
      <c r="B13" s="25">
        <v>44236.0</v>
      </c>
      <c r="C13" s="27">
        <v>44238.0</v>
      </c>
      <c r="D13" s="24" t="str">
        <f t="shared" si="5"/>
        <v>02 (février)</v>
      </c>
      <c r="E13" s="28">
        <f t="shared" si="6"/>
        <v>2</v>
      </c>
      <c r="F13" s="11">
        <v>1.0</v>
      </c>
      <c r="G13" s="6">
        <v>60.0</v>
      </c>
      <c r="H13" s="29">
        <f t="shared" si="7"/>
        <v>120</v>
      </c>
      <c r="I13" s="1" t="s">
        <v>15</v>
      </c>
      <c r="J13" s="13">
        <v>0.0</v>
      </c>
      <c r="K13">
        <f t="shared" si="8"/>
        <v>2</v>
      </c>
    </row>
    <row r="14">
      <c r="A14" s="1" t="s">
        <v>21</v>
      </c>
      <c r="B14" s="25">
        <v>44240.0</v>
      </c>
      <c r="C14" s="27">
        <v>44247.0</v>
      </c>
      <c r="D14" s="24" t="str">
        <f t="shared" si="5"/>
        <v>02 (février)</v>
      </c>
      <c r="E14" s="28">
        <f t="shared" si="6"/>
        <v>7</v>
      </c>
      <c r="F14" s="11">
        <v>1.0</v>
      </c>
      <c r="G14" s="6">
        <v>0.0</v>
      </c>
      <c r="H14" s="29">
        <f t="shared" si="7"/>
        <v>0</v>
      </c>
      <c r="I14" s="1" t="s">
        <v>21</v>
      </c>
      <c r="J14" s="13">
        <v>0.0</v>
      </c>
      <c r="K14">
        <f t="shared" si="8"/>
        <v>7</v>
      </c>
    </row>
    <row r="15">
      <c r="A15" s="1" t="s">
        <v>95</v>
      </c>
      <c r="B15" s="25">
        <v>44247.0</v>
      </c>
      <c r="C15" s="27">
        <v>44253.0</v>
      </c>
      <c r="D15" s="24" t="str">
        <f t="shared" si="5"/>
        <v>02 (février)</v>
      </c>
      <c r="E15" s="28">
        <f t="shared" si="6"/>
        <v>6</v>
      </c>
      <c r="F15" s="11">
        <v>1.0</v>
      </c>
      <c r="G15" s="6">
        <v>70.0</v>
      </c>
      <c r="H15" s="29">
        <f t="shared" si="7"/>
        <v>420</v>
      </c>
      <c r="I15" s="1" t="s">
        <v>49</v>
      </c>
      <c r="J15" s="13">
        <v>0.0</v>
      </c>
      <c r="K15">
        <f t="shared" si="8"/>
        <v>6</v>
      </c>
    </row>
    <row r="16">
      <c r="A16" s="1" t="s">
        <v>96</v>
      </c>
      <c r="B16" s="25">
        <v>44253.0</v>
      </c>
      <c r="C16" s="27">
        <v>44254.0</v>
      </c>
      <c r="D16" s="24" t="str">
        <f t="shared" si="5"/>
        <v>02 (février)</v>
      </c>
      <c r="E16" s="28">
        <f t="shared" si="6"/>
        <v>1</v>
      </c>
      <c r="F16" s="11">
        <v>1.0</v>
      </c>
      <c r="G16" s="6">
        <v>70.0</v>
      </c>
      <c r="H16" s="29">
        <f t="shared" si="7"/>
        <v>70</v>
      </c>
      <c r="I16" s="1" t="s">
        <v>49</v>
      </c>
      <c r="J16" s="13">
        <v>0.0</v>
      </c>
      <c r="K16">
        <f t="shared" si="8"/>
        <v>1</v>
      </c>
    </row>
    <row r="17">
      <c r="A17" s="1" t="s">
        <v>97</v>
      </c>
      <c r="B17" s="25">
        <v>44254.0</v>
      </c>
      <c r="C17" s="27">
        <v>44255.0</v>
      </c>
      <c r="D17" s="24" t="str">
        <f t="shared" si="5"/>
        <v>02 (février)</v>
      </c>
      <c r="E17" s="28">
        <f t="shared" si="6"/>
        <v>1</v>
      </c>
      <c r="F17" s="11">
        <v>1.0</v>
      </c>
      <c r="G17" s="6">
        <v>67.0</v>
      </c>
      <c r="H17" s="29">
        <f t="shared" si="7"/>
        <v>67</v>
      </c>
      <c r="I17" s="1" t="s">
        <v>13</v>
      </c>
      <c r="J17" s="13">
        <v>0.0</v>
      </c>
      <c r="K17">
        <f t="shared" si="8"/>
        <v>1</v>
      </c>
    </row>
    <row r="18">
      <c r="A18" s="1" t="s">
        <v>77</v>
      </c>
      <c r="B18" s="25">
        <v>44255.0</v>
      </c>
      <c r="C18" s="27">
        <v>44260.0</v>
      </c>
      <c r="D18" s="24" t="str">
        <f t="shared" si="5"/>
        <v>02 (février)</v>
      </c>
      <c r="E18" s="28">
        <f t="shared" si="6"/>
        <v>5</v>
      </c>
      <c r="F18" s="11">
        <v>1.0</v>
      </c>
      <c r="G18" s="6">
        <v>64.0</v>
      </c>
      <c r="H18" s="29">
        <f t="shared" si="7"/>
        <v>320</v>
      </c>
      <c r="I18" s="1" t="s">
        <v>13</v>
      </c>
      <c r="J18" s="13">
        <v>0.0</v>
      </c>
      <c r="K18">
        <f t="shared" si="8"/>
        <v>5</v>
      </c>
    </row>
    <row r="19">
      <c r="A19" s="1"/>
      <c r="B19" s="25"/>
      <c r="C19" s="27"/>
      <c r="D19" s="24"/>
      <c r="E19" s="28"/>
      <c r="F19" s="11"/>
      <c r="G19" s="6"/>
      <c r="H19" s="29"/>
      <c r="I19" s="1"/>
      <c r="J19" s="13"/>
    </row>
    <row r="20">
      <c r="A20" s="1" t="s">
        <v>98</v>
      </c>
      <c r="B20" s="25">
        <v>44260.0</v>
      </c>
      <c r="C20" s="27">
        <v>44262.0</v>
      </c>
      <c r="D20" s="24" t="str">
        <f t="shared" ref="D20:D25" si="9">TEXT(B20 ,"mm (mmmm)")</f>
        <v>03 (mars)</v>
      </c>
      <c r="E20" s="28">
        <f t="shared" ref="E20:E25" si="10">C20-B20</f>
        <v>2</v>
      </c>
      <c r="F20" s="11">
        <v>1.0</v>
      </c>
      <c r="G20" s="6">
        <v>63.0</v>
      </c>
      <c r="H20" s="29">
        <f t="shared" ref="H20:H25" si="11">G20*E20</f>
        <v>126</v>
      </c>
      <c r="I20" s="1" t="s">
        <v>13</v>
      </c>
      <c r="J20" s="13">
        <v>0.0</v>
      </c>
      <c r="K20">
        <f t="shared" ref="K20:K25" si="12">E20*F20</f>
        <v>2</v>
      </c>
    </row>
    <row r="21">
      <c r="A21" s="1" t="s">
        <v>99</v>
      </c>
      <c r="B21" s="25">
        <v>44262.0</v>
      </c>
      <c r="C21" s="27">
        <v>44265.0</v>
      </c>
      <c r="D21" s="24" t="str">
        <f t="shared" si="9"/>
        <v>03 (mars)</v>
      </c>
      <c r="E21" s="28">
        <f t="shared" si="10"/>
        <v>3</v>
      </c>
      <c r="F21" s="11">
        <v>1.0</v>
      </c>
      <c r="G21" s="6">
        <v>63.0</v>
      </c>
      <c r="H21" s="29">
        <f t="shared" si="11"/>
        <v>189</v>
      </c>
      <c r="I21" s="1" t="s">
        <v>13</v>
      </c>
      <c r="J21" s="13">
        <v>0.0</v>
      </c>
      <c r="K21">
        <f t="shared" si="12"/>
        <v>3</v>
      </c>
    </row>
    <row r="22">
      <c r="A22" s="1" t="s">
        <v>100</v>
      </c>
      <c r="B22" s="25">
        <v>44267.0</v>
      </c>
      <c r="C22" s="27">
        <v>44269.0</v>
      </c>
      <c r="D22" s="24" t="str">
        <f t="shared" si="9"/>
        <v>03 (mars)</v>
      </c>
      <c r="E22" s="28">
        <f t="shared" si="10"/>
        <v>2</v>
      </c>
      <c r="F22" s="11">
        <v>1.0</v>
      </c>
      <c r="G22" s="6">
        <v>63.0</v>
      </c>
      <c r="H22" s="29">
        <f t="shared" si="11"/>
        <v>126</v>
      </c>
      <c r="I22" s="1" t="s">
        <v>13</v>
      </c>
      <c r="J22" s="13">
        <v>0.0</v>
      </c>
      <c r="K22">
        <f t="shared" si="12"/>
        <v>2</v>
      </c>
    </row>
    <row r="23">
      <c r="A23" s="1" t="s">
        <v>101</v>
      </c>
      <c r="B23" s="25">
        <v>44274.0</v>
      </c>
      <c r="C23" s="27">
        <v>44276.0</v>
      </c>
      <c r="D23" s="24" t="str">
        <f t="shared" si="9"/>
        <v>03 (mars)</v>
      </c>
      <c r="E23" s="28">
        <f t="shared" si="10"/>
        <v>2</v>
      </c>
      <c r="F23" s="11">
        <v>1.0</v>
      </c>
      <c r="G23" s="6">
        <v>63.0</v>
      </c>
      <c r="H23" s="29">
        <f t="shared" si="11"/>
        <v>126</v>
      </c>
      <c r="I23" s="1" t="s">
        <v>13</v>
      </c>
      <c r="J23" s="13">
        <v>0.0</v>
      </c>
      <c r="K23">
        <f t="shared" si="12"/>
        <v>2</v>
      </c>
    </row>
    <row r="24">
      <c r="A24" s="1" t="s">
        <v>102</v>
      </c>
      <c r="B24" s="25">
        <v>44279.0</v>
      </c>
      <c r="C24" s="27">
        <v>44285.0</v>
      </c>
      <c r="D24" s="24" t="str">
        <f t="shared" si="9"/>
        <v>03 (mars)</v>
      </c>
      <c r="E24" s="28">
        <f t="shared" si="10"/>
        <v>6</v>
      </c>
      <c r="F24" s="11">
        <v>1.0</v>
      </c>
      <c r="G24" s="6">
        <v>65.0</v>
      </c>
      <c r="H24" s="29">
        <f t="shared" si="11"/>
        <v>390</v>
      </c>
      <c r="I24" s="1" t="s">
        <v>15</v>
      </c>
      <c r="J24" s="13">
        <v>0.0</v>
      </c>
      <c r="K24">
        <f t="shared" si="12"/>
        <v>6</v>
      </c>
    </row>
    <row r="25">
      <c r="A25" s="1" t="s">
        <v>103</v>
      </c>
      <c r="B25" s="25">
        <v>44285.0</v>
      </c>
      <c r="C25" s="27">
        <v>44287.0</v>
      </c>
      <c r="D25" s="24" t="str">
        <f t="shared" si="9"/>
        <v>03 (mars)</v>
      </c>
      <c r="E25" s="28">
        <f t="shared" si="10"/>
        <v>2</v>
      </c>
      <c r="F25" s="11">
        <v>1.0</v>
      </c>
      <c r="G25" s="6">
        <v>65.0</v>
      </c>
      <c r="H25" s="29">
        <f t="shared" si="11"/>
        <v>130</v>
      </c>
      <c r="I25" s="1" t="s">
        <v>49</v>
      </c>
      <c r="J25" s="13">
        <v>0.0</v>
      </c>
      <c r="K25">
        <f t="shared" si="12"/>
        <v>2</v>
      </c>
    </row>
    <row r="26">
      <c r="A26" s="1"/>
      <c r="B26" s="25"/>
      <c r="C26" s="27"/>
      <c r="D26" s="24"/>
      <c r="E26" s="28"/>
      <c r="F26" s="11"/>
      <c r="G26" s="6"/>
      <c r="H26" s="29"/>
      <c r="I26" s="1"/>
      <c r="J26" s="13"/>
    </row>
    <row r="27">
      <c r="A27" s="1" t="s">
        <v>44</v>
      </c>
      <c r="B27" s="25">
        <v>44287.0</v>
      </c>
      <c r="C27" s="27">
        <v>44289.0</v>
      </c>
      <c r="D27" s="24" t="str">
        <f t="shared" ref="D27:D30" si="13">TEXT(B27 ,"mm (mmmm)")</f>
        <v>04 (avril)</v>
      </c>
      <c r="E27" s="28">
        <f t="shared" ref="E27:E30" si="14">C27-B27</f>
        <v>2</v>
      </c>
      <c r="F27" s="11">
        <v>1.0</v>
      </c>
      <c r="G27" s="6">
        <v>63.0</v>
      </c>
      <c r="H27" s="29">
        <f t="shared" ref="H27:H30" si="15">G27*E27</f>
        <v>126</v>
      </c>
      <c r="I27" s="1" t="s">
        <v>13</v>
      </c>
      <c r="J27" s="13">
        <v>0.0</v>
      </c>
      <c r="K27">
        <f t="shared" ref="K27:K28" si="16">E27*F27</f>
        <v>2</v>
      </c>
    </row>
    <row r="28">
      <c r="A28" s="1" t="s">
        <v>104</v>
      </c>
      <c r="B28" s="25">
        <v>44289.0</v>
      </c>
      <c r="C28" s="27">
        <v>44291.0</v>
      </c>
      <c r="D28" s="24" t="str">
        <f t="shared" si="13"/>
        <v>04 (avril)</v>
      </c>
      <c r="E28" s="28">
        <f t="shared" si="14"/>
        <v>2</v>
      </c>
      <c r="F28" s="11">
        <v>1.0</v>
      </c>
      <c r="G28" s="6">
        <v>63.0</v>
      </c>
      <c r="H28" s="29">
        <f t="shared" si="15"/>
        <v>126</v>
      </c>
      <c r="I28" s="1" t="s">
        <v>13</v>
      </c>
      <c r="J28" s="13">
        <v>0.0</v>
      </c>
      <c r="K28">
        <f t="shared" si="16"/>
        <v>2</v>
      </c>
    </row>
    <row r="29">
      <c r="A29" s="1" t="s">
        <v>105</v>
      </c>
      <c r="B29" s="25">
        <v>44304.0</v>
      </c>
      <c r="C29" s="27">
        <v>44310.0</v>
      </c>
      <c r="D29" s="24" t="str">
        <f t="shared" si="13"/>
        <v>04 (avril)</v>
      </c>
      <c r="E29" s="28">
        <f t="shared" si="14"/>
        <v>6</v>
      </c>
      <c r="F29" s="11">
        <v>1.0</v>
      </c>
      <c r="G29" s="6">
        <v>30.0</v>
      </c>
      <c r="H29" s="29">
        <f t="shared" si="15"/>
        <v>180</v>
      </c>
      <c r="I29" s="1" t="s">
        <v>49</v>
      </c>
      <c r="J29" s="13" t="s">
        <v>11</v>
      </c>
      <c r="K29" s="1" t="s">
        <v>11</v>
      </c>
    </row>
    <row r="30">
      <c r="A30" s="1" t="s">
        <v>106</v>
      </c>
      <c r="B30" s="25">
        <v>44310.0</v>
      </c>
      <c r="C30" s="27">
        <v>44321.0</v>
      </c>
      <c r="D30" s="24" t="str">
        <f t="shared" si="13"/>
        <v>04 (avril)</v>
      </c>
      <c r="E30" s="28">
        <f t="shared" si="14"/>
        <v>11</v>
      </c>
      <c r="F30" s="11">
        <v>1.0</v>
      </c>
      <c r="G30" s="6">
        <v>65.0</v>
      </c>
      <c r="H30" s="29">
        <f t="shared" si="15"/>
        <v>715</v>
      </c>
      <c r="I30" s="1" t="s">
        <v>15</v>
      </c>
      <c r="J30" s="13"/>
    </row>
    <row r="31">
      <c r="A31" s="1"/>
      <c r="B31" s="25"/>
      <c r="C31" s="27"/>
      <c r="D31" s="24"/>
      <c r="E31" s="28"/>
      <c r="F31" s="11"/>
      <c r="G31" s="6"/>
      <c r="H31" s="29"/>
      <c r="I31" s="1"/>
      <c r="J31" s="13"/>
    </row>
    <row r="32">
      <c r="A32" s="1" t="s">
        <v>107</v>
      </c>
      <c r="B32" s="25">
        <v>44323.0</v>
      </c>
      <c r="C32" s="27">
        <v>44325.0</v>
      </c>
      <c r="D32" s="24" t="str">
        <f t="shared" ref="D32:D39" si="17">TEXT(B32 ,"mm (mmmm)")</f>
        <v>05 (mai)</v>
      </c>
      <c r="E32" s="28">
        <f t="shared" ref="E32:E39" si="18">C32-B32</f>
        <v>2</v>
      </c>
      <c r="F32" s="11">
        <v>1.0</v>
      </c>
      <c r="G32" s="6">
        <v>65.0</v>
      </c>
      <c r="H32" s="29">
        <f t="shared" ref="H32:H39" si="19">G32*E32</f>
        <v>130</v>
      </c>
      <c r="I32" s="1" t="s">
        <v>15</v>
      </c>
      <c r="J32" s="13">
        <v>0.0</v>
      </c>
      <c r="K32">
        <f t="shared" ref="K32:K39" si="20">E32*F32</f>
        <v>2</v>
      </c>
    </row>
    <row r="33">
      <c r="A33" s="1" t="s">
        <v>108</v>
      </c>
      <c r="B33" s="25">
        <v>44326.0</v>
      </c>
      <c r="C33" s="27">
        <v>44328.0</v>
      </c>
      <c r="D33" s="24" t="str">
        <f t="shared" si="17"/>
        <v>05 (mai)</v>
      </c>
      <c r="E33" s="28">
        <f t="shared" si="18"/>
        <v>2</v>
      </c>
      <c r="F33" s="11">
        <v>1.0</v>
      </c>
      <c r="G33" s="6">
        <v>63.0</v>
      </c>
      <c r="H33" s="29">
        <f t="shared" si="19"/>
        <v>126</v>
      </c>
      <c r="I33" s="1" t="s">
        <v>13</v>
      </c>
      <c r="J33" s="13">
        <v>0.0</v>
      </c>
      <c r="K33">
        <f t="shared" si="20"/>
        <v>2</v>
      </c>
    </row>
    <row r="34">
      <c r="A34" s="1" t="s">
        <v>109</v>
      </c>
      <c r="B34" s="25">
        <v>44329.0</v>
      </c>
      <c r="C34" s="27">
        <v>44331.0</v>
      </c>
      <c r="D34" s="24" t="str">
        <f t="shared" si="17"/>
        <v>05 (mai)</v>
      </c>
      <c r="E34" s="28">
        <f t="shared" si="18"/>
        <v>2</v>
      </c>
      <c r="F34" s="11">
        <v>1.0</v>
      </c>
      <c r="G34" s="6">
        <v>65.0</v>
      </c>
      <c r="H34" s="29">
        <f t="shared" si="19"/>
        <v>130</v>
      </c>
      <c r="I34" s="1" t="s">
        <v>15</v>
      </c>
      <c r="J34" s="13">
        <v>0.0</v>
      </c>
      <c r="K34">
        <f t="shared" si="20"/>
        <v>2</v>
      </c>
    </row>
    <row r="35">
      <c r="A35" s="1" t="s">
        <v>30</v>
      </c>
      <c r="B35" s="25">
        <v>44331.0</v>
      </c>
      <c r="C35" s="27">
        <v>44333.0</v>
      </c>
      <c r="D35" s="24" t="str">
        <f t="shared" si="17"/>
        <v>05 (mai)</v>
      </c>
      <c r="E35" s="28">
        <f t="shared" si="18"/>
        <v>2</v>
      </c>
      <c r="F35" s="11">
        <v>2.0</v>
      </c>
      <c r="G35" s="6">
        <v>65.0</v>
      </c>
      <c r="H35" s="29">
        <f t="shared" si="19"/>
        <v>130</v>
      </c>
      <c r="I35" s="1" t="s">
        <v>49</v>
      </c>
      <c r="J35" s="13">
        <v>0.0</v>
      </c>
      <c r="K35">
        <f t="shared" si="20"/>
        <v>4</v>
      </c>
    </row>
    <row r="36">
      <c r="A36" s="1" t="s">
        <v>110</v>
      </c>
      <c r="B36" s="25">
        <v>44334.0</v>
      </c>
      <c r="C36" s="27">
        <v>44337.0</v>
      </c>
      <c r="D36" s="24" t="str">
        <f t="shared" si="17"/>
        <v>05 (mai)</v>
      </c>
      <c r="E36" s="28">
        <f t="shared" si="18"/>
        <v>3</v>
      </c>
      <c r="F36" s="11">
        <v>1.0</v>
      </c>
      <c r="G36" s="6">
        <v>63.0</v>
      </c>
      <c r="H36" s="29">
        <f t="shared" si="19"/>
        <v>189</v>
      </c>
      <c r="I36" s="1" t="s">
        <v>13</v>
      </c>
      <c r="J36" s="13">
        <v>0.0</v>
      </c>
      <c r="K36">
        <f t="shared" si="20"/>
        <v>3</v>
      </c>
    </row>
    <row r="37">
      <c r="A37" s="1" t="s">
        <v>111</v>
      </c>
      <c r="B37" s="25">
        <v>44337.0</v>
      </c>
      <c r="C37" s="27">
        <v>44340.0</v>
      </c>
      <c r="D37" s="24" t="str">
        <f t="shared" si="17"/>
        <v>05 (mai)</v>
      </c>
      <c r="E37" s="28">
        <f t="shared" si="18"/>
        <v>3</v>
      </c>
      <c r="F37" s="11">
        <v>1.0</v>
      </c>
      <c r="G37" s="6">
        <v>63.0</v>
      </c>
      <c r="H37" s="29">
        <f t="shared" si="19"/>
        <v>189</v>
      </c>
      <c r="I37" s="1" t="s">
        <v>13</v>
      </c>
      <c r="J37" s="13">
        <v>0.0</v>
      </c>
      <c r="K37">
        <f t="shared" si="20"/>
        <v>3</v>
      </c>
    </row>
    <row r="38">
      <c r="A38" s="1" t="s">
        <v>112</v>
      </c>
      <c r="B38" s="25">
        <v>44340.0</v>
      </c>
      <c r="C38" s="27">
        <v>44341.0</v>
      </c>
      <c r="D38" s="24" t="str">
        <f t="shared" si="17"/>
        <v>05 (mai)</v>
      </c>
      <c r="E38" s="28">
        <f t="shared" si="18"/>
        <v>1</v>
      </c>
      <c r="F38" s="11">
        <v>2.0</v>
      </c>
      <c r="G38" s="6">
        <v>60.0</v>
      </c>
      <c r="H38" s="29">
        <f t="shared" si="19"/>
        <v>60</v>
      </c>
      <c r="I38" s="1" t="s">
        <v>49</v>
      </c>
      <c r="J38" s="13">
        <v>0.0</v>
      </c>
      <c r="K38">
        <f t="shared" si="20"/>
        <v>2</v>
      </c>
    </row>
    <row r="39">
      <c r="A39" s="1" t="s">
        <v>111</v>
      </c>
      <c r="B39" s="25">
        <v>44344.0</v>
      </c>
      <c r="C39" s="27">
        <v>44346.0</v>
      </c>
      <c r="D39" s="24" t="str">
        <f t="shared" si="17"/>
        <v>05 (mai)</v>
      </c>
      <c r="E39" s="28">
        <f t="shared" si="18"/>
        <v>2</v>
      </c>
      <c r="F39" s="11">
        <v>1.0</v>
      </c>
      <c r="G39" s="6">
        <v>65.0</v>
      </c>
      <c r="H39" s="29">
        <f t="shared" si="19"/>
        <v>130</v>
      </c>
      <c r="I39" s="1" t="s">
        <v>49</v>
      </c>
      <c r="J39" s="13">
        <v>0.0</v>
      </c>
      <c r="K39">
        <f t="shared" si="20"/>
        <v>2</v>
      </c>
    </row>
    <row r="40">
      <c r="A40" s="1"/>
      <c r="B40" s="25"/>
      <c r="C40" s="27"/>
      <c r="D40" s="24"/>
      <c r="E40" s="28"/>
      <c r="F40" s="11"/>
      <c r="G40" s="6"/>
      <c r="H40" s="29"/>
      <c r="I40" s="1"/>
      <c r="J40" s="13"/>
    </row>
    <row r="41">
      <c r="A41" s="1" t="s">
        <v>113</v>
      </c>
      <c r="B41" s="25">
        <v>44348.0</v>
      </c>
      <c r="C41" s="27">
        <v>44350.0</v>
      </c>
      <c r="D41" s="24" t="str">
        <f t="shared" ref="D41:D47" si="21">TEXT(B41 ,"mm (mmmm)")</f>
        <v>06 (juin)</v>
      </c>
      <c r="E41" s="28">
        <f t="shared" ref="E41:E47" si="22">C41-B41</f>
        <v>2</v>
      </c>
      <c r="F41" s="11">
        <v>1.0</v>
      </c>
      <c r="G41" s="6">
        <v>63.0</v>
      </c>
      <c r="H41" s="29">
        <f t="shared" ref="H41:H47" si="23">G41*E41</f>
        <v>126</v>
      </c>
      <c r="I41" s="1" t="s">
        <v>13</v>
      </c>
      <c r="J41" s="13">
        <v>0.0</v>
      </c>
      <c r="K41">
        <f t="shared" ref="K41:K47" si="24">E41*F41</f>
        <v>2</v>
      </c>
    </row>
    <row r="42">
      <c r="A42" s="1" t="s">
        <v>114</v>
      </c>
      <c r="B42" s="25">
        <v>44351.0</v>
      </c>
      <c r="C42" s="27">
        <v>44353.0</v>
      </c>
      <c r="D42" s="24" t="str">
        <f t="shared" si="21"/>
        <v>06 (juin)</v>
      </c>
      <c r="E42" s="28">
        <f t="shared" si="22"/>
        <v>2</v>
      </c>
      <c r="F42" s="11">
        <v>1.0</v>
      </c>
      <c r="G42" s="6">
        <v>65.0</v>
      </c>
      <c r="H42" s="29">
        <f t="shared" si="23"/>
        <v>130</v>
      </c>
      <c r="I42" s="1" t="s">
        <v>49</v>
      </c>
      <c r="J42" s="13">
        <v>0.0</v>
      </c>
      <c r="K42">
        <f t="shared" si="24"/>
        <v>2</v>
      </c>
    </row>
    <row r="43">
      <c r="A43" s="1" t="s">
        <v>81</v>
      </c>
      <c r="B43" s="25">
        <v>44358.0</v>
      </c>
      <c r="C43" s="27">
        <v>44360.0</v>
      </c>
      <c r="D43" s="24" t="str">
        <f t="shared" si="21"/>
        <v>06 (juin)</v>
      </c>
      <c r="E43" s="28">
        <f t="shared" si="22"/>
        <v>2</v>
      </c>
      <c r="F43" s="11">
        <v>1.0</v>
      </c>
      <c r="G43" s="6">
        <v>63.0</v>
      </c>
      <c r="H43" s="29">
        <f t="shared" si="23"/>
        <v>126</v>
      </c>
      <c r="I43" s="1" t="s">
        <v>13</v>
      </c>
      <c r="J43" s="13">
        <v>0.0</v>
      </c>
      <c r="K43">
        <f t="shared" si="24"/>
        <v>2</v>
      </c>
    </row>
    <row r="44">
      <c r="A44" s="1" t="s">
        <v>115</v>
      </c>
      <c r="B44" s="25">
        <v>44362.0</v>
      </c>
      <c r="C44" s="27">
        <v>44363.0</v>
      </c>
      <c r="D44" s="24" t="str">
        <f t="shared" si="21"/>
        <v>06 (juin)</v>
      </c>
      <c r="E44" s="28">
        <f t="shared" si="22"/>
        <v>1</v>
      </c>
      <c r="F44" s="11">
        <v>1.0</v>
      </c>
      <c r="G44" s="6">
        <v>60.0</v>
      </c>
      <c r="H44" s="29">
        <f t="shared" si="23"/>
        <v>60</v>
      </c>
      <c r="I44" s="1" t="s">
        <v>49</v>
      </c>
      <c r="J44" s="13">
        <v>0.0</v>
      </c>
      <c r="K44">
        <f t="shared" si="24"/>
        <v>1</v>
      </c>
    </row>
    <row r="45">
      <c r="A45" s="1" t="s">
        <v>116</v>
      </c>
      <c r="B45" s="25">
        <v>44364.0</v>
      </c>
      <c r="C45" s="27">
        <v>44367.0</v>
      </c>
      <c r="D45" s="24" t="str">
        <f t="shared" si="21"/>
        <v>06 (juin)</v>
      </c>
      <c r="E45" s="28">
        <f t="shared" si="22"/>
        <v>3</v>
      </c>
      <c r="F45" s="11">
        <v>1.0</v>
      </c>
      <c r="G45" s="6">
        <v>65.0</v>
      </c>
      <c r="H45" s="29">
        <f t="shared" si="23"/>
        <v>195</v>
      </c>
      <c r="I45" s="8" t="s">
        <v>49</v>
      </c>
      <c r="J45" s="13">
        <v>0.0</v>
      </c>
      <c r="K45">
        <f t="shared" si="24"/>
        <v>3</v>
      </c>
    </row>
    <row r="46">
      <c r="A46" s="1" t="s">
        <v>117</v>
      </c>
      <c r="B46" s="25">
        <v>44372.0</v>
      </c>
      <c r="C46" s="27">
        <v>44374.0</v>
      </c>
      <c r="D46" s="24" t="str">
        <f t="shared" si="21"/>
        <v>06 (juin)</v>
      </c>
      <c r="E46" s="28">
        <f t="shared" si="22"/>
        <v>2</v>
      </c>
      <c r="F46" s="11">
        <v>1.0</v>
      </c>
      <c r="G46" s="6">
        <v>63.0</v>
      </c>
      <c r="H46" s="29">
        <f t="shared" si="23"/>
        <v>126</v>
      </c>
      <c r="I46" s="1" t="s">
        <v>13</v>
      </c>
      <c r="J46" s="13">
        <v>0.0</v>
      </c>
      <c r="K46">
        <f t="shared" si="24"/>
        <v>2</v>
      </c>
    </row>
    <row r="47">
      <c r="A47" s="1" t="s">
        <v>118</v>
      </c>
      <c r="B47" s="25">
        <v>44374.0</v>
      </c>
      <c r="C47" s="27">
        <v>44376.0</v>
      </c>
      <c r="D47" s="24" t="str">
        <f t="shared" si="21"/>
        <v>06 (juin)</v>
      </c>
      <c r="E47" s="28">
        <f t="shared" si="22"/>
        <v>2</v>
      </c>
      <c r="F47" s="11">
        <v>1.0</v>
      </c>
      <c r="G47" s="6">
        <v>63.0</v>
      </c>
      <c r="H47" s="29">
        <f t="shared" si="23"/>
        <v>126</v>
      </c>
      <c r="I47" s="1" t="s">
        <v>13</v>
      </c>
      <c r="J47" s="13">
        <v>0.0</v>
      </c>
      <c r="K47">
        <f t="shared" si="24"/>
        <v>2</v>
      </c>
    </row>
    <row r="48">
      <c r="A48" s="1"/>
      <c r="B48" s="25"/>
      <c r="C48" s="27"/>
      <c r="D48" s="24"/>
      <c r="E48" s="28"/>
      <c r="F48" s="11"/>
      <c r="G48" s="6"/>
      <c r="H48" s="29"/>
      <c r="I48" s="1"/>
      <c r="J48" s="13"/>
    </row>
    <row r="49">
      <c r="A49" s="1" t="s">
        <v>119</v>
      </c>
      <c r="B49" s="25">
        <v>44378.0</v>
      </c>
      <c r="C49" s="27">
        <v>44387.0</v>
      </c>
      <c r="D49" s="24" t="str">
        <f t="shared" ref="D49:D53" si="25">TEXT(B49 ,"mm (mmmm)")</f>
        <v>07 (juillet)</v>
      </c>
      <c r="E49" s="28">
        <f t="shared" ref="E49:E53" si="26">C49-B49</f>
        <v>9</v>
      </c>
      <c r="F49" s="11">
        <v>1.0</v>
      </c>
      <c r="G49" s="6">
        <v>70.0</v>
      </c>
      <c r="H49" s="6">
        <v>300.0</v>
      </c>
      <c r="I49" s="8" t="s">
        <v>15</v>
      </c>
      <c r="J49" s="13">
        <v>0.0</v>
      </c>
      <c r="K49">
        <f t="shared" ref="K49:K53" si="27">E49*F49</f>
        <v>9</v>
      </c>
    </row>
    <row r="50">
      <c r="A50" s="1" t="s">
        <v>120</v>
      </c>
      <c r="B50" s="25">
        <v>44387.0</v>
      </c>
      <c r="C50" s="27">
        <v>44394.0</v>
      </c>
      <c r="D50" s="24" t="str">
        <f t="shared" si="25"/>
        <v>07 (juillet)</v>
      </c>
      <c r="E50" s="28">
        <f t="shared" si="26"/>
        <v>7</v>
      </c>
      <c r="F50" s="11">
        <v>2.0</v>
      </c>
      <c r="G50" s="6">
        <v>67.0</v>
      </c>
      <c r="H50" s="29">
        <f t="shared" ref="H50:H53" si="28">G50*E50</f>
        <v>469</v>
      </c>
      <c r="I50" s="1" t="s">
        <v>13</v>
      </c>
      <c r="J50" s="13">
        <v>0.0</v>
      </c>
      <c r="K50">
        <f t="shared" si="27"/>
        <v>14</v>
      </c>
    </row>
    <row r="51">
      <c r="A51" s="1" t="s">
        <v>121</v>
      </c>
      <c r="B51" s="25">
        <v>44394.0</v>
      </c>
      <c r="C51" s="27">
        <v>44401.0</v>
      </c>
      <c r="D51" s="24" t="str">
        <f t="shared" si="25"/>
        <v>07 (juillet)</v>
      </c>
      <c r="E51" s="28">
        <f t="shared" si="26"/>
        <v>7</v>
      </c>
      <c r="F51" s="11">
        <v>2.0</v>
      </c>
      <c r="G51" s="6">
        <v>60.0</v>
      </c>
      <c r="H51" s="29">
        <f t="shared" si="28"/>
        <v>420</v>
      </c>
      <c r="I51" s="1" t="s">
        <v>49</v>
      </c>
      <c r="J51" s="13">
        <v>0.0</v>
      </c>
      <c r="K51">
        <f t="shared" si="27"/>
        <v>14</v>
      </c>
    </row>
    <row r="52">
      <c r="A52" s="1" t="s">
        <v>122</v>
      </c>
      <c r="B52" s="25">
        <v>44401.0</v>
      </c>
      <c r="C52" s="27">
        <v>44408.0</v>
      </c>
      <c r="D52" s="24" t="str">
        <f t="shared" si="25"/>
        <v>07 (juillet)</v>
      </c>
      <c r="E52" s="28">
        <f t="shared" si="26"/>
        <v>7</v>
      </c>
      <c r="F52" s="11">
        <v>2.0</v>
      </c>
      <c r="G52" s="6">
        <v>70.0</v>
      </c>
      <c r="H52" s="29">
        <f t="shared" si="28"/>
        <v>490</v>
      </c>
      <c r="I52" s="1" t="s">
        <v>49</v>
      </c>
      <c r="J52" s="13">
        <v>0.0</v>
      </c>
      <c r="K52">
        <f t="shared" si="27"/>
        <v>14</v>
      </c>
    </row>
    <row r="53">
      <c r="A53" s="1" t="s">
        <v>123</v>
      </c>
      <c r="B53" s="25">
        <v>44408.0</v>
      </c>
      <c r="C53" s="27">
        <v>44409.0</v>
      </c>
      <c r="D53" s="24" t="str">
        <f t="shared" si="25"/>
        <v>07 (juillet)</v>
      </c>
      <c r="E53" s="28">
        <f t="shared" si="26"/>
        <v>1</v>
      </c>
      <c r="F53" s="11">
        <v>1.0</v>
      </c>
      <c r="G53" s="6">
        <v>67.0</v>
      </c>
      <c r="H53" s="29">
        <f t="shared" si="28"/>
        <v>67</v>
      </c>
      <c r="I53" s="8" t="s">
        <v>13</v>
      </c>
      <c r="J53" s="13">
        <v>0.0</v>
      </c>
      <c r="K53">
        <f t="shared" si="27"/>
        <v>1</v>
      </c>
    </row>
    <row r="54">
      <c r="A54" s="1"/>
      <c r="B54" s="25"/>
      <c r="C54" s="27"/>
      <c r="D54" s="24"/>
      <c r="E54" s="28"/>
      <c r="F54" s="11"/>
      <c r="G54" s="6"/>
      <c r="H54" s="29"/>
      <c r="I54" s="8"/>
      <c r="J54" s="13"/>
    </row>
    <row r="55">
      <c r="A55" s="1" t="s">
        <v>124</v>
      </c>
      <c r="B55" s="25">
        <v>44409.0</v>
      </c>
      <c r="C55" s="27">
        <v>44418.0</v>
      </c>
      <c r="D55" s="24" t="str">
        <f t="shared" ref="D55:D60" si="29">TEXT(B55 ,"mm (mmmm)")</f>
        <v>08 (août)</v>
      </c>
      <c r="E55" s="28">
        <f t="shared" ref="E55:E60" si="30">C55-B55</f>
        <v>9</v>
      </c>
      <c r="F55" s="11">
        <v>1.0</v>
      </c>
      <c r="G55" s="6">
        <v>70.0</v>
      </c>
      <c r="H55" s="29">
        <f t="shared" ref="H55:H58" si="31">G55*E55</f>
        <v>630</v>
      </c>
      <c r="I55" s="1" t="s">
        <v>15</v>
      </c>
      <c r="J55" s="13">
        <v>0.0</v>
      </c>
      <c r="K55">
        <f t="shared" ref="K55:K60" si="32">E55*F55</f>
        <v>9</v>
      </c>
    </row>
    <row r="56">
      <c r="A56" s="1" t="s">
        <v>125</v>
      </c>
      <c r="B56" s="25">
        <v>44418.0</v>
      </c>
      <c r="C56" s="27">
        <v>44424.0</v>
      </c>
      <c r="D56" s="24" t="str">
        <f t="shared" si="29"/>
        <v>08 (août)</v>
      </c>
      <c r="E56" s="28">
        <f t="shared" si="30"/>
        <v>6</v>
      </c>
      <c r="F56" s="11">
        <v>4.0</v>
      </c>
      <c r="G56" s="6">
        <v>67.0</v>
      </c>
      <c r="H56" s="29">
        <f t="shared" si="31"/>
        <v>402</v>
      </c>
      <c r="I56" s="1" t="s">
        <v>13</v>
      </c>
      <c r="J56" s="13">
        <v>0.0</v>
      </c>
      <c r="K56">
        <f t="shared" si="32"/>
        <v>24</v>
      </c>
    </row>
    <row r="57">
      <c r="A57" s="1" t="s">
        <v>126</v>
      </c>
      <c r="B57" s="25">
        <v>44424.0</v>
      </c>
      <c r="C57" s="27">
        <v>44428.0</v>
      </c>
      <c r="D57" s="24" t="str">
        <f t="shared" si="29"/>
        <v>08 (août)</v>
      </c>
      <c r="E57" s="28">
        <f t="shared" si="30"/>
        <v>4</v>
      </c>
      <c r="F57" s="11">
        <v>4.0</v>
      </c>
      <c r="G57" s="6">
        <v>67.0</v>
      </c>
      <c r="H57" s="29">
        <f t="shared" si="31"/>
        <v>268</v>
      </c>
      <c r="I57" s="1" t="s">
        <v>13</v>
      </c>
      <c r="J57" s="13">
        <v>0.0</v>
      </c>
      <c r="K57">
        <f t="shared" si="32"/>
        <v>16</v>
      </c>
    </row>
    <row r="58">
      <c r="A58" s="1" t="s">
        <v>127</v>
      </c>
      <c r="B58" s="25">
        <v>44428.0</v>
      </c>
      <c r="C58" s="27">
        <v>44430.0</v>
      </c>
      <c r="D58" s="24" t="str">
        <f t="shared" si="29"/>
        <v>08 (août)</v>
      </c>
      <c r="E58" s="28">
        <f t="shared" si="30"/>
        <v>2</v>
      </c>
      <c r="F58" s="11">
        <v>2.0</v>
      </c>
      <c r="G58" s="6">
        <v>67.0</v>
      </c>
      <c r="H58" s="29">
        <f t="shared" si="31"/>
        <v>134</v>
      </c>
      <c r="I58" s="1" t="s">
        <v>13</v>
      </c>
      <c r="J58" s="13">
        <v>0.0</v>
      </c>
      <c r="K58">
        <f t="shared" si="32"/>
        <v>4</v>
      </c>
    </row>
    <row r="59">
      <c r="A59" s="1" t="s">
        <v>46</v>
      </c>
      <c r="B59" s="25">
        <v>44430.0</v>
      </c>
      <c r="C59" s="27">
        <v>44436.0</v>
      </c>
      <c r="D59" s="24" t="str">
        <f t="shared" si="29"/>
        <v>08 (août)</v>
      </c>
      <c r="E59" s="28">
        <f t="shared" si="30"/>
        <v>6</v>
      </c>
      <c r="F59" s="11">
        <v>1.0</v>
      </c>
      <c r="G59" s="6">
        <v>70.0</v>
      </c>
      <c r="H59" s="6">
        <v>400.0</v>
      </c>
      <c r="I59" s="1" t="s">
        <v>49</v>
      </c>
      <c r="J59" s="13">
        <v>0.0</v>
      </c>
      <c r="K59">
        <f t="shared" si="32"/>
        <v>6</v>
      </c>
    </row>
    <row r="60">
      <c r="A60" s="1" t="s">
        <v>128</v>
      </c>
      <c r="B60" s="25">
        <v>44436.0</v>
      </c>
      <c r="C60" s="27">
        <v>44443.0</v>
      </c>
      <c r="D60" s="24" t="str">
        <f t="shared" si="29"/>
        <v>08 (août)</v>
      </c>
      <c r="E60" s="28">
        <f t="shared" si="30"/>
        <v>7</v>
      </c>
      <c r="F60" s="11">
        <v>2.0</v>
      </c>
      <c r="G60" s="6">
        <v>65.0</v>
      </c>
      <c r="H60" s="29">
        <f>G60*E60</f>
        <v>455</v>
      </c>
      <c r="I60" s="1" t="s">
        <v>13</v>
      </c>
      <c r="J60" s="13">
        <v>0.0</v>
      </c>
      <c r="K60">
        <f t="shared" si="32"/>
        <v>14</v>
      </c>
    </row>
    <row r="61">
      <c r="A61" s="1"/>
      <c r="B61" s="25"/>
      <c r="C61" s="27"/>
      <c r="D61" s="24"/>
      <c r="E61" s="28"/>
      <c r="F61" s="11"/>
      <c r="G61" s="6"/>
      <c r="H61" s="29"/>
      <c r="J61" s="13"/>
    </row>
    <row r="62">
      <c r="A62" s="1" t="s">
        <v>129</v>
      </c>
      <c r="B62" s="25">
        <v>44443.0</v>
      </c>
      <c r="C62" s="27">
        <v>44445.0</v>
      </c>
      <c r="D62" s="24" t="str">
        <f t="shared" ref="D62:D69" si="33">TEXT(B62 ,"mm (mmmm)")</f>
        <v>09 (septembre)</v>
      </c>
      <c r="E62" s="28">
        <f t="shared" ref="E62:E64" si="34">C62-B62</f>
        <v>2</v>
      </c>
      <c r="F62" s="11">
        <v>2.0</v>
      </c>
      <c r="G62" s="6">
        <v>65.0</v>
      </c>
      <c r="H62" s="29">
        <f t="shared" ref="H62:H69" si="35">G62*E62</f>
        <v>130</v>
      </c>
      <c r="I62" s="1" t="s">
        <v>15</v>
      </c>
      <c r="J62" s="13">
        <v>0.0</v>
      </c>
      <c r="K62">
        <f t="shared" ref="K62:K69" si="36">E62*F62</f>
        <v>4</v>
      </c>
    </row>
    <row r="63">
      <c r="A63" s="1" t="s">
        <v>130</v>
      </c>
      <c r="B63" s="25">
        <v>44445.0</v>
      </c>
      <c r="C63" s="27">
        <v>44447.0</v>
      </c>
      <c r="D63" s="24" t="str">
        <f t="shared" si="33"/>
        <v>09 (septembre)</v>
      </c>
      <c r="E63" s="28">
        <f t="shared" si="34"/>
        <v>2</v>
      </c>
      <c r="F63" s="11">
        <v>2.0</v>
      </c>
      <c r="G63" s="6">
        <v>62.0</v>
      </c>
      <c r="H63" s="29">
        <f t="shared" si="35"/>
        <v>124</v>
      </c>
      <c r="I63" s="1" t="s">
        <v>13</v>
      </c>
      <c r="J63" s="13">
        <v>0.0</v>
      </c>
      <c r="K63">
        <f t="shared" si="36"/>
        <v>4</v>
      </c>
    </row>
    <row r="64">
      <c r="A64" s="1" t="s">
        <v>56</v>
      </c>
      <c r="B64" s="25">
        <v>44448.0</v>
      </c>
      <c r="C64" s="27">
        <v>44452.0</v>
      </c>
      <c r="D64" s="24" t="str">
        <f t="shared" si="33"/>
        <v>09 (septembre)</v>
      </c>
      <c r="E64" s="28">
        <f t="shared" si="34"/>
        <v>4</v>
      </c>
      <c r="F64" s="11">
        <v>1.0</v>
      </c>
      <c r="G64" s="6">
        <v>65.0</v>
      </c>
      <c r="H64" s="29">
        <f t="shared" si="35"/>
        <v>260</v>
      </c>
      <c r="I64" s="1" t="s">
        <v>49</v>
      </c>
      <c r="J64" s="13">
        <v>0.0</v>
      </c>
      <c r="K64">
        <f t="shared" si="36"/>
        <v>4</v>
      </c>
    </row>
    <row r="65">
      <c r="A65" s="1" t="s">
        <v>131</v>
      </c>
      <c r="B65" s="25">
        <v>44454.0</v>
      </c>
      <c r="C65" s="27">
        <v>44456.0</v>
      </c>
      <c r="D65" s="24" t="str">
        <f t="shared" si="33"/>
        <v>09 (septembre)</v>
      </c>
      <c r="E65" s="11">
        <v>2.0</v>
      </c>
      <c r="F65" s="11">
        <v>1.0</v>
      </c>
      <c r="G65" s="6">
        <v>62.0</v>
      </c>
      <c r="H65" s="29">
        <f t="shared" si="35"/>
        <v>124</v>
      </c>
      <c r="I65" s="1" t="s">
        <v>13</v>
      </c>
      <c r="J65" s="13">
        <v>0.0</v>
      </c>
      <c r="K65">
        <f t="shared" si="36"/>
        <v>2</v>
      </c>
    </row>
    <row r="66">
      <c r="A66" s="1" t="s">
        <v>132</v>
      </c>
      <c r="B66" s="25">
        <v>44456.0</v>
      </c>
      <c r="C66" s="27">
        <v>44458.0</v>
      </c>
      <c r="D66" s="24" t="str">
        <f t="shared" si="33"/>
        <v>09 (septembre)</v>
      </c>
      <c r="E66" s="28">
        <f>C66-B66</f>
        <v>2</v>
      </c>
      <c r="F66" s="11">
        <v>1.0</v>
      </c>
      <c r="G66" s="6">
        <v>63.0</v>
      </c>
      <c r="H66" s="29">
        <f t="shared" si="35"/>
        <v>126</v>
      </c>
      <c r="I66" s="1" t="s">
        <v>13</v>
      </c>
      <c r="J66" s="13">
        <v>0.0</v>
      </c>
      <c r="K66">
        <f t="shared" si="36"/>
        <v>2</v>
      </c>
    </row>
    <row r="67">
      <c r="A67" s="1" t="s">
        <v>133</v>
      </c>
      <c r="B67" s="25">
        <v>44459.0</v>
      </c>
      <c r="C67" s="27">
        <v>44462.0</v>
      </c>
      <c r="D67" s="24" t="str">
        <f t="shared" si="33"/>
        <v>09 (septembre)</v>
      </c>
      <c r="E67" s="11">
        <v>3.0</v>
      </c>
      <c r="F67" s="11">
        <v>1.0</v>
      </c>
      <c r="G67" s="6">
        <v>65.0</v>
      </c>
      <c r="H67" s="29">
        <f t="shared" si="35"/>
        <v>195</v>
      </c>
      <c r="I67" s="1" t="s">
        <v>15</v>
      </c>
      <c r="J67" s="13">
        <v>0.0</v>
      </c>
      <c r="K67">
        <f t="shared" si="36"/>
        <v>3</v>
      </c>
    </row>
    <row r="68">
      <c r="A68" s="1" t="s">
        <v>134</v>
      </c>
      <c r="B68" s="25">
        <v>44462.0</v>
      </c>
      <c r="C68" s="27">
        <v>44464.0</v>
      </c>
      <c r="D68" s="24" t="str">
        <f t="shared" si="33"/>
        <v>09 (septembre)</v>
      </c>
      <c r="E68" s="28">
        <f t="shared" ref="E68:E69" si="37">C68-B68</f>
        <v>2</v>
      </c>
      <c r="F68" s="11">
        <v>1.0</v>
      </c>
      <c r="G68" s="6">
        <v>63.0</v>
      </c>
      <c r="H68" s="29">
        <f t="shared" si="35"/>
        <v>126</v>
      </c>
      <c r="I68" s="1" t="s">
        <v>13</v>
      </c>
      <c r="J68" s="13">
        <v>0.0</v>
      </c>
      <c r="K68">
        <f t="shared" si="36"/>
        <v>2</v>
      </c>
    </row>
    <row r="69">
      <c r="A69" s="1" t="s">
        <v>135</v>
      </c>
      <c r="B69" s="25">
        <v>44464.0</v>
      </c>
      <c r="C69" s="27">
        <v>44474.0</v>
      </c>
      <c r="D69" s="24" t="str">
        <f t="shared" si="33"/>
        <v>09 (septembre)</v>
      </c>
      <c r="E69" s="28">
        <f t="shared" si="37"/>
        <v>10</v>
      </c>
      <c r="F69" s="11">
        <v>1.0</v>
      </c>
      <c r="G69" s="6">
        <v>65.0</v>
      </c>
      <c r="H69" s="29">
        <f t="shared" si="35"/>
        <v>650</v>
      </c>
      <c r="I69" s="1" t="s">
        <v>15</v>
      </c>
      <c r="J69" s="13">
        <v>0.0</v>
      </c>
      <c r="K69">
        <f t="shared" si="36"/>
        <v>10</v>
      </c>
    </row>
    <row r="70">
      <c r="A70" s="1"/>
      <c r="B70" s="25"/>
      <c r="C70" s="27"/>
      <c r="D70" s="24"/>
      <c r="E70" s="28"/>
      <c r="F70" s="11"/>
      <c r="G70" s="6"/>
      <c r="H70" s="29"/>
      <c r="J70" s="13"/>
    </row>
    <row r="71">
      <c r="A71" s="1" t="s">
        <v>136</v>
      </c>
      <c r="B71" s="25">
        <v>44474.0</v>
      </c>
      <c r="C71" s="27">
        <v>44475.0</v>
      </c>
      <c r="D71" s="24" t="str">
        <f t="shared" ref="D71:D79" si="38">TEXT(B71 ,"mm (mmmm)")</f>
        <v>10 (octobre)</v>
      </c>
      <c r="E71" s="28">
        <f t="shared" ref="E71:E79" si="39">C71-B71</f>
        <v>1</v>
      </c>
      <c r="F71" s="11">
        <v>1.0</v>
      </c>
      <c r="G71" s="6">
        <v>65.0</v>
      </c>
      <c r="H71" s="29">
        <f t="shared" ref="H71:H74" si="40">G71*E71</f>
        <v>65</v>
      </c>
      <c r="I71" s="1" t="s">
        <v>15</v>
      </c>
      <c r="J71" s="13">
        <v>0.0</v>
      </c>
      <c r="K71">
        <f t="shared" ref="K71:K79" si="41">E71*F71</f>
        <v>1</v>
      </c>
    </row>
    <row r="72">
      <c r="A72" s="1" t="s">
        <v>137</v>
      </c>
      <c r="B72" s="25">
        <v>44475.0</v>
      </c>
      <c r="C72" s="27">
        <v>44477.0</v>
      </c>
      <c r="D72" s="24" t="str">
        <f t="shared" si="38"/>
        <v>10 (octobre)</v>
      </c>
      <c r="E72" s="28">
        <f t="shared" si="39"/>
        <v>2</v>
      </c>
      <c r="F72" s="11">
        <v>1.0</v>
      </c>
      <c r="G72" s="6">
        <v>62.0</v>
      </c>
      <c r="H72" s="29">
        <f t="shared" si="40"/>
        <v>124</v>
      </c>
      <c r="I72" s="1" t="s">
        <v>13</v>
      </c>
      <c r="J72" s="13">
        <v>0.0</v>
      </c>
      <c r="K72">
        <f t="shared" si="41"/>
        <v>2</v>
      </c>
    </row>
    <row r="73">
      <c r="A73" s="1" t="s">
        <v>138</v>
      </c>
      <c r="B73" s="25">
        <v>44477.0</v>
      </c>
      <c r="C73" s="27">
        <v>44480.0</v>
      </c>
      <c r="D73" s="24" t="str">
        <f t="shared" si="38"/>
        <v>10 (octobre)</v>
      </c>
      <c r="E73" s="28">
        <f t="shared" si="39"/>
        <v>3</v>
      </c>
      <c r="F73" s="11">
        <v>1.0</v>
      </c>
      <c r="G73" s="6">
        <v>65.0</v>
      </c>
      <c r="H73" s="29">
        <f t="shared" si="40"/>
        <v>195</v>
      </c>
      <c r="I73" s="1" t="s">
        <v>15</v>
      </c>
      <c r="J73" s="13">
        <v>0.0</v>
      </c>
      <c r="K73">
        <f t="shared" si="41"/>
        <v>3</v>
      </c>
    </row>
    <row r="74">
      <c r="A74" s="1" t="s">
        <v>139</v>
      </c>
      <c r="B74" s="2">
        <v>44484.0</v>
      </c>
      <c r="C74" s="2">
        <v>44486.0</v>
      </c>
      <c r="D74" s="24" t="str">
        <f t="shared" si="38"/>
        <v>10 (octobre)</v>
      </c>
      <c r="E74" s="17">
        <f t="shared" si="39"/>
        <v>2</v>
      </c>
      <c r="F74" s="5">
        <v>1.0</v>
      </c>
      <c r="G74" s="6">
        <v>65.0</v>
      </c>
      <c r="H74" s="18">
        <f t="shared" si="40"/>
        <v>130</v>
      </c>
      <c r="I74" s="1" t="s">
        <v>49</v>
      </c>
      <c r="J74" s="19">
        <f>F74*0.7*E74</f>
        <v>1.4</v>
      </c>
      <c r="K74" s="20">
        <f t="shared" si="41"/>
        <v>2</v>
      </c>
    </row>
    <row r="75">
      <c r="A75" s="1" t="s">
        <v>140</v>
      </c>
      <c r="B75" s="25">
        <v>44489.0</v>
      </c>
      <c r="C75" s="27">
        <v>44491.0</v>
      </c>
      <c r="D75" s="24" t="str">
        <f t="shared" si="38"/>
        <v>10 (octobre)</v>
      </c>
      <c r="E75" s="28">
        <f t="shared" si="39"/>
        <v>2</v>
      </c>
      <c r="F75" s="11">
        <v>2.0</v>
      </c>
      <c r="G75" s="6">
        <v>65.0</v>
      </c>
      <c r="H75" s="6">
        <v>160.0</v>
      </c>
      <c r="I75" s="1" t="s">
        <v>49</v>
      </c>
      <c r="J75" s="13">
        <v>0.0</v>
      </c>
      <c r="K75">
        <f t="shared" si="41"/>
        <v>4</v>
      </c>
    </row>
    <row r="76">
      <c r="A76" s="1" t="s">
        <v>141</v>
      </c>
      <c r="B76" s="25">
        <v>44491.0</v>
      </c>
      <c r="C76" s="27">
        <v>44493.0</v>
      </c>
      <c r="D76" s="24" t="str">
        <f t="shared" si="38"/>
        <v>10 (octobre)</v>
      </c>
      <c r="E76" s="28">
        <f t="shared" si="39"/>
        <v>2</v>
      </c>
      <c r="F76" s="11">
        <v>1.0</v>
      </c>
      <c r="G76" s="6">
        <v>62.0</v>
      </c>
      <c r="H76" s="29">
        <f t="shared" ref="H76:H78" si="42">G76*E76</f>
        <v>124</v>
      </c>
      <c r="I76" s="1" t="s">
        <v>13</v>
      </c>
      <c r="J76" s="13">
        <v>0.0</v>
      </c>
      <c r="K76">
        <f t="shared" si="41"/>
        <v>2</v>
      </c>
    </row>
    <row r="77">
      <c r="A77" s="1" t="s">
        <v>127</v>
      </c>
      <c r="B77" s="25">
        <v>44493.0</v>
      </c>
      <c r="C77" s="27">
        <v>44495.0</v>
      </c>
      <c r="D77" s="24" t="str">
        <f t="shared" si="38"/>
        <v>10 (octobre)</v>
      </c>
      <c r="E77" s="28">
        <f t="shared" si="39"/>
        <v>2</v>
      </c>
      <c r="F77" s="11">
        <v>1.0</v>
      </c>
      <c r="G77" s="6">
        <v>65.0</v>
      </c>
      <c r="H77" s="29">
        <f t="shared" si="42"/>
        <v>130</v>
      </c>
      <c r="I77" s="1" t="s">
        <v>49</v>
      </c>
      <c r="J77" s="13">
        <v>0.0</v>
      </c>
      <c r="K77">
        <f t="shared" si="41"/>
        <v>2</v>
      </c>
    </row>
    <row r="78">
      <c r="A78" s="1" t="s">
        <v>142</v>
      </c>
      <c r="B78" s="25">
        <v>44495.0</v>
      </c>
      <c r="C78" s="27">
        <v>44498.0</v>
      </c>
      <c r="D78" s="24" t="str">
        <f t="shared" si="38"/>
        <v>10 (octobre)</v>
      </c>
      <c r="E78" s="28">
        <f t="shared" si="39"/>
        <v>3</v>
      </c>
      <c r="F78" s="11">
        <v>1.0</v>
      </c>
      <c r="G78" s="6">
        <v>65.0</v>
      </c>
      <c r="H78" s="29">
        <f t="shared" si="42"/>
        <v>195</v>
      </c>
      <c r="I78" s="1" t="s">
        <v>49</v>
      </c>
      <c r="J78" s="13">
        <v>0.0</v>
      </c>
      <c r="K78">
        <f t="shared" si="41"/>
        <v>3</v>
      </c>
    </row>
    <row r="79">
      <c r="A79" s="1" t="s">
        <v>143</v>
      </c>
      <c r="B79" s="25">
        <v>44498.0</v>
      </c>
      <c r="C79" s="27">
        <v>44502.0</v>
      </c>
      <c r="D79" s="24" t="str">
        <f t="shared" si="38"/>
        <v>10 (octobre)</v>
      </c>
      <c r="E79" s="28">
        <f t="shared" si="39"/>
        <v>4</v>
      </c>
      <c r="F79" s="11">
        <v>1.0</v>
      </c>
      <c r="G79" s="6">
        <v>70.0</v>
      </c>
      <c r="H79" s="6">
        <v>340.0</v>
      </c>
      <c r="I79" s="1" t="s">
        <v>49</v>
      </c>
      <c r="J79" s="13">
        <v>0.0</v>
      </c>
      <c r="K79">
        <f t="shared" si="41"/>
        <v>4</v>
      </c>
    </row>
    <row r="80">
      <c r="A80" s="1"/>
      <c r="B80" s="25"/>
      <c r="C80" s="27"/>
      <c r="D80" s="24"/>
      <c r="E80" s="28"/>
      <c r="F80" s="11"/>
      <c r="G80" s="6"/>
      <c r="H80" s="29"/>
      <c r="I80" s="1"/>
      <c r="J80" s="13"/>
    </row>
    <row r="81">
      <c r="A81" s="1" t="s">
        <v>144</v>
      </c>
      <c r="B81" s="25">
        <v>44502.0</v>
      </c>
      <c r="C81" s="27">
        <v>44505.0</v>
      </c>
      <c r="D81" s="24" t="str">
        <f t="shared" ref="D81:D82" si="43">TEXT(B81 ,"mm (mmmm)")</f>
        <v>11 (novembre)</v>
      </c>
      <c r="E81" s="28">
        <f t="shared" ref="E81:E82" si="44">C81-B81</f>
        <v>3</v>
      </c>
      <c r="F81" s="11">
        <v>1.0</v>
      </c>
      <c r="G81" s="6">
        <v>70.0</v>
      </c>
      <c r="H81" s="29">
        <f t="shared" ref="H81:H82" si="45">G81*E81</f>
        <v>210</v>
      </c>
      <c r="I81" s="1" t="s">
        <v>13</v>
      </c>
      <c r="J81" s="13">
        <v>0.0</v>
      </c>
      <c r="K81">
        <f t="shared" ref="K81:K82" si="46">E81*F81</f>
        <v>3</v>
      </c>
    </row>
    <row r="82">
      <c r="A82" s="1" t="s">
        <v>145</v>
      </c>
      <c r="B82" s="2">
        <v>44506.0</v>
      </c>
      <c r="C82" s="2">
        <v>44508.0</v>
      </c>
      <c r="D82" s="24" t="str">
        <f t="shared" si="43"/>
        <v>11 (novembre)</v>
      </c>
      <c r="E82" s="17">
        <f t="shared" si="44"/>
        <v>2</v>
      </c>
      <c r="F82" s="5">
        <v>1.0</v>
      </c>
      <c r="G82" s="6">
        <v>70.0</v>
      </c>
      <c r="H82" s="18">
        <f t="shared" si="45"/>
        <v>140</v>
      </c>
      <c r="I82" s="1" t="s">
        <v>15</v>
      </c>
      <c r="J82" s="19">
        <f>F82*0.7*E82</f>
        <v>1.4</v>
      </c>
      <c r="K82" s="20">
        <f t="shared" si="46"/>
        <v>2</v>
      </c>
    </row>
    <row r="83">
      <c r="B83" s="30"/>
      <c r="C83" s="30"/>
      <c r="D83" s="24"/>
      <c r="E83" s="17"/>
      <c r="F83" s="5"/>
      <c r="G83" s="6"/>
      <c r="H83" s="18"/>
      <c r="J83" s="19"/>
      <c r="K83" s="20"/>
    </row>
    <row r="84">
      <c r="A84" s="1" t="s">
        <v>43</v>
      </c>
      <c r="B84" s="25">
        <v>44528.0</v>
      </c>
      <c r="C84" s="25">
        <v>44532.0</v>
      </c>
      <c r="D84" s="24" t="str">
        <f t="shared" ref="D84:D90" si="47">TEXT(B84 ,"mm (mmmm)")</f>
        <v>11 (novembre)</v>
      </c>
      <c r="E84" s="17">
        <f t="shared" ref="E84:E90" si="48">C84-B84</f>
        <v>4</v>
      </c>
      <c r="F84" s="5">
        <v>0.0</v>
      </c>
      <c r="G84" s="6">
        <v>65.0</v>
      </c>
      <c r="H84" s="18">
        <f t="shared" ref="H84:H90" si="49">G84*E84</f>
        <v>260</v>
      </c>
      <c r="I84" s="1" t="s">
        <v>15</v>
      </c>
      <c r="J84" s="19">
        <f t="shared" ref="J84:J90" si="50">F84*0.7*E84</f>
        <v>0</v>
      </c>
      <c r="K84" s="20">
        <f t="shared" ref="K84:K90" si="51">E84*F84</f>
        <v>0</v>
      </c>
    </row>
    <row r="85">
      <c r="A85" s="1" t="s">
        <v>146</v>
      </c>
      <c r="B85" s="25">
        <v>44538.0</v>
      </c>
      <c r="C85" s="25">
        <v>44544.0</v>
      </c>
      <c r="D85" s="24" t="str">
        <f t="shared" si="47"/>
        <v>12 (décembre)</v>
      </c>
      <c r="E85" s="17">
        <f t="shared" si="48"/>
        <v>6</v>
      </c>
      <c r="F85" s="5">
        <v>3.0</v>
      </c>
      <c r="G85" s="6">
        <v>62.0</v>
      </c>
      <c r="H85" s="18">
        <f t="shared" si="49"/>
        <v>372</v>
      </c>
      <c r="I85" s="1" t="s">
        <v>13</v>
      </c>
      <c r="J85" s="19">
        <f t="shared" si="50"/>
        <v>12.6</v>
      </c>
      <c r="K85" s="20">
        <f t="shared" si="51"/>
        <v>18</v>
      </c>
    </row>
    <row r="86">
      <c r="A86" s="1" t="s">
        <v>147</v>
      </c>
      <c r="B86" s="25">
        <v>44544.0</v>
      </c>
      <c r="C86" s="25">
        <v>44545.0</v>
      </c>
      <c r="D86" s="24" t="str">
        <f t="shared" si="47"/>
        <v>12 (décembre)</v>
      </c>
      <c r="E86" s="17">
        <f t="shared" si="48"/>
        <v>1</v>
      </c>
      <c r="F86" s="5">
        <v>1.0</v>
      </c>
      <c r="G86" s="6">
        <v>62.0</v>
      </c>
      <c r="H86" s="18">
        <f t="shared" si="49"/>
        <v>62</v>
      </c>
      <c r="I86" s="1" t="s">
        <v>13</v>
      </c>
      <c r="J86" s="19">
        <f t="shared" si="50"/>
        <v>0.7</v>
      </c>
      <c r="K86" s="20">
        <f t="shared" si="51"/>
        <v>1</v>
      </c>
    </row>
    <row r="87">
      <c r="A87" s="1" t="s">
        <v>148</v>
      </c>
      <c r="B87" s="25">
        <v>44545.0</v>
      </c>
      <c r="C87" s="25">
        <v>44547.0</v>
      </c>
      <c r="D87" s="24" t="str">
        <f t="shared" si="47"/>
        <v>12 (décembre)</v>
      </c>
      <c r="E87" s="17">
        <f t="shared" si="48"/>
        <v>2</v>
      </c>
      <c r="F87" s="5">
        <v>1.0</v>
      </c>
      <c r="G87" s="6">
        <v>82.0</v>
      </c>
      <c r="H87" s="18">
        <f t="shared" si="49"/>
        <v>164</v>
      </c>
      <c r="I87" s="1" t="s">
        <v>13</v>
      </c>
      <c r="J87" s="19">
        <f t="shared" si="50"/>
        <v>1.4</v>
      </c>
      <c r="K87" s="20">
        <f t="shared" si="51"/>
        <v>2</v>
      </c>
    </row>
    <row r="88">
      <c r="A88" s="1" t="s">
        <v>149</v>
      </c>
      <c r="B88" s="25">
        <v>44548.0</v>
      </c>
      <c r="C88" s="25">
        <v>44552.0</v>
      </c>
      <c r="D88" s="24" t="str">
        <f t="shared" si="47"/>
        <v>12 (décembre)</v>
      </c>
      <c r="E88" s="17">
        <f t="shared" si="48"/>
        <v>4</v>
      </c>
      <c r="F88" s="5">
        <v>1.0</v>
      </c>
      <c r="G88" s="6">
        <v>70.0</v>
      </c>
      <c r="H88" s="18">
        <f t="shared" si="49"/>
        <v>280</v>
      </c>
      <c r="I88" s="1" t="s">
        <v>49</v>
      </c>
      <c r="J88" s="19">
        <f t="shared" si="50"/>
        <v>2.8</v>
      </c>
      <c r="K88" s="20">
        <f t="shared" si="51"/>
        <v>4</v>
      </c>
      <c r="L88" s="1" t="s">
        <v>64</v>
      </c>
      <c r="M88" s="1" t="s">
        <v>150</v>
      </c>
    </row>
    <row r="89">
      <c r="A89" s="1" t="s">
        <v>151</v>
      </c>
      <c r="B89" s="25">
        <v>44553.0</v>
      </c>
      <c r="C89" s="25">
        <v>44557.0</v>
      </c>
      <c r="D89" s="24" t="str">
        <f t="shared" si="47"/>
        <v>12 (décembre)</v>
      </c>
      <c r="E89" s="17">
        <f t="shared" si="48"/>
        <v>4</v>
      </c>
      <c r="F89" s="5">
        <v>2.0</v>
      </c>
      <c r="G89" s="6">
        <v>70.0</v>
      </c>
      <c r="H89" s="18">
        <f t="shared" si="49"/>
        <v>280</v>
      </c>
      <c r="I89" s="1" t="s">
        <v>49</v>
      </c>
      <c r="J89" s="19">
        <f t="shared" si="50"/>
        <v>5.6</v>
      </c>
      <c r="K89" s="20">
        <f t="shared" si="51"/>
        <v>8</v>
      </c>
    </row>
    <row r="90">
      <c r="A90" s="1" t="s">
        <v>152</v>
      </c>
      <c r="B90" s="25">
        <v>44557.0</v>
      </c>
      <c r="C90" s="25">
        <v>44562.0</v>
      </c>
      <c r="D90" s="24" t="str">
        <f t="shared" si="47"/>
        <v>12 (décembre)</v>
      </c>
      <c r="E90" s="17">
        <f t="shared" si="48"/>
        <v>5</v>
      </c>
      <c r="F90" s="5">
        <v>2.0</v>
      </c>
      <c r="G90" s="6">
        <v>70.0</v>
      </c>
      <c r="H90" s="18">
        <f t="shared" si="49"/>
        <v>350</v>
      </c>
      <c r="I90" s="1" t="s">
        <v>13</v>
      </c>
      <c r="J90" s="19">
        <f t="shared" si="50"/>
        <v>7</v>
      </c>
      <c r="K90" s="20">
        <f t="shared" si="51"/>
        <v>10</v>
      </c>
    </row>
    <row r="91">
      <c r="B91" s="30"/>
      <c r="C91" s="30"/>
      <c r="J91" s="19"/>
    </row>
    <row r="92">
      <c r="B92" s="25"/>
      <c r="C92" s="25"/>
      <c r="D92" s="24"/>
      <c r="E92" s="17"/>
      <c r="F92" s="5"/>
      <c r="G92" s="6"/>
      <c r="H92" s="18"/>
      <c r="J92" s="19"/>
      <c r="K92" s="20"/>
    </row>
    <row r="93">
      <c r="B93" s="25"/>
      <c r="C93" s="25"/>
      <c r="D93" s="24"/>
      <c r="E93" s="17"/>
      <c r="F93" s="5"/>
      <c r="G93" s="6"/>
      <c r="H93" s="18"/>
      <c r="J93" s="19"/>
      <c r="K93" s="20"/>
    </row>
    <row r="94">
      <c r="B94" s="25"/>
      <c r="C94" s="25"/>
      <c r="D94" s="24"/>
      <c r="E94" s="17"/>
      <c r="F94" s="5"/>
      <c r="G94" s="6"/>
      <c r="H94" s="18"/>
      <c r="J94" s="19"/>
      <c r="K94" s="20"/>
    </row>
    <row r="95">
      <c r="B95" s="25"/>
      <c r="C95" s="25"/>
      <c r="D95" s="24"/>
      <c r="E95" s="17"/>
      <c r="F95" s="5"/>
      <c r="G95" s="6"/>
      <c r="H95" s="18"/>
      <c r="J95" s="19"/>
      <c r="K95" s="20"/>
    </row>
    <row r="96">
      <c r="B96" s="25"/>
      <c r="C96" s="25"/>
      <c r="D96" s="24"/>
      <c r="E96" s="17"/>
      <c r="F96" s="5"/>
      <c r="G96" s="6"/>
      <c r="H96" s="18"/>
      <c r="J96" s="19"/>
      <c r="K96" s="20"/>
    </row>
    <row r="97">
      <c r="B97" s="25"/>
      <c r="C97" s="25"/>
      <c r="D97" s="24"/>
      <c r="E97" s="17"/>
      <c r="F97" s="5"/>
      <c r="G97" s="6"/>
      <c r="H97" s="18"/>
      <c r="J97" s="19"/>
      <c r="K97" s="20"/>
    </row>
    <row r="98">
      <c r="B98" s="25"/>
      <c r="C98" s="25"/>
      <c r="D98" s="24"/>
      <c r="E98" s="17"/>
      <c r="F98" s="5"/>
      <c r="G98" s="6"/>
      <c r="H98" s="18"/>
      <c r="J98" s="19"/>
      <c r="K98" s="20"/>
    </row>
    <row r="99">
      <c r="B99" s="25"/>
      <c r="C99" s="25"/>
      <c r="D99" s="24"/>
      <c r="E99" s="17"/>
      <c r="F99" s="5"/>
      <c r="G99" s="6"/>
      <c r="H99" s="18"/>
      <c r="J99" s="19"/>
      <c r="K99" s="20"/>
    </row>
  </sheetData>
  <dataValidations>
    <dataValidation type="list" allowBlank="1" showInputMessage="1" showErrorMessage="1" prompt="Choisir" sqref="I2:I44 I46:I48 I50:I52 I55:I90 I92:I99">
      <formula1>"Airbnb,Espèces,HomeExchange,Chèque"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3" width="9.38"/>
    <col customWidth="1" min="4" max="4" width="12.0"/>
    <col customWidth="1" min="5" max="5" width="7.38"/>
    <col customWidth="1" min="6" max="6" width="9.13"/>
    <col customWidth="1" min="7" max="7" width="8.5"/>
    <col customWidth="1" min="8" max="8" width="7.63"/>
    <col customWidth="1" min="9" max="9" width="9.88"/>
  </cols>
  <sheetData>
    <row r="1">
      <c r="A1" s="1" t="s">
        <v>153</v>
      </c>
      <c r="B1" s="2" t="s">
        <v>1</v>
      </c>
      <c r="C1" s="2" t="s">
        <v>2</v>
      </c>
      <c r="D1" s="3" t="s">
        <v>3</v>
      </c>
      <c r="E1" s="11" t="s">
        <v>4</v>
      </c>
      <c r="F1" s="11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" t="s">
        <v>154</v>
      </c>
    </row>
    <row r="2">
      <c r="A2" s="8"/>
      <c r="B2" s="2"/>
      <c r="C2" s="2"/>
      <c r="D2" s="24"/>
      <c r="E2" s="28"/>
      <c r="F2" s="5"/>
      <c r="G2" s="6"/>
      <c r="H2" s="18"/>
      <c r="J2" s="19"/>
      <c r="K2" s="15"/>
      <c r="L2" s="31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8" t="s">
        <v>155</v>
      </c>
      <c r="B3" s="2">
        <v>44200.0</v>
      </c>
      <c r="C3" s="2">
        <v>44203.0</v>
      </c>
      <c r="D3" s="24" t="str">
        <f t="shared" ref="D3:D11" si="1">TEXT(B3 ,"mm (mmmm)")</f>
        <v>01 (janvier)</v>
      </c>
      <c r="E3" s="28">
        <f t="shared" ref="E3:E11" si="2">C3-B3</f>
        <v>3</v>
      </c>
      <c r="F3" s="5">
        <v>2.0</v>
      </c>
      <c r="G3" s="6">
        <v>43.0</v>
      </c>
      <c r="H3" s="18">
        <f t="shared" ref="H3:H11" si="3">G3*E3</f>
        <v>129</v>
      </c>
      <c r="I3" s="1" t="s">
        <v>13</v>
      </c>
      <c r="J3" s="19">
        <f t="shared" ref="J3:J11" si="4">F3*0.7*E3</f>
        <v>4.2</v>
      </c>
      <c r="K3" s="15">
        <f t="shared" ref="K3:K11" si="5">E3*F3</f>
        <v>6</v>
      </c>
      <c r="L3" s="31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8" t="s">
        <v>156</v>
      </c>
      <c r="B4" s="2">
        <v>44203.0</v>
      </c>
      <c r="C4" s="2">
        <v>44205.0</v>
      </c>
      <c r="D4" s="24" t="str">
        <f t="shared" si="1"/>
        <v>01 (janvier)</v>
      </c>
      <c r="E4" s="28">
        <f t="shared" si="2"/>
        <v>2</v>
      </c>
      <c r="F4" s="5">
        <v>2.0</v>
      </c>
      <c r="G4" s="6">
        <v>43.0</v>
      </c>
      <c r="H4" s="18">
        <f t="shared" si="3"/>
        <v>86</v>
      </c>
      <c r="I4" s="1" t="s">
        <v>13</v>
      </c>
      <c r="J4" s="19">
        <f t="shared" si="4"/>
        <v>2.8</v>
      </c>
      <c r="K4" s="15">
        <f t="shared" si="5"/>
        <v>4</v>
      </c>
      <c r="L4" s="31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8" t="s">
        <v>157</v>
      </c>
      <c r="B5" s="2">
        <v>44205.0</v>
      </c>
      <c r="C5" s="2">
        <v>44207.0</v>
      </c>
      <c r="D5" s="24" t="str">
        <f t="shared" si="1"/>
        <v>01 (janvier)</v>
      </c>
      <c r="E5" s="28">
        <f t="shared" si="2"/>
        <v>2</v>
      </c>
      <c r="F5" s="5">
        <v>2.0</v>
      </c>
      <c r="G5" s="6">
        <v>43.0</v>
      </c>
      <c r="H5" s="18">
        <f t="shared" si="3"/>
        <v>86</v>
      </c>
      <c r="I5" s="1" t="s">
        <v>13</v>
      </c>
      <c r="J5" s="19">
        <f t="shared" si="4"/>
        <v>2.8</v>
      </c>
      <c r="K5" s="15">
        <f t="shared" si="5"/>
        <v>4</v>
      </c>
      <c r="L5" s="3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8" t="s">
        <v>158</v>
      </c>
      <c r="B6" s="2">
        <v>44208.0</v>
      </c>
      <c r="C6" s="2">
        <v>44210.0</v>
      </c>
      <c r="D6" s="24" t="str">
        <f t="shared" si="1"/>
        <v>01 (janvier)</v>
      </c>
      <c r="E6" s="28">
        <f t="shared" si="2"/>
        <v>2</v>
      </c>
      <c r="F6" s="5">
        <v>2.0</v>
      </c>
      <c r="G6" s="6">
        <v>45.0</v>
      </c>
      <c r="H6" s="18">
        <f t="shared" si="3"/>
        <v>90</v>
      </c>
      <c r="I6" s="1" t="s">
        <v>15</v>
      </c>
      <c r="J6" s="19">
        <f t="shared" si="4"/>
        <v>2.8</v>
      </c>
      <c r="K6" s="15">
        <f t="shared" si="5"/>
        <v>4</v>
      </c>
      <c r="L6" s="31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8" t="s">
        <v>159</v>
      </c>
      <c r="B7" s="2">
        <v>44211.0</v>
      </c>
      <c r="C7" s="2">
        <v>44213.0</v>
      </c>
      <c r="D7" s="24" t="str">
        <f t="shared" si="1"/>
        <v>01 (janvier)</v>
      </c>
      <c r="E7" s="28">
        <f t="shared" si="2"/>
        <v>2</v>
      </c>
      <c r="F7" s="5">
        <v>2.0</v>
      </c>
      <c r="G7" s="6">
        <v>43.0</v>
      </c>
      <c r="H7" s="18">
        <f t="shared" si="3"/>
        <v>86</v>
      </c>
      <c r="I7" s="1" t="s">
        <v>13</v>
      </c>
      <c r="J7" s="19">
        <f t="shared" si="4"/>
        <v>2.8</v>
      </c>
      <c r="K7" s="15">
        <f t="shared" si="5"/>
        <v>4</v>
      </c>
      <c r="L7" s="3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8" t="s">
        <v>160</v>
      </c>
      <c r="B8" s="2">
        <v>44215.0</v>
      </c>
      <c r="C8" s="2">
        <v>44218.0</v>
      </c>
      <c r="D8" s="24" t="str">
        <f t="shared" si="1"/>
        <v>01 (janvier)</v>
      </c>
      <c r="E8" s="28">
        <f t="shared" si="2"/>
        <v>3</v>
      </c>
      <c r="F8" s="5">
        <v>2.0</v>
      </c>
      <c r="G8" s="6">
        <v>43.0</v>
      </c>
      <c r="H8" s="18">
        <f t="shared" si="3"/>
        <v>129</v>
      </c>
      <c r="I8" s="1" t="s">
        <v>13</v>
      </c>
      <c r="J8" s="19">
        <f t="shared" si="4"/>
        <v>4.2</v>
      </c>
      <c r="K8" s="15">
        <f t="shared" si="5"/>
        <v>6</v>
      </c>
      <c r="L8" s="31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8" t="s">
        <v>138</v>
      </c>
      <c r="B9" s="2">
        <v>44218.0</v>
      </c>
      <c r="C9" s="2">
        <v>44222.0</v>
      </c>
      <c r="D9" s="24" t="str">
        <f t="shared" si="1"/>
        <v>01 (janvier)</v>
      </c>
      <c r="E9" s="28">
        <f t="shared" si="2"/>
        <v>4</v>
      </c>
      <c r="F9" s="5">
        <v>2.0</v>
      </c>
      <c r="G9" s="6">
        <v>43.0</v>
      </c>
      <c r="H9" s="18">
        <f t="shared" si="3"/>
        <v>172</v>
      </c>
      <c r="I9" s="1" t="s">
        <v>13</v>
      </c>
      <c r="J9" s="19">
        <f t="shared" si="4"/>
        <v>5.6</v>
      </c>
      <c r="K9" s="15">
        <f t="shared" si="5"/>
        <v>8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8" t="s">
        <v>161</v>
      </c>
      <c r="B10" s="2">
        <v>44222.0</v>
      </c>
      <c r="C10" s="2">
        <v>44224.0</v>
      </c>
      <c r="D10" s="24" t="str">
        <f t="shared" si="1"/>
        <v>01 (janvier)</v>
      </c>
      <c r="E10" s="28">
        <f t="shared" si="2"/>
        <v>2</v>
      </c>
      <c r="F10" s="5">
        <v>2.0</v>
      </c>
      <c r="G10" s="6">
        <v>45.0</v>
      </c>
      <c r="H10" s="18">
        <f t="shared" si="3"/>
        <v>90</v>
      </c>
      <c r="I10" s="1" t="s">
        <v>15</v>
      </c>
      <c r="J10" s="19">
        <f t="shared" si="4"/>
        <v>2.8</v>
      </c>
      <c r="K10" s="15">
        <f t="shared" si="5"/>
        <v>4</v>
      </c>
      <c r="L10" s="3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8" t="s">
        <v>162</v>
      </c>
      <c r="B11" s="2">
        <v>44225.0</v>
      </c>
      <c r="C11" s="2">
        <v>44227.0</v>
      </c>
      <c r="D11" s="24" t="str">
        <f t="shared" si="1"/>
        <v>01 (janvier)</v>
      </c>
      <c r="E11" s="28">
        <f t="shared" si="2"/>
        <v>2</v>
      </c>
      <c r="F11" s="5">
        <v>2.0</v>
      </c>
      <c r="G11" s="6">
        <v>43.0</v>
      </c>
      <c r="H11" s="18">
        <f t="shared" si="3"/>
        <v>86</v>
      </c>
      <c r="I11" s="1" t="s">
        <v>13</v>
      </c>
      <c r="J11" s="19">
        <f t="shared" si="4"/>
        <v>2.8</v>
      </c>
      <c r="K11" s="15">
        <f t="shared" si="5"/>
        <v>4</v>
      </c>
      <c r="L11" s="3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2"/>
      <c r="C12" s="32"/>
      <c r="D12" s="24"/>
      <c r="E12" s="28"/>
      <c r="F12" s="5"/>
      <c r="G12" s="6"/>
      <c r="H12" s="18"/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8" t="s">
        <v>163</v>
      </c>
      <c r="B13" s="2">
        <v>44231.0</v>
      </c>
      <c r="C13" s="2">
        <v>44237.0</v>
      </c>
      <c r="D13" s="24" t="str">
        <f t="shared" ref="D13:D19" si="6">TEXT(B13 ,"mm (mmmm)")</f>
        <v>02 (février)</v>
      </c>
      <c r="E13" s="28">
        <f t="shared" ref="E13:E19" si="7">C13-B13</f>
        <v>6</v>
      </c>
      <c r="F13" s="5">
        <v>2.0</v>
      </c>
      <c r="G13" s="6">
        <v>43.0</v>
      </c>
      <c r="H13" s="18">
        <f t="shared" ref="H13:H19" si="8">G13*E13</f>
        <v>258</v>
      </c>
      <c r="I13" s="1" t="s">
        <v>49</v>
      </c>
      <c r="J13" s="19">
        <f t="shared" ref="J13:J14" si="9">F13*0.7*E13</f>
        <v>8.4</v>
      </c>
      <c r="K13" s="15">
        <f t="shared" ref="K13:K14" si="10">E13*F13</f>
        <v>12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8" t="s">
        <v>164</v>
      </c>
      <c r="B14" s="2">
        <v>44240.0</v>
      </c>
      <c r="C14" s="2">
        <v>44241.0</v>
      </c>
      <c r="D14" s="24" t="str">
        <f t="shared" si="6"/>
        <v>02 (février)</v>
      </c>
      <c r="E14" s="28">
        <f t="shared" si="7"/>
        <v>1</v>
      </c>
      <c r="F14" s="5">
        <v>2.0</v>
      </c>
      <c r="G14" s="6">
        <v>53.0</v>
      </c>
      <c r="H14" s="18">
        <f t="shared" si="8"/>
        <v>53</v>
      </c>
      <c r="I14" s="1" t="s">
        <v>13</v>
      </c>
      <c r="J14" s="19">
        <f t="shared" si="9"/>
        <v>1.4</v>
      </c>
      <c r="K14" s="15">
        <f t="shared" si="10"/>
        <v>2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8" t="s">
        <v>165</v>
      </c>
      <c r="B15" s="2">
        <v>44241.0</v>
      </c>
      <c r="C15" s="2">
        <v>44245.0</v>
      </c>
      <c r="D15" s="24" t="str">
        <f t="shared" si="6"/>
        <v>02 (février)</v>
      </c>
      <c r="E15" s="28">
        <f t="shared" si="7"/>
        <v>4</v>
      </c>
      <c r="F15" s="5">
        <v>2.0</v>
      </c>
      <c r="G15" s="6">
        <v>55.0</v>
      </c>
      <c r="H15" s="18">
        <f t="shared" si="8"/>
        <v>220</v>
      </c>
      <c r="I15" s="1" t="s">
        <v>15</v>
      </c>
      <c r="J15" s="19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8" t="s">
        <v>166</v>
      </c>
      <c r="B16" s="2">
        <v>44246.0</v>
      </c>
      <c r="C16" s="2">
        <v>44248.0</v>
      </c>
      <c r="D16" s="24" t="str">
        <f t="shared" si="6"/>
        <v>02 (février)</v>
      </c>
      <c r="E16" s="28">
        <f t="shared" si="7"/>
        <v>2</v>
      </c>
      <c r="F16" s="5">
        <v>2.0</v>
      </c>
      <c r="G16" s="6">
        <v>53.0</v>
      </c>
      <c r="H16" s="18">
        <f t="shared" si="8"/>
        <v>106</v>
      </c>
      <c r="I16" s="1" t="s">
        <v>13</v>
      </c>
      <c r="J16" s="19">
        <f t="shared" ref="J16:J19" si="11">F16*0.7*E16</f>
        <v>2.8</v>
      </c>
      <c r="K16" s="15">
        <f t="shared" ref="K16:K19" si="12">E16*F16</f>
        <v>4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8" t="s">
        <v>167</v>
      </c>
      <c r="B17" s="2">
        <v>44250.0</v>
      </c>
      <c r="C17" s="2">
        <v>44252.0</v>
      </c>
      <c r="D17" s="24" t="str">
        <f t="shared" si="6"/>
        <v>02 (février)</v>
      </c>
      <c r="E17" s="28">
        <f t="shared" si="7"/>
        <v>2</v>
      </c>
      <c r="F17" s="5">
        <v>2.0</v>
      </c>
      <c r="G17" s="6">
        <v>53.0</v>
      </c>
      <c r="H17" s="18">
        <f t="shared" si="8"/>
        <v>106</v>
      </c>
      <c r="I17" s="1" t="s">
        <v>13</v>
      </c>
      <c r="J17" s="19">
        <f t="shared" si="11"/>
        <v>2.8</v>
      </c>
      <c r="K17" s="15">
        <f t="shared" si="12"/>
        <v>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8" t="s">
        <v>168</v>
      </c>
      <c r="B18" s="2">
        <v>44252.0</v>
      </c>
      <c r="C18" s="2">
        <v>44254.0</v>
      </c>
      <c r="D18" s="24" t="str">
        <f t="shared" si="6"/>
        <v>02 (février)</v>
      </c>
      <c r="E18" s="28">
        <f t="shared" si="7"/>
        <v>2</v>
      </c>
      <c r="F18" s="5">
        <v>2.0</v>
      </c>
      <c r="G18" s="6">
        <v>53.0</v>
      </c>
      <c r="H18" s="18">
        <f t="shared" si="8"/>
        <v>106</v>
      </c>
      <c r="I18" s="1" t="s">
        <v>13</v>
      </c>
      <c r="J18" s="19">
        <f t="shared" si="11"/>
        <v>2.8</v>
      </c>
      <c r="K18" s="15">
        <f t="shared" si="12"/>
        <v>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8" t="s">
        <v>101</v>
      </c>
      <c r="B19" s="2">
        <v>44254.0</v>
      </c>
      <c r="C19" s="2">
        <v>44256.0</v>
      </c>
      <c r="D19" s="24" t="str">
        <f t="shared" si="6"/>
        <v>02 (février)</v>
      </c>
      <c r="E19" s="28">
        <f t="shared" si="7"/>
        <v>2</v>
      </c>
      <c r="F19" s="5">
        <v>2.0</v>
      </c>
      <c r="G19" s="6">
        <v>53.0</v>
      </c>
      <c r="H19" s="18">
        <f t="shared" si="8"/>
        <v>106</v>
      </c>
      <c r="I19" s="1" t="s">
        <v>13</v>
      </c>
      <c r="J19" s="19">
        <f t="shared" si="11"/>
        <v>2.8</v>
      </c>
      <c r="K19" s="15">
        <f t="shared" si="12"/>
        <v>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8"/>
      <c r="B20" s="2"/>
      <c r="C20" s="2"/>
      <c r="D20" s="24"/>
      <c r="E20" s="28"/>
      <c r="F20" s="5"/>
      <c r="G20" s="6"/>
      <c r="H20" s="18"/>
      <c r="J20" s="19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8" t="s">
        <v>169</v>
      </c>
      <c r="B21" s="2">
        <v>44256.0</v>
      </c>
      <c r="C21" s="2">
        <v>44258.0</v>
      </c>
      <c r="D21" s="24" t="str">
        <f t="shared" ref="D21:D30" si="13">TEXT(B21 ,"mm (mmmm)")</f>
        <v>03 (mars)</v>
      </c>
      <c r="E21" s="28">
        <f t="shared" ref="E21:E30" si="14">C21-B21</f>
        <v>2</v>
      </c>
      <c r="F21" s="5">
        <v>2.0</v>
      </c>
      <c r="G21" s="6">
        <v>55.0</v>
      </c>
      <c r="H21" s="18">
        <f t="shared" ref="H21:H30" si="15">G21*E21</f>
        <v>110</v>
      </c>
      <c r="I21" s="1" t="s">
        <v>49</v>
      </c>
      <c r="J21" s="19">
        <f t="shared" ref="J21:J28" si="16">F21*0.7*E21</f>
        <v>2.8</v>
      </c>
      <c r="K21" s="15">
        <f t="shared" ref="K21:K28" si="17">E21*F21</f>
        <v>4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8" t="s">
        <v>170</v>
      </c>
      <c r="B22" s="2">
        <v>44258.0</v>
      </c>
      <c r="C22" s="2">
        <v>44259.0</v>
      </c>
      <c r="D22" s="24" t="str">
        <f t="shared" si="13"/>
        <v>03 (mars)</v>
      </c>
      <c r="E22" s="28">
        <f t="shared" si="14"/>
        <v>1</v>
      </c>
      <c r="F22" s="5">
        <v>2.0</v>
      </c>
      <c r="G22" s="6">
        <v>53.0</v>
      </c>
      <c r="H22" s="18">
        <f t="shared" si="15"/>
        <v>53</v>
      </c>
      <c r="I22" s="1" t="s">
        <v>13</v>
      </c>
      <c r="J22" s="19">
        <f t="shared" si="16"/>
        <v>1.4</v>
      </c>
      <c r="K22" s="15">
        <f t="shared" si="17"/>
        <v>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8" t="s">
        <v>171</v>
      </c>
      <c r="B23" s="2">
        <v>44259.0</v>
      </c>
      <c r="C23" s="2">
        <v>44262.0</v>
      </c>
      <c r="D23" s="24" t="str">
        <f t="shared" si="13"/>
        <v>03 (mars)</v>
      </c>
      <c r="E23" s="28">
        <f t="shared" si="14"/>
        <v>3</v>
      </c>
      <c r="F23" s="5">
        <v>2.0</v>
      </c>
      <c r="G23" s="6">
        <v>55.0</v>
      </c>
      <c r="H23" s="18">
        <f t="shared" si="15"/>
        <v>165</v>
      </c>
      <c r="I23" s="1" t="s">
        <v>13</v>
      </c>
      <c r="J23" s="19">
        <f t="shared" si="16"/>
        <v>4.2</v>
      </c>
      <c r="K23" s="15">
        <f t="shared" si="17"/>
        <v>6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8" t="s">
        <v>172</v>
      </c>
      <c r="B24" s="33">
        <v>44264.0</v>
      </c>
      <c r="C24" s="2">
        <v>44269.0</v>
      </c>
      <c r="D24" s="24" t="str">
        <f t="shared" si="13"/>
        <v>03 (mars)</v>
      </c>
      <c r="E24" s="28">
        <f t="shared" si="14"/>
        <v>5</v>
      </c>
      <c r="F24" s="5">
        <v>2.0</v>
      </c>
      <c r="G24" s="6">
        <v>43.0</v>
      </c>
      <c r="H24" s="18">
        <f t="shared" si="15"/>
        <v>215</v>
      </c>
      <c r="I24" s="1" t="s">
        <v>13</v>
      </c>
      <c r="J24" s="19">
        <f t="shared" si="16"/>
        <v>7</v>
      </c>
      <c r="K24" s="15">
        <f t="shared" si="17"/>
        <v>10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8" t="s">
        <v>46</v>
      </c>
      <c r="B25" s="2">
        <v>44269.0</v>
      </c>
      <c r="C25" s="2">
        <v>44270.0</v>
      </c>
      <c r="D25" s="24" t="str">
        <f t="shared" si="13"/>
        <v>03 (mars)</v>
      </c>
      <c r="E25" s="28">
        <f t="shared" si="14"/>
        <v>1</v>
      </c>
      <c r="F25" s="5">
        <v>2.0</v>
      </c>
      <c r="G25" s="6">
        <v>43.0</v>
      </c>
      <c r="H25" s="18">
        <f t="shared" si="15"/>
        <v>43</v>
      </c>
      <c r="I25" s="1" t="s">
        <v>13</v>
      </c>
      <c r="J25" s="19">
        <f t="shared" si="16"/>
        <v>1.4</v>
      </c>
      <c r="K25" s="15">
        <f t="shared" si="17"/>
        <v>2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8" t="s">
        <v>173</v>
      </c>
      <c r="B26" s="2">
        <v>44270.0</v>
      </c>
      <c r="C26" s="2">
        <v>44275.0</v>
      </c>
      <c r="D26" s="24" t="str">
        <f t="shared" si="13"/>
        <v>03 (mars)</v>
      </c>
      <c r="E26" s="28">
        <f t="shared" si="14"/>
        <v>5</v>
      </c>
      <c r="F26" s="5">
        <v>2.0</v>
      </c>
      <c r="G26" s="6">
        <v>43.0</v>
      </c>
      <c r="H26" s="18">
        <f t="shared" si="15"/>
        <v>215</v>
      </c>
      <c r="I26" s="1" t="s">
        <v>13</v>
      </c>
      <c r="J26" s="19">
        <f t="shared" si="16"/>
        <v>7</v>
      </c>
      <c r="K26" s="15">
        <f t="shared" si="17"/>
        <v>10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8" t="s">
        <v>174</v>
      </c>
      <c r="B27" s="2">
        <v>44275.0</v>
      </c>
      <c r="C27" s="2">
        <v>44279.0</v>
      </c>
      <c r="D27" s="24" t="str">
        <f t="shared" si="13"/>
        <v>03 (mars)</v>
      </c>
      <c r="E27" s="28">
        <f t="shared" si="14"/>
        <v>4</v>
      </c>
      <c r="F27" s="5">
        <v>2.0</v>
      </c>
      <c r="G27" s="6">
        <v>43.0</v>
      </c>
      <c r="H27" s="18">
        <f t="shared" si="15"/>
        <v>172</v>
      </c>
      <c r="I27" s="1" t="s">
        <v>13</v>
      </c>
      <c r="J27" s="19">
        <f t="shared" si="16"/>
        <v>5.6</v>
      </c>
      <c r="K27" s="15">
        <f t="shared" si="17"/>
        <v>8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8" t="s">
        <v>175</v>
      </c>
      <c r="B28" s="2">
        <v>44279.0</v>
      </c>
      <c r="C28" s="2">
        <v>44282.0</v>
      </c>
      <c r="D28" s="24" t="str">
        <f t="shared" si="13"/>
        <v>03 (mars)</v>
      </c>
      <c r="E28" s="28">
        <f t="shared" si="14"/>
        <v>3</v>
      </c>
      <c r="F28" s="5">
        <v>2.0</v>
      </c>
      <c r="G28" s="6">
        <v>43.0</v>
      </c>
      <c r="H28" s="18">
        <f t="shared" si="15"/>
        <v>129</v>
      </c>
      <c r="I28" s="1" t="s">
        <v>13</v>
      </c>
      <c r="J28" s="19">
        <f t="shared" si="16"/>
        <v>4.2</v>
      </c>
      <c r="K28" s="15">
        <f t="shared" si="17"/>
        <v>6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8" t="s">
        <v>176</v>
      </c>
      <c r="B29" s="2">
        <v>44282.0</v>
      </c>
      <c r="C29" s="2">
        <v>44284.0</v>
      </c>
      <c r="D29" s="24" t="str">
        <f t="shared" si="13"/>
        <v>03 (mars)</v>
      </c>
      <c r="E29" s="28">
        <f t="shared" si="14"/>
        <v>2</v>
      </c>
      <c r="F29" s="5">
        <v>2.0</v>
      </c>
      <c r="G29" s="6">
        <v>43.0</v>
      </c>
      <c r="H29" s="18">
        <f t="shared" si="15"/>
        <v>86</v>
      </c>
      <c r="I29" s="1" t="s">
        <v>15</v>
      </c>
      <c r="J29" s="19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8" t="s">
        <v>177</v>
      </c>
      <c r="B30" s="2">
        <v>44284.0</v>
      </c>
      <c r="C30" s="2">
        <v>44289.0</v>
      </c>
      <c r="D30" s="24" t="str">
        <f t="shared" si="13"/>
        <v>03 (mars)</v>
      </c>
      <c r="E30" s="28">
        <f t="shared" si="14"/>
        <v>5</v>
      </c>
      <c r="F30" s="5">
        <v>2.0</v>
      </c>
      <c r="G30" s="6">
        <v>43.0</v>
      </c>
      <c r="H30" s="18">
        <f t="shared" si="15"/>
        <v>215</v>
      </c>
      <c r="I30" s="1" t="s">
        <v>13</v>
      </c>
      <c r="J30" s="19">
        <f>F30*0.7*E30</f>
        <v>7</v>
      </c>
      <c r="K30" s="15">
        <f>E30*F30</f>
        <v>10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8"/>
      <c r="B31" s="2"/>
      <c r="C31" s="2"/>
      <c r="D31" s="24"/>
      <c r="E31" s="28"/>
      <c r="F31" s="5"/>
      <c r="G31" s="6"/>
      <c r="H31" s="18"/>
      <c r="I31" s="1"/>
      <c r="J31" s="19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8" t="s">
        <v>178</v>
      </c>
      <c r="B32" s="2">
        <v>44289.0</v>
      </c>
      <c r="C32" s="2">
        <v>44291.0</v>
      </c>
      <c r="D32" s="24" t="str">
        <f t="shared" ref="D32:D36" si="18">TEXT(B32 ,"mm (mmmm)")</f>
        <v>04 (avril)</v>
      </c>
      <c r="E32" s="28">
        <f t="shared" ref="E32:E36" si="19">C32-B32</f>
        <v>2</v>
      </c>
      <c r="F32" s="5">
        <v>2.0</v>
      </c>
      <c r="G32" s="6">
        <v>45.0</v>
      </c>
      <c r="H32" s="18">
        <f t="shared" ref="H32:H36" si="20">G32*E32</f>
        <v>90</v>
      </c>
      <c r="I32" s="1" t="s">
        <v>49</v>
      </c>
      <c r="J32" s="19">
        <f t="shared" ref="J32:J34" si="21">F32*0.7*E32</f>
        <v>2.8</v>
      </c>
      <c r="K32" s="15">
        <f t="shared" ref="K32:K34" si="22">E32*F32</f>
        <v>4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8" t="s">
        <v>30</v>
      </c>
      <c r="B33" s="2">
        <v>44295.0</v>
      </c>
      <c r="C33" s="2">
        <v>44297.0</v>
      </c>
      <c r="D33" s="24" t="str">
        <f t="shared" si="18"/>
        <v>04 (avril)</v>
      </c>
      <c r="E33" s="28">
        <f t="shared" si="19"/>
        <v>2</v>
      </c>
      <c r="F33" s="5">
        <v>2.0</v>
      </c>
      <c r="G33" s="6">
        <v>43.0</v>
      </c>
      <c r="H33" s="18">
        <f t="shared" si="20"/>
        <v>86</v>
      </c>
      <c r="I33" s="1" t="s">
        <v>13</v>
      </c>
      <c r="J33" s="19">
        <f t="shared" si="21"/>
        <v>2.8</v>
      </c>
      <c r="K33" s="15">
        <f t="shared" si="22"/>
        <v>4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8" t="s">
        <v>179</v>
      </c>
      <c r="B34" s="2">
        <v>44308.0</v>
      </c>
      <c r="C34" s="2">
        <v>44311.0</v>
      </c>
      <c r="D34" s="24" t="str">
        <f t="shared" si="18"/>
        <v>04 (avril)</v>
      </c>
      <c r="E34" s="28">
        <f t="shared" si="19"/>
        <v>3</v>
      </c>
      <c r="F34" s="5">
        <v>2.0</v>
      </c>
      <c r="G34" s="6">
        <v>43.0</v>
      </c>
      <c r="H34" s="18">
        <f t="shared" si="20"/>
        <v>129</v>
      </c>
      <c r="I34" s="1" t="s">
        <v>13</v>
      </c>
      <c r="J34" s="19">
        <f t="shared" si="21"/>
        <v>4.2</v>
      </c>
      <c r="K34" s="15">
        <f t="shared" si="22"/>
        <v>6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8" t="s">
        <v>77</v>
      </c>
      <c r="B35" s="2">
        <v>44311.0</v>
      </c>
      <c r="C35" s="2">
        <v>44313.0</v>
      </c>
      <c r="D35" s="24" t="str">
        <f t="shared" si="18"/>
        <v>04 (avril)</v>
      </c>
      <c r="E35" s="28">
        <f t="shared" si="19"/>
        <v>2</v>
      </c>
      <c r="F35" s="5">
        <v>2.0</v>
      </c>
      <c r="G35" s="6">
        <v>45.0</v>
      </c>
      <c r="H35" s="18">
        <f t="shared" si="20"/>
        <v>90</v>
      </c>
      <c r="I35" s="1" t="s">
        <v>15</v>
      </c>
      <c r="J35" s="19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8" t="s">
        <v>44</v>
      </c>
      <c r="B36" s="2">
        <v>44315.0</v>
      </c>
      <c r="C36" s="2">
        <v>44317.0</v>
      </c>
      <c r="D36" s="24" t="str">
        <f t="shared" si="18"/>
        <v>04 (avril)</v>
      </c>
      <c r="E36" s="28">
        <f t="shared" si="19"/>
        <v>2</v>
      </c>
      <c r="F36" s="5">
        <v>2.0</v>
      </c>
      <c r="G36" s="6">
        <v>43.0</v>
      </c>
      <c r="H36" s="18">
        <f t="shared" si="20"/>
        <v>86</v>
      </c>
      <c r="I36" s="1" t="s">
        <v>13</v>
      </c>
      <c r="J36" s="19">
        <f>F36*0.7*E36</f>
        <v>2.8</v>
      </c>
      <c r="K36" s="15">
        <f>E36*F36</f>
        <v>4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8"/>
      <c r="B37" s="2"/>
      <c r="C37" s="2"/>
      <c r="D37" s="24"/>
      <c r="E37" s="28"/>
      <c r="F37" s="5"/>
      <c r="G37" s="6"/>
      <c r="H37" s="18"/>
      <c r="J37" s="19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8" t="s">
        <v>180</v>
      </c>
      <c r="B38" s="2">
        <v>44319.0</v>
      </c>
      <c r="C38" s="2">
        <v>44322.0</v>
      </c>
      <c r="D38" s="24" t="str">
        <f t="shared" ref="D38:D46" si="23">TEXT(B38 ,"mm (mmmm)")</f>
        <v>05 (mai)</v>
      </c>
      <c r="E38" s="28">
        <f t="shared" ref="E38:E46" si="24">C38-B38</f>
        <v>3</v>
      </c>
      <c r="F38" s="5">
        <v>2.0</v>
      </c>
      <c r="G38" s="6">
        <v>45.0</v>
      </c>
      <c r="H38" s="18">
        <f t="shared" ref="H38:H46" si="25">G38*E38</f>
        <v>135</v>
      </c>
      <c r="I38" s="1" t="s">
        <v>15</v>
      </c>
      <c r="J38" s="19">
        <f t="shared" ref="J38:J46" si="26">F38*0.7*E38</f>
        <v>4.2</v>
      </c>
      <c r="K38" s="15">
        <f t="shared" ref="K38:K46" si="27">E38*F38</f>
        <v>6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8" t="s">
        <v>181</v>
      </c>
      <c r="B39" s="2">
        <v>44322.0</v>
      </c>
      <c r="C39" s="2">
        <v>44323.0</v>
      </c>
      <c r="D39" s="24" t="str">
        <f t="shared" si="23"/>
        <v>05 (mai)</v>
      </c>
      <c r="E39" s="28">
        <f t="shared" si="24"/>
        <v>1</v>
      </c>
      <c r="F39" s="5">
        <v>2.0</v>
      </c>
      <c r="G39" s="6">
        <v>43.0</v>
      </c>
      <c r="H39" s="18">
        <f t="shared" si="25"/>
        <v>43</v>
      </c>
      <c r="I39" s="1" t="s">
        <v>13</v>
      </c>
      <c r="J39" s="19">
        <f t="shared" si="26"/>
        <v>1.4</v>
      </c>
      <c r="K39" s="15">
        <f t="shared" si="27"/>
        <v>2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8" t="s">
        <v>182</v>
      </c>
      <c r="B40" s="2">
        <v>44323.0</v>
      </c>
      <c r="C40" s="2">
        <v>44325.0</v>
      </c>
      <c r="D40" s="24" t="str">
        <f t="shared" si="23"/>
        <v>05 (mai)</v>
      </c>
      <c r="E40" s="28">
        <f t="shared" si="24"/>
        <v>2</v>
      </c>
      <c r="F40" s="5">
        <v>2.0</v>
      </c>
      <c r="G40" s="6">
        <v>43.0</v>
      </c>
      <c r="H40" s="18">
        <f t="shared" si="25"/>
        <v>86</v>
      </c>
      <c r="I40" s="1" t="s">
        <v>13</v>
      </c>
      <c r="J40" s="19">
        <f t="shared" si="26"/>
        <v>2.8</v>
      </c>
      <c r="K40" s="15">
        <f t="shared" si="27"/>
        <v>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8" t="s">
        <v>183</v>
      </c>
      <c r="B41" s="2">
        <v>44325.0</v>
      </c>
      <c r="C41" s="2">
        <v>44331.0</v>
      </c>
      <c r="D41" s="24" t="str">
        <f t="shared" si="23"/>
        <v>05 (mai)</v>
      </c>
      <c r="E41" s="28">
        <f t="shared" si="24"/>
        <v>6</v>
      </c>
      <c r="F41" s="5">
        <v>2.0</v>
      </c>
      <c r="G41" s="6">
        <v>43.0</v>
      </c>
      <c r="H41" s="18">
        <f t="shared" si="25"/>
        <v>258</v>
      </c>
      <c r="I41" s="1" t="s">
        <v>13</v>
      </c>
      <c r="J41" s="19">
        <f t="shared" si="26"/>
        <v>8.4</v>
      </c>
      <c r="K41" s="15">
        <f t="shared" si="27"/>
        <v>12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8" t="s">
        <v>184</v>
      </c>
      <c r="B42" s="2">
        <v>44331.0</v>
      </c>
      <c r="C42" s="2">
        <v>44332.0</v>
      </c>
      <c r="D42" s="24" t="str">
        <f t="shared" si="23"/>
        <v>05 (mai)</v>
      </c>
      <c r="E42" s="28">
        <f t="shared" si="24"/>
        <v>1</v>
      </c>
      <c r="F42" s="5">
        <v>1.0</v>
      </c>
      <c r="G42" s="6">
        <v>43.0</v>
      </c>
      <c r="H42" s="18">
        <f t="shared" si="25"/>
        <v>43</v>
      </c>
      <c r="I42" s="1" t="s">
        <v>13</v>
      </c>
      <c r="J42" s="19">
        <f t="shared" si="26"/>
        <v>0.7</v>
      </c>
      <c r="K42" s="15">
        <f t="shared" si="27"/>
        <v>1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8" t="s">
        <v>185</v>
      </c>
      <c r="B43" s="2">
        <v>44332.0</v>
      </c>
      <c r="C43" s="2">
        <v>44335.0</v>
      </c>
      <c r="D43" s="24" t="str">
        <f t="shared" si="23"/>
        <v>05 (mai)</v>
      </c>
      <c r="E43" s="28">
        <f t="shared" si="24"/>
        <v>3</v>
      </c>
      <c r="F43" s="5">
        <v>2.0</v>
      </c>
      <c r="G43" s="6">
        <v>43.0</v>
      </c>
      <c r="H43" s="18">
        <f t="shared" si="25"/>
        <v>129</v>
      </c>
      <c r="I43" s="1" t="s">
        <v>13</v>
      </c>
      <c r="J43" s="19">
        <f t="shared" si="26"/>
        <v>4.2</v>
      </c>
      <c r="K43" s="15">
        <f t="shared" si="27"/>
        <v>6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8" t="s">
        <v>186</v>
      </c>
      <c r="B44" s="2">
        <v>44337.0</v>
      </c>
      <c r="C44" s="2">
        <v>44340.0</v>
      </c>
      <c r="D44" s="24" t="str">
        <f t="shared" si="23"/>
        <v>05 (mai)</v>
      </c>
      <c r="E44" s="28">
        <f t="shared" si="24"/>
        <v>3</v>
      </c>
      <c r="F44" s="5">
        <v>2.0</v>
      </c>
      <c r="G44" s="6">
        <v>43.0</v>
      </c>
      <c r="H44" s="18">
        <f t="shared" si="25"/>
        <v>129</v>
      </c>
      <c r="I44" s="1" t="s">
        <v>13</v>
      </c>
      <c r="J44" s="19">
        <f t="shared" si="26"/>
        <v>4.2</v>
      </c>
      <c r="K44" s="15">
        <f t="shared" si="27"/>
        <v>6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8" t="s">
        <v>187</v>
      </c>
      <c r="B45" s="2">
        <v>44340.0</v>
      </c>
      <c r="C45" s="2">
        <v>44342.0</v>
      </c>
      <c r="D45" s="24" t="str">
        <f t="shared" si="23"/>
        <v>05 (mai)</v>
      </c>
      <c r="E45" s="28">
        <f t="shared" si="24"/>
        <v>2</v>
      </c>
      <c r="F45" s="5">
        <v>2.0</v>
      </c>
      <c r="G45" s="6">
        <v>43.0</v>
      </c>
      <c r="H45" s="18">
        <f t="shared" si="25"/>
        <v>86</v>
      </c>
      <c r="I45" s="1" t="s">
        <v>13</v>
      </c>
      <c r="J45" s="19">
        <f t="shared" si="26"/>
        <v>2.8</v>
      </c>
      <c r="K45" s="15">
        <f t="shared" si="27"/>
        <v>4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8" t="s">
        <v>188</v>
      </c>
      <c r="B46" s="2">
        <v>44342.0</v>
      </c>
      <c r="C46" s="2">
        <v>44344.0</v>
      </c>
      <c r="D46" s="24" t="str">
        <f t="shared" si="23"/>
        <v>05 (mai)</v>
      </c>
      <c r="E46" s="28">
        <f t="shared" si="24"/>
        <v>2</v>
      </c>
      <c r="F46" s="5">
        <v>2.0</v>
      </c>
      <c r="G46" s="6">
        <v>43.0</v>
      </c>
      <c r="H46" s="18">
        <f t="shared" si="25"/>
        <v>86</v>
      </c>
      <c r="I46" s="1" t="s">
        <v>13</v>
      </c>
      <c r="J46" s="19">
        <f t="shared" si="26"/>
        <v>2.8</v>
      </c>
      <c r="K46" s="15">
        <f t="shared" si="27"/>
        <v>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8"/>
      <c r="B47" s="2"/>
      <c r="C47" s="2"/>
      <c r="D47" s="24"/>
      <c r="E47" s="28"/>
      <c r="F47" s="5"/>
      <c r="G47" s="6"/>
      <c r="H47" s="18"/>
      <c r="J47" s="19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8" t="s">
        <v>189</v>
      </c>
      <c r="B48" s="2">
        <v>44344.0</v>
      </c>
      <c r="C48" s="2">
        <v>44350.0</v>
      </c>
      <c r="D48" s="24" t="str">
        <f>TEXT(C48 ,"mm (mmmm)")</f>
        <v>06 (juin)</v>
      </c>
      <c r="E48" s="28">
        <f t="shared" ref="E48:E62" si="28">C48-B48</f>
        <v>6</v>
      </c>
      <c r="F48" s="5">
        <v>2.0</v>
      </c>
      <c r="G48" s="6">
        <v>45.0</v>
      </c>
      <c r="H48" s="18">
        <f t="shared" ref="H48:H62" si="29">G48*E48</f>
        <v>270</v>
      </c>
      <c r="I48" s="1" t="s">
        <v>49</v>
      </c>
      <c r="J48" s="19">
        <f t="shared" ref="J48:J62" si="30">F48*0.7*E48</f>
        <v>8.4</v>
      </c>
      <c r="K48" s="15">
        <f t="shared" ref="K48:K62" si="31">E48*F48</f>
        <v>12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8" t="s">
        <v>190</v>
      </c>
      <c r="B49" s="2">
        <v>44350.0</v>
      </c>
      <c r="C49" s="2">
        <v>44351.0</v>
      </c>
      <c r="D49" s="24" t="str">
        <f t="shared" ref="D49:D62" si="32">TEXT(B49 ,"mm (mmmm)")</f>
        <v>06 (juin)</v>
      </c>
      <c r="E49" s="28">
        <f t="shared" si="28"/>
        <v>1</v>
      </c>
      <c r="F49" s="5">
        <v>2.0</v>
      </c>
      <c r="G49" s="6">
        <v>43.0</v>
      </c>
      <c r="H49" s="18">
        <f t="shared" si="29"/>
        <v>43</v>
      </c>
      <c r="I49" s="1" t="s">
        <v>13</v>
      </c>
      <c r="J49" s="19">
        <f t="shared" si="30"/>
        <v>1.4</v>
      </c>
      <c r="K49" s="15">
        <f t="shared" si="31"/>
        <v>2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8" t="s">
        <v>191</v>
      </c>
      <c r="B50" s="2">
        <v>44351.0</v>
      </c>
      <c r="C50" s="2">
        <v>44353.0</v>
      </c>
      <c r="D50" s="24" t="str">
        <f t="shared" si="32"/>
        <v>06 (juin)</v>
      </c>
      <c r="E50" s="28">
        <f t="shared" si="28"/>
        <v>2</v>
      </c>
      <c r="F50" s="5">
        <v>2.0</v>
      </c>
      <c r="G50" s="6">
        <v>43.0</v>
      </c>
      <c r="H50" s="18">
        <f t="shared" si="29"/>
        <v>86</v>
      </c>
      <c r="I50" s="1" t="s">
        <v>13</v>
      </c>
      <c r="J50" s="19">
        <f t="shared" si="30"/>
        <v>2.8</v>
      </c>
      <c r="K50" s="15">
        <f t="shared" si="31"/>
        <v>4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8" t="s">
        <v>192</v>
      </c>
      <c r="B51" s="2">
        <v>44353.0</v>
      </c>
      <c r="C51" s="2">
        <v>44354.0</v>
      </c>
      <c r="D51" s="24" t="str">
        <f t="shared" si="32"/>
        <v>06 (juin)</v>
      </c>
      <c r="E51" s="28">
        <f t="shared" si="28"/>
        <v>1</v>
      </c>
      <c r="F51" s="5">
        <v>1.0</v>
      </c>
      <c r="G51" s="6">
        <v>43.0</v>
      </c>
      <c r="H51" s="18">
        <f t="shared" si="29"/>
        <v>43</v>
      </c>
      <c r="I51" s="1" t="s">
        <v>13</v>
      </c>
      <c r="J51" s="19">
        <f t="shared" si="30"/>
        <v>0.7</v>
      </c>
      <c r="K51" s="15">
        <f t="shared" si="31"/>
        <v>1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8" t="s">
        <v>193</v>
      </c>
      <c r="B52" s="2">
        <v>44354.0</v>
      </c>
      <c r="C52" s="2">
        <v>44357.0</v>
      </c>
      <c r="D52" s="24" t="str">
        <f t="shared" si="32"/>
        <v>06 (juin)</v>
      </c>
      <c r="E52" s="28">
        <f t="shared" si="28"/>
        <v>3</v>
      </c>
      <c r="F52" s="5">
        <v>2.0</v>
      </c>
      <c r="G52" s="6">
        <v>45.0</v>
      </c>
      <c r="H52" s="18">
        <f t="shared" si="29"/>
        <v>135</v>
      </c>
      <c r="I52" s="1" t="s">
        <v>49</v>
      </c>
      <c r="J52" s="19">
        <f t="shared" si="30"/>
        <v>4.2</v>
      </c>
      <c r="K52" s="15">
        <f t="shared" si="31"/>
        <v>6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8" t="s">
        <v>68</v>
      </c>
      <c r="B53" s="2">
        <v>44357.0</v>
      </c>
      <c r="C53" s="2">
        <v>44358.0</v>
      </c>
      <c r="D53" s="24" t="str">
        <f t="shared" si="32"/>
        <v>06 (juin)</v>
      </c>
      <c r="E53" s="28">
        <f t="shared" si="28"/>
        <v>1</v>
      </c>
      <c r="F53" s="5">
        <v>2.0</v>
      </c>
      <c r="G53" s="6">
        <v>43.0</v>
      </c>
      <c r="H53" s="18">
        <f t="shared" si="29"/>
        <v>43</v>
      </c>
      <c r="I53" s="1" t="s">
        <v>13</v>
      </c>
      <c r="J53" s="19">
        <f t="shared" si="30"/>
        <v>1.4</v>
      </c>
      <c r="K53" s="15">
        <f t="shared" si="31"/>
        <v>2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8" t="s">
        <v>194</v>
      </c>
      <c r="B54" s="2">
        <v>44358.0</v>
      </c>
      <c r="C54" s="2">
        <v>44361.0</v>
      </c>
      <c r="D54" s="24" t="str">
        <f t="shared" si="32"/>
        <v>06 (juin)</v>
      </c>
      <c r="E54" s="28">
        <f t="shared" si="28"/>
        <v>3</v>
      </c>
      <c r="F54" s="5">
        <v>2.0</v>
      </c>
      <c r="G54" s="6">
        <v>45.0</v>
      </c>
      <c r="H54" s="18">
        <f t="shared" si="29"/>
        <v>135</v>
      </c>
      <c r="I54" s="1" t="s">
        <v>49</v>
      </c>
      <c r="J54" s="19">
        <f t="shared" si="30"/>
        <v>4.2</v>
      </c>
      <c r="K54" s="15">
        <f t="shared" si="31"/>
        <v>6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8" t="s">
        <v>190</v>
      </c>
      <c r="B55" s="2">
        <v>44363.0</v>
      </c>
      <c r="C55" s="2">
        <v>44365.0</v>
      </c>
      <c r="D55" s="24" t="str">
        <f t="shared" si="32"/>
        <v>06 (juin)</v>
      </c>
      <c r="E55" s="28">
        <f t="shared" si="28"/>
        <v>2</v>
      </c>
      <c r="F55" s="5">
        <v>2.0</v>
      </c>
      <c r="G55" s="6">
        <v>43.0</v>
      </c>
      <c r="H55" s="18">
        <f t="shared" si="29"/>
        <v>86</v>
      </c>
      <c r="I55" s="1" t="s">
        <v>13</v>
      </c>
      <c r="J55" s="19">
        <f t="shared" si="30"/>
        <v>2.8</v>
      </c>
      <c r="K55" s="15">
        <f t="shared" si="31"/>
        <v>4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8" t="s">
        <v>195</v>
      </c>
      <c r="B56" s="2">
        <v>44365.0</v>
      </c>
      <c r="C56" s="2">
        <v>44367.0</v>
      </c>
      <c r="D56" s="24" t="str">
        <f t="shared" si="32"/>
        <v>06 (juin)</v>
      </c>
      <c r="E56" s="28">
        <f t="shared" si="28"/>
        <v>2</v>
      </c>
      <c r="F56" s="5">
        <v>2.0</v>
      </c>
      <c r="G56" s="6">
        <v>43.0</v>
      </c>
      <c r="H56" s="18">
        <f t="shared" si="29"/>
        <v>86</v>
      </c>
      <c r="I56" s="1" t="s">
        <v>13</v>
      </c>
      <c r="J56" s="19">
        <f t="shared" si="30"/>
        <v>2.8</v>
      </c>
      <c r="K56" s="15">
        <f t="shared" si="31"/>
        <v>4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8" t="s">
        <v>196</v>
      </c>
      <c r="B57" s="2">
        <v>44367.0</v>
      </c>
      <c r="C57" s="2">
        <v>44369.0</v>
      </c>
      <c r="D57" s="24" t="str">
        <f t="shared" si="32"/>
        <v>06 (juin)</v>
      </c>
      <c r="E57" s="28">
        <f t="shared" si="28"/>
        <v>2</v>
      </c>
      <c r="F57" s="5">
        <v>2.0</v>
      </c>
      <c r="G57" s="6">
        <v>43.0</v>
      </c>
      <c r="H57" s="18">
        <f t="shared" si="29"/>
        <v>86</v>
      </c>
      <c r="I57" s="1" t="s">
        <v>13</v>
      </c>
      <c r="J57" s="19">
        <f t="shared" si="30"/>
        <v>2.8</v>
      </c>
      <c r="K57" s="15">
        <f t="shared" si="31"/>
        <v>4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8" t="s">
        <v>197</v>
      </c>
      <c r="B58" s="2">
        <v>44369.0</v>
      </c>
      <c r="C58" s="2">
        <v>44371.0</v>
      </c>
      <c r="D58" s="24" t="str">
        <f t="shared" si="32"/>
        <v>06 (juin)</v>
      </c>
      <c r="E58" s="28">
        <f t="shared" si="28"/>
        <v>2</v>
      </c>
      <c r="F58" s="5">
        <v>2.0</v>
      </c>
      <c r="G58" s="6">
        <v>43.0</v>
      </c>
      <c r="H58" s="18">
        <f t="shared" si="29"/>
        <v>86</v>
      </c>
      <c r="I58" s="1" t="s">
        <v>13</v>
      </c>
      <c r="J58" s="19">
        <f t="shared" si="30"/>
        <v>2.8</v>
      </c>
      <c r="K58" s="15">
        <f t="shared" si="31"/>
        <v>4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8" t="s">
        <v>198</v>
      </c>
      <c r="B59" s="2">
        <v>44371.0</v>
      </c>
      <c r="C59" s="2">
        <v>44374.0</v>
      </c>
      <c r="D59" s="24" t="str">
        <f t="shared" si="32"/>
        <v>06 (juin)</v>
      </c>
      <c r="E59" s="28">
        <f t="shared" si="28"/>
        <v>3</v>
      </c>
      <c r="F59" s="5">
        <v>2.0</v>
      </c>
      <c r="G59" s="6">
        <v>43.0</v>
      </c>
      <c r="H59" s="18">
        <f t="shared" si="29"/>
        <v>129</v>
      </c>
      <c r="I59" s="1" t="s">
        <v>13</v>
      </c>
      <c r="J59" s="19">
        <f t="shared" si="30"/>
        <v>4.2</v>
      </c>
      <c r="K59" s="15">
        <f t="shared" si="31"/>
        <v>6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8" t="s">
        <v>199</v>
      </c>
      <c r="B60" s="2">
        <v>44374.0</v>
      </c>
      <c r="C60" s="2">
        <v>44375.0</v>
      </c>
      <c r="D60" s="24" t="str">
        <f t="shared" si="32"/>
        <v>06 (juin)</v>
      </c>
      <c r="E60" s="28">
        <f t="shared" si="28"/>
        <v>1</v>
      </c>
      <c r="F60" s="5">
        <v>2.0</v>
      </c>
      <c r="G60" s="6">
        <v>43.0</v>
      </c>
      <c r="H60" s="18">
        <f t="shared" si="29"/>
        <v>43</v>
      </c>
      <c r="I60" s="1" t="s">
        <v>13</v>
      </c>
      <c r="J60" s="19">
        <f t="shared" si="30"/>
        <v>1.4</v>
      </c>
      <c r="K60" s="15">
        <f t="shared" si="31"/>
        <v>2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8" t="s">
        <v>200</v>
      </c>
      <c r="B61" s="2">
        <v>44375.0</v>
      </c>
      <c r="C61" s="2">
        <v>44377.0</v>
      </c>
      <c r="D61" s="24" t="str">
        <f t="shared" si="32"/>
        <v>06 (juin)</v>
      </c>
      <c r="E61" s="28">
        <f t="shared" si="28"/>
        <v>2</v>
      </c>
      <c r="F61" s="5">
        <v>1.0</v>
      </c>
      <c r="G61" s="6">
        <v>43.0</v>
      </c>
      <c r="H61" s="18">
        <f t="shared" si="29"/>
        <v>86</v>
      </c>
      <c r="I61" s="1" t="s">
        <v>13</v>
      </c>
      <c r="J61" s="19">
        <f t="shared" si="30"/>
        <v>1.4</v>
      </c>
      <c r="K61" s="15">
        <f t="shared" si="31"/>
        <v>2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8" t="s">
        <v>201</v>
      </c>
      <c r="B62" s="2">
        <v>44377.0</v>
      </c>
      <c r="C62" s="2">
        <v>44378.0</v>
      </c>
      <c r="D62" s="24" t="str">
        <f t="shared" si="32"/>
        <v>06 (juin)</v>
      </c>
      <c r="E62" s="28">
        <f t="shared" si="28"/>
        <v>1</v>
      </c>
      <c r="F62" s="5">
        <v>1.0</v>
      </c>
      <c r="G62" s="6">
        <v>43.0</v>
      </c>
      <c r="H62" s="18">
        <f t="shared" si="29"/>
        <v>43</v>
      </c>
      <c r="I62" s="1" t="s">
        <v>13</v>
      </c>
      <c r="J62" s="19">
        <f t="shared" si="30"/>
        <v>0.7</v>
      </c>
      <c r="K62" s="15">
        <f t="shared" si="31"/>
        <v>1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2"/>
      <c r="C63" s="2"/>
      <c r="D63" s="24"/>
      <c r="E63" s="28"/>
      <c r="F63" s="11"/>
      <c r="G63" s="6"/>
      <c r="H63" s="18"/>
      <c r="J63" s="19"/>
    </row>
    <row r="64">
      <c r="A64" s="8" t="s">
        <v>201</v>
      </c>
      <c r="B64" s="2">
        <v>44378.0</v>
      </c>
      <c r="C64" s="2">
        <v>44379.0</v>
      </c>
      <c r="D64" s="24" t="str">
        <f t="shared" ref="D64:D65" si="33">TEXT(B64 ,"mm (mmmm)")</f>
        <v>07 (juillet)</v>
      </c>
      <c r="E64" s="28">
        <f t="shared" ref="E64:E65" si="34">C64-B64</f>
        <v>1</v>
      </c>
      <c r="F64" s="5">
        <v>1.0</v>
      </c>
      <c r="G64" s="6">
        <v>43.0</v>
      </c>
      <c r="H64" s="18">
        <f>G64*E64</f>
        <v>43</v>
      </c>
      <c r="I64" s="1" t="s">
        <v>13</v>
      </c>
      <c r="J64" s="19">
        <f t="shared" ref="J64:J65" si="35">F64*0.7*E64</f>
        <v>0.7</v>
      </c>
      <c r="K64" s="15">
        <f t="shared" ref="K64:K65" si="36">E64*F64</f>
        <v>1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8" t="s">
        <v>202</v>
      </c>
      <c r="B65" s="2">
        <v>44380.0</v>
      </c>
      <c r="C65" s="2">
        <v>44409.0</v>
      </c>
      <c r="D65" s="24" t="str">
        <f t="shared" si="33"/>
        <v>07 (juillet)</v>
      </c>
      <c r="E65" s="28">
        <f t="shared" si="34"/>
        <v>29</v>
      </c>
      <c r="F65" s="5">
        <v>1.0</v>
      </c>
      <c r="G65" s="6">
        <v>46.0</v>
      </c>
      <c r="H65" s="7">
        <v>1350.0</v>
      </c>
      <c r="I65" s="1" t="s">
        <v>49</v>
      </c>
      <c r="J65" s="19">
        <f t="shared" si="35"/>
        <v>20.3</v>
      </c>
      <c r="K65" s="15">
        <f t="shared" si="36"/>
        <v>29</v>
      </c>
    </row>
    <row r="66">
      <c r="A66" s="8" t="s">
        <v>11</v>
      </c>
      <c r="B66" s="11" t="s">
        <v>11</v>
      </c>
      <c r="C66" s="11" t="s">
        <v>11</v>
      </c>
      <c r="D66" s="3" t="s">
        <v>11</v>
      </c>
      <c r="E66" s="11" t="s">
        <v>11</v>
      </c>
      <c r="F66" s="5" t="s">
        <v>11</v>
      </c>
      <c r="G66" s="6" t="s">
        <v>11</v>
      </c>
      <c r="H66" s="7" t="s">
        <v>11</v>
      </c>
      <c r="J66" s="19"/>
      <c r="K66" s="15"/>
    </row>
    <row r="67">
      <c r="A67" s="8" t="s">
        <v>203</v>
      </c>
      <c r="B67" s="2">
        <v>44409.0</v>
      </c>
      <c r="C67" s="2">
        <v>44415.0</v>
      </c>
      <c r="D67" s="24" t="str">
        <f t="shared" ref="D67:D72" si="37">TEXT(B67 ,"mm (mmmm)")</f>
        <v>08 (août)</v>
      </c>
      <c r="E67" s="28">
        <f t="shared" ref="E67:E72" si="38">C67-B67</f>
        <v>6</v>
      </c>
      <c r="F67" s="5">
        <v>1.0</v>
      </c>
      <c r="G67" s="6">
        <v>53.0</v>
      </c>
      <c r="H67" s="18">
        <f t="shared" ref="H67:H72" si="39">G67*E67</f>
        <v>318</v>
      </c>
      <c r="I67" s="1" t="s">
        <v>13</v>
      </c>
      <c r="J67" s="19">
        <f t="shared" ref="J67:J72" si="40">F67*0.7*E67</f>
        <v>4.2</v>
      </c>
      <c r="K67" s="15">
        <f t="shared" ref="K67:K72" si="41">E67*F67</f>
        <v>6</v>
      </c>
    </row>
    <row r="68">
      <c r="A68" s="8" t="s">
        <v>159</v>
      </c>
      <c r="B68" s="2">
        <v>44415.0</v>
      </c>
      <c r="C68" s="2">
        <v>44422.0</v>
      </c>
      <c r="D68" s="24" t="str">
        <f t="shared" si="37"/>
        <v>08 (août)</v>
      </c>
      <c r="E68" s="28">
        <f t="shared" si="38"/>
        <v>7</v>
      </c>
      <c r="F68" s="5">
        <v>1.0</v>
      </c>
      <c r="G68" s="6">
        <v>55.0</v>
      </c>
      <c r="H68" s="18">
        <f t="shared" si="39"/>
        <v>385</v>
      </c>
      <c r="I68" s="1" t="s">
        <v>15</v>
      </c>
      <c r="J68" s="19">
        <f t="shared" si="40"/>
        <v>4.9</v>
      </c>
      <c r="K68" s="15">
        <f t="shared" si="41"/>
        <v>7</v>
      </c>
    </row>
    <row r="69">
      <c r="A69" s="8" t="s">
        <v>134</v>
      </c>
      <c r="B69" s="2">
        <v>44422.0</v>
      </c>
      <c r="C69" s="2">
        <v>44424.0</v>
      </c>
      <c r="D69" s="24" t="str">
        <f t="shared" si="37"/>
        <v>08 (août)</v>
      </c>
      <c r="E69" s="28">
        <f t="shared" si="38"/>
        <v>2</v>
      </c>
      <c r="F69" s="5">
        <v>1.0</v>
      </c>
      <c r="G69" s="6">
        <v>55.0</v>
      </c>
      <c r="H69" s="18">
        <f t="shared" si="39"/>
        <v>110</v>
      </c>
      <c r="I69" s="1" t="s">
        <v>13</v>
      </c>
      <c r="J69" s="19">
        <f t="shared" si="40"/>
        <v>1.4</v>
      </c>
      <c r="K69" s="15">
        <f t="shared" si="41"/>
        <v>2</v>
      </c>
    </row>
    <row r="70">
      <c r="A70" s="8" t="s">
        <v>204</v>
      </c>
      <c r="B70" s="2">
        <v>44424.0</v>
      </c>
      <c r="C70" s="2">
        <v>44433.0</v>
      </c>
      <c r="D70" s="24" t="str">
        <f t="shared" si="37"/>
        <v>08 (août)</v>
      </c>
      <c r="E70" s="28">
        <f t="shared" si="38"/>
        <v>9</v>
      </c>
      <c r="F70" s="5">
        <v>1.0</v>
      </c>
      <c r="G70" s="6">
        <v>53.0</v>
      </c>
      <c r="H70" s="18">
        <f t="shared" si="39"/>
        <v>477</v>
      </c>
      <c r="I70" s="1" t="s">
        <v>13</v>
      </c>
      <c r="J70" s="19">
        <f t="shared" si="40"/>
        <v>6.3</v>
      </c>
      <c r="K70" s="15">
        <f t="shared" si="41"/>
        <v>9</v>
      </c>
    </row>
    <row r="71">
      <c r="A71" s="8" t="s">
        <v>186</v>
      </c>
      <c r="B71" s="2">
        <v>44433.0</v>
      </c>
      <c r="C71" s="2">
        <v>44438.0</v>
      </c>
      <c r="D71" s="24" t="str">
        <f t="shared" si="37"/>
        <v>08 (août)</v>
      </c>
      <c r="E71" s="28">
        <f t="shared" si="38"/>
        <v>5</v>
      </c>
      <c r="F71" s="5">
        <v>1.0</v>
      </c>
      <c r="G71" s="6">
        <v>53.0</v>
      </c>
      <c r="H71" s="18">
        <f t="shared" si="39"/>
        <v>265</v>
      </c>
      <c r="I71" s="1" t="s">
        <v>13</v>
      </c>
      <c r="J71" s="19">
        <f t="shared" si="40"/>
        <v>3.5</v>
      </c>
      <c r="K71" s="15">
        <f t="shared" si="41"/>
        <v>5</v>
      </c>
    </row>
    <row r="72">
      <c r="A72" s="8" t="s">
        <v>200</v>
      </c>
      <c r="B72" s="2">
        <v>44438.0</v>
      </c>
      <c r="C72" s="2">
        <v>44441.0</v>
      </c>
      <c r="D72" s="24" t="str">
        <f t="shared" si="37"/>
        <v>08 (août)</v>
      </c>
      <c r="E72" s="28">
        <f t="shared" si="38"/>
        <v>3</v>
      </c>
      <c r="F72" s="5">
        <v>1.0</v>
      </c>
      <c r="G72" s="6">
        <v>53.0</v>
      </c>
      <c r="H72" s="18">
        <f t="shared" si="39"/>
        <v>159</v>
      </c>
      <c r="I72" s="1" t="s">
        <v>13</v>
      </c>
      <c r="J72" s="19">
        <f t="shared" si="40"/>
        <v>2.1</v>
      </c>
      <c r="K72" s="15">
        <f t="shared" si="41"/>
        <v>3</v>
      </c>
    </row>
    <row r="73">
      <c r="A73" s="8"/>
      <c r="B73" s="2"/>
      <c r="C73" s="2"/>
      <c r="D73" s="24"/>
      <c r="E73" s="28"/>
      <c r="F73" s="5"/>
      <c r="G73" s="6"/>
      <c r="H73" s="18"/>
      <c r="J73" s="19"/>
      <c r="K73" s="15"/>
    </row>
    <row r="74">
      <c r="A74" s="8" t="s">
        <v>205</v>
      </c>
      <c r="B74" s="2">
        <v>44441.0</v>
      </c>
      <c r="C74" s="2">
        <v>44442.0</v>
      </c>
      <c r="D74" s="24" t="str">
        <f t="shared" ref="D74:D83" si="42">TEXT(B74 ,"mm (mmmm)")</f>
        <v>09 (septembre)</v>
      </c>
      <c r="E74" s="28">
        <f t="shared" ref="E74:E83" si="43">C74-B74</f>
        <v>1</v>
      </c>
      <c r="F74" s="5">
        <v>1.0</v>
      </c>
      <c r="G74" s="6">
        <v>53.0</v>
      </c>
      <c r="H74" s="18">
        <f t="shared" ref="H74:H83" si="44">G74*E74</f>
        <v>53</v>
      </c>
      <c r="I74" s="1" t="s">
        <v>13</v>
      </c>
      <c r="J74" s="19">
        <f t="shared" ref="J74:J83" si="45">F74*0.7*E74</f>
        <v>0.7</v>
      </c>
      <c r="K74" s="15">
        <f t="shared" ref="K74:K83" si="46">E74*F74</f>
        <v>1</v>
      </c>
    </row>
    <row r="75">
      <c r="A75" s="8" t="s">
        <v>206</v>
      </c>
      <c r="B75" s="2">
        <v>44442.0</v>
      </c>
      <c r="C75" s="2">
        <v>44444.0</v>
      </c>
      <c r="D75" s="24" t="str">
        <f t="shared" si="42"/>
        <v>09 (septembre)</v>
      </c>
      <c r="E75" s="28">
        <f t="shared" si="43"/>
        <v>2</v>
      </c>
      <c r="F75" s="5">
        <v>1.0</v>
      </c>
      <c r="G75" s="6">
        <v>43.0</v>
      </c>
      <c r="H75" s="18">
        <f t="shared" si="44"/>
        <v>86</v>
      </c>
      <c r="I75" s="1" t="s">
        <v>13</v>
      </c>
      <c r="J75" s="19">
        <f t="shared" si="45"/>
        <v>1.4</v>
      </c>
      <c r="K75" s="15">
        <f t="shared" si="46"/>
        <v>2</v>
      </c>
    </row>
    <row r="76">
      <c r="A76" s="8" t="s">
        <v>207</v>
      </c>
      <c r="B76" s="2">
        <v>44445.0</v>
      </c>
      <c r="C76" s="2">
        <v>44447.0</v>
      </c>
      <c r="D76" s="24" t="str">
        <f t="shared" si="42"/>
        <v>09 (septembre)</v>
      </c>
      <c r="E76" s="28">
        <f t="shared" si="43"/>
        <v>2</v>
      </c>
      <c r="F76" s="5">
        <v>1.0</v>
      </c>
      <c r="G76" s="6">
        <v>43.0</v>
      </c>
      <c r="H76" s="18">
        <f t="shared" si="44"/>
        <v>86</v>
      </c>
      <c r="I76" s="1" t="s">
        <v>13</v>
      </c>
      <c r="J76" s="19">
        <f t="shared" si="45"/>
        <v>1.4</v>
      </c>
      <c r="K76" s="15">
        <f t="shared" si="46"/>
        <v>2</v>
      </c>
    </row>
    <row r="77">
      <c r="A77" s="8" t="s">
        <v>56</v>
      </c>
      <c r="B77" s="2">
        <v>44448.0</v>
      </c>
      <c r="C77" s="2">
        <v>44452.0</v>
      </c>
      <c r="D77" s="24" t="str">
        <f t="shared" si="42"/>
        <v>09 (septembre)</v>
      </c>
      <c r="E77" s="28">
        <f t="shared" si="43"/>
        <v>4</v>
      </c>
      <c r="F77" s="5">
        <v>1.0</v>
      </c>
      <c r="G77" s="6">
        <v>45.0</v>
      </c>
      <c r="H77" s="18">
        <f t="shared" si="44"/>
        <v>180</v>
      </c>
      <c r="I77" s="1" t="s">
        <v>49</v>
      </c>
      <c r="J77" s="19">
        <f t="shared" si="45"/>
        <v>2.8</v>
      </c>
      <c r="K77" s="15">
        <f t="shared" si="46"/>
        <v>4</v>
      </c>
    </row>
    <row r="78">
      <c r="A78" s="8" t="s">
        <v>35</v>
      </c>
      <c r="B78" s="2">
        <v>44452.0</v>
      </c>
      <c r="C78" s="2">
        <v>44459.0</v>
      </c>
      <c r="D78" s="24" t="str">
        <f t="shared" si="42"/>
        <v>09 (septembre)</v>
      </c>
      <c r="E78" s="28">
        <f t="shared" si="43"/>
        <v>7</v>
      </c>
      <c r="F78" s="5">
        <v>1.0</v>
      </c>
      <c r="G78" s="6">
        <v>45.0</v>
      </c>
      <c r="H78" s="18">
        <f t="shared" si="44"/>
        <v>315</v>
      </c>
      <c r="I78" s="1" t="s">
        <v>15</v>
      </c>
      <c r="J78" s="19">
        <f t="shared" si="45"/>
        <v>4.9</v>
      </c>
      <c r="K78" s="15">
        <f t="shared" si="46"/>
        <v>7</v>
      </c>
    </row>
    <row r="79">
      <c r="A79" s="8" t="s">
        <v>208</v>
      </c>
      <c r="B79" s="2">
        <v>44459.0</v>
      </c>
      <c r="C79" s="2">
        <v>44462.0</v>
      </c>
      <c r="D79" s="24" t="str">
        <f t="shared" si="42"/>
        <v>09 (septembre)</v>
      </c>
      <c r="E79" s="28">
        <f t="shared" si="43"/>
        <v>3</v>
      </c>
      <c r="F79" s="5">
        <v>1.0</v>
      </c>
      <c r="G79" s="6">
        <v>43.0</v>
      </c>
      <c r="H79" s="18">
        <f t="shared" si="44"/>
        <v>129</v>
      </c>
      <c r="I79" s="1" t="s">
        <v>13</v>
      </c>
      <c r="J79" s="19">
        <f t="shared" si="45"/>
        <v>2.1</v>
      </c>
      <c r="K79" s="15">
        <f t="shared" si="46"/>
        <v>3</v>
      </c>
    </row>
    <row r="80">
      <c r="A80" s="1" t="s">
        <v>142</v>
      </c>
      <c r="B80" s="2">
        <v>44462.0</v>
      </c>
      <c r="C80" s="2">
        <v>44463.0</v>
      </c>
      <c r="D80" s="24" t="str">
        <f t="shared" si="42"/>
        <v>09 (septembre)</v>
      </c>
      <c r="E80" s="28">
        <f t="shared" si="43"/>
        <v>1</v>
      </c>
      <c r="F80" s="5">
        <v>1.0</v>
      </c>
      <c r="G80" s="6">
        <v>43.0</v>
      </c>
      <c r="H80" s="18">
        <f t="shared" si="44"/>
        <v>43</v>
      </c>
      <c r="I80" s="1" t="s">
        <v>13</v>
      </c>
      <c r="J80" s="19">
        <f t="shared" si="45"/>
        <v>0.7</v>
      </c>
      <c r="K80" s="15">
        <f t="shared" si="46"/>
        <v>1</v>
      </c>
    </row>
    <row r="81">
      <c r="A81" s="1" t="s">
        <v>209</v>
      </c>
      <c r="B81" s="2">
        <v>44463.0</v>
      </c>
      <c r="C81" s="2">
        <v>44465.0</v>
      </c>
      <c r="D81" s="24" t="str">
        <f t="shared" si="42"/>
        <v>09 (septembre)</v>
      </c>
      <c r="E81" s="28">
        <f t="shared" si="43"/>
        <v>2</v>
      </c>
      <c r="F81" s="5">
        <v>1.0</v>
      </c>
      <c r="G81" s="6">
        <v>43.0</v>
      </c>
      <c r="H81" s="18">
        <f t="shared" si="44"/>
        <v>86</v>
      </c>
      <c r="I81" s="1" t="s">
        <v>13</v>
      </c>
      <c r="J81" s="19">
        <f t="shared" si="45"/>
        <v>1.4</v>
      </c>
      <c r="K81" s="15">
        <f t="shared" si="46"/>
        <v>2</v>
      </c>
    </row>
    <row r="82">
      <c r="A82" s="1" t="s">
        <v>210</v>
      </c>
      <c r="B82" s="2">
        <v>44465.0</v>
      </c>
      <c r="C82" s="2">
        <v>44467.0</v>
      </c>
      <c r="D82" s="24" t="str">
        <f t="shared" si="42"/>
        <v>09 (septembre)</v>
      </c>
      <c r="E82" s="28">
        <f t="shared" si="43"/>
        <v>2</v>
      </c>
      <c r="F82" s="5">
        <v>1.0</v>
      </c>
      <c r="G82" s="6">
        <v>43.0</v>
      </c>
      <c r="H82" s="18">
        <f t="shared" si="44"/>
        <v>86</v>
      </c>
      <c r="I82" s="1" t="s">
        <v>13</v>
      </c>
      <c r="J82" s="19">
        <f t="shared" si="45"/>
        <v>1.4</v>
      </c>
      <c r="K82" s="15">
        <f t="shared" si="46"/>
        <v>2</v>
      </c>
    </row>
    <row r="83">
      <c r="A83" s="1" t="s">
        <v>211</v>
      </c>
      <c r="B83" s="2">
        <v>44467.0</v>
      </c>
      <c r="C83" s="2">
        <v>44470.0</v>
      </c>
      <c r="D83" s="24" t="str">
        <f t="shared" si="42"/>
        <v>09 (septembre)</v>
      </c>
      <c r="E83" s="28">
        <f t="shared" si="43"/>
        <v>3</v>
      </c>
      <c r="F83" s="5">
        <v>1.0</v>
      </c>
      <c r="G83" s="6">
        <v>43.0</v>
      </c>
      <c r="H83" s="18">
        <f t="shared" si="44"/>
        <v>129</v>
      </c>
      <c r="I83" s="1" t="s">
        <v>13</v>
      </c>
      <c r="J83" s="19">
        <f t="shared" si="45"/>
        <v>2.1</v>
      </c>
      <c r="K83" s="15">
        <f t="shared" si="46"/>
        <v>3</v>
      </c>
    </row>
    <row r="84">
      <c r="B84" s="30"/>
      <c r="C84" s="30"/>
      <c r="F84" s="34"/>
      <c r="H84" s="35"/>
      <c r="J84" s="19"/>
    </row>
    <row r="85">
      <c r="A85" s="1" t="s">
        <v>80</v>
      </c>
      <c r="B85" s="2">
        <v>44470.0</v>
      </c>
      <c r="C85" s="2">
        <v>44472.0</v>
      </c>
      <c r="D85" s="24" t="str">
        <f t="shared" ref="D85:D95" si="47">TEXT(B85 ,"mm (mmmm)")</f>
        <v>10 (octobre)</v>
      </c>
      <c r="E85" s="28">
        <f t="shared" ref="E85:E95" si="48">C85-B85</f>
        <v>2</v>
      </c>
      <c r="F85" s="5">
        <v>1.0</v>
      </c>
      <c r="G85" s="6">
        <v>45.0</v>
      </c>
      <c r="H85" s="18">
        <f t="shared" ref="H85:H95" si="49">G85*E85</f>
        <v>90</v>
      </c>
      <c r="I85" s="1" t="s">
        <v>15</v>
      </c>
      <c r="J85" s="19">
        <f t="shared" ref="J85:J95" si="50">F85*0.7*E85</f>
        <v>1.4</v>
      </c>
      <c r="K85" s="15">
        <f t="shared" ref="K85:K95" si="51">E85*F85</f>
        <v>2</v>
      </c>
    </row>
    <row r="86">
      <c r="A86" s="1" t="s">
        <v>212</v>
      </c>
      <c r="B86" s="2">
        <v>44472.0</v>
      </c>
      <c r="C86" s="2">
        <v>44474.0</v>
      </c>
      <c r="D86" s="24" t="str">
        <f t="shared" si="47"/>
        <v>10 (octobre)</v>
      </c>
      <c r="E86" s="28">
        <f t="shared" si="48"/>
        <v>2</v>
      </c>
      <c r="F86" s="5">
        <v>1.0</v>
      </c>
      <c r="G86" s="6">
        <v>45.0</v>
      </c>
      <c r="H86" s="18">
        <f t="shared" si="49"/>
        <v>90</v>
      </c>
      <c r="I86" s="1" t="s">
        <v>15</v>
      </c>
      <c r="J86" s="19">
        <f t="shared" si="50"/>
        <v>1.4</v>
      </c>
      <c r="K86" s="15">
        <f t="shared" si="51"/>
        <v>2</v>
      </c>
    </row>
    <row r="87">
      <c r="A87" s="1" t="s">
        <v>62</v>
      </c>
      <c r="B87" s="2">
        <v>44477.0</v>
      </c>
      <c r="C87" s="2">
        <v>44478.0</v>
      </c>
      <c r="D87" s="24" t="str">
        <f t="shared" si="47"/>
        <v>10 (octobre)</v>
      </c>
      <c r="E87" s="28">
        <f t="shared" si="48"/>
        <v>1</v>
      </c>
      <c r="F87" s="5">
        <v>1.0</v>
      </c>
      <c r="G87" s="6">
        <v>45.0</v>
      </c>
      <c r="H87" s="18">
        <f t="shared" si="49"/>
        <v>45</v>
      </c>
      <c r="I87" s="1" t="s">
        <v>49</v>
      </c>
      <c r="J87" s="19">
        <f t="shared" si="50"/>
        <v>0.7</v>
      </c>
      <c r="K87" s="15">
        <f t="shared" si="51"/>
        <v>1</v>
      </c>
    </row>
    <row r="88">
      <c r="A88" s="1" t="s">
        <v>100</v>
      </c>
      <c r="B88" s="2">
        <v>44478.0</v>
      </c>
      <c r="C88" s="2">
        <v>44481.0</v>
      </c>
      <c r="D88" s="24" t="str">
        <f t="shared" si="47"/>
        <v>10 (octobre)</v>
      </c>
      <c r="E88" s="28">
        <f t="shared" si="48"/>
        <v>3</v>
      </c>
      <c r="F88" s="5">
        <v>1.0</v>
      </c>
      <c r="G88" s="6">
        <v>45.0</v>
      </c>
      <c r="H88" s="18">
        <f t="shared" si="49"/>
        <v>135</v>
      </c>
      <c r="I88" s="1" t="s">
        <v>15</v>
      </c>
      <c r="J88" s="19">
        <f t="shared" si="50"/>
        <v>2.1</v>
      </c>
      <c r="K88" s="15">
        <f t="shared" si="51"/>
        <v>3</v>
      </c>
    </row>
    <row r="89">
      <c r="A89" s="1" t="s">
        <v>213</v>
      </c>
      <c r="B89" s="2">
        <v>44481.0</v>
      </c>
      <c r="C89" s="2">
        <v>44482.0</v>
      </c>
      <c r="D89" s="24" t="str">
        <f t="shared" si="47"/>
        <v>10 (octobre)</v>
      </c>
      <c r="E89" s="28">
        <f t="shared" si="48"/>
        <v>1</v>
      </c>
      <c r="F89" s="5">
        <v>1.0</v>
      </c>
      <c r="G89" s="6">
        <v>43.0</v>
      </c>
      <c r="H89" s="18">
        <f t="shared" si="49"/>
        <v>43</v>
      </c>
      <c r="I89" s="1" t="s">
        <v>13</v>
      </c>
      <c r="J89" s="19">
        <f t="shared" si="50"/>
        <v>0.7</v>
      </c>
      <c r="K89" s="15">
        <f t="shared" si="51"/>
        <v>1</v>
      </c>
    </row>
    <row r="90">
      <c r="A90" s="1" t="s">
        <v>214</v>
      </c>
      <c r="B90" s="2">
        <v>44480.0</v>
      </c>
      <c r="C90" s="2">
        <v>44483.0</v>
      </c>
      <c r="D90" s="24" t="str">
        <f t="shared" si="47"/>
        <v>10 (octobre)</v>
      </c>
      <c r="E90" s="28">
        <f t="shared" si="48"/>
        <v>3</v>
      </c>
      <c r="F90" s="5">
        <v>1.0</v>
      </c>
      <c r="G90" s="6">
        <v>45.0</v>
      </c>
      <c r="H90" s="18">
        <f t="shared" si="49"/>
        <v>135</v>
      </c>
      <c r="I90" s="1" t="s">
        <v>49</v>
      </c>
      <c r="J90" s="19">
        <f t="shared" si="50"/>
        <v>2.1</v>
      </c>
      <c r="K90" s="15">
        <f t="shared" si="51"/>
        <v>3</v>
      </c>
    </row>
    <row r="91">
      <c r="A91" s="1" t="s">
        <v>215</v>
      </c>
      <c r="B91" s="2">
        <v>44484.0</v>
      </c>
      <c r="C91" s="2">
        <v>44486.0</v>
      </c>
      <c r="D91" s="24" t="str">
        <f t="shared" si="47"/>
        <v>10 (octobre)</v>
      </c>
      <c r="E91" s="28">
        <f t="shared" si="48"/>
        <v>2</v>
      </c>
      <c r="F91" s="5">
        <v>2.0</v>
      </c>
      <c r="G91" s="6">
        <v>45.0</v>
      </c>
      <c r="H91" s="18">
        <f t="shared" si="49"/>
        <v>90</v>
      </c>
      <c r="I91" s="1" t="s">
        <v>49</v>
      </c>
      <c r="J91" s="19">
        <f t="shared" si="50"/>
        <v>2.8</v>
      </c>
      <c r="K91" s="15">
        <f t="shared" si="51"/>
        <v>4</v>
      </c>
    </row>
    <row r="92">
      <c r="A92" s="1" t="s">
        <v>216</v>
      </c>
      <c r="B92" s="2">
        <v>44486.0</v>
      </c>
      <c r="C92" s="2">
        <v>44488.0</v>
      </c>
      <c r="D92" s="24" t="str">
        <f t="shared" si="47"/>
        <v>10 (octobre)</v>
      </c>
      <c r="E92" s="28">
        <f t="shared" si="48"/>
        <v>2</v>
      </c>
      <c r="F92" s="5">
        <v>1.0</v>
      </c>
      <c r="G92" s="6">
        <v>43.0</v>
      </c>
      <c r="H92" s="18">
        <f t="shared" si="49"/>
        <v>86</v>
      </c>
      <c r="I92" s="1" t="s">
        <v>13</v>
      </c>
      <c r="J92" s="19">
        <f t="shared" si="50"/>
        <v>1.4</v>
      </c>
      <c r="K92" s="15">
        <f t="shared" si="51"/>
        <v>2</v>
      </c>
    </row>
    <row r="93">
      <c r="A93" s="1" t="s">
        <v>17</v>
      </c>
      <c r="B93" s="2">
        <v>44488.0</v>
      </c>
      <c r="C93" s="2">
        <v>44491.0</v>
      </c>
      <c r="D93" s="24" t="str">
        <f t="shared" si="47"/>
        <v>10 (octobre)</v>
      </c>
      <c r="E93" s="28">
        <f t="shared" si="48"/>
        <v>3</v>
      </c>
      <c r="F93" s="5">
        <v>1.0</v>
      </c>
      <c r="G93" s="6">
        <v>45.0</v>
      </c>
      <c r="H93" s="18">
        <f t="shared" si="49"/>
        <v>135</v>
      </c>
      <c r="I93" s="1" t="s">
        <v>15</v>
      </c>
      <c r="J93" s="19">
        <f t="shared" si="50"/>
        <v>2.1</v>
      </c>
      <c r="K93" s="15">
        <f t="shared" si="51"/>
        <v>3</v>
      </c>
    </row>
    <row r="94">
      <c r="A94" s="1" t="s">
        <v>161</v>
      </c>
      <c r="B94" s="2">
        <v>44491.0</v>
      </c>
      <c r="C94" s="2">
        <v>44493.0</v>
      </c>
      <c r="D94" s="24" t="str">
        <f t="shared" si="47"/>
        <v>10 (octobre)</v>
      </c>
      <c r="E94" s="28">
        <f t="shared" si="48"/>
        <v>2</v>
      </c>
      <c r="F94" s="5">
        <v>1.0</v>
      </c>
      <c r="G94" s="6">
        <v>55.0</v>
      </c>
      <c r="H94" s="18">
        <f t="shared" si="49"/>
        <v>110</v>
      </c>
      <c r="I94" s="1" t="s">
        <v>15</v>
      </c>
      <c r="J94" s="19">
        <f t="shared" si="50"/>
        <v>1.4</v>
      </c>
      <c r="K94" s="15">
        <f t="shared" si="51"/>
        <v>2</v>
      </c>
    </row>
    <row r="95">
      <c r="A95" s="1" t="s">
        <v>159</v>
      </c>
      <c r="B95" s="2">
        <v>44496.0</v>
      </c>
      <c r="C95" s="2">
        <v>44501.0</v>
      </c>
      <c r="D95" s="24" t="str">
        <f t="shared" si="47"/>
        <v>10 (octobre)</v>
      </c>
      <c r="E95" s="28">
        <f t="shared" si="48"/>
        <v>5</v>
      </c>
      <c r="F95" s="5">
        <v>1.0</v>
      </c>
      <c r="G95" s="6">
        <v>53.0</v>
      </c>
      <c r="H95" s="18">
        <f t="shared" si="49"/>
        <v>265</v>
      </c>
      <c r="I95" s="1" t="s">
        <v>13</v>
      </c>
      <c r="J95" s="19">
        <f t="shared" si="50"/>
        <v>3.5</v>
      </c>
      <c r="K95" s="15">
        <f t="shared" si="51"/>
        <v>5</v>
      </c>
    </row>
    <row r="96">
      <c r="B96" s="30"/>
      <c r="C96" s="30"/>
      <c r="F96" s="34"/>
      <c r="H96" s="35"/>
      <c r="J96" s="19"/>
    </row>
    <row r="97">
      <c r="A97" s="1" t="s">
        <v>217</v>
      </c>
      <c r="B97" s="2">
        <v>44501.0</v>
      </c>
      <c r="C97" s="2">
        <v>44504.0</v>
      </c>
      <c r="D97" s="24" t="str">
        <f t="shared" ref="D97:D108" si="52">TEXT(B97 ,"mm (mmmm)")</f>
        <v>11 (novembre)</v>
      </c>
      <c r="E97" s="28">
        <f t="shared" ref="E97:E108" si="53">C97-B97</f>
        <v>3</v>
      </c>
      <c r="F97" s="5">
        <v>2.0</v>
      </c>
      <c r="G97" s="6">
        <v>55.0</v>
      </c>
      <c r="H97" s="18">
        <f t="shared" ref="H97:H108" si="54">G97*E97</f>
        <v>165</v>
      </c>
      <c r="I97" s="1" t="s">
        <v>49</v>
      </c>
      <c r="J97" s="19">
        <f t="shared" ref="J97:J108" si="55">F97*0.7*E97</f>
        <v>4.2</v>
      </c>
      <c r="K97" s="15">
        <f t="shared" ref="K97:K108" si="56">E97*F97</f>
        <v>6</v>
      </c>
    </row>
    <row r="98">
      <c r="A98" s="1" t="s">
        <v>218</v>
      </c>
      <c r="B98" s="2">
        <v>44504.0</v>
      </c>
      <c r="C98" s="2">
        <v>44505.0</v>
      </c>
      <c r="D98" s="24" t="str">
        <f t="shared" si="52"/>
        <v>11 (novembre)</v>
      </c>
      <c r="E98" s="28">
        <f t="shared" si="53"/>
        <v>1</v>
      </c>
      <c r="F98" s="5">
        <v>1.0</v>
      </c>
      <c r="G98" s="6">
        <v>53.0</v>
      </c>
      <c r="H98" s="18">
        <f t="shared" si="54"/>
        <v>53</v>
      </c>
      <c r="I98" s="1" t="s">
        <v>13</v>
      </c>
      <c r="J98" s="19">
        <f t="shared" si="55"/>
        <v>0.7</v>
      </c>
      <c r="K98" s="15">
        <f t="shared" si="56"/>
        <v>1</v>
      </c>
    </row>
    <row r="99">
      <c r="A99" s="1" t="s">
        <v>219</v>
      </c>
      <c r="B99" s="2">
        <v>44505.0</v>
      </c>
      <c r="C99" s="2">
        <v>44507.0</v>
      </c>
      <c r="D99" s="24" t="str">
        <f t="shared" si="52"/>
        <v>11 (novembre)</v>
      </c>
      <c r="E99" s="28">
        <f t="shared" si="53"/>
        <v>2</v>
      </c>
      <c r="F99" s="5">
        <v>1.0</v>
      </c>
      <c r="G99" s="6">
        <v>55.0</v>
      </c>
      <c r="H99" s="18">
        <f t="shared" si="54"/>
        <v>110</v>
      </c>
      <c r="I99" s="1" t="s">
        <v>15</v>
      </c>
      <c r="J99" s="19">
        <f t="shared" si="55"/>
        <v>1.4</v>
      </c>
      <c r="K99" s="15">
        <f t="shared" si="56"/>
        <v>2</v>
      </c>
    </row>
    <row r="100">
      <c r="A100" s="1" t="s">
        <v>220</v>
      </c>
      <c r="B100" s="2">
        <v>44508.0</v>
      </c>
      <c r="C100" s="2">
        <v>44510.0</v>
      </c>
      <c r="D100" s="24" t="str">
        <f t="shared" si="52"/>
        <v>11 (novembre)</v>
      </c>
      <c r="E100" s="28">
        <f t="shared" si="53"/>
        <v>2</v>
      </c>
      <c r="F100" s="5">
        <v>2.0</v>
      </c>
      <c r="G100" s="6">
        <v>43.0</v>
      </c>
      <c r="H100" s="18">
        <f t="shared" si="54"/>
        <v>86</v>
      </c>
      <c r="I100" s="1" t="s">
        <v>13</v>
      </c>
      <c r="J100" s="19">
        <f t="shared" si="55"/>
        <v>2.8</v>
      </c>
      <c r="K100" s="15">
        <f t="shared" si="56"/>
        <v>4</v>
      </c>
    </row>
    <row r="101">
      <c r="A101" s="1" t="s">
        <v>159</v>
      </c>
      <c r="B101" s="2">
        <v>44510.0</v>
      </c>
      <c r="C101" s="2">
        <v>44511.0</v>
      </c>
      <c r="D101" s="24" t="str">
        <f t="shared" si="52"/>
        <v>11 (novembre)</v>
      </c>
      <c r="E101" s="28">
        <f t="shared" si="53"/>
        <v>1</v>
      </c>
      <c r="F101" s="5">
        <v>1.0</v>
      </c>
      <c r="G101" s="6">
        <v>43.0</v>
      </c>
      <c r="H101" s="18">
        <f t="shared" si="54"/>
        <v>43</v>
      </c>
      <c r="I101" s="1" t="s">
        <v>13</v>
      </c>
      <c r="J101" s="19">
        <f t="shared" si="55"/>
        <v>0.7</v>
      </c>
      <c r="K101" s="15">
        <f t="shared" si="56"/>
        <v>1</v>
      </c>
    </row>
    <row r="102">
      <c r="A102" s="1" t="s">
        <v>221</v>
      </c>
      <c r="B102" s="2">
        <v>44511.0</v>
      </c>
      <c r="C102" s="2">
        <v>44514.0</v>
      </c>
      <c r="D102" s="24" t="str">
        <f t="shared" si="52"/>
        <v>11 (novembre)</v>
      </c>
      <c r="E102" s="28">
        <f t="shared" si="53"/>
        <v>3</v>
      </c>
      <c r="F102" s="5">
        <v>2.0</v>
      </c>
      <c r="G102" s="6">
        <v>43.0</v>
      </c>
      <c r="H102" s="18">
        <f t="shared" si="54"/>
        <v>129</v>
      </c>
      <c r="I102" s="1" t="s">
        <v>13</v>
      </c>
      <c r="J102" s="19">
        <f t="shared" si="55"/>
        <v>4.2</v>
      </c>
      <c r="K102" s="15">
        <f t="shared" si="56"/>
        <v>6</v>
      </c>
    </row>
    <row r="103">
      <c r="A103" s="1" t="s">
        <v>101</v>
      </c>
      <c r="B103" s="2">
        <v>44517.0</v>
      </c>
      <c r="C103" s="2">
        <v>44519.0</v>
      </c>
      <c r="D103" s="24" t="str">
        <f t="shared" si="52"/>
        <v>11 (novembre)</v>
      </c>
      <c r="E103" s="28">
        <f t="shared" si="53"/>
        <v>2</v>
      </c>
      <c r="F103" s="5">
        <v>2.0</v>
      </c>
      <c r="G103" s="6">
        <v>43.0</v>
      </c>
      <c r="H103" s="18">
        <f t="shared" si="54"/>
        <v>86</v>
      </c>
      <c r="I103" s="1" t="s">
        <v>13</v>
      </c>
      <c r="J103" s="19">
        <f t="shared" si="55"/>
        <v>2.8</v>
      </c>
      <c r="K103" s="15">
        <f t="shared" si="56"/>
        <v>4</v>
      </c>
    </row>
    <row r="104">
      <c r="A104" s="1" t="s">
        <v>99</v>
      </c>
      <c r="B104" s="36">
        <v>44519.0</v>
      </c>
      <c r="C104" s="2">
        <v>44521.0</v>
      </c>
      <c r="D104" s="24" t="str">
        <f t="shared" si="52"/>
        <v>11 (novembre)</v>
      </c>
      <c r="E104" s="28">
        <f t="shared" si="53"/>
        <v>2</v>
      </c>
      <c r="F104" s="5">
        <v>2.0</v>
      </c>
      <c r="G104" s="6">
        <v>43.0</v>
      </c>
      <c r="H104" s="18">
        <f t="shared" si="54"/>
        <v>86</v>
      </c>
      <c r="I104" s="1" t="s">
        <v>13</v>
      </c>
      <c r="J104" s="19">
        <f t="shared" si="55"/>
        <v>2.8</v>
      </c>
      <c r="K104" s="15">
        <f t="shared" si="56"/>
        <v>4</v>
      </c>
    </row>
    <row r="105">
      <c r="A105" s="1" t="s">
        <v>222</v>
      </c>
      <c r="B105" s="2">
        <v>44522.0</v>
      </c>
      <c r="C105" s="2">
        <v>44525.0</v>
      </c>
      <c r="D105" s="24" t="str">
        <f t="shared" si="52"/>
        <v>11 (novembre)</v>
      </c>
      <c r="E105" s="28">
        <f t="shared" si="53"/>
        <v>3</v>
      </c>
      <c r="F105" s="5">
        <v>1.0</v>
      </c>
      <c r="G105" s="6">
        <v>43.0</v>
      </c>
      <c r="H105" s="18">
        <f t="shared" si="54"/>
        <v>129</v>
      </c>
      <c r="I105" s="1" t="s">
        <v>13</v>
      </c>
      <c r="J105" s="19">
        <f t="shared" si="55"/>
        <v>2.1</v>
      </c>
      <c r="K105" s="15">
        <f t="shared" si="56"/>
        <v>3</v>
      </c>
    </row>
    <row r="106">
      <c r="A106" s="1" t="s">
        <v>122</v>
      </c>
      <c r="B106" s="2">
        <v>44525.0</v>
      </c>
      <c r="C106" s="2">
        <v>44527.0</v>
      </c>
      <c r="D106" s="24" t="str">
        <f t="shared" si="52"/>
        <v>11 (novembre)</v>
      </c>
      <c r="E106" s="28">
        <f t="shared" si="53"/>
        <v>2</v>
      </c>
      <c r="F106" s="5">
        <v>1.0</v>
      </c>
      <c r="G106" s="6">
        <v>43.0</v>
      </c>
      <c r="H106" s="18">
        <f t="shared" si="54"/>
        <v>86</v>
      </c>
      <c r="I106" s="1" t="s">
        <v>13</v>
      </c>
      <c r="J106" s="19">
        <f t="shared" si="55"/>
        <v>1.4</v>
      </c>
      <c r="K106" s="15">
        <f t="shared" si="56"/>
        <v>2</v>
      </c>
    </row>
    <row r="107">
      <c r="A107" s="1" t="s">
        <v>223</v>
      </c>
      <c r="B107" s="2">
        <v>44527.0</v>
      </c>
      <c r="C107" s="2">
        <v>44530.0</v>
      </c>
      <c r="D107" s="24" t="str">
        <f t="shared" si="52"/>
        <v>11 (novembre)</v>
      </c>
      <c r="E107" s="28">
        <f t="shared" si="53"/>
        <v>3</v>
      </c>
      <c r="F107" s="5">
        <v>1.0</v>
      </c>
      <c r="G107" s="6">
        <v>45.0</v>
      </c>
      <c r="H107" s="18">
        <f t="shared" si="54"/>
        <v>135</v>
      </c>
      <c r="I107" s="1" t="s">
        <v>15</v>
      </c>
      <c r="J107" s="19">
        <f t="shared" si="55"/>
        <v>2.1</v>
      </c>
      <c r="K107" s="15">
        <f t="shared" si="56"/>
        <v>3</v>
      </c>
    </row>
    <row r="108">
      <c r="A108" s="1" t="s">
        <v>224</v>
      </c>
      <c r="B108" s="2">
        <v>44530.0</v>
      </c>
      <c r="C108" s="2">
        <v>44533.0</v>
      </c>
      <c r="D108" s="24" t="str">
        <f t="shared" si="52"/>
        <v>11 (novembre)</v>
      </c>
      <c r="E108" s="28">
        <f t="shared" si="53"/>
        <v>3</v>
      </c>
      <c r="F108" s="5">
        <v>1.0</v>
      </c>
      <c r="G108" s="6">
        <v>43.0</v>
      </c>
      <c r="H108" s="18">
        <f t="shared" si="54"/>
        <v>129</v>
      </c>
      <c r="I108" s="1" t="s">
        <v>13</v>
      </c>
      <c r="J108" s="19">
        <f t="shared" si="55"/>
        <v>2.1</v>
      </c>
      <c r="K108" s="15">
        <f t="shared" si="56"/>
        <v>3</v>
      </c>
    </row>
    <row r="109">
      <c r="B109" s="30"/>
      <c r="C109" s="30"/>
      <c r="F109" s="34"/>
      <c r="H109" s="35"/>
      <c r="J109" s="19"/>
    </row>
    <row r="110">
      <c r="A110" s="1" t="s">
        <v>225</v>
      </c>
      <c r="B110" s="2">
        <v>44533.0</v>
      </c>
      <c r="C110" s="2">
        <v>44535.0</v>
      </c>
      <c r="D110" s="24" t="str">
        <f t="shared" ref="D110:D116" si="57">TEXT(B110 ,"mm (mmmm)")</f>
        <v>12 (décembre)</v>
      </c>
      <c r="E110" s="28">
        <f t="shared" ref="E110:E116" si="58">C110-B110</f>
        <v>2</v>
      </c>
      <c r="F110" s="5">
        <v>1.0</v>
      </c>
      <c r="G110" s="6">
        <v>43.0</v>
      </c>
      <c r="H110" s="18">
        <f t="shared" ref="H110:H116" si="59">G110*E110</f>
        <v>86</v>
      </c>
      <c r="I110" s="1" t="s">
        <v>13</v>
      </c>
      <c r="J110" s="19">
        <f t="shared" ref="J110:J116" si="60">F110*0.7*E110</f>
        <v>1.4</v>
      </c>
      <c r="K110" s="15">
        <f t="shared" ref="K110:K116" si="61">E110*F110</f>
        <v>2</v>
      </c>
    </row>
    <row r="111">
      <c r="A111" s="1" t="s">
        <v>226</v>
      </c>
      <c r="B111" s="2">
        <v>44535.0</v>
      </c>
      <c r="C111" s="2">
        <v>44540.0</v>
      </c>
      <c r="D111" s="24" t="str">
        <f t="shared" si="57"/>
        <v>12 (décembre)</v>
      </c>
      <c r="E111" s="28">
        <f t="shared" si="58"/>
        <v>5</v>
      </c>
      <c r="F111" s="5">
        <v>1.0</v>
      </c>
      <c r="G111" s="6">
        <v>43.0</v>
      </c>
      <c r="H111" s="18">
        <f t="shared" si="59"/>
        <v>215</v>
      </c>
      <c r="I111" s="1" t="s">
        <v>13</v>
      </c>
      <c r="J111" s="19">
        <f t="shared" si="60"/>
        <v>3.5</v>
      </c>
      <c r="K111" s="15">
        <f t="shared" si="61"/>
        <v>5</v>
      </c>
    </row>
    <row r="112">
      <c r="A112" s="1" t="s">
        <v>156</v>
      </c>
      <c r="B112" s="2">
        <v>44540.0</v>
      </c>
      <c r="C112" s="2">
        <v>44542.0</v>
      </c>
      <c r="D112" s="24" t="str">
        <f t="shared" si="57"/>
        <v>12 (décembre)</v>
      </c>
      <c r="E112" s="28">
        <f t="shared" si="58"/>
        <v>2</v>
      </c>
      <c r="F112" s="5">
        <v>1.0</v>
      </c>
      <c r="G112" s="6">
        <v>43.0</v>
      </c>
      <c r="H112" s="18">
        <f t="shared" si="59"/>
        <v>86</v>
      </c>
      <c r="I112" s="1" t="s">
        <v>13</v>
      </c>
      <c r="J112" s="19">
        <f t="shared" si="60"/>
        <v>1.4</v>
      </c>
      <c r="K112" s="15">
        <f t="shared" si="61"/>
        <v>2</v>
      </c>
    </row>
    <row r="113">
      <c r="A113" s="1" t="s">
        <v>227</v>
      </c>
      <c r="B113" s="2">
        <v>44547.0</v>
      </c>
      <c r="C113" s="2">
        <v>44549.0</v>
      </c>
      <c r="D113" s="24" t="str">
        <f t="shared" si="57"/>
        <v>12 (décembre)</v>
      </c>
      <c r="E113" s="28">
        <f t="shared" si="58"/>
        <v>2</v>
      </c>
      <c r="F113" s="5">
        <v>1.0</v>
      </c>
      <c r="G113" s="6">
        <v>48.0</v>
      </c>
      <c r="H113" s="18">
        <f t="shared" si="59"/>
        <v>96</v>
      </c>
      <c r="I113" s="1" t="s">
        <v>13</v>
      </c>
      <c r="J113" s="19">
        <f t="shared" si="60"/>
        <v>1.4</v>
      </c>
      <c r="K113" s="15">
        <f t="shared" si="61"/>
        <v>2</v>
      </c>
    </row>
    <row r="114">
      <c r="A114" s="1" t="s">
        <v>228</v>
      </c>
      <c r="B114" s="2">
        <v>44914.0</v>
      </c>
      <c r="C114" s="2">
        <v>44918.0</v>
      </c>
      <c r="D114" s="24" t="str">
        <f t="shared" si="57"/>
        <v>12 (décembre)</v>
      </c>
      <c r="E114" s="28">
        <f t="shared" si="58"/>
        <v>4</v>
      </c>
      <c r="F114" s="5">
        <v>1.0</v>
      </c>
      <c r="G114" s="6">
        <v>48.0</v>
      </c>
      <c r="H114" s="18">
        <f t="shared" si="59"/>
        <v>192</v>
      </c>
      <c r="I114" s="1" t="s">
        <v>13</v>
      </c>
      <c r="J114" s="19">
        <f t="shared" si="60"/>
        <v>2.8</v>
      </c>
      <c r="K114" s="15">
        <f t="shared" si="61"/>
        <v>4</v>
      </c>
    </row>
    <row r="115">
      <c r="A115" s="1" t="s">
        <v>229</v>
      </c>
      <c r="B115" s="2">
        <v>44554.0</v>
      </c>
      <c r="C115" s="2">
        <v>44558.0</v>
      </c>
      <c r="D115" s="24" t="str">
        <f t="shared" si="57"/>
        <v>12 (décembre)</v>
      </c>
      <c r="E115" s="28">
        <f t="shared" si="58"/>
        <v>4</v>
      </c>
      <c r="F115" s="5">
        <v>1.0</v>
      </c>
      <c r="G115" s="6">
        <v>53.0</v>
      </c>
      <c r="H115" s="18">
        <f t="shared" si="59"/>
        <v>212</v>
      </c>
      <c r="I115" s="1" t="s">
        <v>13</v>
      </c>
      <c r="J115" s="19">
        <f t="shared" si="60"/>
        <v>2.8</v>
      </c>
      <c r="K115" s="15">
        <f t="shared" si="61"/>
        <v>4</v>
      </c>
    </row>
    <row r="116">
      <c r="A116" s="1" t="s">
        <v>139</v>
      </c>
      <c r="B116" s="25">
        <v>44558.0</v>
      </c>
      <c r="C116" s="25">
        <v>44563.0</v>
      </c>
      <c r="D116" s="24" t="str">
        <f t="shared" si="57"/>
        <v>12 (décembre)</v>
      </c>
      <c r="E116" s="28">
        <f t="shared" si="58"/>
        <v>5</v>
      </c>
      <c r="F116" s="5">
        <v>1.0</v>
      </c>
      <c r="G116" s="6">
        <v>55.0</v>
      </c>
      <c r="H116" s="18">
        <f t="shared" si="59"/>
        <v>275</v>
      </c>
      <c r="I116" s="1" t="s">
        <v>49</v>
      </c>
      <c r="J116" s="19">
        <f t="shared" si="60"/>
        <v>3.5</v>
      </c>
      <c r="K116" s="15">
        <f t="shared" si="61"/>
        <v>5</v>
      </c>
      <c r="L116" s="1" t="s">
        <v>150</v>
      </c>
    </row>
    <row r="117">
      <c r="A117" s="1"/>
      <c r="B117" s="25"/>
      <c r="C117" s="25"/>
      <c r="D117" s="24"/>
      <c r="E117" s="28"/>
      <c r="F117" s="5"/>
      <c r="G117" s="6"/>
      <c r="H117" s="18"/>
      <c r="I117" s="1"/>
      <c r="J117" s="19"/>
      <c r="K117" s="15"/>
    </row>
    <row r="118">
      <c r="B118" s="25"/>
      <c r="C118" s="25"/>
      <c r="D118" s="24"/>
      <c r="E118" s="28"/>
      <c r="F118" s="5"/>
      <c r="G118" s="6"/>
      <c r="H118" s="18"/>
      <c r="J118" s="19"/>
      <c r="K118" s="15"/>
    </row>
    <row r="119">
      <c r="B119" s="25"/>
      <c r="C119" s="25"/>
      <c r="D119" s="24"/>
      <c r="E119" s="28"/>
      <c r="F119" s="5"/>
      <c r="G119" s="6"/>
      <c r="H119" s="18"/>
      <c r="J119" s="19"/>
      <c r="K119" s="15"/>
    </row>
    <row r="120">
      <c r="B120" s="25"/>
      <c r="C120" s="25"/>
      <c r="D120" s="24"/>
      <c r="E120" s="28"/>
      <c r="F120" s="5"/>
      <c r="G120" s="6"/>
      <c r="H120" s="18"/>
      <c r="J120" s="19"/>
      <c r="K120" s="15"/>
    </row>
    <row r="121">
      <c r="B121" s="25"/>
      <c r="C121" s="25"/>
      <c r="D121" s="24"/>
      <c r="E121" s="28"/>
      <c r="F121" s="5"/>
      <c r="G121" s="6"/>
      <c r="H121" s="18"/>
      <c r="J121" s="19"/>
      <c r="K121" s="15"/>
    </row>
    <row r="122">
      <c r="B122" s="25"/>
      <c r="C122" s="25"/>
      <c r="D122" s="24"/>
      <c r="E122" s="28"/>
      <c r="F122" s="5"/>
      <c r="G122" s="6"/>
      <c r="H122" s="18"/>
      <c r="J122" s="19"/>
      <c r="K122" s="15"/>
    </row>
    <row r="123">
      <c r="B123" s="25"/>
      <c r="C123" s="25"/>
      <c r="D123" s="24"/>
      <c r="E123" s="28"/>
      <c r="F123" s="5"/>
      <c r="G123" s="6"/>
      <c r="H123" s="18"/>
      <c r="J123" s="19"/>
      <c r="K123" s="15"/>
    </row>
  </sheetData>
  <dataValidations>
    <dataValidation type="list" allowBlank="1" showInputMessage="1" showErrorMessage="1" prompt="Choisir" sqref="I2:I62 I64:I83 I85:I95 I97:I108 I110:I123">
      <formula1>"Airbnb,Espèces,HomeExchange,Chèque"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6.75"/>
  </cols>
  <sheetData>
    <row r="1">
      <c r="A1" s="1" t="s">
        <v>153</v>
      </c>
      <c r="B1" s="2" t="s">
        <v>1</v>
      </c>
      <c r="C1" s="2" t="s">
        <v>2</v>
      </c>
      <c r="D1" s="3" t="s">
        <v>3</v>
      </c>
      <c r="E1" s="11" t="s">
        <v>4</v>
      </c>
      <c r="F1" s="11" t="s">
        <v>5</v>
      </c>
      <c r="G1" s="6" t="s">
        <v>6</v>
      </c>
      <c r="H1" s="7" t="s">
        <v>7</v>
      </c>
      <c r="I1" s="8" t="s">
        <v>8</v>
      </c>
      <c r="J1" s="9" t="s">
        <v>230</v>
      </c>
      <c r="K1" s="1" t="s">
        <v>154</v>
      </c>
      <c r="L1" s="9" t="s">
        <v>9</v>
      </c>
    </row>
    <row r="2">
      <c r="A2" s="8"/>
      <c r="B2" s="2"/>
      <c r="C2" s="2"/>
      <c r="D2" s="24"/>
      <c r="E2" s="28"/>
      <c r="F2" s="5"/>
      <c r="G2" s="6"/>
      <c r="H2" s="18"/>
      <c r="J2" s="19"/>
      <c r="K2" s="15"/>
      <c r="L2" s="19"/>
    </row>
    <row r="3">
      <c r="A3" s="37" t="s">
        <v>231</v>
      </c>
      <c r="B3" s="38">
        <v>44280.0</v>
      </c>
      <c r="C3" s="38">
        <v>44285.0</v>
      </c>
      <c r="D3" s="39" t="str">
        <f t="shared" ref="D3:D6" si="1">TEXT(B3 ,"mm (mmmm)")</f>
        <v>03 (mars)</v>
      </c>
      <c r="E3" s="40">
        <f t="shared" ref="E3:E6" si="2">C3-B3</f>
        <v>5</v>
      </c>
      <c r="F3" s="41">
        <v>2.0</v>
      </c>
      <c r="G3" s="42">
        <v>45.0</v>
      </c>
      <c r="H3" s="43">
        <f t="shared" ref="H3:H6" si="3">G3*E3</f>
        <v>225</v>
      </c>
      <c r="I3" s="44" t="s">
        <v>49</v>
      </c>
      <c r="J3" s="45"/>
      <c r="K3" s="37" t="s">
        <v>232</v>
      </c>
      <c r="L3" s="45">
        <f>SUM(F3*0.7*E3)</f>
        <v>7</v>
      </c>
    </row>
    <row r="4">
      <c r="A4" s="8" t="s">
        <v>30</v>
      </c>
      <c r="B4" s="2">
        <v>44289.0</v>
      </c>
      <c r="C4" s="2">
        <v>44291.0</v>
      </c>
      <c r="D4" s="24" t="str">
        <f t="shared" si="1"/>
        <v>04 (avril)</v>
      </c>
      <c r="E4" s="28">
        <f t="shared" si="2"/>
        <v>2</v>
      </c>
      <c r="F4" s="5">
        <v>6.0</v>
      </c>
      <c r="G4" s="6">
        <v>212.0</v>
      </c>
      <c r="H4" s="18">
        <f t="shared" si="3"/>
        <v>424</v>
      </c>
      <c r="I4" s="46" t="s">
        <v>13</v>
      </c>
      <c r="J4" s="13" t="s">
        <v>233</v>
      </c>
      <c r="K4" s="47">
        <f t="shared" ref="K4:K55" si="4">E4*F4</f>
        <v>12</v>
      </c>
      <c r="L4" s="45"/>
    </row>
    <row r="5">
      <c r="A5" s="8" t="s">
        <v>234</v>
      </c>
      <c r="B5" s="2">
        <v>44303.0</v>
      </c>
      <c r="C5" s="2">
        <v>44304.0</v>
      </c>
      <c r="D5" s="24" t="str">
        <f t="shared" si="1"/>
        <v>04 (avril)</v>
      </c>
      <c r="E5" s="28">
        <f t="shared" si="2"/>
        <v>1</v>
      </c>
      <c r="F5" s="5">
        <v>8.0</v>
      </c>
      <c r="G5" s="6">
        <v>300.0</v>
      </c>
      <c r="H5" s="18">
        <f t="shared" si="3"/>
        <v>300</v>
      </c>
      <c r="I5" s="1" t="s">
        <v>49</v>
      </c>
      <c r="J5" s="13" t="s">
        <v>235</v>
      </c>
      <c r="K5" s="47">
        <f t="shared" si="4"/>
        <v>8</v>
      </c>
      <c r="L5" s="45">
        <f>SUM(F5*0.7*E5)</f>
        <v>5.6</v>
      </c>
      <c r="M5" s="1" t="s">
        <v>236</v>
      </c>
    </row>
    <row r="6">
      <c r="A6" s="8" t="s">
        <v>221</v>
      </c>
      <c r="B6" s="2">
        <v>44316.0</v>
      </c>
      <c r="C6" s="2">
        <v>44318.0</v>
      </c>
      <c r="D6" s="24" t="str">
        <f t="shared" si="1"/>
        <v>04 (avril)</v>
      </c>
      <c r="E6" s="28">
        <f t="shared" si="2"/>
        <v>2</v>
      </c>
      <c r="F6" s="5">
        <v>8.0</v>
      </c>
      <c r="G6" s="6">
        <v>212.0</v>
      </c>
      <c r="H6" s="18">
        <f t="shared" si="3"/>
        <v>424</v>
      </c>
      <c r="I6" s="1" t="s">
        <v>13</v>
      </c>
      <c r="J6" s="13"/>
      <c r="K6" s="47">
        <f t="shared" si="4"/>
        <v>16</v>
      </c>
      <c r="L6" s="45"/>
    </row>
    <row r="7">
      <c r="A7" s="8"/>
      <c r="B7" s="2"/>
      <c r="C7" s="2"/>
      <c r="D7" s="16"/>
      <c r="E7" s="28"/>
      <c r="F7" s="5"/>
      <c r="H7" s="48">
        <f>SUM(H3:H6)</f>
        <v>1373</v>
      </c>
      <c r="J7" s="13"/>
      <c r="K7" s="47">
        <f t="shared" si="4"/>
        <v>0</v>
      </c>
      <c r="L7" s="45"/>
    </row>
    <row r="8">
      <c r="A8" s="8" t="s">
        <v>237</v>
      </c>
      <c r="B8" s="2">
        <v>44323.0</v>
      </c>
      <c r="C8" s="2">
        <v>44325.0</v>
      </c>
      <c r="D8" s="24" t="str">
        <f t="shared" ref="D8:D11" si="5">TEXT(B8 ,"mm (mmmm)")</f>
        <v>05 (mai)</v>
      </c>
      <c r="E8" s="28">
        <f t="shared" ref="E8:E11" si="6">C8-B8</f>
        <v>2</v>
      </c>
      <c r="F8" s="5">
        <v>5.0</v>
      </c>
      <c r="G8" s="6">
        <v>250.0</v>
      </c>
      <c r="H8" s="18">
        <f t="shared" ref="H8:H11" si="7">G8*E8</f>
        <v>500</v>
      </c>
      <c r="I8" s="1" t="s">
        <v>49</v>
      </c>
      <c r="J8" s="13"/>
      <c r="K8" s="47">
        <f t="shared" si="4"/>
        <v>10</v>
      </c>
      <c r="L8" s="45">
        <f>SUM(F8*0.7*E8)</f>
        <v>7</v>
      </c>
    </row>
    <row r="9">
      <c r="A9" s="8" t="s">
        <v>68</v>
      </c>
      <c r="B9" s="2">
        <v>44329.0</v>
      </c>
      <c r="C9" s="2">
        <v>44332.0</v>
      </c>
      <c r="D9" s="24" t="str">
        <f t="shared" si="5"/>
        <v>05 (mai)</v>
      </c>
      <c r="E9" s="28">
        <f t="shared" si="6"/>
        <v>3</v>
      </c>
      <c r="F9" s="5">
        <v>13.0</v>
      </c>
      <c r="G9" s="6">
        <v>241.0</v>
      </c>
      <c r="H9" s="18">
        <f t="shared" si="7"/>
        <v>723</v>
      </c>
      <c r="I9" s="1" t="s">
        <v>13</v>
      </c>
      <c r="J9" s="13" t="s">
        <v>238</v>
      </c>
      <c r="K9" s="47">
        <f t="shared" si="4"/>
        <v>39</v>
      </c>
      <c r="L9" s="45"/>
    </row>
    <row r="10">
      <c r="A10" s="8" t="s">
        <v>239</v>
      </c>
      <c r="B10" s="2">
        <v>44337.0</v>
      </c>
      <c r="C10" s="2">
        <v>44341.0</v>
      </c>
      <c r="D10" s="24" t="str">
        <f t="shared" si="5"/>
        <v>05 (mai)</v>
      </c>
      <c r="E10" s="28">
        <f t="shared" si="6"/>
        <v>4</v>
      </c>
      <c r="F10" s="5">
        <v>6.0</v>
      </c>
      <c r="G10" s="6">
        <v>232.5</v>
      </c>
      <c r="H10" s="18">
        <f t="shared" si="7"/>
        <v>930</v>
      </c>
      <c r="I10" s="1" t="s">
        <v>15</v>
      </c>
      <c r="J10" s="13" t="s">
        <v>238</v>
      </c>
      <c r="K10" s="47">
        <f t="shared" si="4"/>
        <v>24</v>
      </c>
      <c r="L10" s="45"/>
      <c r="M10" s="1" t="s">
        <v>240</v>
      </c>
    </row>
    <row r="11">
      <c r="A11" s="8" t="s">
        <v>241</v>
      </c>
      <c r="B11" s="2">
        <v>44344.0</v>
      </c>
      <c r="C11" s="2">
        <v>44346.0</v>
      </c>
      <c r="D11" s="24" t="str">
        <f t="shared" si="5"/>
        <v>05 (mai)</v>
      </c>
      <c r="E11" s="28">
        <f t="shared" si="6"/>
        <v>2</v>
      </c>
      <c r="F11" s="5">
        <v>13.0</v>
      </c>
      <c r="G11" s="6">
        <v>241.0</v>
      </c>
      <c r="H11" s="18">
        <f t="shared" si="7"/>
        <v>482</v>
      </c>
      <c r="I11" s="1" t="s">
        <v>13</v>
      </c>
      <c r="J11" s="13"/>
      <c r="K11" s="47">
        <f t="shared" si="4"/>
        <v>26</v>
      </c>
      <c r="L11" s="45"/>
    </row>
    <row r="12">
      <c r="A12" s="8"/>
      <c r="B12" s="2"/>
      <c r="C12" s="2"/>
      <c r="D12" s="24"/>
      <c r="E12" s="28"/>
      <c r="F12" s="5"/>
      <c r="H12" s="48">
        <f>SUM(H8:H11)</f>
        <v>2635</v>
      </c>
      <c r="I12" s="1"/>
      <c r="J12" s="13"/>
      <c r="K12" s="47">
        <f t="shared" si="4"/>
        <v>0</v>
      </c>
      <c r="L12" s="45"/>
      <c r="M12" s="1"/>
    </row>
    <row r="13">
      <c r="A13" s="8" t="s">
        <v>242</v>
      </c>
      <c r="B13" s="2">
        <v>44351.0</v>
      </c>
      <c r="C13" s="2">
        <v>44353.0</v>
      </c>
      <c r="D13" s="24" t="str">
        <f t="shared" ref="D13:D17" si="8">TEXT(B13 ,"mm (mmmm)")</f>
        <v>06 (juin)</v>
      </c>
      <c r="E13" s="28">
        <f t="shared" ref="E13:E17" si="9">C13-B13</f>
        <v>2</v>
      </c>
      <c r="F13" s="5">
        <v>6.0</v>
      </c>
      <c r="G13" s="6">
        <v>220.0</v>
      </c>
      <c r="H13" s="18">
        <f t="shared" ref="H13:H17" si="10">G13*E13</f>
        <v>440</v>
      </c>
      <c r="I13" s="1" t="s">
        <v>49</v>
      </c>
      <c r="J13" s="13"/>
      <c r="K13" s="47">
        <f t="shared" si="4"/>
        <v>12</v>
      </c>
      <c r="L13" s="45">
        <f t="shared" ref="L13:L14" si="11">SUM(F13*0.7*E13)</f>
        <v>8.4</v>
      </c>
      <c r="M13" s="1" t="s">
        <v>243</v>
      </c>
    </row>
    <row r="14">
      <c r="A14" s="8" t="s">
        <v>244</v>
      </c>
      <c r="B14" s="2">
        <v>44356.0</v>
      </c>
      <c r="C14" s="2">
        <v>44359.0</v>
      </c>
      <c r="D14" s="24" t="str">
        <f t="shared" si="8"/>
        <v>06 (juin)</v>
      </c>
      <c r="E14" s="28">
        <f t="shared" si="9"/>
        <v>3</v>
      </c>
      <c r="F14" s="5">
        <v>6.0</v>
      </c>
      <c r="G14" s="6">
        <v>250.0</v>
      </c>
      <c r="H14" s="18">
        <f t="shared" si="10"/>
        <v>750</v>
      </c>
      <c r="I14" s="1" t="s">
        <v>49</v>
      </c>
      <c r="J14" s="13" t="s">
        <v>245</v>
      </c>
      <c r="K14" s="47">
        <f t="shared" si="4"/>
        <v>18</v>
      </c>
      <c r="L14" s="45">
        <f t="shared" si="11"/>
        <v>12.6</v>
      </c>
    </row>
    <row r="15">
      <c r="A15" s="8" t="s">
        <v>246</v>
      </c>
      <c r="B15" s="2">
        <v>44359.0</v>
      </c>
      <c r="C15" s="2">
        <v>44361.0</v>
      </c>
      <c r="D15" s="24" t="str">
        <f t="shared" si="8"/>
        <v>06 (juin)</v>
      </c>
      <c r="E15" s="28">
        <f t="shared" si="9"/>
        <v>2</v>
      </c>
      <c r="F15" s="5">
        <v>6.0</v>
      </c>
      <c r="G15" s="6">
        <v>250.0</v>
      </c>
      <c r="H15" s="18">
        <f t="shared" si="10"/>
        <v>500</v>
      </c>
      <c r="I15" s="1" t="s">
        <v>15</v>
      </c>
      <c r="J15" s="13"/>
      <c r="K15" s="47">
        <f t="shared" si="4"/>
        <v>12</v>
      </c>
      <c r="L15" s="45"/>
    </row>
    <row r="16">
      <c r="A16" s="8" t="s">
        <v>247</v>
      </c>
      <c r="B16" s="2">
        <v>44365.0</v>
      </c>
      <c r="C16" s="2">
        <v>44367.0</v>
      </c>
      <c r="D16" s="24" t="str">
        <f t="shared" si="8"/>
        <v>06 (juin)</v>
      </c>
      <c r="E16" s="28">
        <f t="shared" si="9"/>
        <v>2</v>
      </c>
      <c r="F16" s="5">
        <v>15.0</v>
      </c>
      <c r="G16" s="6">
        <v>241.0</v>
      </c>
      <c r="H16" s="18">
        <f t="shared" si="10"/>
        <v>482</v>
      </c>
      <c r="I16" s="1" t="s">
        <v>13</v>
      </c>
      <c r="J16" s="13" t="s">
        <v>238</v>
      </c>
      <c r="K16" s="47">
        <f t="shared" si="4"/>
        <v>30</v>
      </c>
      <c r="L16" s="45"/>
    </row>
    <row r="17">
      <c r="A17" s="8" t="s">
        <v>248</v>
      </c>
      <c r="B17" s="2">
        <v>44372.0</v>
      </c>
      <c r="C17" s="2">
        <v>44374.0</v>
      </c>
      <c r="D17" s="24" t="str">
        <f t="shared" si="8"/>
        <v>06 (juin)</v>
      </c>
      <c r="E17" s="28">
        <f t="shared" si="9"/>
        <v>2</v>
      </c>
      <c r="F17" s="5">
        <v>14.0</v>
      </c>
      <c r="G17" s="6">
        <v>241.0</v>
      </c>
      <c r="H17" s="18">
        <f t="shared" si="10"/>
        <v>482</v>
      </c>
      <c r="I17" s="1" t="s">
        <v>13</v>
      </c>
      <c r="J17" s="13" t="s">
        <v>238</v>
      </c>
      <c r="K17" s="47">
        <f t="shared" si="4"/>
        <v>28</v>
      </c>
      <c r="L17" s="45"/>
    </row>
    <row r="18">
      <c r="A18" s="8"/>
      <c r="B18" s="2"/>
      <c r="C18" s="2"/>
      <c r="D18" s="24"/>
      <c r="E18" s="28"/>
      <c r="F18" s="5"/>
      <c r="H18" s="48">
        <f>SUM(H14:H17)</f>
        <v>2214</v>
      </c>
      <c r="J18" s="13"/>
      <c r="K18" s="47">
        <f t="shared" si="4"/>
        <v>0</v>
      </c>
      <c r="L18" s="45"/>
    </row>
    <row r="19">
      <c r="A19" s="8" t="s">
        <v>249</v>
      </c>
      <c r="B19" s="2">
        <v>44379.0</v>
      </c>
      <c r="C19" s="2">
        <v>44381.0</v>
      </c>
      <c r="D19" s="24" t="str">
        <f t="shared" ref="D19:D23" si="12">TEXT(B19 ,"mm (mmmm)")</f>
        <v>07 (juillet)</v>
      </c>
      <c r="E19" s="28">
        <f t="shared" ref="E19:E23" si="13">C19-B19</f>
        <v>2</v>
      </c>
      <c r="F19" s="5">
        <v>14.0</v>
      </c>
      <c r="G19" s="6">
        <v>250.0</v>
      </c>
      <c r="H19" s="18">
        <f t="shared" ref="H19:H23" si="14">G19*E19</f>
        <v>500</v>
      </c>
      <c r="I19" s="1" t="s">
        <v>13</v>
      </c>
      <c r="J19" s="13"/>
      <c r="K19" s="47">
        <f t="shared" si="4"/>
        <v>28</v>
      </c>
      <c r="L19" s="45"/>
    </row>
    <row r="20">
      <c r="A20" s="8" t="s">
        <v>250</v>
      </c>
      <c r="B20" s="2">
        <v>44389.0</v>
      </c>
      <c r="C20" s="2">
        <v>44392.0</v>
      </c>
      <c r="D20" s="24" t="str">
        <f t="shared" si="12"/>
        <v>07 (juillet)</v>
      </c>
      <c r="E20" s="28">
        <f t="shared" si="13"/>
        <v>3</v>
      </c>
      <c r="F20" s="5">
        <v>9.0</v>
      </c>
      <c r="G20" s="6">
        <v>183.0</v>
      </c>
      <c r="H20" s="18">
        <f t="shared" si="14"/>
        <v>549</v>
      </c>
      <c r="I20" s="1" t="s">
        <v>15</v>
      </c>
      <c r="J20" s="13"/>
      <c r="K20" s="47">
        <f t="shared" si="4"/>
        <v>27</v>
      </c>
      <c r="L20" s="45"/>
    </row>
    <row r="21">
      <c r="A21" s="8" t="s">
        <v>212</v>
      </c>
      <c r="B21" s="2">
        <v>44393.0</v>
      </c>
      <c r="C21" s="2">
        <v>44395.0</v>
      </c>
      <c r="D21" s="24" t="str">
        <f t="shared" si="12"/>
        <v>07 (juillet)</v>
      </c>
      <c r="E21" s="28">
        <f t="shared" si="13"/>
        <v>2</v>
      </c>
      <c r="F21" s="5">
        <v>6.0</v>
      </c>
      <c r="G21" s="6">
        <v>280.0</v>
      </c>
      <c r="H21" s="18">
        <f t="shared" si="14"/>
        <v>560</v>
      </c>
      <c r="I21" s="1" t="s">
        <v>49</v>
      </c>
      <c r="J21" s="13"/>
      <c r="K21" s="47">
        <f t="shared" si="4"/>
        <v>12</v>
      </c>
      <c r="L21" s="45">
        <f>SUM(F21*0.7*E21)</f>
        <v>8.4</v>
      </c>
    </row>
    <row r="22">
      <c r="A22" s="8" t="s">
        <v>251</v>
      </c>
      <c r="B22" s="2">
        <v>44398.0</v>
      </c>
      <c r="C22" s="2">
        <v>44399.0</v>
      </c>
      <c r="D22" s="24" t="str">
        <f t="shared" si="12"/>
        <v>07 (juillet)</v>
      </c>
      <c r="E22" s="28">
        <f t="shared" si="13"/>
        <v>1</v>
      </c>
      <c r="F22" s="5">
        <v>4.0</v>
      </c>
      <c r="G22" s="6">
        <v>200.0</v>
      </c>
      <c r="H22" s="18">
        <f t="shared" si="14"/>
        <v>200</v>
      </c>
      <c r="I22" s="1" t="s">
        <v>15</v>
      </c>
      <c r="J22" s="13"/>
      <c r="K22" s="47">
        <f t="shared" si="4"/>
        <v>4</v>
      </c>
      <c r="L22" s="45"/>
      <c r="M22" s="1"/>
    </row>
    <row r="23">
      <c r="A23" s="8" t="s">
        <v>252</v>
      </c>
      <c r="B23" s="2">
        <v>44400.0</v>
      </c>
      <c r="C23" s="2">
        <v>44403.0</v>
      </c>
      <c r="D23" s="24" t="str">
        <f t="shared" si="12"/>
        <v>07 (juillet)</v>
      </c>
      <c r="E23" s="28">
        <f t="shared" si="13"/>
        <v>3</v>
      </c>
      <c r="F23" s="5">
        <v>6.0</v>
      </c>
      <c r="G23" s="6">
        <v>250.0</v>
      </c>
      <c r="H23" s="18">
        <f t="shared" si="14"/>
        <v>750</v>
      </c>
      <c r="I23" s="1" t="s">
        <v>15</v>
      </c>
      <c r="J23" s="13" t="s">
        <v>238</v>
      </c>
      <c r="K23" s="47">
        <f t="shared" si="4"/>
        <v>18</v>
      </c>
      <c r="L23" s="45">
        <f>SUM(F23*0.7*E23)</f>
        <v>12.6</v>
      </c>
      <c r="M23" s="1"/>
    </row>
    <row r="24">
      <c r="A24" s="8"/>
      <c r="B24" s="2"/>
      <c r="C24" s="2"/>
      <c r="D24" s="24"/>
      <c r="E24" s="28"/>
      <c r="F24" s="5"/>
      <c r="G24" s="6"/>
      <c r="H24" s="48">
        <f>SUM(H20:H23)</f>
        <v>2059</v>
      </c>
      <c r="I24" s="1"/>
      <c r="J24" s="13"/>
      <c r="K24" s="47">
        <f t="shared" si="4"/>
        <v>0</v>
      </c>
      <c r="L24" s="45"/>
      <c r="M24" s="1"/>
    </row>
    <row r="25">
      <c r="A25" s="8" t="s">
        <v>132</v>
      </c>
      <c r="B25" s="2">
        <v>44408.0</v>
      </c>
      <c r="C25" s="2">
        <v>44415.0</v>
      </c>
      <c r="D25" s="24" t="str">
        <f t="shared" ref="D25:D30" si="15">TEXT(B25 ,"mm (mmmm)")</f>
        <v>07 (juillet)</v>
      </c>
      <c r="E25" s="28">
        <f t="shared" ref="E25:E30" si="16">C25-B25</f>
        <v>7</v>
      </c>
      <c r="F25" s="5">
        <v>12.0</v>
      </c>
      <c r="G25" s="6">
        <v>225.0</v>
      </c>
      <c r="H25" s="18">
        <f t="shared" ref="H25:H30" si="17">G25*E25</f>
        <v>1575</v>
      </c>
      <c r="I25" s="1" t="s">
        <v>13</v>
      </c>
      <c r="J25" s="13" t="s">
        <v>238</v>
      </c>
      <c r="K25" s="47">
        <f t="shared" si="4"/>
        <v>84</v>
      </c>
      <c r="L25" s="45"/>
      <c r="M25" s="1"/>
    </row>
    <row r="26">
      <c r="A26" s="8" t="s">
        <v>46</v>
      </c>
      <c r="B26" s="2">
        <v>44416.0</v>
      </c>
      <c r="C26" s="2">
        <v>44421.0</v>
      </c>
      <c r="D26" s="24" t="str">
        <f t="shared" si="15"/>
        <v>08 (août)</v>
      </c>
      <c r="E26" s="28">
        <f t="shared" si="16"/>
        <v>5</v>
      </c>
      <c r="F26" s="5">
        <v>5.0</v>
      </c>
      <c r="G26" s="6">
        <v>250.0</v>
      </c>
      <c r="H26" s="18">
        <f t="shared" si="17"/>
        <v>1250</v>
      </c>
      <c r="I26" s="1" t="s">
        <v>15</v>
      </c>
      <c r="J26" s="13" t="s">
        <v>238</v>
      </c>
      <c r="K26" s="47">
        <f t="shared" si="4"/>
        <v>25</v>
      </c>
      <c r="L26" s="45">
        <f>SUM(F26*0.7*E26)</f>
        <v>17.5</v>
      </c>
      <c r="M26" s="1"/>
    </row>
    <row r="27">
      <c r="A27" s="8" t="s">
        <v>29</v>
      </c>
      <c r="B27" s="2">
        <v>44421.0</v>
      </c>
      <c r="C27" s="2">
        <v>44424.0</v>
      </c>
      <c r="D27" s="24" t="str">
        <f t="shared" si="15"/>
        <v>08 (août)</v>
      </c>
      <c r="E27" s="28">
        <f t="shared" si="16"/>
        <v>3</v>
      </c>
      <c r="F27" s="5">
        <v>6.0</v>
      </c>
      <c r="G27" s="6">
        <v>241.0</v>
      </c>
      <c r="H27" s="18">
        <f t="shared" si="17"/>
        <v>723</v>
      </c>
      <c r="I27" s="1" t="s">
        <v>13</v>
      </c>
      <c r="J27" s="13"/>
      <c r="K27" s="47">
        <f t="shared" si="4"/>
        <v>18</v>
      </c>
      <c r="L27" s="45"/>
      <c r="M27" s="1"/>
    </row>
    <row r="28">
      <c r="A28" s="8" t="s">
        <v>253</v>
      </c>
      <c r="B28" s="2">
        <v>44424.0</v>
      </c>
      <c r="C28" s="2">
        <v>44427.0</v>
      </c>
      <c r="D28" s="24" t="str">
        <f t="shared" si="15"/>
        <v>08 (août)</v>
      </c>
      <c r="E28" s="28">
        <f t="shared" si="16"/>
        <v>3</v>
      </c>
      <c r="F28" s="5">
        <v>12.0</v>
      </c>
      <c r="G28" s="6">
        <v>241.0</v>
      </c>
      <c r="H28" s="18">
        <f t="shared" si="17"/>
        <v>723</v>
      </c>
      <c r="I28" s="1" t="s">
        <v>13</v>
      </c>
      <c r="J28" s="13"/>
      <c r="K28" s="47">
        <f t="shared" si="4"/>
        <v>36</v>
      </c>
      <c r="L28" s="45"/>
      <c r="M28" s="1"/>
    </row>
    <row r="29">
      <c r="A29" s="8" t="s">
        <v>254</v>
      </c>
      <c r="B29" s="2">
        <v>44427.0</v>
      </c>
      <c r="C29" s="2">
        <v>44430.0</v>
      </c>
      <c r="D29" s="24" t="str">
        <f t="shared" si="15"/>
        <v>08 (août)</v>
      </c>
      <c r="E29" s="28">
        <f t="shared" si="16"/>
        <v>3</v>
      </c>
      <c r="F29" s="5">
        <v>12.0</v>
      </c>
      <c r="G29" s="6">
        <v>241.0</v>
      </c>
      <c r="H29" s="18">
        <f t="shared" si="17"/>
        <v>723</v>
      </c>
      <c r="I29" s="1" t="s">
        <v>13</v>
      </c>
      <c r="J29" s="13"/>
      <c r="K29" s="47">
        <f t="shared" si="4"/>
        <v>36</v>
      </c>
      <c r="L29" s="45"/>
      <c r="M29" s="1"/>
    </row>
    <row r="30">
      <c r="A30" s="8" t="s">
        <v>255</v>
      </c>
      <c r="B30" s="2">
        <v>44430.0</v>
      </c>
      <c r="C30" s="2">
        <v>44434.0</v>
      </c>
      <c r="D30" s="24" t="str">
        <f t="shared" si="15"/>
        <v>08 (août)</v>
      </c>
      <c r="E30" s="28">
        <f t="shared" si="16"/>
        <v>4</v>
      </c>
      <c r="F30" s="5">
        <v>2.0</v>
      </c>
      <c r="G30" s="6">
        <v>160.0</v>
      </c>
      <c r="H30" s="18">
        <f t="shared" si="17"/>
        <v>640</v>
      </c>
      <c r="I30" s="1" t="s">
        <v>49</v>
      </c>
      <c r="J30" s="13"/>
      <c r="K30" s="47">
        <f t="shared" si="4"/>
        <v>8</v>
      </c>
      <c r="L30" s="45"/>
      <c r="M30" s="1"/>
    </row>
    <row r="31">
      <c r="A31" s="8"/>
      <c r="B31" s="2"/>
      <c r="C31" s="2"/>
      <c r="D31" s="24"/>
      <c r="E31" s="28"/>
      <c r="F31" s="5"/>
      <c r="G31" s="6"/>
      <c r="H31" s="48">
        <f>SUM(H25:H30)</f>
        <v>5634</v>
      </c>
      <c r="I31" s="8"/>
      <c r="J31" s="13"/>
      <c r="K31" s="47">
        <f t="shared" si="4"/>
        <v>0</v>
      </c>
      <c r="L31" s="45"/>
      <c r="M31" s="1"/>
    </row>
    <row r="32">
      <c r="A32" s="8"/>
      <c r="B32" s="2"/>
      <c r="C32" s="2"/>
      <c r="D32" s="24"/>
      <c r="E32" s="28"/>
      <c r="F32" s="5"/>
      <c r="G32" s="6"/>
      <c r="H32" s="18"/>
      <c r="J32" s="13"/>
      <c r="K32" s="47">
        <f t="shared" si="4"/>
        <v>0</v>
      </c>
      <c r="L32" s="45"/>
    </row>
    <row r="33">
      <c r="A33" s="8" t="s">
        <v>256</v>
      </c>
      <c r="B33" s="2">
        <v>44449.0</v>
      </c>
      <c r="C33" s="2">
        <v>44451.0</v>
      </c>
      <c r="D33" s="24" t="str">
        <f t="shared" ref="D33:D35" si="18">TEXT(B33 ,"mm (mmmm)")</f>
        <v>09 (septembre)</v>
      </c>
      <c r="E33" s="28">
        <f t="shared" ref="E33:E35" si="19">C33-B33</f>
        <v>2</v>
      </c>
      <c r="F33" s="5">
        <v>8.0</v>
      </c>
      <c r="G33" s="6">
        <v>300.0</v>
      </c>
      <c r="H33" s="18">
        <f t="shared" ref="H33:H35" si="20">G33*E33</f>
        <v>600</v>
      </c>
      <c r="I33" s="1" t="s">
        <v>49</v>
      </c>
      <c r="J33" s="13" t="s">
        <v>238</v>
      </c>
      <c r="K33" s="47">
        <f t="shared" si="4"/>
        <v>16</v>
      </c>
      <c r="L33" s="45">
        <f t="shared" ref="L33:L35" si="21">SUM(F33*0.7*E33)</f>
        <v>11.2</v>
      </c>
    </row>
    <row r="34">
      <c r="A34" s="8" t="s">
        <v>204</v>
      </c>
      <c r="B34" s="2">
        <v>44456.0</v>
      </c>
      <c r="C34" s="2">
        <v>44458.0</v>
      </c>
      <c r="D34" s="24" t="str">
        <f t="shared" si="18"/>
        <v>09 (septembre)</v>
      </c>
      <c r="E34" s="28">
        <f t="shared" si="19"/>
        <v>2</v>
      </c>
      <c r="F34" s="5">
        <v>14.0</v>
      </c>
      <c r="G34" s="6">
        <v>241.0</v>
      </c>
      <c r="H34" s="18">
        <f t="shared" si="20"/>
        <v>482</v>
      </c>
      <c r="I34" s="1" t="s">
        <v>13</v>
      </c>
      <c r="J34" s="13" t="s">
        <v>238</v>
      </c>
      <c r="K34" s="47">
        <f t="shared" si="4"/>
        <v>28</v>
      </c>
      <c r="L34" s="45">
        <f t="shared" si="21"/>
        <v>19.6</v>
      </c>
    </row>
    <row r="35">
      <c r="A35" s="8" t="s">
        <v>111</v>
      </c>
      <c r="B35" s="2">
        <v>44463.0</v>
      </c>
      <c r="C35" s="2">
        <v>44465.0</v>
      </c>
      <c r="D35" s="24" t="str">
        <f t="shared" si="18"/>
        <v>09 (septembre)</v>
      </c>
      <c r="E35" s="28">
        <f t="shared" si="19"/>
        <v>2</v>
      </c>
      <c r="F35" s="5">
        <v>6.0</v>
      </c>
      <c r="G35" s="6">
        <v>250.0</v>
      </c>
      <c r="H35" s="18">
        <f t="shared" si="20"/>
        <v>500</v>
      </c>
      <c r="I35" s="1" t="s">
        <v>49</v>
      </c>
      <c r="J35" s="13" t="s">
        <v>257</v>
      </c>
      <c r="K35" s="47">
        <f t="shared" si="4"/>
        <v>12</v>
      </c>
      <c r="L35" s="45">
        <f t="shared" si="21"/>
        <v>8.4</v>
      </c>
    </row>
    <row r="36">
      <c r="A36" s="8"/>
      <c r="B36" s="2"/>
      <c r="C36" s="2"/>
      <c r="D36" s="24"/>
      <c r="E36" s="28"/>
      <c r="F36" s="5"/>
      <c r="G36" s="6"/>
      <c r="H36" s="48">
        <f>SUM(H32:H35)</f>
        <v>1582</v>
      </c>
      <c r="I36" s="8"/>
      <c r="J36" s="13"/>
      <c r="K36" s="47">
        <f t="shared" si="4"/>
        <v>0</v>
      </c>
      <c r="L36" s="45"/>
    </row>
    <row r="37">
      <c r="A37" s="8" t="s">
        <v>28</v>
      </c>
      <c r="B37" s="2">
        <v>44470.0</v>
      </c>
      <c r="C37" s="2">
        <v>44472.0</v>
      </c>
      <c r="D37" s="24" t="str">
        <f t="shared" ref="D37:D43" si="22">TEXT(B37 ,"mm (mmmm)")</f>
        <v>10 (octobre)</v>
      </c>
      <c r="E37" s="28">
        <f t="shared" ref="E37:E43" si="23">C37-B37</f>
        <v>2</v>
      </c>
      <c r="F37" s="5">
        <v>6.0</v>
      </c>
      <c r="G37" s="6">
        <v>250.0</v>
      </c>
      <c r="H37" s="18">
        <f t="shared" ref="H37:H43" si="24">G37*E37</f>
        <v>500</v>
      </c>
      <c r="I37" s="1" t="s">
        <v>49</v>
      </c>
      <c r="J37" s="13" t="s">
        <v>238</v>
      </c>
      <c r="K37" s="47">
        <f t="shared" si="4"/>
        <v>12</v>
      </c>
      <c r="L37" s="45"/>
    </row>
    <row r="38">
      <c r="A38" s="8" t="s">
        <v>244</v>
      </c>
      <c r="B38" s="2">
        <v>44475.0</v>
      </c>
      <c r="C38" s="2">
        <v>44478.0</v>
      </c>
      <c r="D38" s="24" t="str">
        <f t="shared" si="22"/>
        <v>10 (octobre)</v>
      </c>
      <c r="E38" s="28">
        <f t="shared" si="23"/>
        <v>3</v>
      </c>
      <c r="F38" s="5">
        <v>4.0</v>
      </c>
      <c r="G38" s="6">
        <v>250.0</v>
      </c>
      <c r="H38" s="18">
        <f t="shared" si="24"/>
        <v>750</v>
      </c>
      <c r="I38" s="1" t="s">
        <v>49</v>
      </c>
      <c r="J38" s="13"/>
      <c r="K38" s="47">
        <f t="shared" si="4"/>
        <v>12</v>
      </c>
      <c r="L38" s="45"/>
    </row>
    <row r="39">
      <c r="A39" s="8" t="s">
        <v>258</v>
      </c>
      <c r="B39" s="2">
        <v>44478.0</v>
      </c>
      <c r="C39" s="2">
        <v>44483.0</v>
      </c>
      <c r="D39" s="24" t="str">
        <f t="shared" si="22"/>
        <v>10 (octobre)</v>
      </c>
      <c r="E39" s="28">
        <f t="shared" si="23"/>
        <v>5</v>
      </c>
      <c r="F39" s="5">
        <v>10.0</v>
      </c>
      <c r="G39" s="6">
        <v>250.0</v>
      </c>
      <c r="H39" s="18">
        <f t="shared" si="24"/>
        <v>1250</v>
      </c>
      <c r="I39" s="1" t="s">
        <v>15</v>
      </c>
      <c r="J39" s="13"/>
      <c r="K39" s="47">
        <f t="shared" si="4"/>
        <v>50</v>
      </c>
      <c r="L39" s="45"/>
    </row>
    <row r="40">
      <c r="A40" s="8" t="s">
        <v>259</v>
      </c>
      <c r="B40" s="2">
        <v>44484.0</v>
      </c>
      <c r="C40" s="2">
        <v>44486.0</v>
      </c>
      <c r="D40" s="24" t="str">
        <f t="shared" si="22"/>
        <v>10 (octobre)</v>
      </c>
      <c r="E40" s="28">
        <f t="shared" si="23"/>
        <v>2</v>
      </c>
      <c r="F40" s="5">
        <v>4.0</v>
      </c>
      <c r="G40" s="6">
        <v>250.0</v>
      </c>
      <c r="H40" s="18">
        <f t="shared" si="24"/>
        <v>500</v>
      </c>
      <c r="I40" s="1" t="s">
        <v>49</v>
      </c>
      <c r="J40" s="13" t="s">
        <v>238</v>
      </c>
      <c r="K40" s="47">
        <f t="shared" si="4"/>
        <v>8</v>
      </c>
      <c r="L40" s="45" t="s">
        <v>83</v>
      </c>
    </row>
    <row r="41">
      <c r="A41" s="8" t="s">
        <v>260</v>
      </c>
      <c r="B41" s="2">
        <v>44491.0</v>
      </c>
      <c r="C41" s="2">
        <v>44494.0</v>
      </c>
      <c r="D41" s="24" t="str">
        <f t="shared" si="22"/>
        <v>10 (octobre)</v>
      </c>
      <c r="E41" s="28">
        <f t="shared" si="23"/>
        <v>3</v>
      </c>
      <c r="F41" s="5">
        <v>14.0</v>
      </c>
      <c r="G41" s="6">
        <v>241.0</v>
      </c>
      <c r="H41" s="18">
        <f t="shared" si="24"/>
        <v>723</v>
      </c>
      <c r="I41" s="1" t="s">
        <v>15</v>
      </c>
      <c r="J41" s="13"/>
      <c r="K41" s="47">
        <f t="shared" si="4"/>
        <v>42</v>
      </c>
      <c r="L41" s="45"/>
    </row>
    <row r="42">
      <c r="A42" s="8" t="s">
        <v>17</v>
      </c>
      <c r="B42" s="2">
        <v>44495.0</v>
      </c>
      <c r="C42" s="2">
        <v>44497.0</v>
      </c>
      <c r="D42" s="24" t="str">
        <f t="shared" si="22"/>
        <v>10 (octobre)</v>
      </c>
      <c r="E42" s="28">
        <f t="shared" si="23"/>
        <v>2</v>
      </c>
      <c r="F42" s="5">
        <v>3.0</v>
      </c>
      <c r="G42" s="6">
        <v>241.0</v>
      </c>
      <c r="H42" s="18">
        <f t="shared" si="24"/>
        <v>482</v>
      </c>
      <c r="I42" s="1" t="s">
        <v>13</v>
      </c>
      <c r="J42" s="13"/>
      <c r="K42" s="47">
        <f t="shared" si="4"/>
        <v>6</v>
      </c>
      <c r="L42" s="45"/>
    </row>
    <row r="43">
      <c r="A43" s="8" t="s">
        <v>261</v>
      </c>
      <c r="B43" s="2">
        <v>44498.0</v>
      </c>
      <c r="C43" s="2">
        <v>44501.0</v>
      </c>
      <c r="D43" s="24" t="str">
        <f t="shared" si="22"/>
        <v>10 (octobre)</v>
      </c>
      <c r="E43" s="28">
        <f t="shared" si="23"/>
        <v>3</v>
      </c>
      <c r="F43" s="5">
        <v>6.0</v>
      </c>
      <c r="G43" s="6">
        <v>212.0</v>
      </c>
      <c r="H43" s="18">
        <f t="shared" si="24"/>
        <v>636</v>
      </c>
      <c r="I43" s="1" t="s">
        <v>13</v>
      </c>
      <c r="J43" s="13"/>
      <c r="K43" s="47">
        <f t="shared" si="4"/>
        <v>18</v>
      </c>
      <c r="L43" s="45"/>
    </row>
    <row r="44">
      <c r="A44" s="8"/>
      <c r="B44" s="2"/>
      <c r="C44" s="2"/>
      <c r="D44" s="24"/>
      <c r="E44" s="28"/>
      <c r="F44" s="5"/>
      <c r="G44" s="6"/>
      <c r="H44" s="48">
        <f>SUM(H37:H43)</f>
        <v>4841</v>
      </c>
      <c r="J44" s="13"/>
      <c r="K44" s="47">
        <f t="shared" si="4"/>
        <v>0</v>
      </c>
      <c r="L44" s="45"/>
    </row>
    <row r="45">
      <c r="A45" s="8" t="s">
        <v>262</v>
      </c>
      <c r="B45" s="2">
        <v>44501.0</v>
      </c>
      <c r="C45" s="2">
        <v>44503.0</v>
      </c>
      <c r="D45" s="24" t="str">
        <f t="shared" ref="D45:D49" si="25">TEXT(B45 ,"mm (mmmm)")</f>
        <v>11 (novembre)</v>
      </c>
      <c r="E45" s="28">
        <f t="shared" ref="E45:E49" si="26">C45-B45</f>
        <v>2</v>
      </c>
      <c r="F45" s="5">
        <v>3.0</v>
      </c>
      <c r="G45" s="6">
        <v>250.0</v>
      </c>
      <c r="H45" s="18">
        <f t="shared" ref="H45:H49" si="27">G45*E45</f>
        <v>500</v>
      </c>
      <c r="I45" s="1" t="s">
        <v>49</v>
      </c>
      <c r="J45" s="13" t="s">
        <v>263</v>
      </c>
      <c r="K45" s="47">
        <f t="shared" si="4"/>
        <v>6</v>
      </c>
      <c r="L45" s="45" t="s">
        <v>83</v>
      </c>
    </row>
    <row r="46">
      <c r="A46" s="8" t="s">
        <v>264</v>
      </c>
      <c r="B46" s="2">
        <v>44505.0</v>
      </c>
      <c r="C46" s="2">
        <v>44507.0</v>
      </c>
      <c r="D46" s="24" t="str">
        <f t="shared" si="25"/>
        <v>11 (novembre)</v>
      </c>
      <c r="E46" s="28">
        <f t="shared" si="26"/>
        <v>2</v>
      </c>
      <c r="F46" s="5">
        <v>6.0</v>
      </c>
      <c r="G46" s="6">
        <v>250.0</v>
      </c>
      <c r="H46" s="18">
        <f t="shared" si="27"/>
        <v>500</v>
      </c>
      <c r="I46" s="1" t="s">
        <v>49</v>
      </c>
      <c r="J46" s="13" t="s">
        <v>265</v>
      </c>
      <c r="K46" s="47">
        <f t="shared" si="4"/>
        <v>12</v>
      </c>
      <c r="L46" s="45"/>
    </row>
    <row r="47">
      <c r="A47" s="8" t="s">
        <v>122</v>
      </c>
      <c r="B47" s="2">
        <v>44511.0</v>
      </c>
      <c r="C47" s="2">
        <v>44514.0</v>
      </c>
      <c r="D47" s="24" t="str">
        <f t="shared" si="25"/>
        <v>11 (novembre)</v>
      </c>
      <c r="E47" s="28">
        <f t="shared" si="26"/>
        <v>3</v>
      </c>
      <c r="F47" s="5">
        <v>6.0</v>
      </c>
      <c r="G47" s="6">
        <v>250.0</v>
      </c>
      <c r="H47" s="18">
        <f t="shared" si="27"/>
        <v>750</v>
      </c>
      <c r="I47" s="1" t="s">
        <v>49</v>
      </c>
      <c r="J47" s="13"/>
      <c r="K47" s="47">
        <f t="shared" si="4"/>
        <v>18</v>
      </c>
      <c r="L47" s="45"/>
    </row>
    <row r="48">
      <c r="A48" s="8" t="s">
        <v>266</v>
      </c>
      <c r="B48" s="2">
        <v>44519.0</v>
      </c>
      <c r="C48" s="2">
        <v>44521.0</v>
      </c>
      <c r="D48" s="24" t="str">
        <f t="shared" si="25"/>
        <v>11 (novembre)</v>
      </c>
      <c r="E48" s="28">
        <f t="shared" si="26"/>
        <v>2</v>
      </c>
      <c r="F48" s="5">
        <v>12.0</v>
      </c>
      <c r="G48" s="6">
        <v>241.0</v>
      </c>
      <c r="H48" s="18">
        <f t="shared" si="27"/>
        <v>482</v>
      </c>
      <c r="I48" s="1" t="s">
        <v>13</v>
      </c>
      <c r="J48" s="13"/>
      <c r="K48" s="47">
        <f t="shared" si="4"/>
        <v>24</v>
      </c>
      <c r="L48" s="45"/>
    </row>
    <row r="49">
      <c r="A49" s="1" t="s">
        <v>267</v>
      </c>
      <c r="B49" s="2">
        <v>44526.0</v>
      </c>
      <c r="C49" s="2">
        <v>44528.0</v>
      </c>
      <c r="D49" s="24" t="str">
        <f t="shared" si="25"/>
        <v>11 (novembre)</v>
      </c>
      <c r="E49" s="28">
        <f t="shared" si="26"/>
        <v>2</v>
      </c>
      <c r="F49" s="5">
        <v>6.0</v>
      </c>
      <c r="G49" s="6">
        <v>250.0</v>
      </c>
      <c r="H49" s="18">
        <f t="shared" si="27"/>
        <v>500</v>
      </c>
      <c r="I49" s="1" t="s">
        <v>49</v>
      </c>
      <c r="K49" s="47">
        <f t="shared" si="4"/>
        <v>12</v>
      </c>
    </row>
    <row r="50">
      <c r="A50" s="1"/>
      <c r="B50" s="2"/>
      <c r="C50" s="2"/>
      <c r="D50" s="24"/>
      <c r="E50" s="28"/>
      <c r="F50" s="5"/>
      <c r="G50" s="6"/>
      <c r="H50" s="48">
        <f>SUM(H46:H49)</f>
        <v>2232</v>
      </c>
      <c r="K50" s="47">
        <f t="shared" si="4"/>
        <v>0</v>
      </c>
    </row>
    <row r="51">
      <c r="A51" s="1" t="s">
        <v>177</v>
      </c>
      <c r="B51" s="2">
        <v>44533.0</v>
      </c>
      <c r="C51" s="2">
        <v>44535.0</v>
      </c>
      <c r="D51" s="24" t="str">
        <f t="shared" ref="D51:D55" si="28">TEXT(B51 ,"mm (mmmm)")</f>
        <v>12 (décembre)</v>
      </c>
      <c r="E51" s="28">
        <f t="shared" ref="E51:E55" si="29">C51-B51</f>
        <v>2</v>
      </c>
      <c r="F51" s="5">
        <v>11.0</v>
      </c>
      <c r="G51" s="6">
        <v>241.0</v>
      </c>
      <c r="H51" s="18">
        <f t="shared" ref="H51:H55" si="30">G51*E51</f>
        <v>482</v>
      </c>
      <c r="I51" s="1" t="s">
        <v>13</v>
      </c>
      <c r="K51" s="47">
        <f t="shared" si="4"/>
        <v>22</v>
      </c>
    </row>
    <row r="52">
      <c r="A52" s="1" t="s">
        <v>268</v>
      </c>
      <c r="B52" s="2">
        <v>44540.0</v>
      </c>
      <c r="C52" s="2">
        <v>44542.0</v>
      </c>
      <c r="D52" s="24" t="str">
        <f t="shared" si="28"/>
        <v>12 (décembre)</v>
      </c>
      <c r="E52" s="28">
        <f t="shared" si="29"/>
        <v>2</v>
      </c>
      <c r="F52" s="5">
        <v>12.0</v>
      </c>
      <c r="G52" s="6">
        <v>241.0</v>
      </c>
      <c r="H52" s="18">
        <f t="shared" si="30"/>
        <v>482</v>
      </c>
      <c r="I52" s="1" t="s">
        <v>13</v>
      </c>
      <c r="K52" s="47">
        <f t="shared" si="4"/>
        <v>24</v>
      </c>
    </row>
    <row r="53">
      <c r="A53" s="1" t="s">
        <v>269</v>
      </c>
      <c r="B53" s="2">
        <v>44547.0</v>
      </c>
      <c r="C53" s="2">
        <v>44549.0</v>
      </c>
      <c r="D53" s="24" t="str">
        <f t="shared" si="28"/>
        <v>12 (décembre)</v>
      </c>
      <c r="E53" s="28">
        <f t="shared" si="29"/>
        <v>2</v>
      </c>
      <c r="F53" s="5">
        <v>7.0</v>
      </c>
      <c r="G53" s="6">
        <v>241.0</v>
      </c>
      <c r="H53" s="18">
        <f t="shared" si="30"/>
        <v>482</v>
      </c>
      <c r="I53" s="1" t="s">
        <v>13</v>
      </c>
      <c r="K53" s="47">
        <f t="shared" si="4"/>
        <v>14</v>
      </c>
    </row>
    <row r="54">
      <c r="A54" s="1" t="s">
        <v>270</v>
      </c>
      <c r="B54" s="2">
        <v>44554.0</v>
      </c>
      <c r="C54" s="2">
        <v>44556.0</v>
      </c>
      <c r="D54" s="24" t="str">
        <f t="shared" si="28"/>
        <v>12 (décembre)</v>
      </c>
      <c r="E54" s="28">
        <f t="shared" si="29"/>
        <v>2</v>
      </c>
      <c r="F54" s="5">
        <v>15.0</v>
      </c>
      <c r="G54" s="6">
        <v>250.0</v>
      </c>
      <c r="H54" s="18">
        <f t="shared" si="30"/>
        <v>500</v>
      </c>
      <c r="I54" s="1" t="s">
        <v>15</v>
      </c>
      <c r="J54" s="13"/>
      <c r="K54" s="47">
        <f t="shared" si="4"/>
        <v>30</v>
      </c>
    </row>
    <row r="55">
      <c r="A55" s="1" t="s">
        <v>271</v>
      </c>
      <c r="B55" s="2">
        <v>44560.0</v>
      </c>
      <c r="C55" s="2">
        <v>44563.0</v>
      </c>
      <c r="D55" s="24" t="str">
        <f t="shared" si="28"/>
        <v>12 (décembre)</v>
      </c>
      <c r="E55" s="28">
        <f t="shared" si="29"/>
        <v>3</v>
      </c>
      <c r="F55" s="5">
        <v>6.0</v>
      </c>
      <c r="G55" s="6">
        <v>250.0</v>
      </c>
      <c r="H55" s="18">
        <f t="shared" si="30"/>
        <v>750</v>
      </c>
      <c r="I55" s="1" t="s">
        <v>49</v>
      </c>
      <c r="J55" s="1" t="s">
        <v>83</v>
      </c>
      <c r="K55" s="47">
        <f t="shared" si="4"/>
        <v>18</v>
      </c>
    </row>
    <row r="56">
      <c r="B56" s="2"/>
      <c r="C56" s="2"/>
      <c r="D56" s="24"/>
      <c r="E56" s="28"/>
      <c r="F56" s="5"/>
      <c r="G56" s="6"/>
      <c r="H56" s="48">
        <f>SUM(H52:H55)</f>
        <v>2214</v>
      </c>
    </row>
    <row r="57">
      <c r="B57" s="2"/>
      <c r="C57" s="2"/>
      <c r="D57" s="24"/>
      <c r="E57" s="28"/>
      <c r="F57" s="5"/>
      <c r="G57" s="6"/>
      <c r="H57" s="18"/>
    </row>
    <row r="58">
      <c r="B58" s="2"/>
      <c r="C58" s="2"/>
      <c r="D58" s="24"/>
      <c r="E58" s="28"/>
      <c r="F58" s="5"/>
      <c r="G58" s="6"/>
      <c r="H58" s="18"/>
    </row>
    <row r="59">
      <c r="B59" s="2"/>
      <c r="C59" s="2"/>
      <c r="D59" s="24"/>
      <c r="E59" s="28"/>
      <c r="F59" s="5"/>
      <c r="G59" s="6"/>
      <c r="H59" s="18"/>
    </row>
    <row r="60">
      <c r="B60" s="2"/>
      <c r="C60" s="2"/>
      <c r="D60" s="24"/>
      <c r="E60" s="28"/>
      <c r="F60" s="5"/>
      <c r="G60" s="6"/>
      <c r="H60" s="18"/>
    </row>
    <row r="61">
      <c r="B61" s="2"/>
      <c r="C61" s="2"/>
      <c r="D61" s="24"/>
      <c r="E61" s="28"/>
      <c r="F61" s="5"/>
      <c r="G61" s="6"/>
      <c r="H61" s="48"/>
    </row>
    <row r="62">
      <c r="B62" s="2"/>
      <c r="C62" s="2"/>
      <c r="D62" s="24"/>
      <c r="E62" s="28"/>
      <c r="F62" s="5"/>
      <c r="G62" s="6"/>
      <c r="H62" s="18"/>
    </row>
    <row r="63">
      <c r="B63" s="2"/>
      <c r="C63" s="2"/>
      <c r="D63" s="24"/>
      <c r="E63" s="28"/>
      <c r="F63" s="5"/>
      <c r="G63" s="6"/>
      <c r="H63" s="7"/>
    </row>
    <row r="64">
      <c r="B64" s="2"/>
      <c r="C64" s="2"/>
      <c r="D64" s="24"/>
      <c r="E64" s="28"/>
      <c r="F64" s="5"/>
      <c r="G64" s="6"/>
      <c r="H64" s="18"/>
    </row>
  </sheetData>
  <conditionalFormatting sqref="I3:I30 I32:I35 I37:I64">
    <cfRule type="containsText" dxfId="0" priority="1" operator="containsText" text="Airbnb">
      <formula>NOT(ISERROR(SEARCH(("Airbnb"),(I3))))</formula>
    </cfRule>
  </conditionalFormatting>
  <dataValidations>
    <dataValidation type="list" allowBlank="1" showInputMessage="1" showErrorMessage="1" prompt="Choisir" sqref="I2:I30 I32:I35 I37:I64">
      <formula1>"Airbnb,Espèces,HomeExchange,Chèque"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272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21">
      <c r="A21" s="1" t="s">
        <v>288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41">
      <c r="A41" s="1" t="s">
        <v>289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61">
      <c r="A61" s="1" t="s">
        <v>290</v>
      </c>
    </row>
    <row r="62"/>
    <row r="63"/>
    <row r="64"/>
    <row r="65"/>
    <row r="66"/>
    <row r="67"/>
    <row r="68"/>
    <row r="69"/>
    <row r="70"/>
    <row r="71"/>
    <row r="72"/>
    <row r="73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291</v>
      </c>
      <c r="O1" s="52"/>
      <c r="P1" s="53"/>
    </row>
    <row r="2">
      <c r="A2" s="54"/>
      <c r="B2" s="55" t="s">
        <v>292</v>
      </c>
      <c r="D2" s="56" t="s">
        <v>272</v>
      </c>
      <c r="F2" s="57" t="s">
        <v>289</v>
      </c>
      <c r="H2" s="58" t="s">
        <v>290</v>
      </c>
      <c r="J2" s="59" t="s">
        <v>293</v>
      </c>
      <c r="K2" s="60" t="s">
        <v>294</v>
      </c>
      <c r="L2" s="61" t="s">
        <v>295</v>
      </c>
      <c r="M2" s="62" t="s">
        <v>296</v>
      </c>
      <c r="N2" s="63" t="s">
        <v>297</v>
      </c>
      <c r="O2" s="52"/>
      <c r="P2" s="64" t="s">
        <v>298</v>
      </c>
    </row>
    <row r="3">
      <c r="A3" s="65" t="s">
        <v>299</v>
      </c>
      <c r="B3" s="66">
        <v>906.0</v>
      </c>
      <c r="C3" s="67">
        <v>15.0</v>
      </c>
      <c r="D3" s="68">
        <v>874.0</v>
      </c>
      <c r="E3" s="69">
        <v>14.0</v>
      </c>
      <c r="F3" s="70">
        <v>954.0</v>
      </c>
      <c r="G3" s="71">
        <v>22.0</v>
      </c>
      <c r="H3" s="72">
        <v>0.0</v>
      </c>
      <c r="I3" s="72">
        <v>0.0</v>
      </c>
      <c r="J3" s="73">
        <f t="shared" ref="J3:J14" si="1">C3+E3+G3+I3</f>
        <v>51</v>
      </c>
      <c r="K3" s="74">
        <f t="shared" ref="K3:K14" si="2">SUM(B3,D3,F3,H3)</f>
        <v>2734</v>
      </c>
      <c r="L3" s="75">
        <f t="shared" ref="L3:L14" si="3">K3*13.4%</f>
        <v>366.356</v>
      </c>
      <c r="M3" s="76">
        <f t="shared" ref="M3:M14" si="4">K3-L3</f>
        <v>2367.644</v>
      </c>
      <c r="N3" s="77">
        <f>M3-frais_total</f>
        <v>-3491.216</v>
      </c>
      <c r="O3" s="52"/>
      <c r="P3" s="78">
        <f t="shared" ref="P3:P14" si="5">SUM(B3,D3,F3)</f>
        <v>2734</v>
      </c>
    </row>
    <row r="4">
      <c r="A4" s="65" t="s">
        <v>300</v>
      </c>
      <c r="B4" s="66">
        <v>656.0</v>
      </c>
      <c r="C4" s="67">
        <v>10.0</v>
      </c>
      <c r="D4" s="68">
        <v>1517.0</v>
      </c>
      <c r="E4" s="69">
        <v>23.0</v>
      </c>
      <c r="F4" s="70">
        <v>955.0</v>
      </c>
      <c r="G4" s="71">
        <v>19.0</v>
      </c>
      <c r="H4" s="72">
        <v>0.0</v>
      </c>
      <c r="I4" s="72">
        <v>0.0</v>
      </c>
      <c r="J4" s="73">
        <f t="shared" si="1"/>
        <v>52</v>
      </c>
      <c r="K4" s="74">
        <f t="shared" si="2"/>
        <v>3128</v>
      </c>
      <c r="L4" s="75">
        <f t="shared" si="3"/>
        <v>419.152</v>
      </c>
      <c r="M4" s="76">
        <f t="shared" si="4"/>
        <v>2708.848</v>
      </c>
      <c r="N4" s="77">
        <f>M4-frais_total</f>
        <v>-3150.012</v>
      </c>
      <c r="O4" s="52"/>
      <c r="P4" s="78">
        <f t="shared" si="5"/>
        <v>3128</v>
      </c>
    </row>
    <row r="5">
      <c r="A5" s="65" t="s">
        <v>301</v>
      </c>
      <c r="B5" s="66">
        <v>830.0</v>
      </c>
      <c r="C5" s="67">
        <v>13.0</v>
      </c>
      <c r="D5" s="68">
        <v>1087.0</v>
      </c>
      <c r="E5" s="69">
        <v>17.0</v>
      </c>
      <c r="F5" s="70">
        <v>1403.0</v>
      </c>
      <c r="G5" s="71">
        <v>31.0</v>
      </c>
      <c r="H5" s="72">
        <v>225.0</v>
      </c>
      <c r="I5" s="72">
        <v>5.0</v>
      </c>
      <c r="J5" s="73">
        <f t="shared" si="1"/>
        <v>66</v>
      </c>
      <c r="K5" s="74">
        <f t="shared" si="2"/>
        <v>3545</v>
      </c>
      <c r="L5" s="75">
        <f t="shared" si="3"/>
        <v>475.03</v>
      </c>
      <c r="M5" s="76">
        <f t="shared" si="4"/>
        <v>3069.97</v>
      </c>
      <c r="N5" s="77">
        <f>M5-frais_total</f>
        <v>-2788.89</v>
      </c>
      <c r="O5" s="52"/>
      <c r="P5" s="78">
        <f t="shared" si="5"/>
        <v>3320</v>
      </c>
    </row>
    <row r="6">
      <c r="A6" s="65" t="s">
        <v>302</v>
      </c>
      <c r="B6" s="66">
        <v>220.0</v>
      </c>
      <c r="C6" s="67">
        <v>4.0</v>
      </c>
      <c r="D6" s="68">
        <v>1147.0</v>
      </c>
      <c r="E6" s="69">
        <v>21.0</v>
      </c>
      <c r="F6" s="70">
        <v>481.0</v>
      </c>
      <c r="G6" s="71">
        <v>11.0</v>
      </c>
      <c r="H6" s="72">
        <v>1148.0</v>
      </c>
      <c r="I6" s="72">
        <v>5.0</v>
      </c>
      <c r="J6" s="73">
        <f t="shared" si="1"/>
        <v>41</v>
      </c>
      <c r="K6" s="74">
        <f t="shared" si="2"/>
        <v>2996</v>
      </c>
      <c r="L6" s="75">
        <f t="shared" si="3"/>
        <v>401.464</v>
      </c>
      <c r="M6" s="76">
        <f t="shared" si="4"/>
        <v>2594.536</v>
      </c>
      <c r="N6" s="77">
        <f>M6-frais_total</f>
        <v>-3264.324</v>
      </c>
      <c r="O6" s="52"/>
      <c r="P6" s="78">
        <f t="shared" si="5"/>
        <v>1848</v>
      </c>
    </row>
    <row r="7">
      <c r="A7" s="65" t="s">
        <v>303</v>
      </c>
      <c r="B7" s="66">
        <v>571.0</v>
      </c>
      <c r="C7" s="67">
        <v>9.0</v>
      </c>
      <c r="D7" s="68">
        <v>1084.0</v>
      </c>
      <c r="E7" s="69">
        <v>17.0</v>
      </c>
      <c r="F7" s="70">
        <v>995.0</v>
      </c>
      <c r="G7" s="71">
        <v>23.0</v>
      </c>
      <c r="H7" s="72">
        <v>2635.0</v>
      </c>
      <c r="I7" s="72">
        <v>11.0</v>
      </c>
      <c r="J7" s="73">
        <f t="shared" si="1"/>
        <v>60</v>
      </c>
      <c r="K7" s="74">
        <f t="shared" si="2"/>
        <v>5285</v>
      </c>
      <c r="L7" s="75">
        <f t="shared" si="3"/>
        <v>708.19</v>
      </c>
      <c r="M7" s="76">
        <f t="shared" si="4"/>
        <v>4576.81</v>
      </c>
      <c r="N7" s="77">
        <f>M7-frais_total</f>
        <v>-1282.05</v>
      </c>
      <c r="O7" s="52"/>
      <c r="P7" s="78">
        <f t="shared" si="5"/>
        <v>2650</v>
      </c>
    </row>
    <row r="8">
      <c r="A8" s="65" t="s">
        <v>304</v>
      </c>
      <c r="B8" s="66">
        <v>1031.0</v>
      </c>
      <c r="C8" s="67">
        <v>16.0</v>
      </c>
      <c r="D8" s="68">
        <v>889.0</v>
      </c>
      <c r="E8" s="69">
        <v>14.0</v>
      </c>
      <c r="F8" s="70">
        <v>1400.0</v>
      </c>
      <c r="G8" s="71">
        <v>32.0</v>
      </c>
      <c r="H8" s="72">
        <v>2654.0</v>
      </c>
      <c r="I8" s="72">
        <v>11.0</v>
      </c>
      <c r="J8" s="73">
        <f t="shared" si="1"/>
        <v>73</v>
      </c>
      <c r="K8" s="74">
        <f t="shared" si="2"/>
        <v>5974</v>
      </c>
      <c r="L8" s="75">
        <f t="shared" si="3"/>
        <v>800.516</v>
      </c>
      <c r="M8" s="76">
        <f t="shared" si="4"/>
        <v>5173.484</v>
      </c>
      <c r="N8" s="77">
        <f>M8-frais_total</f>
        <v>-685.376</v>
      </c>
      <c r="O8" s="52"/>
      <c r="P8" s="78">
        <f t="shared" si="5"/>
        <v>3320</v>
      </c>
    </row>
    <row r="9">
      <c r="A9" s="65" t="s">
        <v>305</v>
      </c>
      <c r="B9" s="66">
        <v>1610.0</v>
      </c>
      <c r="C9" s="67">
        <v>23.0</v>
      </c>
      <c r="D9" s="68">
        <v>1746.0</v>
      </c>
      <c r="E9" s="69">
        <v>31.0</v>
      </c>
      <c r="F9" s="70">
        <v>1393.0</v>
      </c>
      <c r="G9" s="71">
        <v>30.0</v>
      </c>
      <c r="H9" s="72">
        <v>4134.0</v>
      </c>
      <c r="I9" s="72">
        <v>18.0</v>
      </c>
      <c r="J9" s="73">
        <f t="shared" si="1"/>
        <v>102</v>
      </c>
      <c r="K9" s="74">
        <f t="shared" si="2"/>
        <v>8883</v>
      </c>
      <c r="L9" s="75">
        <f t="shared" si="3"/>
        <v>1190.322</v>
      </c>
      <c r="M9" s="76">
        <f t="shared" si="4"/>
        <v>7692.678</v>
      </c>
      <c r="N9" s="77">
        <f>M9-frais_total</f>
        <v>1833.818</v>
      </c>
      <c r="O9" s="52"/>
      <c r="P9" s="78">
        <f t="shared" si="5"/>
        <v>4749</v>
      </c>
    </row>
    <row r="10">
      <c r="A10" s="65" t="s">
        <v>306</v>
      </c>
      <c r="B10" s="66">
        <v>1960.0</v>
      </c>
      <c r="C10" s="67">
        <v>28.0</v>
      </c>
      <c r="D10" s="68">
        <v>2289.0</v>
      </c>
      <c r="E10" s="69">
        <v>34.0</v>
      </c>
      <c r="F10" s="70">
        <v>1714.0</v>
      </c>
      <c r="G10" s="71">
        <v>32.0</v>
      </c>
      <c r="H10" s="72">
        <v>4059.0</v>
      </c>
      <c r="I10" s="72">
        <v>18.0</v>
      </c>
      <c r="J10" s="73">
        <f t="shared" si="1"/>
        <v>112</v>
      </c>
      <c r="K10" s="74">
        <f t="shared" si="2"/>
        <v>10022</v>
      </c>
      <c r="L10" s="75">
        <f t="shared" si="3"/>
        <v>1342.948</v>
      </c>
      <c r="M10" s="76">
        <f t="shared" si="4"/>
        <v>8679.052</v>
      </c>
      <c r="N10" s="77">
        <f>M10-frais_total</f>
        <v>2820.192</v>
      </c>
      <c r="O10" s="52"/>
      <c r="P10" s="78">
        <f t="shared" si="5"/>
        <v>5963</v>
      </c>
    </row>
    <row r="11">
      <c r="A11" s="65" t="s">
        <v>307</v>
      </c>
      <c r="B11" s="66">
        <v>1805.0</v>
      </c>
      <c r="C11" s="67">
        <v>28.0</v>
      </c>
      <c r="D11" s="68">
        <v>1735.0</v>
      </c>
      <c r="E11" s="69">
        <v>27.0</v>
      </c>
      <c r="F11" s="70">
        <v>1193.0</v>
      </c>
      <c r="G11" s="71">
        <v>27.0</v>
      </c>
      <c r="H11" s="72">
        <v>1582.0</v>
      </c>
      <c r="I11" s="72">
        <v>6.0</v>
      </c>
      <c r="J11" s="73">
        <f t="shared" si="1"/>
        <v>88</v>
      </c>
      <c r="K11" s="74">
        <f t="shared" si="2"/>
        <v>6315</v>
      </c>
      <c r="L11" s="75">
        <f t="shared" si="3"/>
        <v>846.21</v>
      </c>
      <c r="M11" s="76">
        <f t="shared" si="4"/>
        <v>5468.79</v>
      </c>
      <c r="N11" s="77">
        <f>M11-frais_total</f>
        <v>-390.07</v>
      </c>
      <c r="O11" s="52"/>
      <c r="P11" s="78">
        <f t="shared" si="5"/>
        <v>4733</v>
      </c>
    </row>
    <row r="12">
      <c r="A12" s="65" t="s">
        <v>308</v>
      </c>
      <c r="B12" s="66">
        <v>1295.0</v>
      </c>
      <c r="C12" s="67">
        <v>20.0</v>
      </c>
      <c r="D12" s="68">
        <v>1463.0</v>
      </c>
      <c r="E12" s="69">
        <v>21.0</v>
      </c>
      <c r="F12" s="70">
        <v>1224.0</v>
      </c>
      <c r="G12" s="71">
        <v>26.0</v>
      </c>
      <c r="H12" s="72">
        <v>4841.0</v>
      </c>
      <c r="I12" s="72">
        <v>20.0</v>
      </c>
      <c r="J12" s="73">
        <f t="shared" si="1"/>
        <v>87</v>
      </c>
      <c r="K12" s="74">
        <f t="shared" si="2"/>
        <v>8823</v>
      </c>
      <c r="L12" s="75">
        <f t="shared" si="3"/>
        <v>1182.282</v>
      </c>
      <c r="M12" s="76">
        <f t="shared" si="4"/>
        <v>7640.718</v>
      </c>
      <c r="N12" s="77">
        <f>M12-frais_total</f>
        <v>1781.858</v>
      </c>
      <c r="O12" s="52"/>
      <c r="P12" s="78">
        <f t="shared" si="5"/>
        <v>3982</v>
      </c>
    </row>
    <row r="13">
      <c r="A13" s="65" t="s">
        <v>309</v>
      </c>
      <c r="B13" s="66">
        <v>1817.0</v>
      </c>
      <c r="C13" s="67">
        <v>25.0</v>
      </c>
      <c r="D13" s="68">
        <v>610.0</v>
      </c>
      <c r="E13" s="69">
        <v>9.0</v>
      </c>
      <c r="F13" s="70">
        <v>1237.0</v>
      </c>
      <c r="G13" s="71">
        <v>27.0</v>
      </c>
      <c r="H13" s="72">
        <v>2732.0</v>
      </c>
      <c r="I13" s="72">
        <v>11.0</v>
      </c>
      <c r="J13" s="73">
        <f t="shared" si="1"/>
        <v>72</v>
      </c>
      <c r="K13" s="74">
        <f t="shared" si="2"/>
        <v>6396</v>
      </c>
      <c r="L13" s="75">
        <f t="shared" si="3"/>
        <v>857.064</v>
      </c>
      <c r="M13" s="76">
        <f t="shared" si="4"/>
        <v>5538.936</v>
      </c>
      <c r="N13" s="77">
        <f>M13-frais_total</f>
        <v>-319.924</v>
      </c>
      <c r="O13" s="52"/>
      <c r="P13" s="78">
        <f t="shared" si="5"/>
        <v>3664</v>
      </c>
    </row>
    <row r="14">
      <c r="A14" s="65" t="s">
        <v>310</v>
      </c>
      <c r="B14" s="66">
        <v>1217.0</v>
      </c>
      <c r="C14" s="67">
        <v>18.0</v>
      </c>
      <c r="D14" s="68">
        <v>1508.0</v>
      </c>
      <c r="E14" s="69">
        <v>22.0</v>
      </c>
      <c r="F14" s="70">
        <v>1162.0</v>
      </c>
      <c r="G14" s="71">
        <v>24.0</v>
      </c>
      <c r="H14" s="72">
        <v>2696.0</v>
      </c>
      <c r="I14" s="72">
        <v>11.0</v>
      </c>
      <c r="J14" s="73">
        <f t="shared" si="1"/>
        <v>75</v>
      </c>
      <c r="K14" s="74">
        <f t="shared" si="2"/>
        <v>6583</v>
      </c>
      <c r="L14" s="75">
        <f t="shared" si="3"/>
        <v>882.122</v>
      </c>
      <c r="M14" s="76">
        <f t="shared" si="4"/>
        <v>5700.878</v>
      </c>
      <c r="N14" s="77">
        <f>M14-frais_total</f>
        <v>-157.982</v>
      </c>
      <c r="O14" s="52"/>
      <c r="P14" s="78">
        <f t="shared" si="5"/>
        <v>3887</v>
      </c>
    </row>
    <row r="15">
      <c r="A15" s="79"/>
      <c r="B15" s="80"/>
      <c r="C15" s="81"/>
      <c r="D15" s="82"/>
      <c r="E15" s="83"/>
      <c r="F15" s="84"/>
      <c r="G15" s="85"/>
      <c r="H15" s="86"/>
      <c r="I15" s="87"/>
      <c r="J15" s="88"/>
      <c r="K15" s="89"/>
      <c r="L15" s="90"/>
      <c r="M15" s="91"/>
      <c r="N15" s="52"/>
      <c r="O15" s="52"/>
      <c r="P15" s="92"/>
    </row>
    <row r="16">
      <c r="A16" s="79"/>
      <c r="B16" s="80"/>
      <c r="C16" s="81"/>
      <c r="D16" s="82"/>
      <c r="E16" s="83"/>
      <c r="F16" s="84"/>
      <c r="G16" s="85"/>
      <c r="H16" s="86"/>
      <c r="I16" s="87"/>
      <c r="J16" s="88"/>
      <c r="K16" s="89"/>
      <c r="L16" s="90"/>
      <c r="M16" s="91"/>
      <c r="N16" s="52"/>
      <c r="O16" s="52"/>
      <c r="P16" s="92"/>
    </row>
    <row r="17">
      <c r="A17" s="93" t="s">
        <v>294</v>
      </c>
      <c r="B17" s="94">
        <f t="shared" ref="B17:G17" si="6">SUM(B3:B16)</f>
        <v>13918</v>
      </c>
      <c r="C17" s="95">
        <f t="shared" si="6"/>
        <v>209</v>
      </c>
      <c r="D17" s="96">
        <f t="shared" si="6"/>
        <v>15949</v>
      </c>
      <c r="E17" s="97">
        <f t="shared" si="6"/>
        <v>250</v>
      </c>
      <c r="F17" s="98">
        <f t="shared" si="6"/>
        <v>14111</v>
      </c>
      <c r="G17" s="99">
        <f t="shared" si="6"/>
        <v>304</v>
      </c>
      <c r="H17" s="100"/>
      <c r="I17" s="99">
        <f t="shared" ref="I17:N17" si="7">SUM(I3:I16)</f>
        <v>116</v>
      </c>
      <c r="J17" s="101">
        <f t="shared" si="7"/>
        <v>879</v>
      </c>
      <c r="K17" s="74">
        <f t="shared" si="7"/>
        <v>70684</v>
      </c>
      <c r="L17" s="102">
        <f t="shared" si="7"/>
        <v>9471.656</v>
      </c>
      <c r="M17" s="103">
        <f t="shared" si="7"/>
        <v>61212.344</v>
      </c>
      <c r="N17" s="104">
        <f t="shared" si="7"/>
        <v>-9093.976</v>
      </c>
      <c r="O17" s="52"/>
      <c r="P17" s="98">
        <f>SUM(P3:P16)</f>
        <v>43978</v>
      </c>
    </row>
    <row r="18">
      <c r="A18" s="105" t="s">
        <v>311</v>
      </c>
      <c r="B18" s="106">
        <f>AVERAGE(B3:B14)</f>
        <v>1159.833333</v>
      </c>
      <c r="C18" s="107"/>
      <c r="D18" s="106">
        <f>AVERAGE(D3:D14)</f>
        <v>1329.083333</v>
      </c>
      <c r="E18" s="108"/>
      <c r="F18" s="106">
        <f>AVERAGE(F3:F14)</f>
        <v>1175.916667</v>
      </c>
      <c r="G18" s="107"/>
      <c r="H18" s="106">
        <f>AVERAGE(H3:H14)</f>
        <v>2225.5</v>
      </c>
      <c r="I18" s="107"/>
      <c r="J18" s="109"/>
      <c r="K18" s="74">
        <f>AVERAGE(K3:K16)</f>
        <v>5890.333333</v>
      </c>
      <c r="L18" s="90"/>
      <c r="M18" s="91"/>
      <c r="N18" s="52"/>
      <c r="O18" s="52"/>
      <c r="P18" s="106">
        <f>AVERAGE(P3:P16)</f>
        <v>3664.833333</v>
      </c>
    </row>
  </sheetData>
  <mergeCells count="5">
    <mergeCell ref="A1:N1"/>
    <mergeCell ref="B2:C2"/>
    <mergeCell ref="D2:E2"/>
    <mergeCell ref="F2:G2"/>
    <mergeCell ref="H2:I2"/>
  </mergeCells>
  <conditionalFormatting sqref="N3:N14">
    <cfRule type="colorScale" priority="1">
      <colorScale>
        <cfvo type="formula" val="-2000"/>
        <cfvo type="formula" val="0"/>
        <cfvo type="formula" val="2000"/>
        <color rgb="FFE67C73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 t="s">
        <v>312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111"/>
      <c r="B2" s="112" t="s">
        <v>313</v>
      </c>
      <c r="C2" s="113" t="s">
        <v>272</v>
      </c>
      <c r="D2" s="114" t="s">
        <v>289</v>
      </c>
      <c r="E2" s="115" t="s">
        <v>292</v>
      </c>
      <c r="F2" s="116" t="s">
        <v>290</v>
      </c>
      <c r="G2" s="117" t="s">
        <v>314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118" t="s">
        <v>315</v>
      </c>
      <c r="B3" s="119">
        <v>120.0</v>
      </c>
      <c r="C3" s="120">
        <v>0.0</v>
      </c>
      <c r="D3" s="121">
        <v>0.0</v>
      </c>
      <c r="E3" s="122">
        <v>100.0</v>
      </c>
      <c r="F3" s="123">
        <v>130.0</v>
      </c>
      <c r="G3" s="124">
        <f t="shared" ref="G3:G11" si="1">SUM(B3:F3)</f>
        <v>350</v>
      </c>
      <c r="H3" s="52"/>
      <c r="I3" s="52"/>
      <c r="J3" s="52"/>
      <c r="K3" s="125" t="s">
        <v>316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118" t="s">
        <v>317</v>
      </c>
      <c r="B4" s="119">
        <v>40.0</v>
      </c>
      <c r="C4" s="120">
        <v>0.0</v>
      </c>
      <c r="D4" s="121">
        <v>0.0</v>
      </c>
      <c r="E4" s="122">
        <v>23.5</v>
      </c>
      <c r="F4" s="123">
        <v>113.5</v>
      </c>
      <c r="G4" s="124">
        <f t="shared" si="1"/>
        <v>177</v>
      </c>
      <c r="H4" s="52"/>
      <c r="I4" s="52"/>
      <c r="J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118" t="s">
        <v>318</v>
      </c>
      <c r="B5" s="119">
        <v>1082.47</v>
      </c>
      <c r="C5" s="120">
        <v>0.0</v>
      </c>
      <c r="D5" s="121">
        <v>0.0</v>
      </c>
      <c r="E5" s="122">
        <v>527.31</v>
      </c>
      <c r="F5" s="123">
        <v>961.09</v>
      </c>
      <c r="G5" s="124">
        <f t="shared" si="1"/>
        <v>2570.87</v>
      </c>
      <c r="H5" s="52"/>
      <c r="I5" s="52"/>
      <c r="J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118" t="s">
        <v>319</v>
      </c>
      <c r="B6" s="119">
        <v>21.0</v>
      </c>
      <c r="C6" s="120">
        <v>0.0</v>
      </c>
      <c r="D6" s="121">
        <v>0.0</v>
      </c>
      <c r="E6" s="126">
        <v>30.0</v>
      </c>
      <c r="F6" s="123">
        <v>38.99</v>
      </c>
      <c r="G6" s="124">
        <f t="shared" si="1"/>
        <v>89.99</v>
      </c>
      <c r="H6" s="52"/>
      <c r="I6" s="52"/>
      <c r="J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118" t="s">
        <v>320</v>
      </c>
      <c r="B7" s="119">
        <v>173.0</v>
      </c>
      <c r="C7" s="120">
        <v>0.0</v>
      </c>
      <c r="D7" s="121">
        <v>0.0</v>
      </c>
      <c r="E7" s="127"/>
      <c r="F7" s="123">
        <v>68.0</v>
      </c>
      <c r="G7" s="124">
        <f t="shared" si="1"/>
        <v>241</v>
      </c>
      <c r="H7" s="52"/>
      <c r="I7" s="52"/>
      <c r="J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118" t="s">
        <v>321</v>
      </c>
      <c r="B8" s="119">
        <v>41.0</v>
      </c>
      <c r="C8" s="120">
        <v>0.0</v>
      </c>
      <c r="D8" s="121">
        <v>0.0</v>
      </c>
      <c r="E8" s="127"/>
      <c r="F8" s="128"/>
      <c r="G8" s="124">
        <f t="shared" si="1"/>
        <v>41</v>
      </c>
      <c r="H8" s="52"/>
      <c r="I8" s="52"/>
      <c r="J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118" t="s">
        <v>322</v>
      </c>
      <c r="B9" s="129">
        <v>100.0</v>
      </c>
      <c r="C9" s="120">
        <v>0.0</v>
      </c>
      <c r="D9" s="121">
        <v>0.0</v>
      </c>
      <c r="E9" s="127"/>
      <c r="F9" s="130">
        <v>100.0</v>
      </c>
      <c r="G9" s="124">
        <f t="shared" si="1"/>
        <v>200</v>
      </c>
      <c r="H9" s="52"/>
      <c r="I9" s="52"/>
      <c r="J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118" t="s">
        <v>323</v>
      </c>
      <c r="B10" s="119">
        <v>166.0</v>
      </c>
      <c r="C10" s="120">
        <v>0.0</v>
      </c>
      <c r="D10" s="121">
        <v>0.0</v>
      </c>
      <c r="E10" s="127"/>
      <c r="F10" s="123">
        <v>18.0</v>
      </c>
      <c r="G10" s="124">
        <f t="shared" si="1"/>
        <v>184</v>
      </c>
      <c r="H10" s="52"/>
      <c r="I10" s="52"/>
      <c r="J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131" t="s">
        <v>324</v>
      </c>
      <c r="B11" s="132">
        <f t="shared" ref="B11:F11" si="2">SUM(B3:B10)</f>
        <v>1743.47</v>
      </c>
      <c r="C11" s="132">
        <f t="shared" si="2"/>
        <v>0</v>
      </c>
      <c r="D11" s="132">
        <f t="shared" si="2"/>
        <v>0</v>
      </c>
      <c r="E11" s="132">
        <f t="shared" si="2"/>
        <v>680.81</v>
      </c>
      <c r="F11" s="132">
        <f t="shared" si="2"/>
        <v>1429.58</v>
      </c>
      <c r="G11" s="133">
        <f t="shared" si="1"/>
        <v>3853.86</v>
      </c>
      <c r="H11" s="52"/>
      <c r="I11" s="52"/>
      <c r="J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134" t="s">
        <v>325</v>
      </c>
      <c r="B12" s="135">
        <f t="shared" ref="B12:G12" si="3">B11*12</f>
        <v>20921.64</v>
      </c>
      <c r="C12" s="135">
        <f t="shared" si="3"/>
        <v>0</v>
      </c>
      <c r="D12" s="135">
        <f t="shared" si="3"/>
        <v>0</v>
      </c>
      <c r="E12" s="135">
        <f t="shared" si="3"/>
        <v>8169.72</v>
      </c>
      <c r="F12" s="135">
        <f t="shared" si="3"/>
        <v>17154.96</v>
      </c>
      <c r="G12" s="135">
        <f t="shared" si="3"/>
        <v>46246.32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111"/>
      <c r="B13" s="136"/>
      <c r="C13" s="136"/>
      <c r="D13" s="136"/>
      <c r="E13" s="136"/>
      <c r="F13" s="136"/>
      <c r="G13" s="136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110" t="s">
        <v>326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79"/>
      <c r="B15" s="136"/>
      <c r="C15" s="136"/>
      <c r="D15" s="136"/>
      <c r="E15" s="136"/>
      <c r="F15" s="136"/>
      <c r="G15" s="117" t="s">
        <v>314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137" t="s">
        <v>327</v>
      </c>
      <c r="E16" s="137" t="s">
        <v>328</v>
      </c>
      <c r="F16" s="138">
        <f>SUM(G17:G22)</f>
        <v>705</v>
      </c>
      <c r="G16" s="139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140" t="s">
        <v>329</v>
      </c>
      <c r="B17" s="141">
        <v>65.0</v>
      </c>
      <c r="C17" s="136"/>
      <c r="D17" s="136"/>
      <c r="E17" s="136"/>
      <c r="F17" s="136"/>
      <c r="G17" s="124">
        <f t="shared" ref="G17:G22" si="4">SUM(B17:F17)</f>
        <v>65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140" t="s">
        <v>330</v>
      </c>
      <c r="B18" s="141">
        <v>30.0</v>
      </c>
      <c r="C18" s="136"/>
      <c r="D18" s="136"/>
      <c r="E18" s="136"/>
      <c r="F18" s="136"/>
      <c r="G18" s="124">
        <f t="shared" si="4"/>
        <v>30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140" t="s">
        <v>331</v>
      </c>
      <c r="B19" s="141">
        <v>70.0</v>
      </c>
      <c r="C19" s="136"/>
      <c r="D19" s="136"/>
      <c r="E19" s="136"/>
      <c r="F19" s="136"/>
      <c r="G19" s="124">
        <f t="shared" si="4"/>
        <v>70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140" t="s">
        <v>331</v>
      </c>
      <c r="B20" s="141">
        <v>140.0</v>
      </c>
      <c r="C20" s="136"/>
      <c r="D20" s="136"/>
      <c r="E20" s="136"/>
      <c r="F20" s="136"/>
      <c r="G20" s="124">
        <f t="shared" si="4"/>
        <v>140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140" t="s">
        <v>332</v>
      </c>
      <c r="B21" s="141">
        <v>400.0</v>
      </c>
      <c r="C21" s="136"/>
      <c r="D21" s="136"/>
      <c r="E21" s="136"/>
      <c r="F21" s="136"/>
      <c r="G21" s="124">
        <f t="shared" si="4"/>
        <v>400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79"/>
      <c r="B22" s="136"/>
      <c r="C22" s="136"/>
      <c r="D22" s="136"/>
      <c r="E22" s="136"/>
      <c r="F22" s="136"/>
      <c r="G22" s="124">
        <f t="shared" si="4"/>
        <v>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137" t="s">
        <v>333</v>
      </c>
      <c r="E23" s="137" t="s">
        <v>328</v>
      </c>
      <c r="F23" s="138">
        <f>SUM(G24:G28)</f>
        <v>1300</v>
      </c>
      <c r="G23" s="139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140" t="s">
        <v>334</v>
      </c>
      <c r="B24" s="141">
        <v>950.0</v>
      </c>
      <c r="C24" s="136"/>
      <c r="D24" s="136"/>
      <c r="E24" s="136"/>
      <c r="F24" s="136"/>
      <c r="G24" s="124">
        <f t="shared" ref="G24:G28" si="5">SUM(B24:F24)</f>
        <v>950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140" t="s">
        <v>335</v>
      </c>
      <c r="B25" s="141">
        <v>350.0</v>
      </c>
      <c r="C25" s="136"/>
      <c r="D25" s="136"/>
      <c r="E25" s="136"/>
      <c r="F25" s="136"/>
      <c r="G25" s="124">
        <f t="shared" si="5"/>
        <v>350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79"/>
      <c r="B26" s="136"/>
      <c r="C26" s="136"/>
      <c r="D26" s="136"/>
      <c r="E26" s="136"/>
      <c r="F26" s="136"/>
      <c r="G26" s="124">
        <f t="shared" si="5"/>
        <v>0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79"/>
      <c r="B27" s="136"/>
      <c r="C27" s="136"/>
      <c r="D27" s="136"/>
      <c r="E27" s="136"/>
      <c r="F27" s="136"/>
      <c r="G27" s="124">
        <f t="shared" si="5"/>
        <v>0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79"/>
      <c r="B28" s="136"/>
      <c r="C28" s="136"/>
      <c r="D28" s="136"/>
      <c r="E28" s="136"/>
      <c r="F28" s="136"/>
      <c r="G28" s="124">
        <f t="shared" si="5"/>
        <v>0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131" t="s">
        <v>324</v>
      </c>
      <c r="B29" s="142"/>
      <c r="C29" s="142"/>
      <c r="D29" s="142"/>
      <c r="E29" s="142"/>
      <c r="F29" s="142"/>
      <c r="G29" s="133">
        <f>SUM(G17:G28)</f>
        <v>2005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134" t="s">
        <v>325</v>
      </c>
      <c r="B30" s="139"/>
      <c r="C30" s="139"/>
      <c r="D30" s="139"/>
      <c r="E30" s="139"/>
      <c r="F30" s="139"/>
      <c r="G30" s="135">
        <f>G29*12</f>
        <v>24060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136"/>
      <c r="C31" s="136"/>
      <c r="D31" s="136"/>
      <c r="E31" s="136"/>
      <c r="F31" s="136"/>
      <c r="G31" s="136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143" t="s">
        <v>324</v>
      </c>
      <c r="B32" s="144"/>
      <c r="C32" s="144"/>
      <c r="D32" s="144"/>
      <c r="E32" s="144"/>
      <c r="F32" s="144"/>
      <c r="G32" s="145">
        <f>G11+G29</f>
        <v>5858.86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143" t="s">
        <v>336</v>
      </c>
      <c r="B33" s="144"/>
      <c r="C33" s="144"/>
      <c r="D33" s="144"/>
      <c r="E33" s="144"/>
      <c r="F33" s="144"/>
      <c r="G33" s="146">
        <f>G32*12</f>
        <v>70306.32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147" t="s">
        <v>337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148" t="s">
        <v>338</v>
      </c>
      <c r="B35" s="149"/>
      <c r="C35" s="149"/>
      <c r="D35" s="149"/>
      <c r="E35" s="149"/>
      <c r="F35" s="149"/>
      <c r="G35" s="150">
        <f>G11+F16</f>
        <v>4558.86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148" t="s">
        <v>339</v>
      </c>
      <c r="B36" s="149"/>
      <c r="C36" s="149"/>
      <c r="D36" s="149"/>
      <c r="E36" s="149"/>
      <c r="F36" s="149"/>
      <c r="G36" s="150">
        <f>F23</f>
        <v>1300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136"/>
      <c r="C37" s="136"/>
      <c r="D37" s="136"/>
      <c r="E37" s="136"/>
      <c r="F37" s="136"/>
      <c r="G37" s="136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136"/>
      <c r="C38" s="136"/>
      <c r="D38" s="136"/>
      <c r="E38" s="136"/>
      <c r="F38" s="136"/>
      <c r="G38" s="136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136"/>
      <c r="C39" s="136"/>
      <c r="D39" s="136"/>
      <c r="E39" s="136"/>
      <c r="F39" s="136"/>
      <c r="G39" s="136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136"/>
      <c r="C40" s="136"/>
      <c r="D40" s="136"/>
      <c r="E40" s="136"/>
      <c r="F40" s="136"/>
      <c r="G40" s="136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136"/>
      <c r="C41" s="136"/>
      <c r="D41" s="136"/>
      <c r="E41" s="136"/>
      <c r="F41" s="136"/>
      <c r="G41" s="136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136"/>
      <c r="C42" s="136"/>
      <c r="D42" s="136"/>
      <c r="E42" s="136"/>
      <c r="F42" s="136"/>
      <c r="G42" s="136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136"/>
      <c r="C43" s="136"/>
      <c r="D43" s="136"/>
      <c r="E43" s="136"/>
      <c r="F43" s="136"/>
      <c r="G43" s="136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136"/>
      <c r="C44" s="136"/>
      <c r="D44" s="136"/>
      <c r="E44" s="136"/>
      <c r="F44" s="136"/>
      <c r="G44" s="136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136"/>
      <c r="C45" s="136"/>
      <c r="D45" s="136"/>
      <c r="E45" s="136"/>
      <c r="F45" s="136"/>
      <c r="G45" s="136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136"/>
      <c r="C46" s="136"/>
      <c r="D46" s="136"/>
      <c r="E46" s="136"/>
      <c r="F46" s="136"/>
      <c r="G46" s="136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136"/>
      <c r="C47" s="136"/>
      <c r="D47" s="136"/>
      <c r="E47" s="136"/>
      <c r="F47" s="136"/>
      <c r="G47" s="136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136"/>
      <c r="C48" s="136"/>
      <c r="D48" s="136"/>
      <c r="E48" s="136"/>
      <c r="F48" s="136"/>
      <c r="G48" s="136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136"/>
      <c r="C49" s="136"/>
      <c r="D49" s="136"/>
      <c r="E49" s="136"/>
      <c r="F49" s="136"/>
      <c r="G49" s="136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136"/>
      <c r="C50" s="136"/>
      <c r="D50" s="136"/>
      <c r="E50" s="136"/>
      <c r="F50" s="136"/>
      <c r="G50" s="136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136"/>
      <c r="C51" s="136"/>
      <c r="D51" s="136"/>
      <c r="E51" s="136"/>
      <c r="F51" s="136"/>
      <c r="G51" s="136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136"/>
      <c r="C52" s="136"/>
      <c r="D52" s="136"/>
      <c r="E52" s="136"/>
      <c r="F52" s="136"/>
      <c r="G52" s="136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136"/>
      <c r="C53" s="136"/>
      <c r="D53" s="136"/>
      <c r="E53" s="136"/>
      <c r="F53" s="136"/>
      <c r="G53" s="136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136"/>
      <c r="C54" s="136"/>
      <c r="D54" s="136"/>
      <c r="E54" s="136"/>
      <c r="F54" s="136"/>
      <c r="G54" s="136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136"/>
      <c r="C55" s="136"/>
      <c r="D55" s="136"/>
      <c r="E55" s="136"/>
      <c r="F55" s="136"/>
      <c r="G55" s="136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136"/>
      <c r="C56" s="136"/>
      <c r="D56" s="136"/>
      <c r="E56" s="136"/>
      <c r="F56" s="136"/>
      <c r="G56" s="136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136"/>
      <c r="C57" s="136"/>
      <c r="D57" s="136"/>
      <c r="E57" s="136"/>
      <c r="F57" s="136"/>
      <c r="G57" s="136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136"/>
      <c r="C58" s="136"/>
      <c r="D58" s="136"/>
      <c r="E58" s="136"/>
      <c r="F58" s="136"/>
      <c r="G58" s="136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136"/>
      <c r="C59" s="136"/>
      <c r="D59" s="136"/>
      <c r="E59" s="136"/>
      <c r="F59" s="136"/>
      <c r="G59" s="136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136"/>
      <c r="C60" s="136"/>
      <c r="D60" s="136"/>
      <c r="E60" s="136"/>
      <c r="F60" s="136"/>
      <c r="G60" s="136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136"/>
      <c r="C61" s="136"/>
      <c r="D61" s="136"/>
      <c r="E61" s="136"/>
      <c r="F61" s="136"/>
      <c r="G61" s="136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136"/>
      <c r="C62" s="136"/>
      <c r="D62" s="136"/>
      <c r="E62" s="136"/>
      <c r="F62" s="136"/>
      <c r="G62" s="136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136"/>
      <c r="C63" s="136"/>
      <c r="D63" s="136"/>
      <c r="E63" s="136"/>
      <c r="F63" s="136"/>
      <c r="G63" s="136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136"/>
      <c r="C64" s="136"/>
      <c r="D64" s="136"/>
      <c r="E64" s="136"/>
      <c r="F64" s="136"/>
      <c r="G64" s="136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136"/>
      <c r="C65" s="136"/>
      <c r="D65" s="136"/>
      <c r="E65" s="136"/>
      <c r="F65" s="136"/>
      <c r="G65" s="136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136"/>
      <c r="C66" s="136"/>
      <c r="D66" s="136"/>
      <c r="E66" s="136"/>
      <c r="F66" s="136"/>
      <c r="G66" s="136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136"/>
      <c r="C67" s="136"/>
      <c r="D67" s="136"/>
      <c r="E67" s="136"/>
      <c r="F67" s="136"/>
      <c r="G67" s="136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136"/>
      <c r="C68" s="136"/>
      <c r="D68" s="136"/>
      <c r="E68" s="136"/>
      <c r="F68" s="136"/>
      <c r="G68" s="136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136"/>
      <c r="C69" s="136"/>
      <c r="D69" s="136"/>
      <c r="E69" s="136"/>
      <c r="F69" s="136"/>
      <c r="G69" s="136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136"/>
      <c r="C70" s="136"/>
      <c r="D70" s="136"/>
      <c r="E70" s="136"/>
      <c r="F70" s="136"/>
      <c r="G70" s="136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136"/>
      <c r="C71" s="136"/>
      <c r="D71" s="136"/>
      <c r="E71" s="136"/>
      <c r="F71" s="136"/>
      <c r="G71" s="136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136"/>
      <c r="C72" s="136"/>
      <c r="D72" s="136"/>
      <c r="E72" s="136"/>
      <c r="F72" s="136"/>
      <c r="G72" s="136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136"/>
      <c r="C73" s="136"/>
      <c r="D73" s="136"/>
      <c r="E73" s="136"/>
      <c r="F73" s="136"/>
      <c r="G73" s="136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136"/>
      <c r="C74" s="136"/>
      <c r="D74" s="136"/>
      <c r="E74" s="136"/>
      <c r="F74" s="136"/>
      <c r="G74" s="136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136"/>
      <c r="C75" s="136"/>
      <c r="D75" s="136"/>
      <c r="E75" s="136"/>
      <c r="F75" s="136"/>
      <c r="G75" s="136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136"/>
      <c r="C76" s="136"/>
      <c r="D76" s="136"/>
      <c r="E76" s="136"/>
      <c r="F76" s="136"/>
      <c r="G76" s="136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136"/>
      <c r="C77" s="136"/>
      <c r="D77" s="136"/>
      <c r="E77" s="136"/>
      <c r="F77" s="136"/>
      <c r="G77" s="136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136"/>
      <c r="C78" s="136"/>
      <c r="D78" s="136"/>
      <c r="E78" s="136"/>
      <c r="F78" s="136"/>
      <c r="G78" s="136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136"/>
      <c r="C79" s="136"/>
      <c r="D79" s="136"/>
      <c r="E79" s="136"/>
      <c r="F79" s="136"/>
      <c r="G79" s="136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136"/>
      <c r="C80" s="136"/>
      <c r="D80" s="136"/>
      <c r="E80" s="136"/>
      <c r="F80" s="136"/>
      <c r="G80" s="136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136"/>
      <c r="C81" s="136"/>
      <c r="D81" s="136"/>
      <c r="E81" s="136"/>
      <c r="F81" s="136"/>
      <c r="G81" s="136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136"/>
      <c r="C82" s="136"/>
      <c r="D82" s="136"/>
      <c r="E82" s="136"/>
      <c r="F82" s="136"/>
      <c r="G82" s="136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136"/>
      <c r="C83" s="136"/>
      <c r="D83" s="136"/>
      <c r="E83" s="136"/>
      <c r="F83" s="136"/>
      <c r="G83" s="136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136"/>
      <c r="C84" s="136"/>
      <c r="D84" s="136"/>
      <c r="E84" s="136"/>
      <c r="F84" s="136"/>
      <c r="G84" s="136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136"/>
      <c r="C85" s="136"/>
      <c r="D85" s="136"/>
      <c r="E85" s="136"/>
      <c r="F85" s="136"/>
      <c r="G85" s="136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136"/>
      <c r="C86" s="136"/>
      <c r="D86" s="136"/>
      <c r="E86" s="136"/>
      <c r="F86" s="136"/>
      <c r="G86" s="136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136"/>
      <c r="C87" s="136"/>
      <c r="D87" s="136"/>
      <c r="E87" s="136"/>
      <c r="F87" s="136"/>
      <c r="G87" s="136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136"/>
      <c r="C88" s="136"/>
      <c r="D88" s="136"/>
      <c r="E88" s="136"/>
      <c r="F88" s="136"/>
      <c r="G88" s="136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136"/>
      <c r="C89" s="136"/>
      <c r="D89" s="136"/>
      <c r="E89" s="136"/>
      <c r="F89" s="136"/>
      <c r="G89" s="136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136"/>
      <c r="C90" s="136"/>
      <c r="D90" s="136"/>
      <c r="E90" s="136"/>
      <c r="F90" s="136"/>
      <c r="G90" s="136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136"/>
      <c r="C91" s="136"/>
      <c r="D91" s="136"/>
      <c r="E91" s="136"/>
      <c r="F91" s="136"/>
      <c r="G91" s="136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136"/>
      <c r="C92" s="136"/>
      <c r="D92" s="136"/>
      <c r="E92" s="136"/>
      <c r="F92" s="136"/>
      <c r="G92" s="136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136"/>
      <c r="C93" s="136"/>
      <c r="D93" s="136"/>
      <c r="E93" s="136"/>
      <c r="F93" s="136"/>
      <c r="G93" s="136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136"/>
      <c r="C94" s="136"/>
      <c r="D94" s="136"/>
      <c r="E94" s="136"/>
      <c r="F94" s="136"/>
      <c r="G94" s="136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136"/>
      <c r="C95" s="136"/>
      <c r="D95" s="136"/>
      <c r="E95" s="136"/>
      <c r="F95" s="136"/>
      <c r="G95" s="136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136"/>
      <c r="C96" s="136"/>
      <c r="D96" s="136"/>
      <c r="E96" s="136"/>
      <c r="F96" s="136"/>
      <c r="G96" s="136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136"/>
      <c r="C97" s="136"/>
      <c r="D97" s="136"/>
      <c r="E97" s="136"/>
      <c r="F97" s="136"/>
      <c r="G97" s="136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136"/>
      <c r="C98" s="136"/>
      <c r="D98" s="136"/>
      <c r="E98" s="136"/>
      <c r="F98" s="136"/>
      <c r="G98" s="136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136"/>
      <c r="C99" s="136"/>
      <c r="D99" s="136"/>
      <c r="E99" s="136"/>
      <c r="F99" s="136"/>
      <c r="G99" s="136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136"/>
      <c r="C100" s="136"/>
      <c r="D100" s="136"/>
      <c r="E100" s="136"/>
      <c r="F100" s="136"/>
      <c r="G100" s="136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136"/>
      <c r="C101" s="136"/>
      <c r="D101" s="136"/>
      <c r="E101" s="136"/>
      <c r="F101" s="136"/>
      <c r="G101" s="136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136"/>
      <c r="C102" s="136"/>
      <c r="D102" s="136"/>
      <c r="E102" s="136"/>
      <c r="F102" s="136"/>
      <c r="G102" s="136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136"/>
      <c r="C103" s="136"/>
      <c r="D103" s="136"/>
      <c r="E103" s="136"/>
      <c r="F103" s="136"/>
      <c r="G103" s="136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136"/>
      <c r="C104" s="136"/>
      <c r="D104" s="136"/>
      <c r="E104" s="136"/>
      <c r="F104" s="136"/>
      <c r="G104" s="136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136"/>
      <c r="C105" s="136"/>
      <c r="D105" s="136"/>
      <c r="E105" s="136"/>
      <c r="F105" s="136"/>
      <c r="G105" s="136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136"/>
      <c r="C106" s="136"/>
      <c r="D106" s="136"/>
      <c r="E106" s="136"/>
      <c r="F106" s="136"/>
      <c r="G106" s="136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136"/>
      <c r="C107" s="136"/>
      <c r="D107" s="136"/>
      <c r="E107" s="136"/>
      <c r="F107" s="136"/>
      <c r="G107" s="136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136"/>
      <c r="C108" s="136"/>
      <c r="D108" s="136"/>
      <c r="E108" s="136"/>
      <c r="F108" s="136"/>
      <c r="G108" s="136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136"/>
      <c r="C109" s="136"/>
      <c r="D109" s="136"/>
      <c r="E109" s="136"/>
      <c r="F109" s="136"/>
      <c r="G109" s="136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136"/>
      <c r="C110" s="136"/>
      <c r="D110" s="136"/>
      <c r="E110" s="136"/>
      <c r="F110" s="136"/>
      <c r="G110" s="136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136"/>
      <c r="C111" s="136"/>
      <c r="D111" s="136"/>
      <c r="E111" s="136"/>
      <c r="F111" s="136"/>
      <c r="G111" s="136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136"/>
      <c r="C112" s="136"/>
      <c r="D112" s="136"/>
      <c r="E112" s="136"/>
      <c r="F112" s="136"/>
      <c r="G112" s="136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136"/>
      <c r="C113" s="136"/>
      <c r="D113" s="136"/>
      <c r="E113" s="136"/>
      <c r="F113" s="136"/>
      <c r="G113" s="136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136"/>
      <c r="C114" s="136"/>
      <c r="D114" s="136"/>
      <c r="E114" s="136"/>
      <c r="F114" s="136"/>
      <c r="G114" s="136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136"/>
      <c r="C115" s="136"/>
      <c r="D115" s="136"/>
      <c r="E115" s="136"/>
      <c r="F115" s="136"/>
      <c r="G115" s="136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136"/>
      <c r="C116" s="136"/>
      <c r="D116" s="136"/>
      <c r="E116" s="136"/>
      <c r="F116" s="136"/>
      <c r="G116" s="136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136"/>
      <c r="C117" s="136"/>
      <c r="D117" s="136"/>
      <c r="E117" s="136"/>
      <c r="F117" s="136"/>
      <c r="G117" s="136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136"/>
      <c r="C118" s="136"/>
      <c r="D118" s="136"/>
      <c r="E118" s="136"/>
      <c r="F118" s="136"/>
      <c r="G118" s="136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136"/>
      <c r="C119" s="136"/>
      <c r="D119" s="136"/>
      <c r="E119" s="136"/>
      <c r="F119" s="136"/>
      <c r="G119" s="136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136"/>
      <c r="C120" s="136"/>
      <c r="D120" s="136"/>
      <c r="E120" s="136"/>
      <c r="F120" s="136"/>
      <c r="G120" s="136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136"/>
      <c r="C121" s="136"/>
      <c r="D121" s="136"/>
      <c r="E121" s="136"/>
      <c r="F121" s="136"/>
      <c r="G121" s="136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136"/>
      <c r="C122" s="136"/>
      <c r="D122" s="136"/>
      <c r="E122" s="136"/>
      <c r="F122" s="136"/>
      <c r="G122" s="136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136"/>
      <c r="C123" s="136"/>
      <c r="D123" s="136"/>
      <c r="E123" s="136"/>
      <c r="F123" s="136"/>
      <c r="G123" s="136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136"/>
      <c r="C124" s="136"/>
      <c r="D124" s="136"/>
      <c r="E124" s="136"/>
      <c r="F124" s="136"/>
      <c r="G124" s="136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136"/>
      <c r="C125" s="136"/>
      <c r="D125" s="136"/>
      <c r="E125" s="136"/>
      <c r="F125" s="136"/>
      <c r="G125" s="136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136"/>
      <c r="C126" s="136"/>
      <c r="D126" s="136"/>
      <c r="E126" s="136"/>
      <c r="F126" s="136"/>
      <c r="G126" s="136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136"/>
      <c r="C127" s="136"/>
      <c r="D127" s="136"/>
      <c r="E127" s="136"/>
      <c r="F127" s="136"/>
      <c r="G127" s="136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136"/>
      <c r="C128" s="136"/>
      <c r="D128" s="136"/>
      <c r="E128" s="136"/>
      <c r="F128" s="136"/>
      <c r="G128" s="136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136"/>
      <c r="C129" s="136"/>
      <c r="D129" s="136"/>
      <c r="E129" s="136"/>
      <c r="F129" s="136"/>
      <c r="G129" s="136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136"/>
      <c r="C130" s="136"/>
      <c r="D130" s="136"/>
      <c r="E130" s="136"/>
      <c r="F130" s="136"/>
      <c r="G130" s="136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136"/>
      <c r="C131" s="136"/>
      <c r="D131" s="136"/>
      <c r="E131" s="136"/>
      <c r="F131" s="136"/>
      <c r="G131" s="136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136"/>
      <c r="C132" s="136"/>
      <c r="D132" s="136"/>
      <c r="E132" s="136"/>
      <c r="F132" s="136"/>
      <c r="G132" s="136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136"/>
      <c r="C133" s="136"/>
      <c r="D133" s="136"/>
      <c r="E133" s="136"/>
      <c r="F133" s="136"/>
      <c r="G133" s="136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136"/>
      <c r="C134" s="136"/>
      <c r="D134" s="136"/>
      <c r="E134" s="136"/>
      <c r="F134" s="136"/>
      <c r="G134" s="136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136"/>
      <c r="C135" s="136"/>
      <c r="D135" s="136"/>
      <c r="E135" s="136"/>
      <c r="F135" s="136"/>
      <c r="G135" s="136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136"/>
      <c r="C136" s="136"/>
      <c r="D136" s="136"/>
      <c r="E136" s="136"/>
      <c r="F136" s="136"/>
      <c r="G136" s="136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136"/>
      <c r="C137" s="136"/>
      <c r="D137" s="136"/>
      <c r="E137" s="136"/>
      <c r="F137" s="136"/>
      <c r="G137" s="136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136"/>
      <c r="C138" s="136"/>
      <c r="D138" s="136"/>
      <c r="E138" s="136"/>
      <c r="F138" s="136"/>
      <c r="G138" s="136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136"/>
      <c r="C139" s="136"/>
      <c r="D139" s="136"/>
      <c r="E139" s="136"/>
      <c r="F139" s="136"/>
      <c r="G139" s="136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136"/>
      <c r="C140" s="136"/>
      <c r="D140" s="136"/>
      <c r="E140" s="136"/>
      <c r="F140" s="136"/>
      <c r="G140" s="136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136"/>
      <c r="C141" s="136"/>
      <c r="D141" s="136"/>
      <c r="E141" s="136"/>
      <c r="F141" s="136"/>
      <c r="G141" s="136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136"/>
      <c r="C142" s="136"/>
      <c r="D142" s="136"/>
      <c r="E142" s="136"/>
      <c r="F142" s="136"/>
      <c r="G142" s="136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136"/>
      <c r="C143" s="136"/>
      <c r="D143" s="136"/>
      <c r="E143" s="136"/>
      <c r="F143" s="136"/>
      <c r="G143" s="136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136"/>
      <c r="C144" s="136"/>
      <c r="D144" s="136"/>
      <c r="E144" s="136"/>
      <c r="F144" s="136"/>
      <c r="G144" s="136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136"/>
      <c r="C145" s="136"/>
      <c r="D145" s="136"/>
      <c r="E145" s="136"/>
      <c r="F145" s="136"/>
      <c r="G145" s="136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136"/>
      <c r="C146" s="136"/>
      <c r="D146" s="136"/>
      <c r="E146" s="136"/>
      <c r="F146" s="136"/>
      <c r="G146" s="136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136"/>
      <c r="C147" s="136"/>
      <c r="D147" s="136"/>
      <c r="E147" s="136"/>
      <c r="F147" s="136"/>
      <c r="G147" s="136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136"/>
      <c r="C148" s="136"/>
      <c r="D148" s="136"/>
      <c r="E148" s="136"/>
      <c r="F148" s="136"/>
      <c r="G148" s="136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136"/>
      <c r="C149" s="136"/>
      <c r="D149" s="136"/>
      <c r="E149" s="136"/>
      <c r="F149" s="136"/>
      <c r="G149" s="136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136"/>
      <c r="C150" s="136"/>
      <c r="D150" s="136"/>
      <c r="E150" s="136"/>
      <c r="F150" s="136"/>
      <c r="G150" s="136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136"/>
      <c r="C151" s="136"/>
      <c r="D151" s="136"/>
      <c r="E151" s="136"/>
      <c r="F151" s="136"/>
      <c r="G151" s="136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136"/>
      <c r="C152" s="136"/>
      <c r="D152" s="136"/>
      <c r="E152" s="136"/>
      <c r="F152" s="136"/>
      <c r="G152" s="136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136"/>
      <c r="C153" s="136"/>
      <c r="D153" s="136"/>
      <c r="E153" s="136"/>
      <c r="F153" s="136"/>
      <c r="G153" s="136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136"/>
      <c r="C154" s="136"/>
      <c r="D154" s="136"/>
      <c r="E154" s="136"/>
      <c r="F154" s="136"/>
      <c r="G154" s="136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136"/>
      <c r="C155" s="136"/>
      <c r="D155" s="136"/>
      <c r="E155" s="136"/>
      <c r="F155" s="136"/>
      <c r="G155" s="136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136"/>
      <c r="C156" s="136"/>
      <c r="D156" s="136"/>
      <c r="E156" s="136"/>
      <c r="F156" s="136"/>
      <c r="G156" s="136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136"/>
      <c r="C157" s="136"/>
      <c r="D157" s="136"/>
      <c r="E157" s="136"/>
      <c r="F157" s="136"/>
      <c r="G157" s="136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136"/>
      <c r="C158" s="136"/>
      <c r="D158" s="136"/>
      <c r="E158" s="136"/>
      <c r="F158" s="136"/>
      <c r="G158" s="136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136"/>
      <c r="C159" s="136"/>
      <c r="D159" s="136"/>
      <c r="E159" s="136"/>
      <c r="F159" s="136"/>
      <c r="G159" s="136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136"/>
      <c r="C160" s="136"/>
      <c r="D160" s="136"/>
      <c r="E160" s="136"/>
      <c r="F160" s="136"/>
      <c r="G160" s="136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136"/>
      <c r="C161" s="136"/>
      <c r="D161" s="136"/>
      <c r="E161" s="136"/>
      <c r="F161" s="136"/>
      <c r="G161" s="136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136"/>
      <c r="C162" s="136"/>
      <c r="D162" s="136"/>
      <c r="E162" s="136"/>
      <c r="F162" s="136"/>
      <c r="G162" s="136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136"/>
      <c r="C163" s="136"/>
      <c r="D163" s="136"/>
      <c r="E163" s="136"/>
      <c r="F163" s="136"/>
      <c r="G163" s="136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136"/>
      <c r="C164" s="136"/>
      <c r="D164" s="136"/>
      <c r="E164" s="136"/>
      <c r="F164" s="136"/>
      <c r="G164" s="136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136"/>
      <c r="C165" s="136"/>
      <c r="D165" s="136"/>
      <c r="E165" s="136"/>
      <c r="F165" s="136"/>
      <c r="G165" s="136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136"/>
      <c r="C166" s="136"/>
      <c r="D166" s="136"/>
      <c r="E166" s="136"/>
      <c r="F166" s="136"/>
      <c r="G166" s="136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136"/>
      <c r="C167" s="136"/>
      <c r="D167" s="136"/>
      <c r="E167" s="136"/>
      <c r="F167" s="136"/>
      <c r="G167" s="136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136"/>
      <c r="C168" s="136"/>
      <c r="D168" s="136"/>
      <c r="E168" s="136"/>
      <c r="F168" s="136"/>
      <c r="G168" s="136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136"/>
      <c r="C169" s="136"/>
      <c r="D169" s="136"/>
      <c r="E169" s="136"/>
      <c r="F169" s="136"/>
      <c r="G169" s="136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136"/>
      <c r="C170" s="136"/>
      <c r="D170" s="136"/>
      <c r="E170" s="136"/>
      <c r="F170" s="136"/>
      <c r="G170" s="136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136"/>
      <c r="C171" s="136"/>
      <c r="D171" s="136"/>
      <c r="E171" s="136"/>
      <c r="F171" s="136"/>
      <c r="G171" s="136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136"/>
      <c r="C172" s="136"/>
      <c r="D172" s="136"/>
      <c r="E172" s="136"/>
      <c r="F172" s="136"/>
      <c r="G172" s="136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136"/>
      <c r="C173" s="136"/>
      <c r="D173" s="136"/>
      <c r="E173" s="136"/>
      <c r="F173" s="136"/>
      <c r="G173" s="136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136"/>
      <c r="C174" s="136"/>
      <c r="D174" s="136"/>
      <c r="E174" s="136"/>
      <c r="F174" s="136"/>
      <c r="G174" s="136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136"/>
      <c r="C175" s="136"/>
      <c r="D175" s="136"/>
      <c r="E175" s="136"/>
      <c r="F175" s="136"/>
      <c r="G175" s="136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136"/>
      <c r="C176" s="136"/>
      <c r="D176" s="136"/>
      <c r="E176" s="136"/>
      <c r="F176" s="136"/>
      <c r="G176" s="136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136"/>
      <c r="C177" s="136"/>
      <c r="D177" s="136"/>
      <c r="E177" s="136"/>
      <c r="F177" s="136"/>
      <c r="G177" s="136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136"/>
      <c r="C178" s="136"/>
      <c r="D178" s="136"/>
      <c r="E178" s="136"/>
      <c r="F178" s="136"/>
      <c r="G178" s="136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136"/>
      <c r="C179" s="136"/>
      <c r="D179" s="136"/>
      <c r="E179" s="136"/>
      <c r="F179" s="136"/>
      <c r="G179" s="136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136"/>
      <c r="C180" s="136"/>
      <c r="D180" s="136"/>
      <c r="E180" s="136"/>
      <c r="F180" s="136"/>
      <c r="G180" s="136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136"/>
      <c r="C181" s="136"/>
      <c r="D181" s="136"/>
      <c r="E181" s="136"/>
      <c r="F181" s="136"/>
      <c r="G181" s="136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136"/>
      <c r="C182" s="136"/>
      <c r="D182" s="136"/>
      <c r="E182" s="136"/>
      <c r="F182" s="136"/>
      <c r="G182" s="136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136"/>
      <c r="C183" s="136"/>
      <c r="D183" s="136"/>
      <c r="E183" s="136"/>
      <c r="F183" s="136"/>
      <c r="G183" s="136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136"/>
      <c r="C184" s="136"/>
      <c r="D184" s="136"/>
      <c r="E184" s="136"/>
      <c r="F184" s="136"/>
      <c r="G184" s="136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136"/>
      <c r="C185" s="136"/>
      <c r="D185" s="136"/>
      <c r="E185" s="136"/>
      <c r="F185" s="136"/>
      <c r="G185" s="136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136"/>
      <c r="C186" s="136"/>
      <c r="D186" s="136"/>
      <c r="E186" s="136"/>
      <c r="F186" s="136"/>
      <c r="G186" s="136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136"/>
      <c r="C187" s="136"/>
      <c r="D187" s="136"/>
      <c r="E187" s="136"/>
      <c r="F187" s="136"/>
      <c r="G187" s="136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136"/>
      <c r="C188" s="136"/>
      <c r="D188" s="136"/>
      <c r="E188" s="136"/>
      <c r="F188" s="136"/>
      <c r="G188" s="136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136"/>
      <c r="C189" s="136"/>
      <c r="D189" s="136"/>
      <c r="E189" s="136"/>
      <c r="F189" s="136"/>
      <c r="G189" s="136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136"/>
      <c r="C190" s="136"/>
      <c r="D190" s="136"/>
      <c r="E190" s="136"/>
      <c r="F190" s="136"/>
      <c r="G190" s="136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136"/>
      <c r="C191" s="136"/>
      <c r="D191" s="136"/>
      <c r="E191" s="136"/>
      <c r="F191" s="136"/>
      <c r="G191" s="136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136"/>
      <c r="C192" s="136"/>
      <c r="D192" s="136"/>
      <c r="E192" s="136"/>
      <c r="F192" s="136"/>
      <c r="G192" s="136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136"/>
      <c r="C193" s="136"/>
      <c r="D193" s="136"/>
      <c r="E193" s="136"/>
      <c r="F193" s="136"/>
      <c r="G193" s="136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136"/>
      <c r="C194" s="136"/>
      <c r="D194" s="136"/>
      <c r="E194" s="136"/>
      <c r="F194" s="136"/>
      <c r="G194" s="136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136"/>
      <c r="C195" s="136"/>
      <c r="D195" s="136"/>
      <c r="E195" s="136"/>
      <c r="F195" s="136"/>
      <c r="G195" s="136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136"/>
      <c r="C196" s="136"/>
      <c r="D196" s="136"/>
      <c r="E196" s="136"/>
      <c r="F196" s="136"/>
      <c r="G196" s="136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136"/>
      <c r="C197" s="136"/>
      <c r="D197" s="136"/>
      <c r="E197" s="136"/>
      <c r="F197" s="136"/>
      <c r="G197" s="136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136"/>
      <c r="C198" s="136"/>
      <c r="D198" s="136"/>
      <c r="E198" s="136"/>
      <c r="F198" s="136"/>
      <c r="G198" s="136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136"/>
      <c r="C199" s="136"/>
      <c r="D199" s="136"/>
      <c r="E199" s="136"/>
      <c r="F199" s="136"/>
      <c r="G199" s="136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136"/>
      <c r="C200" s="136"/>
      <c r="D200" s="136"/>
      <c r="E200" s="136"/>
      <c r="F200" s="136"/>
      <c r="G200" s="136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136"/>
      <c r="C201" s="136"/>
      <c r="D201" s="136"/>
      <c r="E201" s="136"/>
      <c r="F201" s="136"/>
      <c r="G201" s="136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136"/>
      <c r="C202" s="136"/>
      <c r="D202" s="136"/>
      <c r="E202" s="136"/>
      <c r="F202" s="136"/>
      <c r="G202" s="136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136"/>
      <c r="C203" s="136"/>
      <c r="D203" s="136"/>
      <c r="E203" s="136"/>
      <c r="F203" s="136"/>
      <c r="G203" s="136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136"/>
      <c r="C204" s="136"/>
      <c r="D204" s="136"/>
      <c r="E204" s="136"/>
      <c r="F204" s="136"/>
      <c r="G204" s="136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136"/>
      <c r="C205" s="136"/>
      <c r="D205" s="136"/>
      <c r="E205" s="136"/>
      <c r="F205" s="136"/>
      <c r="G205" s="136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136"/>
      <c r="C206" s="136"/>
      <c r="D206" s="136"/>
      <c r="E206" s="136"/>
      <c r="F206" s="136"/>
      <c r="G206" s="136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136"/>
      <c r="C207" s="136"/>
      <c r="D207" s="136"/>
      <c r="E207" s="136"/>
      <c r="F207" s="136"/>
      <c r="G207" s="136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136"/>
      <c r="C208" s="136"/>
      <c r="D208" s="136"/>
      <c r="E208" s="136"/>
      <c r="F208" s="136"/>
      <c r="G208" s="136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136"/>
      <c r="C209" s="136"/>
      <c r="D209" s="136"/>
      <c r="E209" s="136"/>
      <c r="F209" s="136"/>
      <c r="G209" s="136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136"/>
      <c r="C210" s="136"/>
      <c r="D210" s="136"/>
      <c r="E210" s="136"/>
      <c r="F210" s="136"/>
      <c r="G210" s="136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136"/>
      <c r="C211" s="136"/>
      <c r="D211" s="136"/>
      <c r="E211" s="136"/>
      <c r="F211" s="136"/>
      <c r="G211" s="136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136"/>
      <c r="C212" s="136"/>
      <c r="D212" s="136"/>
      <c r="E212" s="136"/>
      <c r="F212" s="136"/>
      <c r="G212" s="136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136"/>
      <c r="C213" s="136"/>
      <c r="D213" s="136"/>
      <c r="E213" s="136"/>
      <c r="F213" s="136"/>
      <c r="G213" s="136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136"/>
      <c r="C214" s="136"/>
      <c r="D214" s="136"/>
      <c r="E214" s="136"/>
      <c r="F214" s="136"/>
      <c r="G214" s="136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136"/>
      <c r="C215" s="136"/>
      <c r="D215" s="136"/>
      <c r="E215" s="136"/>
      <c r="F215" s="136"/>
      <c r="G215" s="136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136"/>
      <c r="C216" s="136"/>
      <c r="D216" s="136"/>
      <c r="E216" s="136"/>
      <c r="F216" s="136"/>
      <c r="G216" s="136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136"/>
      <c r="C217" s="136"/>
      <c r="D217" s="136"/>
      <c r="E217" s="136"/>
      <c r="F217" s="136"/>
      <c r="G217" s="136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136"/>
      <c r="C218" s="136"/>
      <c r="D218" s="136"/>
      <c r="E218" s="136"/>
      <c r="F218" s="136"/>
      <c r="G218" s="136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136"/>
      <c r="C219" s="136"/>
      <c r="D219" s="136"/>
      <c r="E219" s="136"/>
      <c r="F219" s="136"/>
      <c r="G219" s="136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136"/>
      <c r="C220" s="136"/>
      <c r="D220" s="136"/>
      <c r="E220" s="136"/>
      <c r="F220" s="136"/>
      <c r="G220" s="136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136"/>
      <c r="C221" s="136"/>
      <c r="D221" s="136"/>
      <c r="E221" s="136"/>
      <c r="F221" s="136"/>
      <c r="G221" s="136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136"/>
      <c r="C222" s="136"/>
      <c r="D222" s="136"/>
      <c r="E222" s="136"/>
      <c r="F222" s="136"/>
      <c r="G222" s="136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136"/>
      <c r="C223" s="136"/>
      <c r="D223" s="136"/>
      <c r="E223" s="136"/>
      <c r="F223" s="136"/>
      <c r="G223" s="136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136"/>
      <c r="C224" s="136"/>
      <c r="D224" s="136"/>
      <c r="E224" s="136"/>
      <c r="F224" s="136"/>
      <c r="G224" s="136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136"/>
      <c r="C225" s="136"/>
      <c r="D225" s="136"/>
      <c r="E225" s="136"/>
      <c r="F225" s="136"/>
      <c r="G225" s="136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136"/>
      <c r="C226" s="136"/>
      <c r="D226" s="136"/>
      <c r="E226" s="136"/>
      <c r="F226" s="136"/>
      <c r="G226" s="136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136"/>
      <c r="C227" s="136"/>
      <c r="D227" s="136"/>
      <c r="E227" s="136"/>
      <c r="F227" s="136"/>
      <c r="G227" s="136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136"/>
      <c r="C228" s="136"/>
      <c r="D228" s="136"/>
      <c r="E228" s="136"/>
      <c r="F228" s="136"/>
      <c r="G228" s="136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136"/>
      <c r="C229" s="136"/>
      <c r="D229" s="136"/>
      <c r="E229" s="136"/>
      <c r="F229" s="136"/>
      <c r="G229" s="136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136"/>
      <c r="C230" s="136"/>
      <c r="D230" s="136"/>
      <c r="E230" s="136"/>
      <c r="F230" s="136"/>
      <c r="G230" s="136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136"/>
      <c r="C231" s="136"/>
      <c r="D231" s="136"/>
      <c r="E231" s="136"/>
      <c r="F231" s="136"/>
      <c r="G231" s="136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136"/>
      <c r="C232" s="136"/>
      <c r="D232" s="136"/>
      <c r="E232" s="136"/>
      <c r="F232" s="136"/>
      <c r="G232" s="136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136"/>
      <c r="C233" s="136"/>
      <c r="D233" s="136"/>
      <c r="E233" s="136"/>
      <c r="F233" s="136"/>
      <c r="G233" s="136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136"/>
      <c r="C234" s="136"/>
      <c r="D234" s="136"/>
      <c r="E234" s="136"/>
      <c r="F234" s="136"/>
      <c r="G234" s="136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136"/>
      <c r="C235" s="136"/>
      <c r="D235" s="136"/>
      <c r="E235" s="136"/>
      <c r="F235" s="136"/>
      <c r="G235" s="136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136"/>
      <c r="C236" s="136"/>
      <c r="D236" s="136"/>
      <c r="E236" s="136"/>
      <c r="F236" s="136"/>
      <c r="G236" s="136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136"/>
      <c r="C237" s="136"/>
      <c r="D237" s="136"/>
      <c r="E237" s="136"/>
      <c r="F237" s="136"/>
      <c r="G237" s="136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136"/>
      <c r="C238" s="136"/>
      <c r="D238" s="136"/>
      <c r="E238" s="136"/>
      <c r="F238" s="136"/>
      <c r="G238" s="136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136"/>
      <c r="C239" s="136"/>
      <c r="D239" s="136"/>
      <c r="E239" s="136"/>
      <c r="F239" s="136"/>
      <c r="G239" s="136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136"/>
      <c r="C240" s="136"/>
      <c r="D240" s="136"/>
      <c r="E240" s="136"/>
      <c r="F240" s="136"/>
      <c r="G240" s="136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136"/>
      <c r="C241" s="136"/>
      <c r="D241" s="136"/>
      <c r="E241" s="136"/>
      <c r="F241" s="136"/>
      <c r="G241" s="136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136"/>
      <c r="C242" s="136"/>
      <c r="D242" s="136"/>
      <c r="E242" s="136"/>
      <c r="F242" s="136"/>
      <c r="G242" s="136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136"/>
      <c r="C243" s="136"/>
      <c r="D243" s="136"/>
      <c r="E243" s="136"/>
      <c r="F243" s="136"/>
      <c r="G243" s="136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136"/>
      <c r="C244" s="136"/>
      <c r="D244" s="136"/>
      <c r="E244" s="136"/>
      <c r="F244" s="136"/>
      <c r="G244" s="136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136"/>
      <c r="C245" s="136"/>
      <c r="D245" s="136"/>
      <c r="E245" s="136"/>
      <c r="F245" s="136"/>
      <c r="G245" s="136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136"/>
      <c r="C246" s="136"/>
      <c r="D246" s="136"/>
      <c r="E246" s="136"/>
      <c r="F246" s="136"/>
      <c r="G246" s="136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136"/>
      <c r="C247" s="136"/>
      <c r="D247" s="136"/>
      <c r="E247" s="136"/>
      <c r="F247" s="136"/>
      <c r="G247" s="136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136"/>
      <c r="C248" s="136"/>
      <c r="D248" s="136"/>
      <c r="E248" s="136"/>
      <c r="F248" s="136"/>
      <c r="G248" s="136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136"/>
      <c r="C249" s="136"/>
      <c r="D249" s="136"/>
      <c r="E249" s="136"/>
      <c r="F249" s="136"/>
      <c r="G249" s="136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136"/>
      <c r="C250" s="136"/>
      <c r="D250" s="136"/>
      <c r="E250" s="136"/>
      <c r="F250" s="136"/>
      <c r="G250" s="136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136"/>
      <c r="C251" s="136"/>
      <c r="D251" s="136"/>
      <c r="E251" s="136"/>
      <c r="F251" s="136"/>
      <c r="G251" s="136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136"/>
      <c r="C252" s="136"/>
      <c r="D252" s="136"/>
      <c r="E252" s="136"/>
      <c r="F252" s="136"/>
      <c r="G252" s="136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136"/>
      <c r="C253" s="136"/>
      <c r="D253" s="136"/>
      <c r="E253" s="136"/>
      <c r="F253" s="136"/>
      <c r="G253" s="136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136"/>
      <c r="C254" s="136"/>
      <c r="D254" s="136"/>
      <c r="E254" s="136"/>
      <c r="F254" s="136"/>
      <c r="G254" s="136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136"/>
      <c r="C255" s="136"/>
      <c r="D255" s="136"/>
      <c r="E255" s="136"/>
      <c r="F255" s="136"/>
      <c r="G255" s="136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136"/>
      <c r="C256" s="136"/>
      <c r="D256" s="136"/>
      <c r="E256" s="136"/>
      <c r="F256" s="136"/>
      <c r="G256" s="136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136"/>
      <c r="C257" s="136"/>
      <c r="D257" s="136"/>
      <c r="E257" s="136"/>
      <c r="F257" s="136"/>
      <c r="G257" s="136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136"/>
      <c r="C258" s="136"/>
      <c r="D258" s="136"/>
      <c r="E258" s="136"/>
      <c r="F258" s="136"/>
      <c r="G258" s="136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136"/>
      <c r="C259" s="136"/>
      <c r="D259" s="136"/>
      <c r="E259" s="136"/>
      <c r="F259" s="136"/>
      <c r="G259" s="136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136"/>
      <c r="C260" s="136"/>
      <c r="D260" s="136"/>
      <c r="E260" s="136"/>
      <c r="F260" s="136"/>
      <c r="G260" s="136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136"/>
      <c r="C261" s="136"/>
      <c r="D261" s="136"/>
      <c r="E261" s="136"/>
      <c r="F261" s="136"/>
      <c r="G261" s="136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136"/>
      <c r="C262" s="136"/>
      <c r="D262" s="136"/>
      <c r="E262" s="136"/>
      <c r="F262" s="136"/>
      <c r="G262" s="136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136"/>
      <c r="C263" s="136"/>
      <c r="D263" s="136"/>
      <c r="E263" s="136"/>
      <c r="F263" s="136"/>
      <c r="G263" s="136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136"/>
      <c r="C264" s="136"/>
      <c r="D264" s="136"/>
      <c r="E264" s="136"/>
      <c r="F264" s="136"/>
      <c r="G264" s="136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136"/>
      <c r="C265" s="136"/>
      <c r="D265" s="136"/>
      <c r="E265" s="136"/>
      <c r="F265" s="136"/>
      <c r="G265" s="136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136"/>
      <c r="C266" s="136"/>
      <c r="D266" s="136"/>
      <c r="E266" s="136"/>
      <c r="F266" s="136"/>
      <c r="G266" s="136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136"/>
      <c r="C267" s="136"/>
      <c r="D267" s="136"/>
      <c r="E267" s="136"/>
      <c r="F267" s="136"/>
      <c r="G267" s="136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136"/>
      <c r="C268" s="136"/>
      <c r="D268" s="136"/>
      <c r="E268" s="136"/>
      <c r="F268" s="136"/>
      <c r="G268" s="136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136"/>
      <c r="C269" s="136"/>
      <c r="D269" s="136"/>
      <c r="E269" s="136"/>
      <c r="F269" s="136"/>
      <c r="G269" s="136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136"/>
      <c r="C270" s="136"/>
      <c r="D270" s="136"/>
      <c r="E270" s="136"/>
      <c r="F270" s="136"/>
      <c r="G270" s="136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136"/>
      <c r="C271" s="136"/>
      <c r="D271" s="136"/>
      <c r="E271" s="136"/>
      <c r="F271" s="136"/>
      <c r="G271" s="136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136"/>
      <c r="C272" s="136"/>
      <c r="D272" s="136"/>
      <c r="E272" s="136"/>
      <c r="F272" s="136"/>
      <c r="G272" s="136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136"/>
      <c r="C273" s="136"/>
      <c r="D273" s="136"/>
      <c r="E273" s="136"/>
      <c r="F273" s="136"/>
      <c r="G273" s="136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136"/>
      <c r="C274" s="136"/>
      <c r="D274" s="136"/>
      <c r="E274" s="136"/>
      <c r="F274" s="136"/>
      <c r="G274" s="136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136"/>
      <c r="C275" s="136"/>
      <c r="D275" s="136"/>
      <c r="E275" s="136"/>
      <c r="F275" s="136"/>
      <c r="G275" s="136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136"/>
      <c r="C276" s="136"/>
      <c r="D276" s="136"/>
      <c r="E276" s="136"/>
      <c r="F276" s="136"/>
      <c r="G276" s="136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136"/>
      <c r="C277" s="136"/>
      <c r="D277" s="136"/>
      <c r="E277" s="136"/>
      <c r="F277" s="136"/>
      <c r="G277" s="136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136"/>
      <c r="C278" s="136"/>
      <c r="D278" s="136"/>
      <c r="E278" s="136"/>
      <c r="F278" s="136"/>
      <c r="G278" s="136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136"/>
      <c r="C279" s="136"/>
      <c r="D279" s="136"/>
      <c r="E279" s="136"/>
      <c r="F279" s="136"/>
      <c r="G279" s="136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136"/>
      <c r="C280" s="136"/>
      <c r="D280" s="136"/>
      <c r="E280" s="136"/>
      <c r="F280" s="136"/>
      <c r="G280" s="136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136"/>
      <c r="C281" s="136"/>
      <c r="D281" s="136"/>
      <c r="E281" s="136"/>
      <c r="F281" s="136"/>
      <c r="G281" s="136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136"/>
      <c r="C282" s="136"/>
      <c r="D282" s="136"/>
      <c r="E282" s="136"/>
      <c r="F282" s="136"/>
      <c r="G282" s="136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136"/>
      <c r="C283" s="136"/>
      <c r="D283" s="136"/>
      <c r="E283" s="136"/>
      <c r="F283" s="136"/>
      <c r="G283" s="136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136"/>
      <c r="C284" s="136"/>
      <c r="D284" s="136"/>
      <c r="E284" s="136"/>
      <c r="F284" s="136"/>
      <c r="G284" s="136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136"/>
      <c r="C285" s="136"/>
      <c r="D285" s="136"/>
      <c r="E285" s="136"/>
      <c r="F285" s="136"/>
      <c r="G285" s="136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136"/>
      <c r="C286" s="136"/>
      <c r="D286" s="136"/>
      <c r="E286" s="136"/>
      <c r="F286" s="136"/>
      <c r="G286" s="136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136"/>
      <c r="C287" s="136"/>
      <c r="D287" s="136"/>
      <c r="E287" s="136"/>
      <c r="F287" s="136"/>
      <c r="G287" s="136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136"/>
      <c r="C288" s="136"/>
      <c r="D288" s="136"/>
      <c r="E288" s="136"/>
      <c r="F288" s="136"/>
      <c r="G288" s="136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136"/>
      <c r="C289" s="136"/>
      <c r="D289" s="136"/>
      <c r="E289" s="136"/>
      <c r="F289" s="136"/>
      <c r="G289" s="136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136"/>
      <c r="C290" s="136"/>
      <c r="D290" s="136"/>
      <c r="E290" s="136"/>
      <c r="F290" s="136"/>
      <c r="G290" s="136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136"/>
      <c r="C291" s="136"/>
      <c r="D291" s="136"/>
      <c r="E291" s="136"/>
      <c r="F291" s="136"/>
      <c r="G291" s="136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136"/>
      <c r="C292" s="136"/>
      <c r="D292" s="136"/>
      <c r="E292" s="136"/>
      <c r="F292" s="136"/>
      <c r="G292" s="136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136"/>
      <c r="C293" s="136"/>
      <c r="D293" s="136"/>
      <c r="E293" s="136"/>
      <c r="F293" s="136"/>
      <c r="G293" s="136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136"/>
      <c r="C294" s="136"/>
      <c r="D294" s="136"/>
      <c r="E294" s="136"/>
      <c r="F294" s="136"/>
      <c r="G294" s="136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136"/>
      <c r="C295" s="136"/>
      <c r="D295" s="136"/>
      <c r="E295" s="136"/>
      <c r="F295" s="136"/>
      <c r="G295" s="136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136"/>
      <c r="C296" s="136"/>
      <c r="D296" s="136"/>
      <c r="E296" s="136"/>
      <c r="F296" s="136"/>
      <c r="G296" s="136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136"/>
      <c r="C297" s="136"/>
      <c r="D297" s="136"/>
      <c r="E297" s="136"/>
      <c r="F297" s="136"/>
      <c r="G297" s="136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136"/>
      <c r="C298" s="136"/>
      <c r="D298" s="136"/>
      <c r="E298" s="136"/>
      <c r="F298" s="136"/>
      <c r="G298" s="136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136"/>
      <c r="C299" s="136"/>
      <c r="D299" s="136"/>
      <c r="E299" s="136"/>
      <c r="F299" s="136"/>
      <c r="G299" s="136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136"/>
      <c r="C300" s="136"/>
      <c r="D300" s="136"/>
      <c r="E300" s="136"/>
      <c r="F300" s="136"/>
      <c r="G300" s="136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136"/>
      <c r="C301" s="136"/>
      <c r="D301" s="136"/>
      <c r="E301" s="136"/>
      <c r="F301" s="136"/>
      <c r="G301" s="136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136"/>
      <c r="C302" s="136"/>
      <c r="D302" s="136"/>
      <c r="E302" s="136"/>
      <c r="F302" s="136"/>
      <c r="G302" s="136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136"/>
      <c r="C303" s="136"/>
      <c r="D303" s="136"/>
      <c r="E303" s="136"/>
      <c r="F303" s="136"/>
      <c r="G303" s="136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136"/>
      <c r="C304" s="136"/>
      <c r="D304" s="136"/>
      <c r="E304" s="136"/>
      <c r="F304" s="136"/>
      <c r="G304" s="136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136"/>
      <c r="C305" s="136"/>
      <c r="D305" s="136"/>
      <c r="E305" s="136"/>
      <c r="F305" s="136"/>
      <c r="G305" s="136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136"/>
      <c r="C306" s="136"/>
      <c r="D306" s="136"/>
      <c r="E306" s="136"/>
      <c r="F306" s="136"/>
      <c r="G306" s="136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136"/>
      <c r="C307" s="136"/>
      <c r="D307" s="136"/>
      <c r="E307" s="136"/>
      <c r="F307" s="136"/>
      <c r="G307" s="136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136"/>
      <c r="C308" s="136"/>
      <c r="D308" s="136"/>
      <c r="E308" s="136"/>
      <c r="F308" s="136"/>
      <c r="G308" s="136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136"/>
      <c r="C309" s="136"/>
      <c r="D309" s="136"/>
      <c r="E309" s="136"/>
      <c r="F309" s="136"/>
      <c r="G309" s="136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136"/>
      <c r="C310" s="136"/>
      <c r="D310" s="136"/>
      <c r="E310" s="136"/>
      <c r="F310" s="136"/>
      <c r="G310" s="136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136"/>
      <c r="C311" s="136"/>
      <c r="D311" s="136"/>
      <c r="E311" s="136"/>
      <c r="F311" s="136"/>
      <c r="G311" s="136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136"/>
      <c r="C312" s="136"/>
      <c r="D312" s="136"/>
      <c r="E312" s="136"/>
      <c r="F312" s="136"/>
      <c r="G312" s="136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136"/>
      <c r="C313" s="136"/>
      <c r="D313" s="136"/>
      <c r="E313" s="136"/>
      <c r="F313" s="136"/>
      <c r="G313" s="136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136"/>
      <c r="C314" s="136"/>
      <c r="D314" s="136"/>
      <c r="E314" s="136"/>
      <c r="F314" s="136"/>
      <c r="G314" s="136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136"/>
      <c r="C315" s="136"/>
      <c r="D315" s="136"/>
      <c r="E315" s="136"/>
      <c r="F315" s="136"/>
      <c r="G315" s="136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136"/>
      <c r="C316" s="136"/>
      <c r="D316" s="136"/>
      <c r="E316" s="136"/>
      <c r="F316" s="136"/>
      <c r="G316" s="136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136"/>
      <c r="C317" s="136"/>
      <c r="D317" s="136"/>
      <c r="E317" s="136"/>
      <c r="F317" s="136"/>
      <c r="G317" s="136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136"/>
      <c r="C318" s="136"/>
      <c r="D318" s="136"/>
      <c r="E318" s="136"/>
      <c r="F318" s="136"/>
      <c r="G318" s="136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136"/>
      <c r="C319" s="136"/>
      <c r="D319" s="136"/>
      <c r="E319" s="136"/>
      <c r="F319" s="136"/>
      <c r="G319" s="136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136"/>
      <c r="C320" s="136"/>
      <c r="D320" s="136"/>
      <c r="E320" s="136"/>
      <c r="F320" s="136"/>
      <c r="G320" s="136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136"/>
      <c r="C321" s="136"/>
      <c r="D321" s="136"/>
      <c r="E321" s="136"/>
      <c r="F321" s="136"/>
      <c r="G321" s="136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136"/>
      <c r="C322" s="136"/>
      <c r="D322" s="136"/>
      <c r="E322" s="136"/>
      <c r="F322" s="136"/>
      <c r="G322" s="136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136"/>
      <c r="C323" s="136"/>
      <c r="D323" s="136"/>
      <c r="E323" s="136"/>
      <c r="F323" s="136"/>
      <c r="G323" s="136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136"/>
      <c r="C324" s="136"/>
      <c r="D324" s="136"/>
      <c r="E324" s="136"/>
      <c r="F324" s="136"/>
      <c r="G324" s="136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136"/>
      <c r="C325" s="136"/>
      <c r="D325" s="136"/>
      <c r="E325" s="136"/>
      <c r="F325" s="136"/>
      <c r="G325" s="136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136"/>
      <c r="C326" s="136"/>
      <c r="D326" s="136"/>
      <c r="E326" s="136"/>
      <c r="F326" s="136"/>
      <c r="G326" s="136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136"/>
      <c r="C327" s="136"/>
      <c r="D327" s="136"/>
      <c r="E327" s="136"/>
      <c r="F327" s="136"/>
      <c r="G327" s="136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136"/>
      <c r="C328" s="136"/>
      <c r="D328" s="136"/>
      <c r="E328" s="136"/>
      <c r="F328" s="136"/>
      <c r="G328" s="136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136"/>
      <c r="C329" s="136"/>
      <c r="D329" s="136"/>
      <c r="E329" s="136"/>
      <c r="F329" s="136"/>
      <c r="G329" s="136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136"/>
      <c r="C330" s="136"/>
      <c r="D330" s="136"/>
      <c r="E330" s="136"/>
      <c r="F330" s="136"/>
      <c r="G330" s="136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136"/>
      <c r="C331" s="136"/>
      <c r="D331" s="136"/>
      <c r="E331" s="136"/>
      <c r="F331" s="136"/>
      <c r="G331" s="136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136"/>
      <c r="C332" s="136"/>
      <c r="D332" s="136"/>
      <c r="E332" s="136"/>
      <c r="F332" s="136"/>
      <c r="G332" s="136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136"/>
      <c r="C333" s="136"/>
      <c r="D333" s="136"/>
      <c r="E333" s="136"/>
      <c r="F333" s="136"/>
      <c r="G333" s="136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136"/>
      <c r="C334" s="136"/>
      <c r="D334" s="136"/>
      <c r="E334" s="136"/>
      <c r="F334" s="136"/>
      <c r="G334" s="136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136"/>
      <c r="C335" s="136"/>
      <c r="D335" s="136"/>
      <c r="E335" s="136"/>
      <c r="F335" s="136"/>
      <c r="G335" s="136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136"/>
      <c r="C336" s="136"/>
      <c r="D336" s="136"/>
      <c r="E336" s="136"/>
      <c r="F336" s="136"/>
      <c r="G336" s="136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136"/>
      <c r="C337" s="136"/>
      <c r="D337" s="136"/>
      <c r="E337" s="136"/>
      <c r="F337" s="136"/>
      <c r="G337" s="136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136"/>
      <c r="C338" s="136"/>
      <c r="D338" s="136"/>
      <c r="E338" s="136"/>
      <c r="F338" s="136"/>
      <c r="G338" s="136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136"/>
      <c r="C339" s="136"/>
      <c r="D339" s="136"/>
      <c r="E339" s="136"/>
      <c r="F339" s="136"/>
      <c r="G339" s="136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136"/>
      <c r="C340" s="136"/>
      <c r="D340" s="136"/>
      <c r="E340" s="136"/>
      <c r="F340" s="136"/>
      <c r="G340" s="136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136"/>
      <c r="C341" s="136"/>
      <c r="D341" s="136"/>
      <c r="E341" s="136"/>
      <c r="F341" s="136"/>
      <c r="G341" s="136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136"/>
      <c r="C342" s="136"/>
      <c r="D342" s="136"/>
      <c r="E342" s="136"/>
      <c r="F342" s="136"/>
      <c r="G342" s="136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136"/>
      <c r="C343" s="136"/>
      <c r="D343" s="136"/>
      <c r="E343" s="136"/>
      <c r="F343" s="136"/>
      <c r="G343" s="136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136"/>
      <c r="C344" s="136"/>
      <c r="D344" s="136"/>
      <c r="E344" s="136"/>
      <c r="F344" s="136"/>
      <c r="G344" s="136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136"/>
      <c r="C345" s="136"/>
      <c r="D345" s="136"/>
      <c r="E345" s="136"/>
      <c r="F345" s="136"/>
      <c r="G345" s="136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136"/>
      <c r="C346" s="136"/>
      <c r="D346" s="136"/>
      <c r="E346" s="136"/>
      <c r="F346" s="136"/>
      <c r="G346" s="136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136"/>
      <c r="C347" s="136"/>
      <c r="D347" s="136"/>
      <c r="E347" s="136"/>
      <c r="F347" s="136"/>
      <c r="G347" s="136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136"/>
      <c r="C348" s="136"/>
      <c r="D348" s="136"/>
      <c r="E348" s="136"/>
      <c r="F348" s="136"/>
      <c r="G348" s="136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136"/>
      <c r="C349" s="136"/>
      <c r="D349" s="136"/>
      <c r="E349" s="136"/>
      <c r="F349" s="136"/>
      <c r="G349" s="136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136"/>
      <c r="C350" s="136"/>
      <c r="D350" s="136"/>
      <c r="E350" s="136"/>
      <c r="F350" s="136"/>
      <c r="G350" s="136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136"/>
      <c r="C351" s="136"/>
      <c r="D351" s="136"/>
      <c r="E351" s="136"/>
      <c r="F351" s="136"/>
      <c r="G351" s="136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136"/>
      <c r="C352" s="136"/>
      <c r="D352" s="136"/>
      <c r="E352" s="136"/>
      <c r="F352" s="136"/>
      <c r="G352" s="136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136"/>
      <c r="C353" s="136"/>
      <c r="D353" s="136"/>
      <c r="E353" s="136"/>
      <c r="F353" s="136"/>
      <c r="G353" s="136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136"/>
      <c r="C354" s="136"/>
      <c r="D354" s="136"/>
      <c r="E354" s="136"/>
      <c r="F354" s="136"/>
      <c r="G354" s="136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136"/>
      <c r="C355" s="136"/>
      <c r="D355" s="136"/>
      <c r="E355" s="136"/>
      <c r="F355" s="136"/>
      <c r="G355" s="136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136"/>
      <c r="C356" s="136"/>
      <c r="D356" s="136"/>
      <c r="E356" s="136"/>
      <c r="F356" s="136"/>
      <c r="G356" s="136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136"/>
      <c r="C357" s="136"/>
      <c r="D357" s="136"/>
      <c r="E357" s="136"/>
      <c r="F357" s="136"/>
      <c r="G357" s="136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136"/>
      <c r="C358" s="136"/>
      <c r="D358" s="136"/>
      <c r="E358" s="136"/>
      <c r="F358" s="136"/>
      <c r="G358" s="136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136"/>
      <c r="C359" s="136"/>
      <c r="D359" s="136"/>
      <c r="E359" s="136"/>
      <c r="F359" s="136"/>
      <c r="G359" s="136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136"/>
      <c r="C360" s="136"/>
      <c r="D360" s="136"/>
      <c r="E360" s="136"/>
      <c r="F360" s="136"/>
      <c r="G360" s="136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136"/>
      <c r="C361" s="136"/>
      <c r="D361" s="136"/>
      <c r="E361" s="136"/>
      <c r="F361" s="136"/>
      <c r="G361" s="136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136"/>
      <c r="C362" s="136"/>
      <c r="D362" s="136"/>
      <c r="E362" s="136"/>
      <c r="F362" s="136"/>
      <c r="G362" s="136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136"/>
      <c r="C363" s="136"/>
      <c r="D363" s="136"/>
      <c r="E363" s="136"/>
      <c r="F363" s="136"/>
      <c r="G363" s="136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136"/>
      <c r="C364" s="136"/>
      <c r="D364" s="136"/>
      <c r="E364" s="136"/>
      <c r="F364" s="136"/>
      <c r="G364" s="136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136"/>
      <c r="C365" s="136"/>
      <c r="D365" s="136"/>
      <c r="E365" s="136"/>
      <c r="F365" s="136"/>
      <c r="G365" s="136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136"/>
      <c r="C366" s="136"/>
      <c r="D366" s="136"/>
      <c r="E366" s="136"/>
      <c r="F366" s="136"/>
      <c r="G366" s="136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136"/>
      <c r="C367" s="136"/>
      <c r="D367" s="136"/>
      <c r="E367" s="136"/>
      <c r="F367" s="136"/>
      <c r="G367" s="136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136"/>
      <c r="C368" s="136"/>
      <c r="D368" s="136"/>
      <c r="E368" s="136"/>
      <c r="F368" s="136"/>
      <c r="G368" s="136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136"/>
      <c r="C369" s="136"/>
      <c r="D369" s="136"/>
      <c r="E369" s="136"/>
      <c r="F369" s="136"/>
      <c r="G369" s="136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136"/>
      <c r="C370" s="136"/>
      <c r="D370" s="136"/>
      <c r="E370" s="136"/>
      <c r="F370" s="136"/>
      <c r="G370" s="136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136"/>
      <c r="C371" s="136"/>
      <c r="D371" s="136"/>
      <c r="E371" s="136"/>
      <c r="F371" s="136"/>
      <c r="G371" s="136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136"/>
      <c r="C372" s="136"/>
      <c r="D372" s="136"/>
      <c r="E372" s="136"/>
      <c r="F372" s="136"/>
      <c r="G372" s="136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136"/>
      <c r="C373" s="136"/>
      <c r="D373" s="136"/>
      <c r="E373" s="136"/>
      <c r="F373" s="136"/>
      <c r="G373" s="136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136"/>
      <c r="C374" s="136"/>
      <c r="D374" s="136"/>
      <c r="E374" s="136"/>
      <c r="F374" s="136"/>
      <c r="G374" s="136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136"/>
      <c r="C375" s="136"/>
      <c r="D375" s="136"/>
      <c r="E375" s="136"/>
      <c r="F375" s="136"/>
      <c r="G375" s="136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136"/>
      <c r="C376" s="136"/>
      <c r="D376" s="136"/>
      <c r="E376" s="136"/>
      <c r="F376" s="136"/>
      <c r="G376" s="136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136"/>
      <c r="C377" s="136"/>
      <c r="D377" s="136"/>
      <c r="E377" s="136"/>
      <c r="F377" s="136"/>
      <c r="G377" s="136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136"/>
      <c r="C378" s="136"/>
      <c r="D378" s="136"/>
      <c r="E378" s="136"/>
      <c r="F378" s="136"/>
      <c r="G378" s="136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136"/>
      <c r="C379" s="136"/>
      <c r="D379" s="136"/>
      <c r="E379" s="136"/>
      <c r="F379" s="136"/>
      <c r="G379" s="136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136"/>
      <c r="C380" s="136"/>
      <c r="D380" s="136"/>
      <c r="E380" s="136"/>
      <c r="F380" s="136"/>
      <c r="G380" s="136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136"/>
      <c r="C381" s="136"/>
      <c r="D381" s="136"/>
      <c r="E381" s="136"/>
      <c r="F381" s="136"/>
      <c r="G381" s="136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136"/>
      <c r="C382" s="136"/>
      <c r="D382" s="136"/>
      <c r="E382" s="136"/>
      <c r="F382" s="136"/>
      <c r="G382" s="136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136"/>
      <c r="C383" s="136"/>
      <c r="D383" s="136"/>
      <c r="E383" s="136"/>
      <c r="F383" s="136"/>
      <c r="G383" s="136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136"/>
      <c r="C384" s="136"/>
      <c r="D384" s="136"/>
      <c r="E384" s="136"/>
      <c r="F384" s="136"/>
      <c r="G384" s="136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136"/>
      <c r="C385" s="136"/>
      <c r="D385" s="136"/>
      <c r="E385" s="136"/>
      <c r="F385" s="136"/>
      <c r="G385" s="136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136"/>
      <c r="C386" s="136"/>
      <c r="D386" s="136"/>
      <c r="E386" s="136"/>
      <c r="F386" s="136"/>
      <c r="G386" s="136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136"/>
      <c r="C387" s="136"/>
      <c r="D387" s="136"/>
      <c r="E387" s="136"/>
      <c r="F387" s="136"/>
      <c r="G387" s="136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136"/>
      <c r="C388" s="136"/>
      <c r="D388" s="136"/>
      <c r="E388" s="136"/>
      <c r="F388" s="136"/>
      <c r="G388" s="136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136"/>
      <c r="C389" s="136"/>
      <c r="D389" s="136"/>
      <c r="E389" s="136"/>
      <c r="F389" s="136"/>
      <c r="G389" s="136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136"/>
      <c r="C390" s="136"/>
      <c r="D390" s="136"/>
      <c r="E390" s="136"/>
      <c r="F390" s="136"/>
      <c r="G390" s="136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136"/>
      <c r="C391" s="136"/>
      <c r="D391" s="136"/>
      <c r="E391" s="136"/>
      <c r="F391" s="136"/>
      <c r="G391" s="136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136"/>
      <c r="C392" s="136"/>
      <c r="D392" s="136"/>
      <c r="E392" s="136"/>
      <c r="F392" s="136"/>
      <c r="G392" s="136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136"/>
      <c r="C393" s="136"/>
      <c r="D393" s="136"/>
      <c r="E393" s="136"/>
      <c r="F393" s="136"/>
      <c r="G393" s="136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136"/>
      <c r="C394" s="136"/>
      <c r="D394" s="136"/>
      <c r="E394" s="136"/>
      <c r="F394" s="136"/>
      <c r="G394" s="136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136"/>
      <c r="C395" s="136"/>
      <c r="D395" s="136"/>
      <c r="E395" s="136"/>
      <c r="F395" s="136"/>
      <c r="G395" s="136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136"/>
      <c r="C396" s="136"/>
      <c r="D396" s="136"/>
      <c r="E396" s="136"/>
      <c r="F396" s="136"/>
      <c r="G396" s="136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136"/>
      <c r="C397" s="136"/>
      <c r="D397" s="136"/>
      <c r="E397" s="136"/>
      <c r="F397" s="136"/>
      <c r="G397" s="136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136"/>
      <c r="C398" s="136"/>
      <c r="D398" s="136"/>
      <c r="E398" s="136"/>
      <c r="F398" s="136"/>
      <c r="G398" s="136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136"/>
      <c r="C399" s="136"/>
      <c r="D399" s="136"/>
      <c r="E399" s="136"/>
      <c r="F399" s="136"/>
      <c r="G399" s="136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136"/>
      <c r="C400" s="136"/>
      <c r="D400" s="136"/>
      <c r="E400" s="136"/>
      <c r="F400" s="136"/>
      <c r="G400" s="136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136"/>
      <c r="C401" s="136"/>
      <c r="D401" s="136"/>
      <c r="E401" s="136"/>
      <c r="F401" s="136"/>
      <c r="G401" s="136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136"/>
      <c r="C402" s="136"/>
      <c r="D402" s="136"/>
      <c r="E402" s="136"/>
      <c r="F402" s="136"/>
      <c r="G402" s="136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136"/>
      <c r="C403" s="136"/>
      <c r="D403" s="136"/>
      <c r="E403" s="136"/>
      <c r="F403" s="136"/>
      <c r="G403" s="136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136"/>
      <c r="C404" s="136"/>
      <c r="D404" s="136"/>
      <c r="E404" s="136"/>
      <c r="F404" s="136"/>
      <c r="G404" s="136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136"/>
      <c r="C405" s="136"/>
      <c r="D405" s="136"/>
      <c r="E405" s="136"/>
      <c r="F405" s="136"/>
      <c r="G405" s="136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136"/>
      <c r="C406" s="136"/>
      <c r="D406" s="136"/>
      <c r="E406" s="136"/>
      <c r="F406" s="136"/>
      <c r="G406" s="136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136"/>
      <c r="C407" s="136"/>
      <c r="D407" s="136"/>
      <c r="E407" s="136"/>
      <c r="F407" s="136"/>
      <c r="G407" s="136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136"/>
      <c r="C408" s="136"/>
      <c r="D408" s="136"/>
      <c r="E408" s="136"/>
      <c r="F408" s="136"/>
      <c r="G408" s="136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136"/>
      <c r="C409" s="136"/>
      <c r="D409" s="136"/>
      <c r="E409" s="136"/>
      <c r="F409" s="136"/>
      <c r="G409" s="136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136"/>
      <c r="C410" s="136"/>
      <c r="D410" s="136"/>
      <c r="E410" s="136"/>
      <c r="F410" s="136"/>
      <c r="G410" s="136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136"/>
      <c r="C411" s="136"/>
      <c r="D411" s="136"/>
      <c r="E411" s="136"/>
      <c r="F411" s="136"/>
      <c r="G411" s="136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136"/>
      <c r="C412" s="136"/>
      <c r="D412" s="136"/>
      <c r="E412" s="136"/>
      <c r="F412" s="136"/>
      <c r="G412" s="136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136"/>
      <c r="C413" s="136"/>
      <c r="D413" s="136"/>
      <c r="E413" s="136"/>
      <c r="F413" s="136"/>
      <c r="G413" s="136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136"/>
      <c r="C414" s="136"/>
      <c r="D414" s="136"/>
      <c r="E414" s="136"/>
      <c r="F414" s="136"/>
      <c r="G414" s="136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136"/>
      <c r="C415" s="136"/>
      <c r="D415" s="136"/>
      <c r="E415" s="136"/>
      <c r="F415" s="136"/>
      <c r="G415" s="136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136"/>
      <c r="C416" s="136"/>
      <c r="D416" s="136"/>
      <c r="E416" s="136"/>
      <c r="F416" s="136"/>
      <c r="G416" s="136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136"/>
      <c r="C417" s="136"/>
      <c r="D417" s="136"/>
      <c r="E417" s="136"/>
      <c r="F417" s="136"/>
      <c r="G417" s="136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136"/>
      <c r="C418" s="136"/>
      <c r="D418" s="136"/>
      <c r="E418" s="136"/>
      <c r="F418" s="136"/>
      <c r="G418" s="136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136"/>
      <c r="C419" s="136"/>
      <c r="D419" s="136"/>
      <c r="E419" s="136"/>
      <c r="F419" s="136"/>
      <c r="G419" s="136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136"/>
      <c r="C420" s="136"/>
      <c r="D420" s="136"/>
      <c r="E420" s="136"/>
      <c r="F420" s="136"/>
      <c r="G420" s="136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136"/>
      <c r="C421" s="136"/>
      <c r="D421" s="136"/>
      <c r="E421" s="136"/>
      <c r="F421" s="136"/>
      <c r="G421" s="136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136"/>
      <c r="C422" s="136"/>
      <c r="D422" s="136"/>
      <c r="E422" s="136"/>
      <c r="F422" s="136"/>
      <c r="G422" s="136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136"/>
      <c r="C423" s="136"/>
      <c r="D423" s="136"/>
      <c r="E423" s="136"/>
      <c r="F423" s="136"/>
      <c r="G423" s="136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136"/>
      <c r="C424" s="136"/>
      <c r="D424" s="136"/>
      <c r="E424" s="136"/>
      <c r="F424" s="136"/>
      <c r="G424" s="136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136"/>
      <c r="C425" s="136"/>
      <c r="D425" s="136"/>
      <c r="E425" s="136"/>
      <c r="F425" s="136"/>
      <c r="G425" s="136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136"/>
      <c r="C426" s="136"/>
      <c r="D426" s="136"/>
      <c r="E426" s="136"/>
      <c r="F426" s="136"/>
      <c r="G426" s="136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136"/>
      <c r="C427" s="136"/>
      <c r="D427" s="136"/>
      <c r="E427" s="136"/>
      <c r="F427" s="136"/>
      <c r="G427" s="136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136"/>
      <c r="C428" s="136"/>
      <c r="D428" s="136"/>
      <c r="E428" s="136"/>
      <c r="F428" s="136"/>
      <c r="G428" s="136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136"/>
      <c r="C429" s="136"/>
      <c r="D429" s="136"/>
      <c r="E429" s="136"/>
      <c r="F429" s="136"/>
      <c r="G429" s="136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136"/>
      <c r="C430" s="136"/>
      <c r="D430" s="136"/>
      <c r="E430" s="136"/>
      <c r="F430" s="136"/>
      <c r="G430" s="136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136"/>
      <c r="C431" s="136"/>
      <c r="D431" s="136"/>
      <c r="E431" s="136"/>
      <c r="F431" s="136"/>
      <c r="G431" s="136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136"/>
      <c r="C432" s="136"/>
      <c r="D432" s="136"/>
      <c r="E432" s="136"/>
      <c r="F432" s="136"/>
      <c r="G432" s="136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136"/>
      <c r="C433" s="136"/>
      <c r="D433" s="136"/>
      <c r="E433" s="136"/>
      <c r="F433" s="136"/>
      <c r="G433" s="136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136"/>
      <c r="C434" s="136"/>
      <c r="D434" s="136"/>
      <c r="E434" s="136"/>
      <c r="F434" s="136"/>
      <c r="G434" s="136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136"/>
      <c r="C435" s="136"/>
      <c r="D435" s="136"/>
      <c r="E435" s="136"/>
      <c r="F435" s="136"/>
      <c r="G435" s="136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136"/>
      <c r="C436" s="136"/>
      <c r="D436" s="136"/>
      <c r="E436" s="136"/>
      <c r="F436" s="136"/>
      <c r="G436" s="136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136"/>
      <c r="C437" s="136"/>
      <c r="D437" s="136"/>
      <c r="E437" s="136"/>
      <c r="F437" s="136"/>
      <c r="G437" s="136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136"/>
      <c r="C438" s="136"/>
      <c r="D438" s="136"/>
      <c r="E438" s="136"/>
      <c r="F438" s="136"/>
      <c r="G438" s="136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136"/>
      <c r="C439" s="136"/>
      <c r="D439" s="136"/>
      <c r="E439" s="136"/>
      <c r="F439" s="136"/>
      <c r="G439" s="136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136"/>
      <c r="C440" s="136"/>
      <c r="D440" s="136"/>
      <c r="E440" s="136"/>
      <c r="F440" s="136"/>
      <c r="G440" s="136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136"/>
      <c r="C441" s="136"/>
      <c r="D441" s="136"/>
      <c r="E441" s="136"/>
      <c r="F441" s="136"/>
      <c r="G441" s="136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136"/>
      <c r="C442" s="136"/>
      <c r="D442" s="136"/>
      <c r="E442" s="136"/>
      <c r="F442" s="136"/>
      <c r="G442" s="136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136"/>
      <c r="C443" s="136"/>
      <c r="D443" s="136"/>
      <c r="E443" s="136"/>
      <c r="F443" s="136"/>
      <c r="G443" s="136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136"/>
      <c r="C444" s="136"/>
      <c r="D444" s="136"/>
      <c r="E444" s="136"/>
      <c r="F444" s="136"/>
      <c r="G444" s="136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136"/>
      <c r="C445" s="136"/>
      <c r="D445" s="136"/>
      <c r="E445" s="136"/>
      <c r="F445" s="136"/>
      <c r="G445" s="136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136"/>
      <c r="C446" s="136"/>
      <c r="D446" s="136"/>
      <c r="E446" s="136"/>
      <c r="F446" s="136"/>
      <c r="G446" s="136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136"/>
      <c r="C447" s="136"/>
      <c r="D447" s="136"/>
      <c r="E447" s="136"/>
      <c r="F447" s="136"/>
      <c r="G447" s="136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136"/>
      <c r="C448" s="136"/>
      <c r="D448" s="136"/>
      <c r="E448" s="136"/>
      <c r="F448" s="136"/>
      <c r="G448" s="136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136"/>
      <c r="C449" s="136"/>
      <c r="D449" s="136"/>
      <c r="E449" s="136"/>
      <c r="F449" s="136"/>
      <c r="G449" s="136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136"/>
      <c r="C450" s="136"/>
      <c r="D450" s="136"/>
      <c r="E450" s="136"/>
      <c r="F450" s="136"/>
      <c r="G450" s="136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136"/>
      <c r="C451" s="136"/>
      <c r="D451" s="136"/>
      <c r="E451" s="136"/>
      <c r="F451" s="136"/>
      <c r="G451" s="136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136"/>
      <c r="C452" s="136"/>
      <c r="D452" s="136"/>
      <c r="E452" s="136"/>
      <c r="F452" s="136"/>
      <c r="G452" s="136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136"/>
      <c r="C453" s="136"/>
      <c r="D453" s="136"/>
      <c r="E453" s="136"/>
      <c r="F453" s="136"/>
      <c r="G453" s="136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136"/>
      <c r="C454" s="136"/>
      <c r="D454" s="136"/>
      <c r="E454" s="136"/>
      <c r="F454" s="136"/>
      <c r="G454" s="136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136"/>
      <c r="C455" s="136"/>
      <c r="D455" s="136"/>
      <c r="E455" s="136"/>
      <c r="F455" s="136"/>
      <c r="G455" s="136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136"/>
      <c r="C456" s="136"/>
      <c r="D456" s="136"/>
      <c r="E456" s="136"/>
      <c r="F456" s="136"/>
      <c r="G456" s="136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136"/>
      <c r="C457" s="136"/>
      <c r="D457" s="136"/>
      <c r="E457" s="136"/>
      <c r="F457" s="136"/>
      <c r="G457" s="136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136"/>
      <c r="C458" s="136"/>
      <c r="D458" s="136"/>
      <c r="E458" s="136"/>
      <c r="F458" s="136"/>
      <c r="G458" s="136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136"/>
      <c r="C459" s="136"/>
      <c r="D459" s="136"/>
      <c r="E459" s="136"/>
      <c r="F459" s="136"/>
      <c r="G459" s="136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136"/>
      <c r="C460" s="136"/>
      <c r="D460" s="136"/>
      <c r="E460" s="136"/>
      <c r="F460" s="136"/>
      <c r="G460" s="136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136"/>
      <c r="C461" s="136"/>
      <c r="D461" s="136"/>
      <c r="E461" s="136"/>
      <c r="F461" s="136"/>
      <c r="G461" s="136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136"/>
      <c r="C462" s="136"/>
      <c r="D462" s="136"/>
      <c r="E462" s="136"/>
      <c r="F462" s="136"/>
      <c r="G462" s="136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136"/>
      <c r="C463" s="136"/>
      <c r="D463" s="136"/>
      <c r="E463" s="136"/>
      <c r="F463" s="136"/>
      <c r="G463" s="136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136"/>
      <c r="C464" s="136"/>
      <c r="D464" s="136"/>
      <c r="E464" s="136"/>
      <c r="F464" s="136"/>
      <c r="G464" s="136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136"/>
      <c r="C465" s="136"/>
      <c r="D465" s="136"/>
      <c r="E465" s="136"/>
      <c r="F465" s="136"/>
      <c r="G465" s="136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136"/>
      <c r="C466" s="136"/>
      <c r="D466" s="136"/>
      <c r="E466" s="136"/>
      <c r="F466" s="136"/>
      <c r="G466" s="136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136"/>
      <c r="C467" s="136"/>
      <c r="D467" s="136"/>
      <c r="E467" s="136"/>
      <c r="F467" s="136"/>
      <c r="G467" s="136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136"/>
      <c r="C468" s="136"/>
      <c r="D468" s="136"/>
      <c r="E468" s="136"/>
      <c r="F468" s="136"/>
      <c r="G468" s="136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136"/>
      <c r="C469" s="136"/>
      <c r="D469" s="136"/>
      <c r="E469" s="136"/>
      <c r="F469" s="136"/>
      <c r="G469" s="136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136"/>
      <c r="C470" s="136"/>
      <c r="D470" s="136"/>
      <c r="E470" s="136"/>
      <c r="F470" s="136"/>
      <c r="G470" s="136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136"/>
      <c r="C471" s="136"/>
      <c r="D471" s="136"/>
      <c r="E471" s="136"/>
      <c r="F471" s="136"/>
      <c r="G471" s="136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136"/>
      <c r="C472" s="136"/>
      <c r="D472" s="136"/>
      <c r="E472" s="136"/>
      <c r="F472" s="136"/>
      <c r="G472" s="136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136"/>
      <c r="C473" s="136"/>
      <c r="D473" s="136"/>
      <c r="E473" s="136"/>
      <c r="F473" s="136"/>
      <c r="G473" s="136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136"/>
      <c r="C474" s="136"/>
      <c r="D474" s="136"/>
      <c r="E474" s="136"/>
      <c r="F474" s="136"/>
      <c r="G474" s="136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136"/>
      <c r="C475" s="136"/>
      <c r="D475" s="136"/>
      <c r="E475" s="136"/>
      <c r="F475" s="136"/>
      <c r="G475" s="136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136"/>
      <c r="C476" s="136"/>
      <c r="D476" s="136"/>
      <c r="E476" s="136"/>
      <c r="F476" s="136"/>
      <c r="G476" s="136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136"/>
      <c r="C477" s="136"/>
      <c r="D477" s="136"/>
      <c r="E477" s="136"/>
      <c r="F477" s="136"/>
      <c r="G477" s="136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136"/>
      <c r="C478" s="136"/>
      <c r="D478" s="136"/>
      <c r="E478" s="136"/>
      <c r="F478" s="136"/>
      <c r="G478" s="136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136"/>
      <c r="C479" s="136"/>
      <c r="D479" s="136"/>
      <c r="E479" s="136"/>
      <c r="F479" s="136"/>
      <c r="G479" s="136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136"/>
      <c r="C480" s="136"/>
      <c r="D480" s="136"/>
      <c r="E480" s="136"/>
      <c r="F480" s="136"/>
      <c r="G480" s="136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136"/>
      <c r="C481" s="136"/>
      <c r="D481" s="136"/>
      <c r="E481" s="136"/>
      <c r="F481" s="136"/>
      <c r="G481" s="136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136"/>
      <c r="C482" s="136"/>
      <c r="D482" s="136"/>
      <c r="E482" s="136"/>
      <c r="F482" s="136"/>
      <c r="G482" s="136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136"/>
      <c r="C483" s="136"/>
      <c r="D483" s="136"/>
      <c r="E483" s="136"/>
      <c r="F483" s="136"/>
      <c r="G483" s="136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136"/>
      <c r="C484" s="136"/>
      <c r="D484" s="136"/>
      <c r="E484" s="136"/>
      <c r="F484" s="136"/>
      <c r="G484" s="136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136"/>
      <c r="C485" s="136"/>
      <c r="D485" s="136"/>
      <c r="E485" s="136"/>
      <c r="F485" s="136"/>
      <c r="G485" s="136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136"/>
      <c r="C486" s="136"/>
      <c r="D486" s="136"/>
      <c r="E486" s="136"/>
      <c r="F486" s="136"/>
      <c r="G486" s="136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136"/>
      <c r="C487" s="136"/>
      <c r="D487" s="136"/>
      <c r="E487" s="136"/>
      <c r="F487" s="136"/>
      <c r="G487" s="136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136"/>
      <c r="C488" s="136"/>
      <c r="D488" s="136"/>
      <c r="E488" s="136"/>
      <c r="F488" s="136"/>
      <c r="G488" s="136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136"/>
      <c r="C489" s="136"/>
      <c r="D489" s="136"/>
      <c r="E489" s="136"/>
      <c r="F489" s="136"/>
      <c r="G489" s="136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136"/>
      <c r="C490" s="136"/>
      <c r="D490" s="136"/>
      <c r="E490" s="136"/>
      <c r="F490" s="136"/>
      <c r="G490" s="136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136"/>
      <c r="C491" s="136"/>
      <c r="D491" s="136"/>
      <c r="E491" s="136"/>
      <c r="F491" s="136"/>
      <c r="G491" s="136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136"/>
      <c r="C492" s="136"/>
      <c r="D492" s="136"/>
      <c r="E492" s="136"/>
      <c r="F492" s="136"/>
      <c r="G492" s="136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136"/>
      <c r="C493" s="136"/>
      <c r="D493" s="136"/>
      <c r="E493" s="136"/>
      <c r="F493" s="136"/>
      <c r="G493" s="136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136"/>
      <c r="C494" s="136"/>
      <c r="D494" s="136"/>
      <c r="E494" s="136"/>
      <c r="F494" s="136"/>
      <c r="G494" s="136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136"/>
      <c r="C495" s="136"/>
      <c r="D495" s="136"/>
      <c r="E495" s="136"/>
      <c r="F495" s="136"/>
      <c r="G495" s="136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136"/>
      <c r="C496" s="136"/>
      <c r="D496" s="136"/>
      <c r="E496" s="136"/>
      <c r="F496" s="136"/>
      <c r="G496" s="136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136"/>
      <c r="C497" s="136"/>
      <c r="D497" s="136"/>
      <c r="E497" s="136"/>
      <c r="F497" s="136"/>
      <c r="G497" s="136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136"/>
      <c r="C498" s="136"/>
      <c r="D498" s="136"/>
      <c r="E498" s="136"/>
      <c r="F498" s="136"/>
      <c r="G498" s="136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136"/>
      <c r="C499" s="136"/>
      <c r="D499" s="136"/>
      <c r="E499" s="136"/>
      <c r="F499" s="136"/>
      <c r="G499" s="136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136"/>
      <c r="C500" s="136"/>
      <c r="D500" s="136"/>
      <c r="E500" s="136"/>
      <c r="F500" s="136"/>
      <c r="G500" s="136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136"/>
      <c r="C501" s="136"/>
      <c r="D501" s="136"/>
      <c r="E501" s="136"/>
      <c r="F501" s="136"/>
      <c r="G501" s="136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136"/>
      <c r="C502" s="136"/>
      <c r="D502" s="136"/>
      <c r="E502" s="136"/>
      <c r="F502" s="136"/>
      <c r="G502" s="136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136"/>
      <c r="C503" s="136"/>
      <c r="D503" s="136"/>
      <c r="E503" s="136"/>
      <c r="F503" s="136"/>
      <c r="G503" s="136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136"/>
      <c r="C504" s="136"/>
      <c r="D504" s="136"/>
      <c r="E504" s="136"/>
      <c r="F504" s="136"/>
      <c r="G504" s="136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136"/>
      <c r="C505" s="136"/>
      <c r="D505" s="136"/>
      <c r="E505" s="136"/>
      <c r="F505" s="136"/>
      <c r="G505" s="136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136"/>
      <c r="C506" s="136"/>
      <c r="D506" s="136"/>
      <c r="E506" s="136"/>
      <c r="F506" s="136"/>
      <c r="G506" s="136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136"/>
      <c r="C507" s="136"/>
      <c r="D507" s="136"/>
      <c r="E507" s="136"/>
      <c r="F507" s="136"/>
      <c r="G507" s="136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136"/>
      <c r="C508" s="136"/>
      <c r="D508" s="136"/>
      <c r="E508" s="136"/>
      <c r="F508" s="136"/>
      <c r="G508" s="136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136"/>
      <c r="C509" s="136"/>
      <c r="D509" s="136"/>
      <c r="E509" s="136"/>
      <c r="F509" s="136"/>
      <c r="G509" s="136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136"/>
      <c r="C510" s="136"/>
      <c r="D510" s="136"/>
      <c r="E510" s="136"/>
      <c r="F510" s="136"/>
      <c r="G510" s="136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136"/>
      <c r="C511" s="136"/>
      <c r="D511" s="136"/>
      <c r="E511" s="136"/>
      <c r="F511" s="136"/>
      <c r="G511" s="136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136"/>
      <c r="C512" s="136"/>
      <c r="D512" s="136"/>
      <c r="E512" s="136"/>
      <c r="F512" s="136"/>
      <c r="G512" s="136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136"/>
      <c r="C513" s="136"/>
      <c r="D513" s="136"/>
      <c r="E513" s="136"/>
      <c r="F513" s="136"/>
      <c r="G513" s="136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136"/>
      <c r="C514" s="136"/>
      <c r="D514" s="136"/>
      <c r="E514" s="136"/>
      <c r="F514" s="136"/>
      <c r="G514" s="136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136"/>
      <c r="C515" s="136"/>
      <c r="D515" s="136"/>
      <c r="E515" s="136"/>
      <c r="F515" s="136"/>
      <c r="G515" s="136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136"/>
      <c r="C516" s="136"/>
      <c r="D516" s="136"/>
      <c r="E516" s="136"/>
      <c r="F516" s="136"/>
      <c r="G516" s="136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136"/>
      <c r="C517" s="136"/>
      <c r="D517" s="136"/>
      <c r="E517" s="136"/>
      <c r="F517" s="136"/>
      <c r="G517" s="136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136"/>
      <c r="C518" s="136"/>
      <c r="D518" s="136"/>
      <c r="E518" s="136"/>
      <c r="F518" s="136"/>
      <c r="G518" s="136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136"/>
      <c r="C519" s="136"/>
      <c r="D519" s="136"/>
      <c r="E519" s="136"/>
      <c r="F519" s="136"/>
      <c r="G519" s="136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136"/>
      <c r="C520" s="136"/>
      <c r="D520" s="136"/>
      <c r="E520" s="136"/>
      <c r="F520" s="136"/>
      <c r="G520" s="136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136"/>
      <c r="C521" s="136"/>
      <c r="D521" s="136"/>
      <c r="E521" s="136"/>
      <c r="F521" s="136"/>
      <c r="G521" s="136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136"/>
      <c r="C522" s="136"/>
      <c r="D522" s="136"/>
      <c r="E522" s="136"/>
      <c r="F522" s="136"/>
      <c r="G522" s="136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136"/>
      <c r="C523" s="136"/>
      <c r="D523" s="136"/>
      <c r="E523" s="136"/>
      <c r="F523" s="136"/>
      <c r="G523" s="136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136"/>
      <c r="C524" s="136"/>
      <c r="D524" s="136"/>
      <c r="E524" s="136"/>
      <c r="F524" s="136"/>
      <c r="G524" s="136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136"/>
      <c r="C525" s="136"/>
      <c r="D525" s="136"/>
      <c r="E525" s="136"/>
      <c r="F525" s="136"/>
      <c r="G525" s="136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136"/>
      <c r="C526" s="136"/>
      <c r="D526" s="136"/>
      <c r="E526" s="136"/>
      <c r="F526" s="136"/>
      <c r="G526" s="136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136"/>
      <c r="C527" s="136"/>
      <c r="D527" s="136"/>
      <c r="E527" s="136"/>
      <c r="F527" s="136"/>
      <c r="G527" s="136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136"/>
      <c r="C528" s="136"/>
      <c r="D528" s="136"/>
      <c r="E528" s="136"/>
      <c r="F528" s="136"/>
      <c r="G528" s="136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136"/>
      <c r="C529" s="136"/>
      <c r="D529" s="136"/>
      <c r="E529" s="136"/>
      <c r="F529" s="136"/>
      <c r="G529" s="136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136"/>
      <c r="C530" s="136"/>
      <c r="D530" s="136"/>
      <c r="E530" s="136"/>
      <c r="F530" s="136"/>
      <c r="G530" s="136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136"/>
      <c r="C531" s="136"/>
      <c r="D531" s="136"/>
      <c r="E531" s="136"/>
      <c r="F531" s="136"/>
      <c r="G531" s="136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136"/>
      <c r="C532" s="136"/>
      <c r="D532" s="136"/>
      <c r="E532" s="136"/>
      <c r="F532" s="136"/>
      <c r="G532" s="136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136"/>
      <c r="C533" s="136"/>
      <c r="D533" s="136"/>
      <c r="E533" s="136"/>
      <c r="F533" s="136"/>
      <c r="G533" s="136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136"/>
      <c r="C534" s="136"/>
      <c r="D534" s="136"/>
      <c r="E534" s="136"/>
      <c r="F534" s="136"/>
      <c r="G534" s="136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136"/>
      <c r="C535" s="136"/>
      <c r="D535" s="136"/>
      <c r="E535" s="136"/>
      <c r="F535" s="136"/>
      <c r="G535" s="136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136"/>
      <c r="C536" s="136"/>
      <c r="D536" s="136"/>
      <c r="E536" s="136"/>
      <c r="F536" s="136"/>
      <c r="G536" s="136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136"/>
      <c r="C537" s="136"/>
      <c r="D537" s="136"/>
      <c r="E537" s="136"/>
      <c r="F537" s="136"/>
      <c r="G537" s="136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136"/>
      <c r="C538" s="136"/>
      <c r="D538" s="136"/>
      <c r="E538" s="136"/>
      <c r="F538" s="136"/>
      <c r="G538" s="136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136"/>
      <c r="C539" s="136"/>
      <c r="D539" s="136"/>
      <c r="E539" s="136"/>
      <c r="F539" s="136"/>
      <c r="G539" s="136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136"/>
      <c r="C540" s="136"/>
      <c r="D540" s="136"/>
      <c r="E540" s="136"/>
      <c r="F540" s="136"/>
      <c r="G540" s="136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136"/>
      <c r="C541" s="136"/>
      <c r="D541" s="136"/>
      <c r="E541" s="136"/>
      <c r="F541" s="136"/>
      <c r="G541" s="136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136"/>
      <c r="C542" s="136"/>
      <c r="D542" s="136"/>
      <c r="E542" s="136"/>
      <c r="F542" s="136"/>
      <c r="G542" s="136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136"/>
      <c r="C543" s="136"/>
      <c r="D543" s="136"/>
      <c r="E543" s="136"/>
      <c r="F543" s="136"/>
      <c r="G543" s="136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136"/>
      <c r="C544" s="136"/>
      <c r="D544" s="136"/>
      <c r="E544" s="136"/>
      <c r="F544" s="136"/>
      <c r="G544" s="136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136"/>
      <c r="C545" s="136"/>
      <c r="D545" s="136"/>
      <c r="E545" s="136"/>
      <c r="F545" s="136"/>
      <c r="G545" s="136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136"/>
      <c r="C546" s="136"/>
      <c r="D546" s="136"/>
      <c r="E546" s="136"/>
      <c r="F546" s="136"/>
      <c r="G546" s="136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136"/>
      <c r="C547" s="136"/>
      <c r="D547" s="136"/>
      <c r="E547" s="136"/>
      <c r="F547" s="136"/>
      <c r="G547" s="136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136"/>
      <c r="C548" s="136"/>
      <c r="D548" s="136"/>
      <c r="E548" s="136"/>
      <c r="F548" s="136"/>
      <c r="G548" s="136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136"/>
      <c r="C549" s="136"/>
      <c r="D549" s="136"/>
      <c r="E549" s="136"/>
      <c r="F549" s="136"/>
      <c r="G549" s="136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136"/>
      <c r="C550" s="136"/>
      <c r="D550" s="136"/>
      <c r="E550" s="136"/>
      <c r="F550" s="136"/>
      <c r="G550" s="136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136"/>
      <c r="C551" s="136"/>
      <c r="D551" s="136"/>
      <c r="E551" s="136"/>
      <c r="F551" s="136"/>
      <c r="G551" s="136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136"/>
      <c r="C552" s="136"/>
      <c r="D552" s="136"/>
      <c r="E552" s="136"/>
      <c r="F552" s="136"/>
      <c r="G552" s="136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136"/>
      <c r="C553" s="136"/>
      <c r="D553" s="136"/>
      <c r="E553" s="136"/>
      <c r="F553" s="136"/>
      <c r="G553" s="136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136"/>
      <c r="C554" s="136"/>
      <c r="D554" s="136"/>
      <c r="E554" s="136"/>
      <c r="F554" s="136"/>
      <c r="G554" s="136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136"/>
      <c r="C555" s="136"/>
      <c r="D555" s="136"/>
      <c r="E555" s="136"/>
      <c r="F555" s="136"/>
      <c r="G555" s="136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136"/>
      <c r="C556" s="136"/>
      <c r="D556" s="136"/>
      <c r="E556" s="136"/>
      <c r="F556" s="136"/>
      <c r="G556" s="136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136"/>
      <c r="C557" s="136"/>
      <c r="D557" s="136"/>
      <c r="E557" s="136"/>
      <c r="F557" s="136"/>
      <c r="G557" s="136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136"/>
      <c r="C558" s="136"/>
      <c r="D558" s="136"/>
      <c r="E558" s="136"/>
      <c r="F558" s="136"/>
      <c r="G558" s="136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136"/>
      <c r="C559" s="136"/>
      <c r="D559" s="136"/>
      <c r="E559" s="136"/>
      <c r="F559" s="136"/>
      <c r="G559" s="136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136"/>
      <c r="C560" s="136"/>
      <c r="D560" s="136"/>
      <c r="E560" s="136"/>
      <c r="F560" s="136"/>
      <c r="G560" s="136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136"/>
      <c r="C561" s="136"/>
      <c r="D561" s="136"/>
      <c r="E561" s="136"/>
      <c r="F561" s="136"/>
      <c r="G561" s="136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136"/>
      <c r="C562" s="136"/>
      <c r="D562" s="136"/>
      <c r="E562" s="136"/>
      <c r="F562" s="136"/>
      <c r="G562" s="136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136"/>
      <c r="C563" s="136"/>
      <c r="D563" s="136"/>
      <c r="E563" s="136"/>
      <c r="F563" s="136"/>
      <c r="G563" s="136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136"/>
      <c r="C564" s="136"/>
      <c r="D564" s="136"/>
      <c r="E564" s="136"/>
      <c r="F564" s="136"/>
      <c r="G564" s="136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136"/>
      <c r="C565" s="136"/>
      <c r="D565" s="136"/>
      <c r="E565" s="136"/>
      <c r="F565" s="136"/>
      <c r="G565" s="136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136"/>
      <c r="C566" s="136"/>
      <c r="D566" s="136"/>
      <c r="E566" s="136"/>
      <c r="F566" s="136"/>
      <c r="G566" s="136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136"/>
      <c r="C567" s="136"/>
      <c r="D567" s="136"/>
      <c r="E567" s="136"/>
      <c r="F567" s="136"/>
      <c r="G567" s="136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136"/>
      <c r="C568" s="136"/>
      <c r="D568" s="136"/>
      <c r="E568" s="136"/>
      <c r="F568" s="136"/>
      <c r="G568" s="136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136"/>
      <c r="C569" s="136"/>
      <c r="D569" s="136"/>
      <c r="E569" s="136"/>
      <c r="F569" s="136"/>
      <c r="G569" s="136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136"/>
      <c r="C570" s="136"/>
      <c r="D570" s="136"/>
      <c r="E570" s="136"/>
      <c r="F570" s="136"/>
      <c r="G570" s="136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136"/>
      <c r="C571" s="136"/>
      <c r="D571" s="136"/>
      <c r="E571" s="136"/>
      <c r="F571" s="136"/>
      <c r="G571" s="136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136"/>
      <c r="C572" s="136"/>
      <c r="D572" s="136"/>
      <c r="E572" s="136"/>
      <c r="F572" s="136"/>
      <c r="G572" s="136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136"/>
      <c r="C573" s="136"/>
      <c r="D573" s="136"/>
      <c r="E573" s="136"/>
      <c r="F573" s="136"/>
      <c r="G573" s="136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136"/>
      <c r="C574" s="136"/>
      <c r="D574" s="136"/>
      <c r="E574" s="136"/>
      <c r="F574" s="136"/>
      <c r="G574" s="136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136"/>
      <c r="C575" s="136"/>
      <c r="D575" s="136"/>
      <c r="E575" s="136"/>
      <c r="F575" s="136"/>
      <c r="G575" s="136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136"/>
      <c r="C576" s="136"/>
      <c r="D576" s="136"/>
      <c r="E576" s="136"/>
      <c r="F576" s="136"/>
      <c r="G576" s="136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136"/>
      <c r="C577" s="136"/>
      <c r="D577" s="136"/>
      <c r="E577" s="136"/>
      <c r="F577" s="136"/>
      <c r="G577" s="136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136"/>
      <c r="C578" s="136"/>
      <c r="D578" s="136"/>
      <c r="E578" s="136"/>
      <c r="F578" s="136"/>
      <c r="G578" s="136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136"/>
      <c r="C579" s="136"/>
      <c r="D579" s="136"/>
      <c r="E579" s="136"/>
      <c r="F579" s="136"/>
      <c r="G579" s="136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136"/>
      <c r="C580" s="136"/>
      <c r="D580" s="136"/>
      <c r="E580" s="136"/>
      <c r="F580" s="136"/>
      <c r="G580" s="136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136"/>
      <c r="C581" s="136"/>
      <c r="D581" s="136"/>
      <c r="E581" s="136"/>
      <c r="F581" s="136"/>
      <c r="G581" s="136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136"/>
      <c r="C582" s="136"/>
      <c r="D582" s="136"/>
      <c r="E582" s="136"/>
      <c r="F582" s="136"/>
      <c r="G582" s="136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136"/>
      <c r="C583" s="136"/>
      <c r="D583" s="136"/>
      <c r="E583" s="136"/>
      <c r="F583" s="136"/>
      <c r="G583" s="136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136"/>
      <c r="C584" s="136"/>
      <c r="D584" s="136"/>
      <c r="E584" s="136"/>
      <c r="F584" s="136"/>
      <c r="G584" s="136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136"/>
      <c r="C585" s="136"/>
      <c r="D585" s="136"/>
      <c r="E585" s="136"/>
      <c r="F585" s="136"/>
      <c r="G585" s="136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136"/>
      <c r="C586" s="136"/>
      <c r="D586" s="136"/>
      <c r="E586" s="136"/>
      <c r="F586" s="136"/>
      <c r="G586" s="136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136"/>
      <c r="C587" s="136"/>
      <c r="D587" s="136"/>
      <c r="E587" s="136"/>
      <c r="F587" s="136"/>
      <c r="G587" s="136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136"/>
      <c r="C588" s="136"/>
      <c r="D588" s="136"/>
      <c r="E588" s="136"/>
      <c r="F588" s="136"/>
      <c r="G588" s="136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136"/>
      <c r="C589" s="136"/>
      <c r="D589" s="136"/>
      <c r="E589" s="136"/>
      <c r="F589" s="136"/>
      <c r="G589" s="136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136"/>
      <c r="C590" s="136"/>
      <c r="D590" s="136"/>
      <c r="E590" s="136"/>
      <c r="F590" s="136"/>
      <c r="G590" s="136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136"/>
      <c r="C591" s="136"/>
      <c r="D591" s="136"/>
      <c r="E591" s="136"/>
      <c r="F591" s="136"/>
      <c r="G591" s="136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136"/>
      <c r="C592" s="136"/>
      <c r="D592" s="136"/>
      <c r="E592" s="136"/>
      <c r="F592" s="136"/>
      <c r="G592" s="136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136"/>
      <c r="C593" s="136"/>
      <c r="D593" s="136"/>
      <c r="E593" s="136"/>
      <c r="F593" s="136"/>
      <c r="G593" s="136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136"/>
      <c r="C594" s="136"/>
      <c r="D594" s="136"/>
      <c r="E594" s="136"/>
      <c r="F594" s="136"/>
      <c r="G594" s="136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136"/>
      <c r="C595" s="136"/>
      <c r="D595" s="136"/>
      <c r="E595" s="136"/>
      <c r="F595" s="136"/>
      <c r="G595" s="136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136"/>
      <c r="C596" s="136"/>
      <c r="D596" s="136"/>
      <c r="E596" s="136"/>
      <c r="F596" s="136"/>
      <c r="G596" s="136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136"/>
      <c r="C597" s="136"/>
      <c r="D597" s="136"/>
      <c r="E597" s="136"/>
      <c r="F597" s="136"/>
      <c r="G597" s="136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136"/>
      <c r="C598" s="136"/>
      <c r="D598" s="136"/>
      <c r="E598" s="136"/>
      <c r="F598" s="136"/>
      <c r="G598" s="136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136"/>
      <c r="C599" s="136"/>
      <c r="D599" s="136"/>
      <c r="E599" s="136"/>
      <c r="F599" s="136"/>
      <c r="G599" s="136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136"/>
      <c r="C600" s="136"/>
      <c r="D600" s="136"/>
      <c r="E600" s="136"/>
      <c r="F600" s="136"/>
      <c r="G600" s="136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136"/>
      <c r="C601" s="136"/>
      <c r="D601" s="136"/>
      <c r="E601" s="136"/>
      <c r="F601" s="136"/>
      <c r="G601" s="136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136"/>
      <c r="C602" s="136"/>
      <c r="D602" s="136"/>
      <c r="E602" s="136"/>
      <c r="F602" s="136"/>
      <c r="G602" s="136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136"/>
      <c r="C603" s="136"/>
      <c r="D603" s="136"/>
      <c r="E603" s="136"/>
      <c r="F603" s="136"/>
      <c r="G603" s="136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136"/>
      <c r="C604" s="136"/>
      <c r="D604" s="136"/>
      <c r="E604" s="136"/>
      <c r="F604" s="136"/>
      <c r="G604" s="136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136"/>
      <c r="C605" s="136"/>
      <c r="D605" s="136"/>
      <c r="E605" s="136"/>
      <c r="F605" s="136"/>
      <c r="G605" s="136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136"/>
      <c r="C606" s="136"/>
      <c r="D606" s="136"/>
      <c r="E606" s="136"/>
      <c r="F606" s="136"/>
      <c r="G606" s="136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136"/>
      <c r="C607" s="136"/>
      <c r="D607" s="136"/>
      <c r="E607" s="136"/>
      <c r="F607" s="136"/>
      <c r="G607" s="136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136"/>
      <c r="C608" s="136"/>
      <c r="D608" s="136"/>
      <c r="E608" s="136"/>
      <c r="F608" s="136"/>
      <c r="G608" s="136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136"/>
      <c r="C609" s="136"/>
      <c r="D609" s="136"/>
      <c r="E609" s="136"/>
      <c r="F609" s="136"/>
      <c r="G609" s="136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136"/>
      <c r="C610" s="136"/>
      <c r="D610" s="136"/>
      <c r="E610" s="136"/>
      <c r="F610" s="136"/>
      <c r="G610" s="136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136"/>
      <c r="C611" s="136"/>
      <c r="D611" s="136"/>
      <c r="E611" s="136"/>
      <c r="F611" s="136"/>
      <c r="G611" s="136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136"/>
      <c r="C612" s="136"/>
      <c r="D612" s="136"/>
      <c r="E612" s="136"/>
      <c r="F612" s="136"/>
      <c r="G612" s="136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136"/>
      <c r="C613" s="136"/>
      <c r="D613" s="136"/>
      <c r="E613" s="136"/>
      <c r="F613" s="136"/>
      <c r="G613" s="136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136"/>
      <c r="C614" s="136"/>
      <c r="D614" s="136"/>
      <c r="E614" s="136"/>
      <c r="F614" s="136"/>
      <c r="G614" s="136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136"/>
      <c r="C615" s="136"/>
      <c r="D615" s="136"/>
      <c r="E615" s="136"/>
      <c r="F615" s="136"/>
      <c r="G615" s="136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136"/>
      <c r="C616" s="136"/>
      <c r="D616" s="136"/>
      <c r="E616" s="136"/>
      <c r="F616" s="136"/>
      <c r="G616" s="136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136"/>
      <c r="C617" s="136"/>
      <c r="D617" s="136"/>
      <c r="E617" s="136"/>
      <c r="F617" s="136"/>
      <c r="G617" s="136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136"/>
      <c r="C618" s="136"/>
      <c r="D618" s="136"/>
      <c r="E618" s="136"/>
      <c r="F618" s="136"/>
      <c r="G618" s="136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136"/>
      <c r="C619" s="136"/>
      <c r="D619" s="136"/>
      <c r="E619" s="136"/>
      <c r="F619" s="136"/>
      <c r="G619" s="136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136"/>
      <c r="C620" s="136"/>
      <c r="D620" s="136"/>
      <c r="E620" s="136"/>
      <c r="F620" s="136"/>
      <c r="G620" s="136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136"/>
      <c r="C621" s="136"/>
      <c r="D621" s="136"/>
      <c r="E621" s="136"/>
      <c r="F621" s="136"/>
      <c r="G621" s="136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136"/>
      <c r="C622" s="136"/>
      <c r="D622" s="136"/>
      <c r="E622" s="136"/>
      <c r="F622" s="136"/>
      <c r="G622" s="136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136"/>
      <c r="C623" s="136"/>
      <c r="D623" s="136"/>
      <c r="E623" s="136"/>
      <c r="F623" s="136"/>
      <c r="G623" s="136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136"/>
      <c r="C624" s="136"/>
      <c r="D624" s="136"/>
      <c r="E624" s="136"/>
      <c r="F624" s="136"/>
      <c r="G624" s="136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136"/>
      <c r="C625" s="136"/>
      <c r="D625" s="136"/>
      <c r="E625" s="136"/>
      <c r="F625" s="136"/>
      <c r="G625" s="136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136"/>
      <c r="C626" s="136"/>
      <c r="D626" s="136"/>
      <c r="E626" s="136"/>
      <c r="F626" s="136"/>
      <c r="G626" s="136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136"/>
      <c r="C627" s="136"/>
      <c r="D627" s="136"/>
      <c r="E627" s="136"/>
      <c r="F627" s="136"/>
      <c r="G627" s="136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136"/>
      <c r="C628" s="136"/>
      <c r="D628" s="136"/>
      <c r="E628" s="136"/>
      <c r="F628" s="136"/>
      <c r="G628" s="136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136"/>
      <c r="C629" s="136"/>
      <c r="D629" s="136"/>
      <c r="E629" s="136"/>
      <c r="F629" s="136"/>
      <c r="G629" s="136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136"/>
      <c r="C630" s="136"/>
      <c r="D630" s="136"/>
      <c r="E630" s="136"/>
      <c r="F630" s="136"/>
      <c r="G630" s="136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136"/>
      <c r="C631" s="136"/>
      <c r="D631" s="136"/>
      <c r="E631" s="136"/>
      <c r="F631" s="136"/>
      <c r="G631" s="136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136"/>
      <c r="C632" s="136"/>
      <c r="D632" s="136"/>
      <c r="E632" s="136"/>
      <c r="F632" s="136"/>
      <c r="G632" s="136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136"/>
      <c r="C633" s="136"/>
      <c r="D633" s="136"/>
      <c r="E633" s="136"/>
      <c r="F633" s="136"/>
      <c r="G633" s="136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136"/>
      <c r="C634" s="136"/>
      <c r="D634" s="136"/>
      <c r="E634" s="136"/>
      <c r="F634" s="136"/>
      <c r="G634" s="136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136"/>
      <c r="C635" s="136"/>
      <c r="D635" s="136"/>
      <c r="E635" s="136"/>
      <c r="F635" s="136"/>
      <c r="G635" s="136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136"/>
      <c r="C636" s="136"/>
      <c r="D636" s="136"/>
      <c r="E636" s="136"/>
      <c r="F636" s="136"/>
      <c r="G636" s="136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136"/>
      <c r="C637" s="136"/>
      <c r="D637" s="136"/>
      <c r="E637" s="136"/>
      <c r="F637" s="136"/>
      <c r="G637" s="136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136"/>
      <c r="C638" s="136"/>
      <c r="D638" s="136"/>
      <c r="E638" s="136"/>
      <c r="F638" s="136"/>
      <c r="G638" s="136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136"/>
      <c r="C639" s="136"/>
      <c r="D639" s="136"/>
      <c r="E639" s="136"/>
      <c r="F639" s="136"/>
      <c r="G639" s="136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136"/>
      <c r="C640" s="136"/>
      <c r="D640" s="136"/>
      <c r="E640" s="136"/>
      <c r="F640" s="136"/>
      <c r="G640" s="136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136"/>
      <c r="C641" s="136"/>
      <c r="D641" s="136"/>
      <c r="E641" s="136"/>
      <c r="F641" s="136"/>
      <c r="G641" s="136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136"/>
      <c r="C642" s="136"/>
      <c r="D642" s="136"/>
      <c r="E642" s="136"/>
      <c r="F642" s="136"/>
      <c r="G642" s="136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136"/>
      <c r="C643" s="136"/>
      <c r="D643" s="136"/>
      <c r="E643" s="136"/>
      <c r="F643" s="136"/>
      <c r="G643" s="136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136"/>
      <c r="C644" s="136"/>
      <c r="D644" s="136"/>
      <c r="E644" s="136"/>
      <c r="F644" s="136"/>
      <c r="G644" s="136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136"/>
      <c r="C645" s="136"/>
      <c r="D645" s="136"/>
      <c r="E645" s="136"/>
      <c r="F645" s="136"/>
      <c r="G645" s="136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136"/>
      <c r="C646" s="136"/>
      <c r="D646" s="136"/>
      <c r="E646" s="136"/>
      <c r="F646" s="136"/>
      <c r="G646" s="136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136"/>
      <c r="C647" s="136"/>
      <c r="D647" s="136"/>
      <c r="E647" s="136"/>
      <c r="F647" s="136"/>
      <c r="G647" s="136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136"/>
      <c r="C648" s="136"/>
      <c r="D648" s="136"/>
      <c r="E648" s="136"/>
      <c r="F648" s="136"/>
      <c r="G648" s="136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136"/>
      <c r="C649" s="136"/>
      <c r="D649" s="136"/>
      <c r="E649" s="136"/>
      <c r="F649" s="136"/>
      <c r="G649" s="136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136"/>
      <c r="C650" s="136"/>
      <c r="D650" s="136"/>
      <c r="E650" s="136"/>
      <c r="F650" s="136"/>
      <c r="G650" s="136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136"/>
      <c r="C651" s="136"/>
      <c r="D651" s="136"/>
      <c r="E651" s="136"/>
      <c r="F651" s="136"/>
      <c r="G651" s="136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136"/>
      <c r="C652" s="136"/>
      <c r="D652" s="136"/>
      <c r="E652" s="136"/>
      <c r="F652" s="136"/>
      <c r="G652" s="136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136"/>
      <c r="C653" s="136"/>
      <c r="D653" s="136"/>
      <c r="E653" s="136"/>
      <c r="F653" s="136"/>
      <c r="G653" s="136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136"/>
      <c r="C654" s="136"/>
      <c r="D654" s="136"/>
      <c r="E654" s="136"/>
      <c r="F654" s="136"/>
      <c r="G654" s="136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136"/>
      <c r="C655" s="136"/>
      <c r="D655" s="136"/>
      <c r="E655" s="136"/>
      <c r="F655" s="136"/>
      <c r="G655" s="136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136"/>
      <c r="C656" s="136"/>
      <c r="D656" s="136"/>
      <c r="E656" s="136"/>
      <c r="F656" s="136"/>
      <c r="G656" s="136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136"/>
      <c r="C657" s="136"/>
      <c r="D657" s="136"/>
      <c r="E657" s="136"/>
      <c r="F657" s="136"/>
      <c r="G657" s="136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136"/>
      <c r="C658" s="136"/>
      <c r="D658" s="136"/>
      <c r="E658" s="136"/>
      <c r="F658" s="136"/>
      <c r="G658" s="136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136"/>
      <c r="C659" s="136"/>
      <c r="D659" s="136"/>
      <c r="E659" s="136"/>
      <c r="F659" s="136"/>
      <c r="G659" s="136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136"/>
      <c r="C660" s="136"/>
      <c r="D660" s="136"/>
      <c r="E660" s="136"/>
      <c r="F660" s="136"/>
      <c r="G660" s="136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136"/>
      <c r="C661" s="136"/>
      <c r="D661" s="136"/>
      <c r="E661" s="136"/>
      <c r="F661" s="136"/>
      <c r="G661" s="136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136"/>
      <c r="C662" s="136"/>
      <c r="D662" s="136"/>
      <c r="E662" s="136"/>
      <c r="F662" s="136"/>
      <c r="G662" s="136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136"/>
      <c r="C663" s="136"/>
      <c r="D663" s="136"/>
      <c r="E663" s="136"/>
      <c r="F663" s="136"/>
      <c r="G663" s="136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136"/>
      <c r="C664" s="136"/>
      <c r="D664" s="136"/>
      <c r="E664" s="136"/>
      <c r="F664" s="136"/>
      <c r="G664" s="136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136"/>
      <c r="C665" s="136"/>
      <c r="D665" s="136"/>
      <c r="E665" s="136"/>
      <c r="F665" s="136"/>
      <c r="G665" s="136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136"/>
      <c r="C666" s="136"/>
      <c r="D666" s="136"/>
      <c r="E666" s="136"/>
      <c r="F666" s="136"/>
      <c r="G666" s="136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136"/>
      <c r="C667" s="136"/>
      <c r="D667" s="136"/>
      <c r="E667" s="136"/>
      <c r="F667" s="136"/>
      <c r="G667" s="136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136"/>
      <c r="C668" s="136"/>
      <c r="D668" s="136"/>
      <c r="E668" s="136"/>
      <c r="F668" s="136"/>
      <c r="G668" s="136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136"/>
      <c r="C669" s="136"/>
      <c r="D669" s="136"/>
      <c r="E669" s="136"/>
      <c r="F669" s="136"/>
      <c r="G669" s="136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136"/>
      <c r="C670" s="136"/>
      <c r="D670" s="136"/>
      <c r="E670" s="136"/>
      <c r="F670" s="136"/>
      <c r="G670" s="136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136"/>
      <c r="C671" s="136"/>
      <c r="D671" s="136"/>
      <c r="E671" s="136"/>
      <c r="F671" s="136"/>
      <c r="G671" s="136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136"/>
      <c r="C672" s="136"/>
      <c r="D672" s="136"/>
      <c r="E672" s="136"/>
      <c r="F672" s="136"/>
      <c r="G672" s="136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136"/>
      <c r="C673" s="136"/>
      <c r="D673" s="136"/>
      <c r="E673" s="136"/>
      <c r="F673" s="136"/>
      <c r="G673" s="136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136"/>
      <c r="C674" s="136"/>
      <c r="D674" s="136"/>
      <c r="E674" s="136"/>
      <c r="F674" s="136"/>
      <c r="G674" s="136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136"/>
      <c r="C675" s="136"/>
      <c r="D675" s="136"/>
      <c r="E675" s="136"/>
      <c r="F675" s="136"/>
      <c r="G675" s="136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136"/>
      <c r="C676" s="136"/>
      <c r="D676" s="136"/>
      <c r="E676" s="136"/>
      <c r="F676" s="136"/>
      <c r="G676" s="136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136"/>
      <c r="C677" s="136"/>
      <c r="D677" s="136"/>
      <c r="E677" s="136"/>
      <c r="F677" s="136"/>
      <c r="G677" s="136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136"/>
      <c r="C678" s="136"/>
      <c r="D678" s="136"/>
      <c r="E678" s="136"/>
      <c r="F678" s="136"/>
      <c r="G678" s="136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136"/>
      <c r="C679" s="136"/>
      <c r="D679" s="136"/>
      <c r="E679" s="136"/>
      <c r="F679" s="136"/>
      <c r="G679" s="136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136"/>
      <c r="C680" s="136"/>
      <c r="D680" s="136"/>
      <c r="E680" s="136"/>
      <c r="F680" s="136"/>
      <c r="G680" s="136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136"/>
      <c r="C681" s="136"/>
      <c r="D681" s="136"/>
      <c r="E681" s="136"/>
      <c r="F681" s="136"/>
      <c r="G681" s="136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136"/>
      <c r="C682" s="136"/>
      <c r="D682" s="136"/>
      <c r="E682" s="136"/>
      <c r="F682" s="136"/>
      <c r="G682" s="136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136"/>
      <c r="C683" s="136"/>
      <c r="D683" s="136"/>
      <c r="E683" s="136"/>
      <c r="F683" s="136"/>
      <c r="G683" s="136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136"/>
      <c r="C684" s="136"/>
      <c r="D684" s="136"/>
      <c r="E684" s="136"/>
      <c r="F684" s="136"/>
      <c r="G684" s="136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136"/>
      <c r="C685" s="136"/>
      <c r="D685" s="136"/>
      <c r="E685" s="136"/>
      <c r="F685" s="136"/>
      <c r="G685" s="136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136"/>
      <c r="C686" s="136"/>
      <c r="D686" s="136"/>
      <c r="E686" s="136"/>
      <c r="F686" s="136"/>
      <c r="G686" s="136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136"/>
      <c r="C687" s="136"/>
      <c r="D687" s="136"/>
      <c r="E687" s="136"/>
      <c r="F687" s="136"/>
      <c r="G687" s="136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136"/>
      <c r="C688" s="136"/>
      <c r="D688" s="136"/>
      <c r="E688" s="136"/>
      <c r="F688" s="136"/>
      <c r="G688" s="136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136"/>
      <c r="C689" s="136"/>
      <c r="D689" s="136"/>
      <c r="E689" s="136"/>
      <c r="F689" s="136"/>
      <c r="G689" s="136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136"/>
      <c r="C690" s="136"/>
      <c r="D690" s="136"/>
      <c r="E690" s="136"/>
      <c r="F690" s="136"/>
      <c r="G690" s="136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136"/>
      <c r="C691" s="136"/>
      <c r="D691" s="136"/>
      <c r="E691" s="136"/>
      <c r="F691" s="136"/>
      <c r="G691" s="136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136"/>
      <c r="C692" s="136"/>
      <c r="D692" s="136"/>
      <c r="E692" s="136"/>
      <c r="F692" s="136"/>
      <c r="G692" s="136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136"/>
      <c r="C693" s="136"/>
      <c r="D693" s="136"/>
      <c r="E693" s="136"/>
      <c r="F693" s="136"/>
      <c r="G693" s="136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136"/>
      <c r="C694" s="136"/>
      <c r="D694" s="136"/>
      <c r="E694" s="136"/>
      <c r="F694" s="136"/>
      <c r="G694" s="136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136"/>
      <c r="C695" s="136"/>
      <c r="D695" s="136"/>
      <c r="E695" s="136"/>
      <c r="F695" s="136"/>
      <c r="G695" s="136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136"/>
      <c r="C696" s="136"/>
      <c r="D696" s="136"/>
      <c r="E696" s="136"/>
      <c r="F696" s="136"/>
      <c r="G696" s="136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136"/>
      <c r="C697" s="136"/>
      <c r="D697" s="136"/>
      <c r="E697" s="136"/>
      <c r="F697" s="136"/>
      <c r="G697" s="136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136"/>
      <c r="C698" s="136"/>
      <c r="D698" s="136"/>
      <c r="E698" s="136"/>
      <c r="F698" s="136"/>
      <c r="G698" s="136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136"/>
      <c r="C699" s="136"/>
      <c r="D699" s="136"/>
      <c r="E699" s="136"/>
      <c r="F699" s="136"/>
      <c r="G699" s="136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136"/>
      <c r="C700" s="136"/>
      <c r="D700" s="136"/>
      <c r="E700" s="136"/>
      <c r="F700" s="136"/>
      <c r="G700" s="136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136"/>
      <c r="C701" s="136"/>
      <c r="D701" s="136"/>
      <c r="E701" s="136"/>
      <c r="F701" s="136"/>
      <c r="G701" s="136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136"/>
      <c r="C702" s="136"/>
      <c r="D702" s="136"/>
      <c r="E702" s="136"/>
      <c r="F702" s="136"/>
      <c r="G702" s="136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136"/>
      <c r="C703" s="136"/>
      <c r="D703" s="136"/>
      <c r="E703" s="136"/>
      <c r="F703" s="136"/>
      <c r="G703" s="136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136"/>
      <c r="C704" s="136"/>
      <c r="D704" s="136"/>
      <c r="E704" s="136"/>
      <c r="F704" s="136"/>
      <c r="G704" s="136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136"/>
      <c r="C705" s="136"/>
      <c r="D705" s="136"/>
      <c r="E705" s="136"/>
      <c r="F705" s="136"/>
      <c r="G705" s="136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136"/>
      <c r="C706" s="136"/>
      <c r="D706" s="136"/>
      <c r="E706" s="136"/>
      <c r="F706" s="136"/>
      <c r="G706" s="136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136"/>
      <c r="C707" s="136"/>
      <c r="D707" s="136"/>
      <c r="E707" s="136"/>
      <c r="F707" s="136"/>
      <c r="G707" s="136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136"/>
      <c r="C708" s="136"/>
      <c r="D708" s="136"/>
      <c r="E708" s="136"/>
      <c r="F708" s="136"/>
      <c r="G708" s="136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136"/>
      <c r="C709" s="136"/>
      <c r="D709" s="136"/>
      <c r="E709" s="136"/>
      <c r="F709" s="136"/>
      <c r="G709" s="136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136"/>
      <c r="C710" s="136"/>
      <c r="D710" s="136"/>
      <c r="E710" s="136"/>
      <c r="F710" s="136"/>
      <c r="G710" s="136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136"/>
      <c r="C711" s="136"/>
      <c r="D711" s="136"/>
      <c r="E711" s="136"/>
      <c r="F711" s="136"/>
      <c r="G711" s="136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136"/>
      <c r="C712" s="136"/>
      <c r="D712" s="136"/>
      <c r="E712" s="136"/>
      <c r="F712" s="136"/>
      <c r="G712" s="136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136"/>
      <c r="C713" s="136"/>
      <c r="D713" s="136"/>
      <c r="E713" s="136"/>
      <c r="F713" s="136"/>
      <c r="G713" s="136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136"/>
      <c r="C714" s="136"/>
      <c r="D714" s="136"/>
      <c r="E714" s="136"/>
      <c r="F714" s="136"/>
      <c r="G714" s="136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136"/>
      <c r="C715" s="136"/>
      <c r="D715" s="136"/>
      <c r="E715" s="136"/>
      <c r="F715" s="136"/>
      <c r="G715" s="136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136"/>
      <c r="C716" s="136"/>
      <c r="D716" s="136"/>
      <c r="E716" s="136"/>
      <c r="F716" s="136"/>
      <c r="G716" s="136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136"/>
      <c r="C717" s="136"/>
      <c r="D717" s="136"/>
      <c r="E717" s="136"/>
      <c r="F717" s="136"/>
      <c r="G717" s="136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136"/>
      <c r="C718" s="136"/>
      <c r="D718" s="136"/>
      <c r="E718" s="136"/>
      <c r="F718" s="136"/>
      <c r="G718" s="136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136"/>
      <c r="C719" s="136"/>
      <c r="D719" s="136"/>
      <c r="E719" s="136"/>
      <c r="F719" s="136"/>
      <c r="G719" s="136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136"/>
      <c r="C720" s="136"/>
      <c r="D720" s="136"/>
      <c r="E720" s="136"/>
      <c r="F720" s="136"/>
      <c r="G720" s="136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136"/>
      <c r="C721" s="136"/>
      <c r="D721" s="136"/>
      <c r="E721" s="136"/>
      <c r="F721" s="136"/>
      <c r="G721" s="136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136"/>
      <c r="C722" s="136"/>
      <c r="D722" s="136"/>
      <c r="E722" s="136"/>
      <c r="F722" s="136"/>
      <c r="G722" s="136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136"/>
      <c r="C723" s="136"/>
      <c r="D723" s="136"/>
      <c r="E723" s="136"/>
      <c r="F723" s="136"/>
      <c r="G723" s="136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136"/>
      <c r="C724" s="136"/>
      <c r="D724" s="136"/>
      <c r="E724" s="136"/>
      <c r="F724" s="136"/>
      <c r="G724" s="136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136"/>
      <c r="C725" s="136"/>
      <c r="D725" s="136"/>
      <c r="E725" s="136"/>
      <c r="F725" s="136"/>
      <c r="G725" s="136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136"/>
      <c r="C726" s="136"/>
      <c r="D726" s="136"/>
      <c r="E726" s="136"/>
      <c r="F726" s="136"/>
      <c r="G726" s="136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136"/>
      <c r="C727" s="136"/>
      <c r="D727" s="136"/>
      <c r="E727" s="136"/>
      <c r="F727" s="136"/>
      <c r="G727" s="136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136"/>
      <c r="C728" s="136"/>
      <c r="D728" s="136"/>
      <c r="E728" s="136"/>
      <c r="F728" s="136"/>
      <c r="G728" s="136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136"/>
      <c r="C729" s="136"/>
      <c r="D729" s="136"/>
      <c r="E729" s="136"/>
      <c r="F729" s="136"/>
      <c r="G729" s="136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136"/>
      <c r="C730" s="136"/>
      <c r="D730" s="136"/>
      <c r="E730" s="136"/>
      <c r="F730" s="136"/>
      <c r="G730" s="136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136"/>
      <c r="C731" s="136"/>
      <c r="D731" s="136"/>
      <c r="E731" s="136"/>
      <c r="F731" s="136"/>
      <c r="G731" s="136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136"/>
      <c r="C732" s="136"/>
      <c r="D732" s="136"/>
      <c r="E732" s="136"/>
      <c r="F732" s="136"/>
      <c r="G732" s="136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136"/>
      <c r="C733" s="136"/>
      <c r="D733" s="136"/>
      <c r="E733" s="136"/>
      <c r="F733" s="136"/>
      <c r="G733" s="136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136"/>
      <c r="C734" s="136"/>
      <c r="D734" s="136"/>
      <c r="E734" s="136"/>
      <c r="F734" s="136"/>
      <c r="G734" s="136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136"/>
      <c r="C735" s="136"/>
      <c r="D735" s="136"/>
      <c r="E735" s="136"/>
      <c r="F735" s="136"/>
      <c r="G735" s="136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136"/>
      <c r="C736" s="136"/>
      <c r="D736" s="136"/>
      <c r="E736" s="136"/>
      <c r="F736" s="136"/>
      <c r="G736" s="136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136"/>
      <c r="C737" s="136"/>
      <c r="D737" s="136"/>
      <c r="E737" s="136"/>
      <c r="F737" s="136"/>
      <c r="G737" s="136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136"/>
      <c r="C738" s="136"/>
      <c r="D738" s="136"/>
      <c r="E738" s="136"/>
      <c r="F738" s="136"/>
      <c r="G738" s="136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136"/>
      <c r="C739" s="136"/>
      <c r="D739" s="136"/>
      <c r="E739" s="136"/>
      <c r="F739" s="136"/>
      <c r="G739" s="136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136"/>
      <c r="C740" s="136"/>
      <c r="D740" s="136"/>
      <c r="E740" s="136"/>
      <c r="F740" s="136"/>
      <c r="G740" s="136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136"/>
      <c r="C741" s="136"/>
      <c r="D741" s="136"/>
      <c r="E741" s="136"/>
      <c r="F741" s="136"/>
      <c r="G741" s="136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136"/>
      <c r="C742" s="136"/>
      <c r="D742" s="136"/>
      <c r="E742" s="136"/>
      <c r="F742" s="136"/>
      <c r="G742" s="136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136"/>
      <c r="C743" s="136"/>
      <c r="D743" s="136"/>
      <c r="E743" s="136"/>
      <c r="F743" s="136"/>
      <c r="G743" s="136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136"/>
      <c r="C744" s="136"/>
      <c r="D744" s="136"/>
      <c r="E744" s="136"/>
      <c r="F744" s="136"/>
      <c r="G744" s="136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136"/>
      <c r="C745" s="136"/>
      <c r="D745" s="136"/>
      <c r="E745" s="136"/>
      <c r="F745" s="136"/>
      <c r="G745" s="136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136"/>
      <c r="C746" s="136"/>
      <c r="D746" s="136"/>
      <c r="E746" s="136"/>
      <c r="F746" s="136"/>
      <c r="G746" s="136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136"/>
      <c r="C747" s="136"/>
      <c r="D747" s="136"/>
      <c r="E747" s="136"/>
      <c r="F747" s="136"/>
      <c r="G747" s="136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136"/>
      <c r="C748" s="136"/>
      <c r="D748" s="136"/>
      <c r="E748" s="136"/>
      <c r="F748" s="136"/>
      <c r="G748" s="136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136"/>
      <c r="C749" s="136"/>
      <c r="D749" s="136"/>
      <c r="E749" s="136"/>
      <c r="F749" s="136"/>
      <c r="G749" s="136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136"/>
      <c r="C750" s="136"/>
      <c r="D750" s="136"/>
      <c r="E750" s="136"/>
      <c r="F750" s="136"/>
      <c r="G750" s="136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136"/>
      <c r="C751" s="136"/>
      <c r="D751" s="136"/>
      <c r="E751" s="136"/>
      <c r="F751" s="136"/>
      <c r="G751" s="136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136"/>
      <c r="C752" s="136"/>
      <c r="D752" s="136"/>
      <c r="E752" s="136"/>
      <c r="F752" s="136"/>
      <c r="G752" s="136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136"/>
      <c r="C753" s="136"/>
      <c r="D753" s="136"/>
      <c r="E753" s="136"/>
      <c r="F753" s="136"/>
      <c r="G753" s="136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136"/>
      <c r="C754" s="136"/>
      <c r="D754" s="136"/>
      <c r="E754" s="136"/>
      <c r="F754" s="136"/>
      <c r="G754" s="136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136"/>
      <c r="C755" s="136"/>
      <c r="D755" s="136"/>
      <c r="E755" s="136"/>
      <c r="F755" s="136"/>
      <c r="G755" s="136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136"/>
      <c r="C756" s="136"/>
      <c r="D756" s="136"/>
      <c r="E756" s="136"/>
      <c r="F756" s="136"/>
      <c r="G756" s="136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136"/>
      <c r="C757" s="136"/>
      <c r="D757" s="136"/>
      <c r="E757" s="136"/>
      <c r="F757" s="136"/>
      <c r="G757" s="136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136"/>
      <c r="C758" s="136"/>
      <c r="D758" s="136"/>
      <c r="E758" s="136"/>
      <c r="F758" s="136"/>
      <c r="G758" s="136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136"/>
      <c r="C759" s="136"/>
      <c r="D759" s="136"/>
      <c r="E759" s="136"/>
      <c r="F759" s="136"/>
      <c r="G759" s="136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136"/>
      <c r="C760" s="136"/>
      <c r="D760" s="136"/>
      <c r="E760" s="136"/>
      <c r="F760" s="136"/>
      <c r="G760" s="136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136"/>
      <c r="C761" s="136"/>
      <c r="D761" s="136"/>
      <c r="E761" s="136"/>
      <c r="F761" s="136"/>
      <c r="G761" s="136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136"/>
      <c r="C762" s="136"/>
      <c r="D762" s="136"/>
      <c r="E762" s="136"/>
      <c r="F762" s="136"/>
      <c r="G762" s="136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136"/>
      <c r="C763" s="136"/>
      <c r="D763" s="136"/>
      <c r="E763" s="136"/>
      <c r="F763" s="136"/>
      <c r="G763" s="136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136"/>
      <c r="C764" s="136"/>
      <c r="D764" s="136"/>
      <c r="E764" s="136"/>
      <c r="F764" s="136"/>
      <c r="G764" s="136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136"/>
      <c r="C765" s="136"/>
      <c r="D765" s="136"/>
      <c r="E765" s="136"/>
      <c r="F765" s="136"/>
      <c r="G765" s="136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136"/>
      <c r="C766" s="136"/>
      <c r="D766" s="136"/>
      <c r="E766" s="136"/>
      <c r="F766" s="136"/>
      <c r="G766" s="136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136"/>
      <c r="C767" s="136"/>
      <c r="D767" s="136"/>
      <c r="E767" s="136"/>
      <c r="F767" s="136"/>
      <c r="G767" s="136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136"/>
      <c r="C768" s="136"/>
      <c r="D768" s="136"/>
      <c r="E768" s="136"/>
      <c r="F768" s="136"/>
      <c r="G768" s="136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136"/>
      <c r="C769" s="136"/>
      <c r="D769" s="136"/>
      <c r="E769" s="136"/>
      <c r="F769" s="136"/>
      <c r="G769" s="136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136"/>
      <c r="C770" s="136"/>
      <c r="D770" s="136"/>
      <c r="E770" s="136"/>
      <c r="F770" s="136"/>
      <c r="G770" s="136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136"/>
      <c r="C771" s="136"/>
      <c r="D771" s="136"/>
      <c r="E771" s="136"/>
      <c r="F771" s="136"/>
      <c r="G771" s="136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136"/>
      <c r="C772" s="136"/>
      <c r="D772" s="136"/>
      <c r="E772" s="136"/>
      <c r="F772" s="136"/>
      <c r="G772" s="136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136"/>
      <c r="C773" s="136"/>
      <c r="D773" s="136"/>
      <c r="E773" s="136"/>
      <c r="F773" s="136"/>
      <c r="G773" s="136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136"/>
      <c r="C774" s="136"/>
      <c r="D774" s="136"/>
      <c r="E774" s="136"/>
      <c r="F774" s="136"/>
      <c r="G774" s="136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136"/>
      <c r="C775" s="136"/>
      <c r="D775" s="136"/>
      <c r="E775" s="136"/>
      <c r="F775" s="136"/>
      <c r="G775" s="136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136"/>
      <c r="C776" s="136"/>
      <c r="D776" s="136"/>
      <c r="E776" s="136"/>
      <c r="F776" s="136"/>
      <c r="G776" s="136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136"/>
      <c r="C777" s="136"/>
      <c r="D777" s="136"/>
      <c r="E777" s="136"/>
      <c r="F777" s="136"/>
      <c r="G777" s="136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136"/>
      <c r="C778" s="136"/>
      <c r="D778" s="136"/>
      <c r="E778" s="136"/>
      <c r="F778" s="136"/>
      <c r="G778" s="136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136"/>
      <c r="C779" s="136"/>
      <c r="D779" s="136"/>
      <c r="E779" s="136"/>
      <c r="F779" s="136"/>
      <c r="G779" s="136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136"/>
      <c r="C780" s="136"/>
      <c r="D780" s="136"/>
      <c r="E780" s="136"/>
      <c r="F780" s="136"/>
      <c r="G780" s="136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136"/>
      <c r="C781" s="136"/>
      <c r="D781" s="136"/>
      <c r="E781" s="136"/>
      <c r="F781" s="136"/>
      <c r="G781" s="136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136"/>
      <c r="C782" s="136"/>
      <c r="D782" s="136"/>
      <c r="E782" s="136"/>
      <c r="F782" s="136"/>
      <c r="G782" s="136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136"/>
      <c r="C783" s="136"/>
      <c r="D783" s="136"/>
      <c r="E783" s="136"/>
      <c r="F783" s="136"/>
      <c r="G783" s="136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136"/>
      <c r="C784" s="136"/>
      <c r="D784" s="136"/>
      <c r="E784" s="136"/>
      <c r="F784" s="136"/>
      <c r="G784" s="136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136"/>
      <c r="C785" s="136"/>
      <c r="D785" s="136"/>
      <c r="E785" s="136"/>
      <c r="F785" s="136"/>
      <c r="G785" s="136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136"/>
      <c r="C786" s="136"/>
      <c r="D786" s="136"/>
      <c r="E786" s="136"/>
      <c r="F786" s="136"/>
      <c r="G786" s="136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136"/>
      <c r="C787" s="136"/>
      <c r="D787" s="136"/>
      <c r="E787" s="136"/>
      <c r="F787" s="136"/>
      <c r="G787" s="136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136"/>
      <c r="C788" s="136"/>
      <c r="D788" s="136"/>
      <c r="E788" s="136"/>
      <c r="F788" s="136"/>
      <c r="G788" s="136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136"/>
      <c r="C789" s="136"/>
      <c r="D789" s="136"/>
      <c r="E789" s="136"/>
      <c r="F789" s="136"/>
      <c r="G789" s="136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136"/>
      <c r="C790" s="136"/>
      <c r="D790" s="136"/>
      <c r="E790" s="136"/>
      <c r="F790" s="136"/>
      <c r="G790" s="136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136"/>
      <c r="C791" s="136"/>
      <c r="D791" s="136"/>
      <c r="E791" s="136"/>
      <c r="F791" s="136"/>
      <c r="G791" s="136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136"/>
      <c r="C792" s="136"/>
      <c r="D792" s="136"/>
      <c r="E792" s="136"/>
      <c r="F792" s="136"/>
      <c r="G792" s="136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136"/>
      <c r="C793" s="136"/>
      <c r="D793" s="136"/>
      <c r="E793" s="136"/>
      <c r="F793" s="136"/>
      <c r="G793" s="136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136"/>
      <c r="C794" s="136"/>
      <c r="D794" s="136"/>
      <c r="E794" s="136"/>
      <c r="F794" s="136"/>
      <c r="G794" s="136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136"/>
      <c r="C795" s="136"/>
      <c r="D795" s="136"/>
      <c r="E795" s="136"/>
      <c r="F795" s="136"/>
      <c r="G795" s="136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136"/>
      <c r="C796" s="136"/>
      <c r="D796" s="136"/>
      <c r="E796" s="136"/>
      <c r="F796" s="136"/>
      <c r="G796" s="136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136"/>
      <c r="C797" s="136"/>
      <c r="D797" s="136"/>
      <c r="E797" s="136"/>
      <c r="F797" s="136"/>
      <c r="G797" s="136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136"/>
      <c r="C798" s="136"/>
      <c r="D798" s="136"/>
      <c r="E798" s="136"/>
      <c r="F798" s="136"/>
      <c r="G798" s="136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136"/>
      <c r="C799" s="136"/>
      <c r="D799" s="136"/>
      <c r="E799" s="136"/>
      <c r="F799" s="136"/>
      <c r="G799" s="136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136"/>
      <c r="C800" s="136"/>
      <c r="D800" s="136"/>
      <c r="E800" s="136"/>
      <c r="F800" s="136"/>
      <c r="G800" s="136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136"/>
      <c r="C801" s="136"/>
      <c r="D801" s="136"/>
      <c r="E801" s="136"/>
      <c r="F801" s="136"/>
      <c r="G801" s="136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136"/>
      <c r="C802" s="136"/>
      <c r="D802" s="136"/>
      <c r="E802" s="136"/>
      <c r="F802" s="136"/>
      <c r="G802" s="136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136"/>
      <c r="C803" s="136"/>
      <c r="D803" s="136"/>
      <c r="E803" s="136"/>
      <c r="F803" s="136"/>
      <c r="G803" s="136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136"/>
      <c r="C804" s="136"/>
      <c r="D804" s="136"/>
      <c r="E804" s="136"/>
      <c r="F804" s="136"/>
      <c r="G804" s="136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136"/>
      <c r="C805" s="136"/>
      <c r="D805" s="136"/>
      <c r="E805" s="136"/>
      <c r="F805" s="136"/>
      <c r="G805" s="136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136"/>
      <c r="C806" s="136"/>
      <c r="D806" s="136"/>
      <c r="E806" s="136"/>
      <c r="F806" s="136"/>
      <c r="G806" s="136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136"/>
      <c r="C807" s="136"/>
      <c r="D807" s="136"/>
      <c r="E807" s="136"/>
      <c r="F807" s="136"/>
      <c r="G807" s="136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136"/>
      <c r="C808" s="136"/>
      <c r="D808" s="136"/>
      <c r="E808" s="136"/>
      <c r="F808" s="136"/>
      <c r="G808" s="136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136"/>
      <c r="C809" s="136"/>
      <c r="D809" s="136"/>
      <c r="E809" s="136"/>
      <c r="F809" s="136"/>
      <c r="G809" s="136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136"/>
      <c r="C810" s="136"/>
      <c r="D810" s="136"/>
      <c r="E810" s="136"/>
      <c r="F810" s="136"/>
      <c r="G810" s="136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136"/>
      <c r="C811" s="136"/>
      <c r="D811" s="136"/>
      <c r="E811" s="136"/>
      <c r="F811" s="136"/>
      <c r="G811" s="136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136"/>
      <c r="C812" s="136"/>
      <c r="D812" s="136"/>
      <c r="E812" s="136"/>
      <c r="F812" s="136"/>
      <c r="G812" s="136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136"/>
      <c r="C813" s="136"/>
      <c r="D813" s="136"/>
      <c r="E813" s="136"/>
      <c r="F813" s="136"/>
      <c r="G813" s="136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136"/>
      <c r="C814" s="136"/>
      <c r="D814" s="136"/>
      <c r="E814" s="136"/>
      <c r="F814" s="136"/>
      <c r="G814" s="136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136"/>
      <c r="C815" s="136"/>
      <c r="D815" s="136"/>
      <c r="E815" s="136"/>
      <c r="F815" s="136"/>
      <c r="G815" s="136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136"/>
      <c r="C816" s="136"/>
      <c r="D816" s="136"/>
      <c r="E816" s="136"/>
      <c r="F816" s="136"/>
      <c r="G816" s="136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136"/>
      <c r="C817" s="136"/>
      <c r="D817" s="136"/>
      <c r="E817" s="136"/>
      <c r="F817" s="136"/>
      <c r="G817" s="136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136"/>
      <c r="C818" s="136"/>
      <c r="D818" s="136"/>
      <c r="E818" s="136"/>
      <c r="F818" s="136"/>
      <c r="G818" s="136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136"/>
      <c r="C819" s="136"/>
      <c r="D819" s="136"/>
      <c r="E819" s="136"/>
      <c r="F819" s="136"/>
      <c r="G819" s="136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136"/>
      <c r="C820" s="136"/>
      <c r="D820" s="136"/>
      <c r="E820" s="136"/>
      <c r="F820" s="136"/>
      <c r="G820" s="136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136"/>
      <c r="C821" s="136"/>
      <c r="D821" s="136"/>
      <c r="E821" s="136"/>
      <c r="F821" s="136"/>
      <c r="G821" s="136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136"/>
      <c r="C822" s="136"/>
      <c r="D822" s="136"/>
      <c r="E822" s="136"/>
      <c r="F822" s="136"/>
      <c r="G822" s="136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136"/>
      <c r="C823" s="136"/>
      <c r="D823" s="136"/>
      <c r="E823" s="136"/>
      <c r="F823" s="136"/>
      <c r="G823" s="136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136"/>
      <c r="C824" s="136"/>
      <c r="D824" s="136"/>
      <c r="E824" s="136"/>
      <c r="F824" s="136"/>
      <c r="G824" s="136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136"/>
      <c r="C825" s="136"/>
      <c r="D825" s="136"/>
      <c r="E825" s="136"/>
      <c r="F825" s="136"/>
      <c r="G825" s="136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136"/>
      <c r="C826" s="136"/>
      <c r="D826" s="136"/>
      <c r="E826" s="136"/>
      <c r="F826" s="136"/>
      <c r="G826" s="136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136"/>
      <c r="C827" s="136"/>
      <c r="D827" s="136"/>
      <c r="E827" s="136"/>
      <c r="F827" s="136"/>
      <c r="G827" s="136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136"/>
      <c r="C828" s="136"/>
      <c r="D828" s="136"/>
      <c r="E828" s="136"/>
      <c r="F828" s="136"/>
      <c r="G828" s="136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136"/>
      <c r="C829" s="136"/>
      <c r="D829" s="136"/>
      <c r="E829" s="136"/>
      <c r="F829" s="136"/>
      <c r="G829" s="136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136"/>
      <c r="C830" s="136"/>
      <c r="D830" s="136"/>
      <c r="E830" s="136"/>
      <c r="F830" s="136"/>
      <c r="G830" s="136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136"/>
      <c r="C831" s="136"/>
      <c r="D831" s="136"/>
      <c r="E831" s="136"/>
      <c r="F831" s="136"/>
      <c r="G831" s="136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136"/>
      <c r="C832" s="136"/>
      <c r="D832" s="136"/>
      <c r="E832" s="136"/>
      <c r="F832" s="136"/>
      <c r="G832" s="136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136"/>
      <c r="C833" s="136"/>
      <c r="D833" s="136"/>
      <c r="E833" s="136"/>
      <c r="F833" s="136"/>
      <c r="G833" s="136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136"/>
      <c r="C834" s="136"/>
      <c r="D834" s="136"/>
      <c r="E834" s="136"/>
      <c r="F834" s="136"/>
      <c r="G834" s="136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136"/>
      <c r="C835" s="136"/>
      <c r="D835" s="136"/>
      <c r="E835" s="136"/>
      <c r="F835" s="136"/>
      <c r="G835" s="136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136"/>
      <c r="C836" s="136"/>
      <c r="D836" s="136"/>
      <c r="E836" s="136"/>
      <c r="F836" s="136"/>
      <c r="G836" s="136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136"/>
      <c r="C837" s="136"/>
      <c r="D837" s="136"/>
      <c r="E837" s="136"/>
      <c r="F837" s="136"/>
      <c r="G837" s="136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136"/>
      <c r="C838" s="136"/>
      <c r="D838" s="136"/>
      <c r="E838" s="136"/>
      <c r="F838" s="136"/>
      <c r="G838" s="136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136"/>
      <c r="C839" s="136"/>
      <c r="D839" s="136"/>
      <c r="E839" s="136"/>
      <c r="F839" s="136"/>
      <c r="G839" s="136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136"/>
      <c r="C840" s="136"/>
      <c r="D840" s="136"/>
      <c r="E840" s="136"/>
      <c r="F840" s="136"/>
      <c r="G840" s="136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136"/>
      <c r="C841" s="136"/>
      <c r="D841" s="136"/>
      <c r="E841" s="136"/>
      <c r="F841" s="136"/>
      <c r="G841" s="136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136"/>
      <c r="C842" s="136"/>
      <c r="D842" s="136"/>
      <c r="E842" s="136"/>
      <c r="F842" s="136"/>
      <c r="G842" s="136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136"/>
      <c r="C843" s="136"/>
      <c r="D843" s="136"/>
      <c r="E843" s="136"/>
      <c r="F843" s="136"/>
      <c r="G843" s="136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136"/>
      <c r="C844" s="136"/>
      <c r="D844" s="136"/>
      <c r="E844" s="136"/>
      <c r="F844" s="136"/>
      <c r="G844" s="136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136"/>
      <c r="C845" s="136"/>
      <c r="D845" s="136"/>
      <c r="E845" s="136"/>
      <c r="F845" s="136"/>
      <c r="G845" s="136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136"/>
      <c r="C846" s="136"/>
      <c r="D846" s="136"/>
      <c r="E846" s="136"/>
      <c r="F846" s="136"/>
      <c r="G846" s="136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136"/>
      <c r="C847" s="136"/>
      <c r="D847" s="136"/>
      <c r="E847" s="136"/>
      <c r="F847" s="136"/>
      <c r="G847" s="136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136"/>
      <c r="C848" s="136"/>
      <c r="D848" s="136"/>
      <c r="E848" s="136"/>
      <c r="F848" s="136"/>
      <c r="G848" s="136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136"/>
      <c r="C849" s="136"/>
      <c r="D849" s="136"/>
      <c r="E849" s="136"/>
      <c r="F849" s="136"/>
      <c r="G849" s="136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136"/>
      <c r="C850" s="136"/>
      <c r="D850" s="136"/>
      <c r="E850" s="136"/>
      <c r="F850" s="136"/>
      <c r="G850" s="136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136"/>
      <c r="C851" s="136"/>
      <c r="D851" s="136"/>
      <c r="E851" s="136"/>
      <c r="F851" s="136"/>
      <c r="G851" s="136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136"/>
      <c r="C852" s="136"/>
      <c r="D852" s="136"/>
      <c r="E852" s="136"/>
      <c r="F852" s="136"/>
      <c r="G852" s="136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136"/>
      <c r="C853" s="136"/>
      <c r="D853" s="136"/>
      <c r="E853" s="136"/>
      <c r="F853" s="136"/>
      <c r="G853" s="136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136"/>
      <c r="C854" s="136"/>
      <c r="D854" s="136"/>
      <c r="E854" s="136"/>
      <c r="F854" s="136"/>
      <c r="G854" s="136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136"/>
      <c r="C855" s="136"/>
      <c r="D855" s="136"/>
      <c r="E855" s="136"/>
      <c r="F855" s="136"/>
      <c r="G855" s="136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136"/>
      <c r="C856" s="136"/>
      <c r="D856" s="136"/>
      <c r="E856" s="136"/>
      <c r="F856" s="136"/>
      <c r="G856" s="136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136"/>
      <c r="C857" s="136"/>
      <c r="D857" s="136"/>
      <c r="E857" s="136"/>
      <c r="F857" s="136"/>
      <c r="G857" s="136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136"/>
      <c r="C858" s="136"/>
      <c r="D858" s="136"/>
      <c r="E858" s="136"/>
      <c r="F858" s="136"/>
      <c r="G858" s="136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136"/>
      <c r="C859" s="136"/>
      <c r="D859" s="136"/>
      <c r="E859" s="136"/>
      <c r="F859" s="136"/>
      <c r="G859" s="136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136"/>
      <c r="C860" s="136"/>
      <c r="D860" s="136"/>
      <c r="E860" s="136"/>
      <c r="F860" s="136"/>
      <c r="G860" s="136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136"/>
      <c r="C861" s="136"/>
      <c r="D861" s="136"/>
      <c r="E861" s="136"/>
      <c r="F861" s="136"/>
      <c r="G861" s="136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136"/>
      <c r="C862" s="136"/>
      <c r="D862" s="136"/>
      <c r="E862" s="136"/>
      <c r="F862" s="136"/>
      <c r="G862" s="136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136"/>
      <c r="C863" s="136"/>
      <c r="D863" s="136"/>
      <c r="E863" s="136"/>
      <c r="F863" s="136"/>
      <c r="G863" s="136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136"/>
      <c r="C864" s="136"/>
      <c r="D864" s="136"/>
      <c r="E864" s="136"/>
      <c r="F864" s="136"/>
      <c r="G864" s="136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136"/>
      <c r="C865" s="136"/>
      <c r="D865" s="136"/>
      <c r="E865" s="136"/>
      <c r="F865" s="136"/>
      <c r="G865" s="136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136"/>
      <c r="C866" s="136"/>
      <c r="D866" s="136"/>
      <c r="E866" s="136"/>
      <c r="F866" s="136"/>
      <c r="G866" s="136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136"/>
      <c r="C867" s="136"/>
      <c r="D867" s="136"/>
      <c r="E867" s="136"/>
      <c r="F867" s="136"/>
      <c r="G867" s="136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136"/>
      <c r="C868" s="136"/>
      <c r="D868" s="136"/>
      <c r="E868" s="136"/>
      <c r="F868" s="136"/>
      <c r="G868" s="136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136"/>
      <c r="C869" s="136"/>
      <c r="D869" s="136"/>
      <c r="E869" s="136"/>
      <c r="F869" s="136"/>
      <c r="G869" s="136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136"/>
      <c r="C870" s="136"/>
      <c r="D870" s="136"/>
      <c r="E870" s="136"/>
      <c r="F870" s="136"/>
      <c r="G870" s="136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136"/>
      <c r="C871" s="136"/>
      <c r="D871" s="136"/>
      <c r="E871" s="136"/>
      <c r="F871" s="136"/>
      <c r="G871" s="136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136"/>
      <c r="C872" s="136"/>
      <c r="D872" s="136"/>
      <c r="E872" s="136"/>
      <c r="F872" s="136"/>
      <c r="G872" s="136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136"/>
      <c r="C873" s="136"/>
      <c r="D873" s="136"/>
      <c r="E873" s="136"/>
      <c r="F873" s="136"/>
      <c r="G873" s="136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136"/>
      <c r="C874" s="136"/>
      <c r="D874" s="136"/>
      <c r="E874" s="136"/>
      <c r="F874" s="136"/>
      <c r="G874" s="136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136"/>
      <c r="C875" s="136"/>
      <c r="D875" s="136"/>
      <c r="E875" s="136"/>
      <c r="F875" s="136"/>
      <c r="G875" s="136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136"/>
      <c r="C876" s="136"/>
      <c r="D876" s="136"/>
      <c r="E876" s="136"/>
      <c r="F876" s="136"/>
      <c r="G876" s="136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136"/>
      <c r="C877" s="136"/>
      <c r="D877" s="136"/>
      <c r="E877" s="136"/>
      <c r="F877" s="136"/>
      <c r="G877" s="136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136"/>
      <c r="C878" s="136"/>
      <c r="D878" s="136"/>
      <c r="E878" s="136"/>
      <c r="F878" s="136"/>
      <c r="G878" s="136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136"/>
      <c r="C879" s="136"/>
      <c r="D879" s="136"/>
      <c r="E879" s="136"/>
      <c r="F879" s="136"/>
      <c r="G879" s="136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136"/>
      <c r="C880" s="136"/>
      <c r="D880" s="136"/>
      <c r="E880" s="136"/>
      <c r="F880" s="136"/>
      <c r="G880" s="136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136"/>
      <c r="C881" s="136"/>
      <c r="D881" s="136"/>
      <c r="E881" s="136"/>
      <c r="F881" s="136"/>
      <c r="G881" s="136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136"/>
      <c r="C882" s="136"/>
      <c r="D882" s="136"/>
      <c r="E882" s="136"/>
      <c r="F882" s="136"/>
      <c r="G882" s="136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136"/>
      <c r="C883" s="136"/>
      <c r="D883" s="136"/>
      <c r="E883" s="136"/>
      <c r="F883" s="136"/>
      <c r="G883" s="136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136"/>
      <c r="C884" s="136"/>
      <c r="D884" s="136"/>
      <c r="E884" s="136"/>
      <c r="F884" s="136"/>
      <c r="G884" s="136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136"/>
      <c r="C885" s="136"/>
      <c r="D885" s="136"/>
      <c r="E885" s="136"/>
      <c r="F885" s="136"/>
      <c r="G885" s="136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136"/>
      <c r="C886" s="136"/>
      <c r="D886" s="136"/>
      <c r="E886" s="136"/>
      <c r="F886" s="136"/>
      <c r="G886" s="136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136"/>
      <c r="C887" s="136"/>
      <c r="D887" s="136"/>
      <c r="E887" s="136"/>
      <c r="F887" s="136"/>
      <c r="G887" s="136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136"/>
      <c r="C888" s="136"/>
      <c r="D888" s="136"/>
      <c r="E888" s="136"/>
      <c r="F888" s="136"/>
      <c r="G888" s="136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136"/>
      <c r="C889" s="136"/>
      <c r="D889" s="136"/>
      <c r="E889" s="136"/>
      <c r="F889" s="136"/>
      <c r="G889" s="136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136"/>
      <c r="C890" s="136"/>
      <c r="D890" s="136"/>
      <c r="E890" s="136"/>
      <c r="F890" s="136"/>
      <c r="G890" s="136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136"/>
      <c r="C891" s="136"/>
      <c r="D891" s="136"/>
      <c r="E891" s="136"/>
      <c r="F891" s="136"/>
      <c r="G891" s="136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136"/>
      <c r="C892" s="136"/>
      <c r="D892" s="136"/>
      <c r="E892" s="136"/>
      <c r="F892" s="136"/>
      <c r="G892" s="136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136"/>
      <c r="C893" s="136"/>
      <c r="D893" s="136"/>
      <c r="E893" s="136"/>
      <c r="F893" s="136"/>
      <c r="G893" s="136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136"/>
      <c r="C894" s="136"/>
      <c r="D894" s="136"/>
      <c r="E894" s="136"/>
      <c r="F894" s="136"/>
      <c r="G894" s="136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136"/>
      <c r="C895" s="136"/>
      <c r="D895" s="136"/>
      <c r="E895" s="136"/>
      <c r="F895" s="136"/>
      <c r="G895" s="136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136"/>
      <c r="C896" s="136"/>
      <c r="D896" s="136"/>
      <c r="E896" s="136"/>
      <c r="F896" s="136"/>
      <c r="G896" s="136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136"/>
      <c r="C897" s="136"/>
      <c r="D897" s="136"/>
      <c r="E897" s="136"/>
      <c r="F897" s="136"/>
      <c r="G897" s="136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136"/>
      <c r="C898" s="136"/>
      <c r="D898" s="136"/>
      <c r="E898" s="136"/>
      <c r="F898" s="136"/>
      <c r="G898" s="136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136"/>
      <c r="C899" s="136"/>
      <c r="D899" s="136"/>
      <c r="E899" s="136"/>
      <c r="F899" s="136"/>
      <c r="G899" s="136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136"/>
      <c r="C900" s="136"/>
      <c r="D900" s="136"/>
      <c r="E900" s="136"/>
      <c r="F900" s="136"/>
      <c r="G900" s="136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136"/>
      <c r="C901" s="136"/>
      <c r="D901" s="136"/>
      <c r="E901" s="136"/>
      <c r="F901" s="136"/>
      <c r="G901" s="136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136"/>
      <c r="C902" s="136"/>
      <c r="D902" s="136"/>
      <c r="E902" s="136"/>
      <c r="F902" s="136"/>
      <c r="G902" s="136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136"/>
      <c r="C903" s="136"/>
      <c r="D903" s="136"/>
      <c r="E903" s="136"/>
      <c r="F903" s="136"/>
      <c r="G903" s="136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136"/>
      <c r="C904" s="136"/>
      <c r="D904" s="136"/>
      <c r="E904" s="136"/>
      <c r="F904" s="136"/>
      <c r="G904" s="136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136"/>
      <c r="C905" s="136"/>
      <c r="D905" s="136"/>
      <c r="E905" s="136"/>
      <c r="F905" s="136"/>
      <c r="G905" s="136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136"/>
      <c r="C906" s="136"/>
      <c r="D906" s="136"/>
      <c r="E906" s="136"/>
      <c r="F906" s="136"/>
      <c r="G906" s="136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136"/>
      <c r="C907" s="136"/>
      <c r="D907" s="136"/>
      <c r="E907" s="136"/>
      <c r="F907" s="136"/>
      <c r="G907" s="136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136"/>
      <c r="C908" s="136"/>
      <c r="D908" s="136"/>
      <c r="E908" s="136"/>
      <c r="F908" s="136"/>
      <c r="G908" s="136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136"/>
      <c r="C909" s="136"/>
      <c r="D909" s="136"/>
      <c r="E909" s="136"/>
      <c r="F909" s="136"/>
      <c r="G909" s="136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136"/>
      <c r="C910" s="136"/>
      <c r="D910" s="136"/>
      <c r="E910" s="136"/>
      <c r="F910" s="136"/>
      <c r="G910" s="136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136"/>
      <c r="C911" s="136"/>
      <c r="D911" s="136"/>
      <c r="E911" s="136"/>
      <c r="F911" s="136"/>
      <c r="G911" s="136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136"/>
      <c r="C912" s="136"/>
      <c r="D912" s="136"/>
      <c r="E912" s="136"/>
      <c r="F912" s="136"/>
      <c r="G912" s="136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136"/>
      <c r="C913" s="136"/>
      <c r="D913" s="136"/>
      <c r="E913" s="136"/>
      <c r="F913" s="136"/>
      <c r="G913" s="136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136"/>
      <c r="C914" s="136"/>
      <c r="D914" s="136"/>
      <c r="E914" s="136"/>
      <c r="F914" s="136"/>
      <c r="G914" s="136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136"/>
      <c r="C915" s="136"/>
      <c r="D915" s="136"/>
      <c r="E915" s="136"/>
      <c r="F915" s="136"/>
      <c r="G915" s="136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136"/>
      <c r="C916" s="136"/>
      <c r="D916" s="136"/>
      <c r="E916" s="136"/>
      <c r="F916" s="136"/>
      <c r="G916" s="136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136"/>
      <c r="C917" s="136"/>
      <c r="D917" s="136"/>
      <c r="E917" s="136"/>
      <c r="F917" s="136"/>
      <c r="G917" s="136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136"/>
      <c r="C918" s="136"/>
      <c r="D918" s="136"/>
      <c r="E918" s="136"/>
      <c r="F918" s="136"/>
      <c r="G918" s="136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136"/>
      <c r="C919" s="136"/>
      <c r="D919" s="136"/>
      <c r="E919" s="136"/>
      <c r="F919" s="136"/>
      <c r="G919" s="136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136"/>
      <c r="C920" s="136"/>
      <c r="D920" s="136"/>
      <c r="E920" s="136"/>
      <c r="F920" s="136"/>
      <c r="G920" s="136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136"/>
      <c r="C921" s="136"/>
      <c r="D921" s="136"/>
      <c r="E921" s="136"/>
      <c r="F921" s="136"/>
      <c r="G921" s="136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136"/>
      <c r="C922" s="136"/>
      <c r="D922" s="136"/>
      <c r="E922" s="136"/>
      <c r="F922" s="136"/>
      <c r="G922" s="136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136"/>
      <c r="C923" s="136"/>
      <c r="D923" s="136"/>
      <c r="E923" s="136"/>
      <c r="F923" s="136"/>
      <c r="G923" s="136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136"/>
      <c r="C924" s="136"/>
      <c r="D924" s="136"/>
      <c r="E924" s="136"/>
      <c r="F924" s="136"/>
      <c r="G924" s="136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136"/>
      <c r="C925" s="136"/>
      <c r="D925" s="136"/>
      <c r="E925" s="136"/>
      <c r="F925" s="136"/>
      <c r="G925" s="136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136"/>
      <c r="C926" s="136"/>
      <c r="D926" s="136"/>
      <c r="E926" s="136"/>
      <c r="F926" s="136"/>
      <c r="G926" s="136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136"/>
      <c r="C927" s="136"/>
      <c r="D927" s="136"/>
      <c r="E927" s="136"/>
      <c r="F927" s="136"/>
      <c r="G927" s="136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136"/>
      <c r="C928" s="136"/>
      <c r="D928" s="136"/>
      <c r="E928" s="136"/>
      <c r="F928" s="136"/>
      <c r="G928" s="136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136"/>
      <c r="C929" s="136"/>
      <c r="D929" s="136"/>
      <c r="E929" s="136"/>
      <c r="F929" s="136"/>
      <c r="G929" s="136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136"/>
      <c r="C930" s="136"/>
      <c r="D930" s="136"/>
      <c r="E930" s="136"/>
      <c r="F930" s="136"/>
      <c r="G930" s="136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136"/>
      <c r="C931" s="136"/>
      <c r="D931" s="136"/>
      <c r="E931" s="136"/>
      <c r="F931" s="136"/>
      <c r="G931" s="136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136"/>
      <c r="C932" s="136"/>
      <c r="D932" s="136"/>
      <c r="E932" s="136"/>
      <c r="F932" s="136"/>
      <c r="G932" s="136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136"/>
      <c r="C933" s="136"/>
      <c r="D933" s="136"/>
      <c r="E933" s="136"/>
      <c r="F933" s="136"/>
      <c r="G933" s="136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136"/>
      <c r="C934" s="136"/>
      <c r="D934" s="136"/>
      <c r="E934" s="136"/>
      <c r="F934" s="136"/>
      <c r="G934" s="136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136"/>
      <c r="C935" s="136"/>
      <c r="D935" s="136"/>
      <c r="E935" s="136"/>
      <c r="F935" s="136"/>
      <c r="G935" s="136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136"/>
      <c r="C936" s="136"/>
      <c r="D936" s="136"/>
      <c r="E936" s="136"/>
      <c r="F936" s="136"/>
      <c r="G936" s="136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136"/>
      <c r="C937" s="136"/>
      <c r="D937" s="136"/>
      <c r="E937" s="136"/>
      <c r="F937" s="136"/>
      <c r="G937" s="136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136"/>
      <c r="C938" s="136"/>
      <c r="D938" s="136"/>
      <c r="E938" s="136"/>
      <c r="F938" s="136"/>
      <c r="G938" s="136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136"/>
      <c r="C939" s="136"/>
      <c r="D939" s="136"/>
      <c r="E939" s="136"/>
      <c r="F939" s="136"/>
      <c r="G939" s="136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136"/>
      <c r="C940" s="136"/>
      <c r="D940" s="136"/>
      <c r="E940" s="136"/>
      <c r="F940" s="136"/>
      <c r="G940" s="136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136"/>
      <c r="C941" s="136"/>
      <c r="D941" s="136"/>
      <c r="E941" s="136"/>
      <c r="F941" s="136"/>
      <c r="G941" s="136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136"/>
      <c r="C942" s="136"/>
      <c r="D942" s="136"/>
      <c r="E942" s="136"/>
      <c r="F942" s="136"/>
      <c r="G942" s="136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136"/>
      <c r="C943" s="136"/>
      <c r="D943" s="136"/>
      <c r="E943" s="136"/>
      <c r="F943" s="136"/>
      <c r="G943" s="136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136"/>
      <c r="C944" s="136"/>
      <c r="D944" s="136"/>
      <c r="E944" s="136"/>
      <c r="F944" s="136"/>
      <c r="G944" s="136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136"/>
      <c r="C945" s="136"/>
      <c r="D945" s="136"/>
      <c r="E945" s="136"/>
      <c r="F945" s="136"/>
      <c r="G945" s="136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136"/>
      <c r="C946" s="136"/>
      <c r="D946" s="136"/>
      <c r="E946" s="136"/>
      <c r="F946" s="136"/>
      <c r="G946" s="136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136"/>
      <c r="C947" s="136"/>
      <c r="D947" s="136"/>
      <c r="E947" s="136"/>
      <c r="F947" s="136"/>
      <c r="G947" s="136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136"/>
      <c r="C948" s="136"/>
      <c r="D948" s="136"/>
      <c r="E948" s="136"/>
      <c r="F948" s="136"/>
      <c r="G948" s="136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136"/>
      <c r="C949" s="136"/>
      <c r="D949" s="136"/>
      <c r="E949" s="136"/>
      <c r="F949" s="136"/>
      <c r="G949" s="136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136"/>
      <c r="C950" s="136"/>
      <c r="D950" s="136"/>
      <c r="E950" s="136"/>
      <c r="F950" s="136"/>
      <c r="G950" s="136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136"/>
      <c r="C951" s="136"/>
      <c r="D951" s="136"/>
      <c r="E951" s="136"/>
      <c r="F951" s="136"/>
      <c r="G951" s="136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136"/>
      <c r="C952" s="136"/>
      <c r="D952" s="136"/>
      <c r="E952" s="136"/>
      <c r="F952" s="136"/>
      <c r="G952" s="136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136"/>
      <c r="C953" s="136"/>
      <c r="D953" s="136"/>
      <c r="E953" s="136"/>
      <c r="F953" s="136"/>
      <c r="G953" s="136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136"/>
      <c r="C954" s="136"/>
      <c r="D954" s="136"/>
      <c r="E954" s="136"/>
      <c r="F954" s="136"/>
      <c r="G954" s="136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136"/>
      <c r="C955" s="136"/>
      <c r="D955" s="136"/>
      <c r="E955" s="136"/>
      <c r="F955" s="136"/>
      <c r="G955" s="136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136"/>
      <c r="C956" s="136"/>
      <c r="D956" s="136"/>
      <c r="E956" s="136"/>
      <c r="F956" s="136"/>
      <c r="G956" s="136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136"/>
      <c r="C957" s="136"/>
      <c r="D957" s="136"/>
      <c r="E957" s="136"/>
      <c r="F957" s="136"/>
      <c r="G957" s="136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136"/>
      <c r="C958" s="136"/>
      <c r="D958" s="136"/>
      <c r="E958" s="136"/>
      <c r="F958" s="136"/>
      <c r="G958" s="136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136"/>
      <c r="C959" s="136"/>
      <c r="D959" s="136"/>
      <c r="E959" s="136"/>
      <c r="F959" s="136"/>
      <c r="G959" s="136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136"/>
      <c r="C960" s="136"/>
      <c r="D960" s="136"/>
      <c r="E960" s="136"/>
      <c r="F960" s="136"/>
      <c r="G960" s="136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136"/>
      <c r="C961" s="136"/>
      <c r="D961" s="136"/>
      <c r="E961" s="136"/>
      <c r="F961" s="136"/>
      <c r="G961" s="136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136"/>
      <c r="C962" s="136"/>
      <c r="D962" s="136"/>
      <c r="E962" s="136"/>
      <c r="F962" s="136"/>
      <c r="G962" s="136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136"/>
      <c r="C963" s="136"/>
      <c r="D963" s="136"/>
      <c r="E963" s="136"/>
      <c r="F963" s="136"/>
      <c r="G963" s="136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136"/>
      <c r="C964" s="136"/>
      <c r="D964" s="136"/>
      <c r="E964" s="136"/>
      <c r="F964" s="136"/>
      <c r="G964" s="136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136"/>
      <c r="C965" s="136"/>
      <c r="D965" s="136"/>
      <c r="E965" s="136"/>
      <c r="F965" s="136"/>
      <c r="G965" s="136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136"/>
      <c r="C966" s="136"/>
      <c r="D966" s="136"/>
      <c r="E966" s="136"/>
      <c r="F966" s="136"/>
      <c r="G966" s="136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136"/>
      <c r="C967" s="136"/>
      <c r="D967" s="136"/>
      <c r="E967" s="136"/>
      <c r="F967" s="136"/>
      <c r="G967" s="136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136"/>
      <c r="C968" s="136"/>
      <c r="D968" s="136"/>
      <c r="E968" s="136"/>
      <c r="F968" s="136"/>
      <c r="G968" s="136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136"/>
      <c r="C969" s="136"/>
      <c r="D969" s="136"/>
      <c r="E969" s="136"/>
      <c r="F969" s="136"/>
      <c r="G969" s="136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136"/>
      <c r="C970" s="136"/>
      <c r="D970" s="136"/>
      <c r="E970" s="136"/>
      <c r="F970" s="136"/>
      <c r="G970" s="136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136"/>
      <c r="C971" s="136"/>
      <c r="D971" s="136"/>
      <c r="E971" s="136"/>
      <c r="F971" s="136"/>
      <c r="G971" s="136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136"/>
      <c r="C972" s="136"/>
      <c r="D972" s="136"/>
      <c r="E972" s="136"/>
      <c r="F972" s="136"/>
      <c r="G972" s="136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136"/>
      <c r="C973" s="136"/>
      <c r="D973" s="136"/>
      <c r="E973" s="136"/>
      <c r="F973" s="136"/>
      <c r="G973" s="136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136"/>
      <c r="C974" s="136"/>
      <c r="D974" s="136"/>
      <c r="E974" s="136"/>
      <c r="F974" s="136"/>
      <c r="G974" s="136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136"/>
      <c r="C975" s="136"/>
      <c r="D975" s="136"/>
      <c r="E975" s="136"/>
      <c r="F975" s="136"/>
      <c r="G975" s="136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136"/>
      <c r="C976" s="136"/>
      <c r="D976" s="136"/>
      <c r="E976" s="136"/>
      <c r="F976" s="136"/>
      <c r="G976" s="136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136"/>
      <c r="C977" s="136"/>
      <c r="D977" s="136"/>
      <c r="E977" s="136"/>
      <c r="F977" s="136"/>
      <c r="G977" s="136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136"/>
      <c r="C978" s="136"/>
      <c r="D978" s="136"/>
      <c r="E978" s="136"/>
      <c r="F978" s="136"/>
      <c r="G978" s="136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136"/>
      <c r="C979" s="136"/>
      <c r="D979" s="136"/>
      <c r="E979" s="136"/>
      <c r="F979" s="136"/>
      <c r="G979" s="136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136"/>
      <c r="C980" s="136"/>
      <c r="D980" s="136"/>
      <c r="E980" s="136"/>
      <c r="F980" s="136"/>
      <c r="G980" s="136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136"/>
      <c r="C981" s="136"/>
      <c r="D981" s="136"/>
      <c r="E981" s="136"/>
      <c r="F981" s="136"/>
      <c r="G981" s="136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136"/>
      <c r="C982" s="136"/>
      <c r="D982" s="136"/>
      <c r="E982" s="136"/>
      <c r="F982" s="136"/>
      <c r="G982" s="136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136"/>
      <c r="C983" s="136"/>
      <c r="D983" s="136"/>
      <c r="E983" s="136"/>
      <c r="F983" s="136"/>
      <c r="G983" s="136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136"/>
      <c r="C984" s="136"/>
      <c r="D984" s="136"/>
      <c r="E984" s="136"/>
      <c r="F984" s="136"/>
      <c r="G984" s="136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136"/>
      <c r="C985" s="136"/>
      <c r="D985" s="136"/>
      <c r="E985" s="136"/>
      <c r="F985" s="136"/>
      <c r="G985" s="136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136"/>
      <c r="C986" s="136"/>
      <c r="D986" s="136"/>
      <c r="E986" s="136"/>
      <c r="F986" s="136"/>
      <c r="G986" s="136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136"/>
      <c r="C987" s="136"/>
      <c r="D987" s="136"/>
      <c r="E987" s="136"/>
      <c r="F987" s="136"/>
      <c r="G987" s="136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136"/>
      <c r="C988" s="136"/>
      <c r="D988" s="136"/>
      <c r="E988" s="136"/>
      <c r="F988" s="136"/>
      <c r="G988" s="136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136"/>
      <c r="C989" s="136"/>
      <c r="D989" s="136"/>
      <c r="E989" s="136"/>
      <c r="F989" s="136"/>
      <c r="G989" s="136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136"/>
      <c r="C990" s="136"/>
      <c r="D990" s="136"/>
      <c r="E990" s="136"/>
      <c r="F990" s="136"/>
      <c r="G990" s="136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136"/>
      <c r="C991" s="136"/>
      <c r="D991" s="136"/>
      <c r="E991" s="136"/>
      <c r="F991" s="136"/>
      <c r="G991" s="136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136"/>
      <c r="C992" s="136"/>
      <c r="D992" s="136"/>
      <c r="E992" s="136"/>
      <c r="F992" s="136"/>
      <c r="G992" s="136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136"/>
      <c r="C993" s="136"/>
      <c r="D993" s="136"/>
      <c r="E993" s="136"/>
      <c r="F993" s="136"/>
      <c r="G993" s="136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136"/>
      <c r="C994" s="136"/>
      <c r="D994" s="136"/>
      <c r="E994" s="136"/>
      <c r="F994" s="136"/>
      <c r="G994" s="136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136"/>
      <c r="C995" s="136"/>
      <c r="D995" s="136"/>
      <c r="E995" s="136"/>
      <c r="F995" s="136"/>
      <c r="G995" s="136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136"/>
      <c r="C996" s="136"/>
      <c r="D996" s="136"/>
      <c r="E996" s="136"/>
      <c r="F996" s="136"/>
      <c r="G996" s="136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136"/>
      <c r="C997" s="136"/>
      <c r="D997" s="136"/>
      <c r="E997" s="136"/>
      <c r="F997" s="136"/>
      <c r="G997" s="136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136"/>
      <c r="C998" s="136"/>
      <c r="D998" s="136"/>
      <c r="E998" s="136"/>
      <c r="F998" s="136"/>
      <c r="G998" s="136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136"/>
      <c r="C999" s="136"/>
      <c r="D999" s="136"/>
      <c r="E999" s="136"/>
      <c r="F999" s="136"/>
      <c r="G999" s="136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136"/>
      <c r="C1000" s="136"/>
      <c r="D1000" s="136"/>
      <c r="E1000" s="136"/>
      <c r="F1000" s="136"/>
      <c r="G1000" s="136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136"/>
      <c r="C1001" s="136"/>
      <c r="D1001" s="136"/>
      <c r="E1001" s="136"/>
      <c r="F1001" s="136"/>
      <c r="G1001" s="136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>
      <c r="A1002" s="52"/>
      <c r="B1002" s="136"/>
      <c r="C1002" s="136"/>
      <c r="D1002" s="136"/>
      <c r="E1002" s="136"/>
      <c r="F1002" s="136"/>
      <c r="G1002" s="136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>
      <c r="A1003" s="52"/>
      <c r="B1003" s="136"/>
      <c r="C1003" s="136"/>
      <c r="D1003" s="136"/>
      <c r="E1003" s="136"/>
      <c r="F1003" s="136"/>
      <c r="G1003" s="136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>
      <c r="A1004" s="52"/>
      <c r="B1004" s="136"/>
      <c r="C1004" s="136"/>
      <c r="D1004" s="136"/>
      <c r="E1004" s="136"/>
      <c r="F1004" s="136"/>
      <c r="G1004" s="136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>
      <c r="A1005" s="52"/>
      <c r="B1005" s="136"/>
      <c r="C1005" s="136"/>
      <c r="D1005" s="136"/>
      <c r="E1005" s="136"/>
      <c r="F1005" s="136"/>
      <c r="G1005" s="136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>
      <c r="A1006" s="52"/>
      <c r="B1006" s="136"/>
      <c r="C1006" s="136"/>
      <c r="D1006" s="136"/>
      <c r="E1006" s="136"/>
      <c r="F1006" s="136"/>
      <c r="G1006" s="136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>
      <c r="A1007" s="52"/>
      <c r="B1007" s="136"/>
      <c r="C1007" s="136"/>
      <c r="D1007" s="136"/>
      <c r="E1007" s="136"/>
      <c r="F1007" s="136"/>
      <c r="G1007" s="136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>
      <c r="A1008" s="52"/>
      <c r="B1008" s="136"/>
      <c r="C1008" s="136"/>
      <c r="D1008" s="136"/>
      <c r="E1008" s="136"/>
      <c r="F1008" s="136"/>
      <c r="G1008" s="136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>
      <c r="A1009" s="52"/>
      <c r="B1009" s="136"/>
      <c r="C1009" s="136"/>
      <c r="D1009" s="136"/>
      <c r="E1009" s="136"/>
      <c r="F1009" s="136"/>
      <c r="G1009" s="136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</sheetData>
  <mergeCells count="6">
    <mergeCell ref="A1:G1"/>
    <mergeCell ref="K3:L11"/>
    <mergeCell ref="A14:G14"/>
    <mergeCell ref="A16:D16"/>
    <mergeCell ref="A23:D23"/>
    <mergeCell ref="A34:G34"/>
  </mergeCells>
  <drawing r:id="rId1"/>
</worksheet>
</file>