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新车销售质量监控表（已售）" sheetId="1" r:id="rId1"/>
    <sheet name="新车销售质量监控表(订单)" sheetId="2" r:id="rId2"/>
    <sheet name="新车销售质量汇总表" sheetId="3" r:id="rId3"/>
    <sheet name="取值说明" sheetId="4" state="hidden" r:id="rId4"/>
    <sheet name="新车销售毛利汇总表" sheetId="5" r:id="rId5"/>
    <sheet name="明细核对表" sheetId="6" r:id="rId6"/>
  </sheets>
  <calcPr calcId="144525"/>
</workbook>
</file>

<file path=xl/sharedStrings.xml><?xml version="1.0" encoding="utf-8"?>
<sst xmlns="http://schemas.openxmlformats.org/spreadsheetml/2006/main" count="580" uniqueCount="358">
  <si>
    <t>新车销售质量监控表</t>
  </si>
  <si>
    <t>开始日期：</t>
  </si>
  <si>
    <t>截至日期：</t>
  </si>
  <si>
    <t>整车销售订单分录id</t>
  </si>
  <si>
    <t>销售与车辆信息</t>
  </si>
  <si>
    <t>客户信息</t>
  </si>
  <si>
    <t>整车价格信息</t>
  </si>
  <si>
    <t>精品业务信息</t>
  </si>
  <si>
    <t>会员套餐业务信息</t>
  </si>
  <si>
    <t>衍生业务信息-按揭</t>
  </si>
  <si>
    <t>衍生业务信息-置换</t>
  </si>
  <si>
    <t>衍生业务信息-上牌</t>
  </si>
  <si>
    <t>衍生业务信息-保险</t>
  </si>
  <si>
    <t>衍生业务信息-延保</t>
  </si>
  <si>
    <t>衍生业务信息-其他</t>
  </si>
  <si>
    <t>其他</t>
  </si>
  <si>
    <t>衍生总利润</t>
  </si>
  <si>
    <t>整车返利信息</t>
  </si>
  <si>
    <t>毛利信息</t>
  </si>
  <si>
    <t>序号</t>
  </si>
  <si>
    <t>公司名称</t>
  </si>
  <si>
    <t>订单/已售</t>
  </si>
  <si>
    <t>单据编码</t>
  </si>
  <si>
    <t>订单日期</t>
  </si>
  <si>
    <t>现车/
资源在途</t>
  </si>
  <si>
    <t>销售顾问</t>
  </si>
  <si>
    <t>车系</t>
  </si>
  <si>
    <t>车型名称</t>
  </si>
  <si>
    <t>进口/国产</t>
  </si>
  <si>
    <t>内饰</t>
  </si>
  <si>
    <t>颜色</t>
  </si>
  <si>
    <t>选装</t>
  </si>
  <si>
    <t>底盘号</t>
  </si>
  <si>
    <t>发动机号</t>
  </si>
  <si>
    <t>厂家订单号</t>
  </si>
  <si>
    <t>采购日期</t>
  </si>
  <si>
    <t>到货日期</t>
  </si>
  <si>
    <t>财务库龄</t>
  </si>
  <si>
    <t>扣款日期
（批售日期）</t>
  </si>
  <si>
    <t>下线日期
（排产日期）</t>
  </si>
  <si>
    <t>是否PDI</t>
  </si>
  <si>
    <t>PDI检查
项目方案</t>
  </si>
  <si>
    <t>质损标记</t>
  </si>
  <si>
    <t>经办客户名称</t>
  </si>
  <si>
    <t>开票客户名称</t>
  </si>
  <si>
    <t>开票客户证件号</t>
  </si>
  <si>
    <t>开票客户地址</t>
  </si>
  <si>
    <t>本地/外地</t>
  </si>
  <si>
    <t>上牌城市</t>
  </si>
  <si>
    <t>上牌日期</t>
  </si>
  <si>
    <t>上报厂家日期</t>
  </si>
  <si>
    <t>开票日期</t>
  </si>
  <si>
    <t>保险</t>
  </si>
  <si>
    <t>现金全款</t>
  </si>
  <si>
    <t>金融分期</t>
  </si>
  <si>
    <t>置换</t>
  </si>
  <si>
    <t>精品着装</t>
  </si>
  <si>
    <t>套餐</t>
  </si>
  <si>
    <t>代办</t>
  </si>
  <si>
    <t>上牌</t>
  </si>
  <si>
    <t>延保</t>
  </si>
  <si>
    <t>大客户</t>
  </si>
  <si>
    <t>厂家指导价
（含税）</t>
  </si>
  <si>
    <t>颜色加价
（含税）</t>
  </si>
  <si>
    <t>选装增配价
（含税）</t>
  </si>
  <si>
    <t>含增配指导价
（含税）</t>
  </si>
  <si>
    <t>整车优惠
（含税）</t>
  </si>
  <si>
    <t>整车销售价
（含税）</t>
  </si>
  <si>
    <t>整车销售收入
（不含税）</t>
  </si>
  <si>
    <t>整车采购成本
（不含税）</t>
  </si>
  <si>
    <t>整车利润
（不含税）</t>
  </si>
  <si>
    <t>精品项目
（销售字样后面的都是销售部分
赠送字样后面的都是赠送部分）</t>
  </si>
  <si>
    <t>精品销售金额
（含税）</t>
  </si>
  <si>
    <t>精品销售收入（不含税）</t>
  </si>
  <si>
    <t>精品预估采购成本
（不含税）</t>
  </si>
  <si>
    <t>其中销售部分
精品预估采购成本
（不含税）</t>
  </si>
  <si>
    <t>其中赠送部分
精品预估采购成本
（不含税）</t>
  </si>
  <si>
    <t>精品利润
（不含税）</t>
  </si>
  <si>
    <t>会员套餐金额
（含税）</t>
  </si>
  <si>
    <t>会员套餐销售收入（不含税）</t>
  </si>
  <si>
    <t>套餐预估采购成本
（不含税）</t>
  </si>
  <si>
    <t>套餐利润
（不含税）</t>
  </si>
  <si>
    <t>是否贷款</t>
  </si>
  <si>
    <t>按揭公司</t>
  </si>
  <si>
    <t>贷款金额
（含税）</t>
  </si>
  <si>
    <t>首付款金额
（含税）</t>
  </si>
  <si>
    <t>贷款预估返利（不含税）</t>
  </si>
  <si>
    <t>贷款实际返利
（不含税）</t>
  </si>
  <si>
    <t>金融服务费
（含税）</t>
  </si>
  <si>
    <t>金融服务费
不含税利润</t>
  </si>
  <si>
    <t>是否置换</t>
  </si>
  <si>
    <t>二手车收购单号</t>
  </si>
  <si>
    <t>二手车收购价格</t>
  </si>
  <si>
    <t>二手车置换
抵新车金额
（含税）</t>
  </si>
  <si>
    <t>二手车置换
利润（含税）</t>
  </si>
  <si>
    <t>二手车置换
利润（不含税）</t>
  </si>
  <si>
    <t>上牌收款
（含税）</t>
  </si>
  <si>
    <t>上牌付款
（含税）</t>
  </si>
  <si>
    <t>上牌利润
（不含税）</t>
  </si>
  <si>
    <t>保险公司</t>
  </si>
  <si>
    <t>商业险保费
（含税）</t>
  </si>
  <si>
    <t>交强险保费
（含税）</t>
  </si>
  <si>
    <t>驾意险保费
（含税）</t>
  </si>
  <si>
    <t>保险返利
（含税）</t>
  </si>
  <si>
    <t>保险返利
（不含税）</t>
  </si>
  <si>
    <t>延保收款
（含税）</t>
  </si>
  <si>
    <t>延保付款
（含税）</t>
  </si>
  <si>
    <t>延保利润
（不含税）</t>
  </si>
  <si>
    <t>其他收款
（含税）</t>
  </si>
  <si>
    <t>其他付款
（含税）</t>
  </si>
  <si>
    <t>其他利润
（不含税）</t>
  </si>
  <si>
    <t>优惠券赠送面值</t>
  </si>
  <si>
    <t>VRD预估返利
（不含税）</t>
  </si>
  <si>
    <t>预估返利合计
（不含税）</t>
  </si>
  <si>
    <t>到账返利
（不含税）</t>
  </si>
  <si>
    <t>裸车毛利
GP1</t>
  </si>
  <si>
    <t>裸车毛利
GP1（%）</t>
  </si>
  <si>
    <t>裸车毛利+返利
GP2</t>
  </si>
  <si>
    <t>裸车毛利+返利
GP2（%）</t>
  </si>
  <si>
    <t>裸车+返利+衍生
GP3</t>
  </si>
  <si>
    <t>裸车+返利+衍生
GP3（%）</t>
  </si>
  <si>
    <t>发票年</t>
  </si>
  <si>
    <t>发票季度</t>
  </si>
  <si>
    <t>发票月</t>
  </si>
  <si>
    <t>订单年</t>
  </si>
  <si>
    <t>订单月</t>
  </si>
  <si>
    <t>订单类型</t>
  </si>
  <si>
    <t>备注说明</t>
  </si>
  <si>
    <t>订单已售</t>
  </si>
  <si>
    <t>2021-12-16</t>
  </si>
  <si>
    <t>现车</t>
  </si>
  <si>
    <t>进口</t>
  </si>
  <si>
    <t>已PDI</t>
  </si>
  <si>
    <t>未锁定</t>
  </si>
  <si>
    <t>本地</t>
  </si>
  <si>
    <t>【销售】XXXXX</t>
  </si>
  <si>
    <t>-</t>
  </si>
  <si>
    <t>Q2</t>
  </si>
  <si>
    <t>零售普通订单</t>
  </si>
  <si>
    <t>2021-12-21</t>
  </si>
  <si>
    <t>国产</t>
  </si>
  <si>
    <t>2022-02-19</t>
  </si>
  <si>
    <t>【赠送】XXXXX</t>
  </si>
  <si>
    <t>贷款</t>
  </si>
  <si>
    <t>招商银行股份有限公司</t>
  </si>
  <si>
    <t>零售大客户订单</t>
  </si>
  <si>
    <t>2022-03-12</t>
  </si>
  <si>
    <t>2022-03-19</t>
  </si>
  <si>
    <t>合计</t>
  </si>
  <si>
    <t>首付款
（含税）</t>
  </si>
  <si>
    <t>新车销售质量汇总表</t>
  </si>
  <si>
    <t>截止日期：</t>
  </si>
  <si>
    <t>项目</t>
  </si>
  <si>
    <t>已筛选门店合计</t>
  </si>
  <si>
    <t>XXXX门店</t>
  </si>
  <si>
    <t>总计</t>
  </si>
  <si>
    <t>国产车合计</t>
  </si>
  <si>
    <t>进口车合计</t>
  </si>
  <si>
    <t>销量
（包含未审核）</t>
  </si>
  <si>
    <t>开票数量</t>
  </si>
  <si>
    <t>批发销量</t>
  </si>
  <si>
    <t>批发-调拨</t>
  </si>
  <si>
    <t>批发-外部</t>
  </si>
  <si>
    <t>零售销量</t>
  </si>
  <si>
    <t>普通客户销量</t>
  </si>
  <si>
    <t>大客户销量</t>
  </si>
  <si>
    <t>本地零售</t>
  </si>
  <si>
    <t>本地零售占比</t>
  </si>
  <si>
    <t>水平</t>
  </si>
  <si>
    <t>精品</t>
  </si>
  <si>
    <t>精品台次</t>
  </si>
  <si>
    <t>精品着装率</t>
  </si>
  <si>
    <t>精品利润</t>
  </si>
  <si>
    <t>上险台次</t>
  </si>
  <si>
    <t>上险率</t>
  </si>
  <si>
    <t>上险返利</t>
  </si>
  <si>
    <t>金融</t>
  </si>
  <si>
    <t>按揭台次</t>
  </si>
  <si>
    <t>按揭率</t>
  </si>
  <si>
    <t>金融利润</t>
  </si>
  <si>
    <t>上牌台次</t>
  </si>
  <si>
    <t>上牌率</t>
  </si>
  <si>
    <t>上牌利润</t>
  </si>
  <si>
    <t>置换台次</t>
  </si>
  <si>
    <t>置换率</t>
  </si>
  <si>
    <t>置换利润</t>
  </si>
  <si>
    <t>会员套餐</t>
  </si>
  <si>
    <t>会员套餐数量</t>
  </si>
  <si>
    <t>渗透率</t>
  </si>
  <si>
    <t>会员套餐利润</t>
  </si>
  <si>
    <t>零售销售收入及毛利（预估）</t>
  </si>
  <si>
    <t>销售收入（不含税）</t>
  </si>
  <si>
    <t>裸车毛利</t>
  </si>
  <si>
    <t>GP1(%)</t>
  </si>
  <si>
    <t>裸车毛利+返利</t>
  </si>
  <si>
    <t>GP2(%)</t>
  </si>
  <si>
    <t>裸车毛利+返利+衍生毛利</t>
  </si>
  <si>
    <t>GP3(%)</t>
  </si>
  <si>
    <t>批发销售收入及毛利（预估）</t>
  </si>
  <si>
    <t>注：</t>
  </si>
  <si>
    <t>1、本列表以整车正数发票为基准源，且整车销售订单底盘号不为空； 如某车后续退货后，那该车在开票月或退票月都不会在本表；</t>
  </si>
  <si>
    <t>2、颜色、内饰、选装，必须在订单上选取才会有值；</t>
  </si>
  <si>
    <t>3、厂家指导价，必须按要求在整车限价表进行维护，才有正确的值； 进而整车优惠金额才会正确；</t>
  </si>
  <si>
    <t xml:space="preserve">4、选装增配价，必须在订单上按要求维护了选装件及价格，才能取到值； </t>
  </si>
  <si>
    <t>5、整车优惠金额=厂家指导价+选装价-整车销售价；</t>
  </si>
  <si>
    <t xml:space="preserve">6、整车采购成本，取对应车辆最近的采购订单的含税金额或调拨单的调拨价格；要求与最终的采购发票保持一致； </t>
  </si>
  <si>
    <t xml:space="preserve">7、整车返利中的预估返利、到账返利，需按要求在系统中进行维护，才可取值； </t>
  </si>
  <si>
    <t>8、精品配件预估采购成本，取该单上的精品配件对应最新采购入库成本；</t>
  </si>
  <si>
    <t xml:space="preserve">9、精品配件实际成本，因尚未出库、加权计算、零成本入库等原因，与精品配件预估成本会有差异； </t>
  </si>
  <si>
    <t>10、如果该订单是贷款，付款方式一定要选择“按揭贷款”或“金融服务”；如果不是贷款，一定得选择“全额现款”，否则将导致贷款金额计算不准确；</t>
  </si>
  <si>
    <t xml:space="preserve">11、如果该订单是贷款，必须在订单上对应明细行上填“首付款”； </t>
  </si>
  <si>
    <t xml:space="preserve">12、如果该订单有二手车置换，则订单上的购车形态必须选择“置换”；如果不涉及二手车，则禁止选择置换； </t>
  </si>
  <si>
    <t xml:space="preserve">13、上牌业务，在系统中代办项目必须选择综合服务费（或上牌）；利润部分不得在系统中以其他（如手续费）项目另行记录，否则将导致上牌利润无法取值； </t>
  </si>
  <si>
    <t>14、保险返利中，包含交强险、商业险的返利；</t>
  </si>
  <si>
    <t>15、本列未列示不产生利润仅代收代付的代办业务，如商业险、交强险、车船税；未列表代办中的保证金押金业务；</t>
  </si>
  <si>
    <t xml:space="preserve">16、所有衍生代办业务，涉及需要支付出去的费用，均需在对应项目的代付金额列进行填列，否则将导致各项衍生利润不准确； </t>
  </si>
  <si>
    <t xml:space="preserve">17、诸如各店不统一使用的手续费、出库费、出险无忧、自店专项、玻璃划痕增值、其他等项目收取金额和支付的金额，均合并到其他收款、其他付款； </t>
  </si>
  <si>
    <t>18、所有衍生代办业务，涉及到利润的项目，均必须提报相应的税率至本部进行维护，否则将导致利润计算不正确。</t>
  </si>
  <si>
    <t xml:space="preserve">19、所有不与整车销售订单关联的精品配件销售、衍生代办业务、保险登记等业务，均不会被取值，因此要求如与订单有关，必须关联制单； </t>
  </si>
  <si>
    <t>20、所有与整车销售订单业务无实际关联的，如后续客户再买精品、再办理代办业务，禁止由订单关联产生，请手工制单。</t>
  </si>
  <si>
    <t>21、所有单据必须为审核状态，不得出现诸如保存、提交、变更中等状态，这些状态说明单据还没有完成；</t>
  </si>
  <si>
    <t>22、各项业务均应及时并按要求准确制单，否则将导致取值缺失或不准确。</t>
  </si>
  <si>
    <t>批发或零售</t>
  </si>
  <si>
    <t>国产/进口</t>
  </si>
  <si>
    <t>整车不含税收入</t>
  </si>
  <si>
    <t>GP1</t>
  </si>
  <si>
    <t>GP1（%）</t>
  </si>
  <si>
    <t>GP2</t>
  </si>
  <si>
    <t>GP2（%）</t>
  </si>
  <si>
    <t>GP3</t>
  </si>
  <si>
    <t>GP3（%）</t>
  </si>
  <si>
    <t>零售</t>
  </si>
  <si>
    <t>销售类型</t>
  </si>
  <si>
    <t>品牌</t>
  </si>
  <si>
    <t>公司编码</t>
  </si>
  <si>
    <t>公司排序号</t>
  </si>
  <si>
    <t>老订单类型</t>
  </si>
  <si>
    <t>是否大客户</t>
  </si>
  <si>
    <t>新订单类型</t>
  </si>
  <si>
    <t>结算状态</t>
  </si>
  <si>
    <t>购车形态</t>
  </si>
  <si>
    <t>付款方式</t>
  </si>
  <si>
    <t>是否全款</t>
  </si>
  <si>
    <t>备注</t>
  </si>
  <si>
    <t>经办客户编码</t>
  </si>
  <si>
    <t>开票客户编码</t>
  </si>
  <si>
    <t>上牌登记日期</t>
  </si>
  <si>
    <t>客户渠道</t>
  </si>
  <si>
    <t>车型编码</t>
  </si>
  <si>
    <t>车型来源</t>
  </si>
  <si>
    <t>是否现车</t>
  </si>
  <si>
    <t>车辆状态</t>
  </si>
  <si>
    <t>是否质损锁定</t>
  </si>
  <si>
    <t>pdi方案名称</t>
  </si>
  <si>
    <t>pdi状态</t>
  </si>
  <si>
    <t>厂家指导价</t>
  </si>
  <si>
    <t>公司指导价</t>
  </si>
  <si>
    <t>选装价</t>
  </si>
  <si>
    <t>颜色加价</t>
  </si>
  <si>
    <t>总价</t>
  </si>
  <si>
    <t>整车优惠</t>
  </si>
  <si>
    <t>销售价</t>
  </si>
  <si>
    <t>二手车</t>
  </si>
  <si>
    <t>整车应收金额</t>
  </si>
  <si>
    <t>贷款金额</t>
  </si>
  <si>
    <t>订金</t>
  </si>
  <si>
    <t>整车税率</t>
  </si>
  <si>
    <t>整车不含税金额</t>
  </si>
  <si>
    <t>整车税额</t>
  </si>
  <si>
    <t>应收单应收金额</t>
  </si>
  <si>
    <t>应收单金额</t>
  </si>
  <si>
    <t>应收单税额</t>
  </si>
  <si>
    <t>应收单单据日期</t>
  </si>
  <si>
    <t>应收期间</t>
  </si>
  <si>
    <t>整车出库成本</t>
  </si>
  <si>
    <t>整车入库日期</t>
  </si>
  <si>
    <t>整车采购日期</t>
  </si>
  <si>
    <t>整车采购含税金额</t>
  </si>
  <si>
    <t>整车采购税率</t>
  </si>
  <si>
    <t>整车采购成本</t>
  </si>
  <si>
    <t>整车加权成本</t>
  </si>
  <si>
    <t>整车显示成本</t>
  </si>
  <si>
    <t>扣款日期</t>
  </si>
  <si>
    <t>下线日期</t>
  </si>
  <si>
    <t>精品总应收金额</t>
  </si>
  <si>
    <t>精品优惠后金额</t>
  </si>
  <si>
    <t>精品税率</t>
  </si>
  <si>
    <t>精品预估所有成本</t>
  </si>
  <si>
    <t>精品预估采购成本</t>
  </si>
  <si>
    <t>精品销售出库成本</t>
  </si>
  <si>
    <t>精品总应收金额特殊</t>
  </si>
  <si>
    <t>精品优惠后金额特殊</t>
  </si>
  <si>
    <t>精品预估所有成本特殊</t>
  </si>
  <si>
    <t>精品预估采购成本特殊</t>
  </si>
  <si>
    <t>精品销售出库成本特殊</t>
  </si>
  <si>
    <t>会员套餐销售金额</t>
  </si>
  <si>
    <t>会员套餐成本</t>
  </si>
  <si>
    <t>是否着装</t>
  </si>
  <si>
    <t>是否代办</t>
  </si>
  <si>
    <t>是否延保</t>
  </si>
  <si>
    <t>按揭预估返利</t>
  </si>
  <si>
    <t>按揭实际返利</t>
  </si>
  <si>
    <t>综合服务费收</t>
  </si>
  <si>
    <t>综合服务费付</t>
  </si>
  <si>
    <t>综合服务费税</t>
  </si>
  <si>
    <t>综合服务费利</t>
  </si>
  <si>
    <t>二手车收</t>
  </si>
  <si>
    <t>二手车付</t>
  </si>
  <si>
    <t>二手车税</t>
  </si>
  <si>
    <t>二手车利</t>
  </si>
  <si>
    <t>手续费收</t>
  </si>
  <si>
    <t>手续费付</t>
  </si>
  <si>
    <t>手续费税</t>
  </si>
  <si>
    <t>手续费利</t>
  </si>
  <si>
    <t>金融服务费收</t>
  </si>
  <si>
    <t>金融服务费付</t>
  </si>
  <si>
    <t>金融服务费税</t>
  </si>
  <si>
    <t>金融服务费利</t>
  </si>
  <si>
    <t>出库费收</t>
  </si>
  <si>
    <t>出库费付</t>
  </si>
  <si>
    <t>出库费税</t>
  </si>
  <si>
    <t>出库费利</t>
  </si>
  <si>
    <t>抵押担保收</t>
  </si>
  <si>
    <t>抵押担保付</t>
  </si>
  <si>
    <t>抵押担保税</t>
  </si>
  <si>
    <t>抵押担保利</t>
  </si>
  <si>
    <t>延保收</t>
  </si>
  <si>
    <t>延保付</t>
  </si>
  <si>
    <t>延保税</t>
  </si>
  <si>
    <t>延保利</t>
  </si>
  <si>
    <t>玻璃划痕增值收</t>
  </si>
  <si>
    <t>玻璃划痕增值付</t>
  </si>
  <si>
    <t>玻璃划痕增值税</t>
  </si>
  <si>
    <t>玻璃划痕增值利</t>
  </si>
  <si>
    <t>出险无忧收</t>
  </si>
  <si>
    <t>出险无忧付</t>
  </si>
  <si>
    <t>出险无忧税</t>
  </si>
  <si>
    <t>出险无忧利</t>
  </si>
  <si>
    <t>自店专项收</t>
  </si>
  <si>
    <t>自店专项付</t>
  </si>
  <si>
    <t>自店专项税</t>
  </si>
  <si>
    <t>自店专项利</t>
  </si>
  <si>
    <t>其他收</t>
  </si>
  <si>
    <t>其他付</t>
  </si>
  <si>
    <t>其他税</t>
  </si>
  <si>
    <t>其他利</t>
  </si>
  <si>
    <t>商业险保费</t>
  </si>
  <si>
    <t>交强险保费</t>
  </si>
  <si>
    <t>驾意险保费</t>
  </si>
  <si>
    <t>保险返利金额</t>
  </si>
  <si>
    <t>商业险投保公司</t>
  </si>
  <si>
    <t>是否投保</t>
  </si>
  <si>
    <t>二手车置换利润</t>
  </si>
  <si>
    <t>预估返利</t>
  </si>
  <si>
    <t>到账返利</t>
  </si>
  <si>
    <t>全局一级毛利</t>
  </si>
  <si>
    <t>全局二级毛利</t>
  </si>
  <si>
    <t>全局三级毛利</t>
  </si>
</sst>
</file>

<file path=xl/styles.xml><?xml version="1.0" encoding="utf-8"?>
<styleSheet xmlns="http://schemas.openxmlformats.org/spreadsheetml/2006/main">
  <numFmts count="9">
    <numFmt numFmtId="176" formatCode="#,##0.00;\-#,##0.00;&quot;-&quot;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yyyy\-m\-d"/>
    <numFmt numFmtId="178" formatCode="yyyy&quot;年&quot;m&quot;月&quot;d&quot;日&quot;;@"/>
    <numFmt numFmtId="179" formatCode="0.00E+0"/>
    <numFmt numFmtId="180" formatCode="0.00;\-0.00;&quot;-&quot;"/>
  </numFmts>
  <fonts count="32">
    <font>
      <sz val="11"/>
      <color indexed="8"/>
      <name val="宋体"/>
      <charset val="134"/>
      <scheme val="minor"/>
    </font>
    <font>
      <b/>
      <sz val="10"/>
      <color rgb="FF233A4C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0000FF"/>
      <name val="宋体"/>
      <charset val="134"/>
    </font>
    <font>
      <sz val="12"/>
      <name val="宋体"/>
      <charset val="134"/>
    </font>
    <font>
      <sz val="9"/>
      <color rgb="FF000000"/>
      <name val="宋体"/>
      <charset val="134"/>
    </font>
    <font>
      <sz val="9"/>
      <color rgb="FFFF0000"/>
      <name val="宋体"/>
      <charset val="134"/>
    </font>
    <font>
      <b/>
      <sz val="18"/>
      <color rgb="FF000000"/>
      <name val="宋体"/>
      <charset val="134"/>
    </font>
    <font>
      <b/>
      <sz val="9"/>
      <color rgb="FF000000"/>
      <name val="宋体"/>
      <charset val="134"/>
    </font>
    <font>
      <b/>
      <sz val="20"/>
      <color rgb="FF000000"/>
      <name val="宋体"/>
      <charset val="134"/>
    </font>
    <font>
      <sz val="8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8CCFF"/>
        <bgColor rgb="FF98CC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FF99CC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FFCC00"/>
        <bgColor rgb="FFFFCC00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2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22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30" borderId="8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9" fillId="13" borderId="10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30" fillId="37" borderId="11" applyNumberFormat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</cellStyleXfs>
  <cellXfs count="81">
    <xf numFmtId="0" fontId="0" fillId="0" borderId="0" xfId="0" applyFont="1">
      <alignment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right" vertical="center"/>
      <protection locked="0"/>
    </xf>
    <xf numFmtId="10" fontId="3" fillId="0" borderId="1" xfId="0" applyNumberFormat="1" applyFont="1" applyFill="1" applyBorder="1" applyAlignment="1" applyProtection="1">
      <alignment horizontal="right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76" fontId="2" fillId="4" borderId="1" xfId="0" applyNumberFormat="1" applyFont="1" applyFill="1" applyBorder="1" applyAlignment="1" applyProtection="1">
      <alignment horizontal="right" vertical="center"/>
      <protection locked="0"/>
    </xf>
    <xf numFmtId="10" fontId="2" fillId="4" borderId="1" xfId="0" applyNumberFormat="1" applyFont="1" applyFill="1" applyBorder="1" applyAlignment="1" applyProtection="1">
      <alignment horizontal="right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right" vertical="center"/>
      <protection locked="0"/>
    </xf>
    <xf numFmtId="10" fontId="2" fillId="5" borderId="1" xfId="0" applyNumberFormat="1" applyFont="1" applyFill="1" applyBorder="1" applyAlignment="1" applyProtection="1">
      <alignment horizontal="right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right" vertical="center"/>
      <protection locked="0"/>
    </xf>
    <xf numFmtId="0" fontId="6" fillId="0" borderId="0" xfId="0" applyFont="1" applyFill="1" applyAlignment="1" applyProtection="1">
      <alignment horizontal="left" vertical="center"/>
      <protection locked="0"/>
    </xf>
    <xf numFmtId="0" fontId="7" fillId="6" borderId="0" xfId="0" applyFont="1" applyFill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0" fontId="8" fillId="0" borderId="0" xfId="0" applyFont="1" applyFill="1" applyAlignment="1" applyProtection="1">
      <alignment horizontal="left" vertical="center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3" fillId="0" borderId="2" xfId="0" applyFont="1" applyFill="1" applyBorder="1" applyAlignment="1" applyProtection="1">
      <alignment horizontal="right" vertical="center"/>
      <protection locked="0"/>
    </xf>
    <xf numFmtId="177" fontId="3" fillId="0" borderId="2" xfId="0" applyNumberFormat="1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3" fillId="7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3" fillId="7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right" vertical="center"/>
      <protection locked="0"/>
    </xf>
    <xf numFmtId="10" fontId="3" fillId="7" borderId="1" xfId="0" applyNumberFormat="1" applyFont="1" applyFill="1" applyBorder="1" applyAlignment="1" applyProtection="1">
      <alignment horizontal="right" vertical="center"/>
      <protection locked="0"/>
    </xf>
    <xf numFmtId="0" fontId="3" fillId="7" borderId="1" xfId="0" applyFont="1" applyFill="1" applyBorder="1" applyAlignment="1" applyProtection="1">
      <alignment horizontal="right" vertical="center"/>
      <protection locked="0"/>
    </xf>
    <xf numFmtId="176" fontId="3" fillId="7" borderId="1" xfId="0" applyNumberFormat="1" applyFont="1" applyFill="1" applyBorder="1" applyAlignment="1" applyProtection="1">
      <alignment horizontal="right" vertical="center"/>
      <protection locked="0"/>
    </xf>
    <xf numFmtId="0" fontId="8" fillId="0" borderId="2" xfId="0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right" vertical="center"/>
      <protection locked="0"/>
    </xf>
    <xf numFmtId="0" fontId="6" fillId="0" borderId="2" xfId="0" applyFont="1" applyFill="1" applyBorder="1" applyAlignment="1" applyProtection="1">
      <alignment horizontal="right" vertical="center"/>
      <protection locked="0"/>
    </xf>
    <xf numFmtId="178" fontId="6" fillId="0" borderId="2" xfId="0" applyNumberFormat="1" applyFont="1" applyFill="1" applyBorder="1" applyAlignment="1" applyProtection="1">
      <alignment horizontal="left" vertical="center"/>
      <protection locked="0"/>
    </xf>
    <xf numFmtId="177" fontId="6" fillId="0" borderId="2" xfId="0" applyNumberFormat="1" applyFont="1" applyFill="1" applyBorder="1" applyAlignment="1" applyProtection="1">
      <alignment horizontal="left" vertical="center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 applyProtection="1">
      <alignment horizontal="left" vertical="center"/>
      <protection locked="0"/>
    </xf>
    <xf numFmtId="177" fontId="6" fillId="0" borderId="1" xfId="0" applyNumberFormat="1" applyFont="1" applyFill="1" applyBorder="1" applyAlignment="1" applyProtection="1">
      <alignment horizontal="left" vertical="center"/>
      <protection locked="0"/>
    </xf>
    <xf numFmtId="177" fontId="9" fillId="0" borderId="1" xfId="0" applyNumberFormat="1" applyFont="1" applyFill="1" applyBorder="1" applyAlignment="1" applyProtection="1">
      <alignment horizontal="left" vertical="center"/>
      <protection locked="0"/>
    </xf>
    <xf numFmtId="0" fontId="9" fillId="8" borderId="1" xfId="0" applyFont="1" applyFill="1" applyBorder="1" applyAlignment="1" applyProtection="1">
      <alignment horizontal="left" vertical="center"/>
      <protection locked="0"/>
    </xf>
    <xf numFmtId="0" fontId="9" fillId="8" borderId="1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left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177" fontId="6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 applyProtection="1">
      <alignment horizontal="left" vertical="center"/>
      <protection locked="0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9" fillId="9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179" fontId="9" fillId="7" borderId="1" xfId="0" applyNumberFormat="1" applyFont="1" applyFill="1" applyBorder="1" applyAlignment="1" applyProtection="1">
      <alignment horizontal="center" vertical="center" wrapText="1"/>
      <protection locked="0"/>
    </xf>
    <xf numFmtId="176" fontId="6" fillId="0" borderId="1" xfId="0" applyNumberFormat="1" applyFont="1" applyFill="1" applyBorder="1" applyAlignment="1" applyProtection="1">
      <alignment horizontal="right" vertical="center"/>
      <protection locked="0"/>
    </xf>
    <xf numFmtId="176" fontId="9" fillId="8" borderId="1" xfId="0" applyNumberFormat="1" applyFont="1" applyFill="1" applyBorder="1" applyAlignment="1" applyProtection="1">
      <alignment horizontal="right" vertical="center"/>
      <protection locked="0"/>
    </xf>
    <xf numFmtId="0" fontId="9" fillId="10" borderId="1" xfId="0" applyFont="1" applyFill="1" applyBorder="1" applyAlignment="1" applyProtection="1">
      <alignment horizontal="center" vertical="center" wrapText="1"/>
      <protection locked="0"/>
    </xf>
    <xf numFmtId="176" fontId="6" fillId="10" borderId="1" xfId="0" applyNumberFormat="1" applyFont="1" applyFill="1" applyBorder="1" applyAlignment="1" applyProtection="1">
      <alignment horizontal="right" vertical="center"/>
      <protection locked="0"/>
    </xf>
    <xf numFmtId="0" fontId="11" fillId="0" borderId="1" xfId="0" applyFont="1" applyFill="1" applyBorder="1" applyAlignment="1" applyProtection="1">
      <alignment horizontal="left" vertical="center" wrapText="1"/>
      <protection locked="0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9" fillId="11" borderId="1" xfId="0" applyFont="1" applyFill="1" applyBorder="1" applyAlignment="1" applyProtection="1">
      <alignment horizontal="center" vertical="center"/>
      <protection locked="0"/>
    </xf>
    <xf numFmtId="0" fontId="9" fillId="11" borderId="1" xfId="0" applyFont="1" applyFill="1" applyBorder="1" applyAlignment="1" applyProtection="1">
      <alignment horizontal="center" vertical="center" wrapText="1"/>
      <protection locked="0"/>
    </xf>
    <xf numFmtId="180" fontId="6" fillId="0" borderId="1" xfId="0" applyNumberFormat="1" applyFont="1" applyFill="1" applyBorder="1" applyAlignment="1" applyProtection="1">
      <alignment horizontal="center" vertical="center"/>
      <protection locked="0"/>
    </xf>
    <xf numFmtId="176" fontId="6" fillId="0" borderId="1" xfId="0" applyNumberFormat="1" applyFont="1" applyFill="1" applyBorder="1" applyAlignment="1" applyProtection="1">
      <alignment horizontal="center" vertical="center"/>
      <protection locked="0"/>
    </xf>
    <xf numFmtId="0" fontId="9" fillId="9" borderId="1" xfId="0" applyFont="1" applyFill="1" applyBorder="1" applyAlignment="1" applyProtection="1">
      <alignment horizontal="center" vertical="center"/>
      <protection locked="0"/>
    </xf>
    <xf numFmtId="0" fontId="9" fillId="10" borderId="1" xfId="0" applyFont="1" applyFill="1" applyBorder="1" applyAlignment="1" applyProtection="1">
      <alignment horizontal="center" vertical="center"/>
      <protection locked="0"/>
    </xf>
    <xf numFmtId="10" fontId="6" fillId="0" borderId="1" xfId="0" applyNumberFormat="1" applyFont="1" applyFill="1" applyBorder="1" applyAlignment="1" applyProtection="1">
      <alignment horizontal="right" vertical="center"/>
      <protection locked="0"/>
    </xf>
    <xf numFmtId="10" fontId="9" fillId="8" borderId="1" xfId="0" applyNumberFormat="1" applyFont="1" applyFill="1" applyBorder="1" applyAlignment="1" applyProtection="1">
      <alignment horizontal="right" vertical="center"/>
      <protection locked="0"/>
    </xf>
    <xf numFmtId="0" fontId="6" fillId="12" borderId="1" xfId="0" applyFont="1" applyFill="1" applyBorder="1" applyAlignment="1" applyProtection="1">
      <alignment horizontal="left" vertical="center"/>
      <protection locked="0"/>
    </xf>
    <xf numFmtId="0" fontId="6" fillId="10" borderId="1" xfId="0" applyFont="1" applyFill="1" applyBorder="1" applyAlignment="1" applyProtection="1">
      <alignment horizontal="left" vertical="center"/>
      <protection locked="0"/>
    </xf>
    <xf numFmtId="0" fontId="9" fillId="12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left" vertical="center" wrapText="1"/>
      <protection locked="0"/>
    </xf>
    <xf numFmtId="10" fontId="9" fillId="8" borderId="3" xfId="0" applyNumberFormat="1" applyFont="1" applyFill="1" applyBorder="1" applyAlignment="1" applyProtection="1">
      <alignment horizontal="right" vertical="center"/>
      <protection locked="0"/>
    </xf>
    <xf numFmtId="10" fontId="9" fillId="8" borderId="4" xfId="0" applyNumberFormat="1" applyFont="1" applyFill="1" applyBorder="1" applyAlignment="1" applyProtection="1">
      <alignment horizontal="righ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H11"/>
  <sheetViews>
    <sheetView tabSelected="1" workbookViewId="0">
      <selection activeCell="A3" sqref="A3:A4"/>
    </sheetView>
  </sheetViews>
  <sheetFormatPr defaultColWidth="9" defaultRowHeight="13.5"/>
  <cols>
    <col min="1" max="1" width="9" customWidth="1"/>
    <col min="2" max="2" width="8.2" customWidth="1"/>
    <col min="3" max="3" width="14.2166666666667" customWidth="1"/>
    <col min="4" max="4" width="12.0333333333333" customWidth="1"/>
    <col min="5" max="5" width="22.9666666666667" customWidth="1"/>
    <col min="6" max="6" width="12.0333333333333" customWidth="1"/>
    <col min="7" max="8" width="9" customWidth="1"/>
    <col min="9" max="9" width="14.2166666666667" customWidth="1"/>
    <col min="10" max="10" width="25.7" customWidth="1"/>
    <col min="11" max="14" width="9" customWidth="1"/>
    <col min="15" max="17" width="16.95" customWidth="1"/>
    <col min="18" max="19" width="9" customWidth="1"/>
    <col min="20" max="20" width="7.65833333333333" customWidth="1"/>
    <col min="21" max="21" width="12.575" customWidth="1"/>
    <col min="22" max="22" width="16.95" customWidth="1"/>
    <col min="23" max="23" width="8.2" customWidth="1"/>
    <col min="24" max="24" width="16.95" customWidth="1"/>
    <col min="25" max="25" width="9" customWidth="1"/>
    <col min="26" max="29" width="16.95" customWidth="1"/>
    <col min="30" max="32" width="9" customWidth="1"/>
    <col min="33" max="33" width="12.575" customWidth="1"/>
    <col min="34" max="44" width="9" customWidth="1"/>
    <col min="45" max="45" width="14.2166666666667" customWidth="1"/>
    <col min="46" max="46" width="9" customWidth="1"/>
    <col min="47" max="53" width="14.2166666666667" customWidth="1"/>
    <col min="54" max="54" width="43.2" customWidth="1"/>
    <col min="55" max="56" width="14.2166666666667" customWidth="1"/>
    <col min="57" max="57" width="15.3166666666667" customWidth="1"/>
    <col min="58" max="59" width="15.8583333333333" customWidth="1"/>
    <col min="60" max="62" width="14.2166666666667" customWidth="1"/>
    <col min="63" max="63" width="15.8583333333333" customWidth="1"/>
    <col min="64" max="64" width="14.2166666666667" customWidth="1"/>
    <col min="65" max="65" width="8.2" customWidth="1"/>
    <col min="66" max="66" width="16.95" customWidth="1"/>
    <col min="67" max="72" width="14.2166666666667" customWidth="1"/>
    <col min="73" max="73" width="8.2" customWidth="1"/>
    <col min="74" max="74" width="21.325" customWidth="1"/>
    <col min="75" max="81" width="14.2166666666667" customWidth="1"/>
    <col min="82" max="82" width="16.95" customWidth="1"/>
    <col min="83" max="93" width="14.2166666666667" customWidth="1"/>
    <col min="94" max="94" width="13.675" customWidth="1"/>
    <col min="95" max="98" width="14.2166666666667" customWidth="1"/>
    <col min="99" max="99" width="9" customWidth="1"/>
    <col min="100" max="105" width="14.2166666666667" customWidth="1"/>
    <col min="106" max="110" width="8.2" customWidth="1"/>
    <col min="111" max="111" width="14.7666666666667" customWidth="1"/>
    <col min="112" max="112" width="50.3166666666667" customWidth="1"/>
    <col min="113" max="16384" width="9" customWidth="1"/>
  </cols>
  <sheetData>
    <row r="1" ht="29.95" customHeight="1" spans="1:112">
      <c r="A1" s="13"/>
      <c r="B1" s="13"/>
      <c r="C1" s="13"/>
      <c r="D1" s="13"/>
      <c r="E1" s="13"/>
      <c r="F1" s="13"/>
      <c r="G1" s="13"/>
      <c r="H1" s="13"/>
      <c r="I1" s="13"/>
      <c r="J1" s="49" t="s">
        <v>0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</row>
    <row r="2" ht="14.2" customHeight="1" spans="1:112">
      <c r="A2" s="13"/>
      <c r="B2" s="36"/>
      <c r="C2" s="36" t="s">
        <v>1</v>
      </c>
      <c r="D2" s="37"/>
      <c r="E2" s="36" t="s">
        <v>2</v>
      </c>
      <c r="F2" s="37"/>
      <c r="G2" s="13"/>
      <c r="H2" s="38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52"/>
      <c r="AA2" s="13"/>
      <c r="AB2" s="52"/>
      <c r="AC2" s="52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52"/>
      <c r="CS2" s="13"/>
      <c r="CT2" s="52"/>
      <c r="CU2" s="13"/>
      <c r="CV2" s="13"/>
      <c r="CW2" s="13"/>
      <c r="CX2" s="13"/>
      <c r="CY2" s="13"/>
      <c r="CZ2" s="13"/>
      <c r="DA2" s="13"/>
      <c r="DB2" s="13"/>
      <c r="DC2" s="52"/>
      <c r="DD2" s="13"/>
      <c r="DE2" s="13"/>
      <c r="DF2" s="13"/>
      <c r="DG2" s="52"/>
      <c r="DH2" s="13"/>
    </row>
    <row r="3" ht="14.2" customHeight="1" spans="1:112">
      <c r="A3" s="39" t="s">
        <v>3</v>
      </c>
      <c r="B3" s="40" t="s">
        <v>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53" t="s">
        <v>5</v>
      </c>
      <c r="AA3" s="53"/>
      <c r="AB3" s="53"/>
      <c r="AC3" s="53"/>
      <c r="AD3" s="53"/>
      <c r="AE3" s="53"/>
      <c r="AF3" s="53"/>
      <c r="AG3" s="53"/>
      <c r="AH3" s="5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7" t="s">
        <v>6</v>
      </c>
      <c r="AT3" s="57"/>
      <c r="AU3" s="57"/>
      <c r="AV3" s="57"/>
      <c r="AW3" s="57"/>
      <c r="AX3" s="57"/>
      <c r="AY3" s="57"/>
      <c r="AZ3" s="57"/>
      <c r="BA3" s="57"/>
      <c r="BB3" s="53" t="s">
        <v>7</v>
      </c>
      <c r="BC3" s="53"/>
      <c r="BD3" s="53"/>
      <c r="BE3" s="53"/>
      <c r="BF3" s="53"/>
      <c r="BG3" s="53"/>
      <c r="BH3" s="53"/>
      <c r="BI3" s="57" t="s">
        <v>8</v>
      </c>
      <c r="BJ3" s="57"/>
      <c r="BK3" s="57"/>
      <c r="BL3" s="57"/>
      <c r="BM3" s="65" t="s">
        <v>9</v>
      </c>
      <c r="BN3" s="65"/>
      <c r="BO3" s="65"/>
      <c r="BP3" s="65"/>
      <c r="BQ3" s="65"/>
      <c r="BR3" s="65"/>
      <c r="BS3" s="65"/>
      <c r="BT3" s="65"/>
      <c r="BU3" s="67" t="s">
        <v>10</v>
      </c>
      <c r="BV3" s="67"/>
      <c r="BW3" s="67"/>
      <c r="BX3" s="67"/>
      <c r="BY3" s="67"/>
      <c r="BZ3" s="67"/>
      <c r="CA3" s="65" t="s">
        <v>11</v>
      </c>
      <c r="CB3" s="65"/>
      <c r="CC3" s="65"/>
      <c r="CD3" s="67" t="s">
        <v>12</v>
      </c>
      <c r="CE3" s="67"/>
      <c r="CF3" s="67"/>
      <c r="CG3" s="67"/>
      <c r="CH3" s="67"/>
      <c r="CI3" s="67"/>
      <c r="CJ3" s="65" t="s">
        <v>13</v>
      </c>
      <c r="CK3" s="65"/>
      <c r="CL3" s="65"/>
      <c r="CM3" s="67" t="s">
        <v>14</v>
      </c>
      <c r="CN3" s="67"/>
      <c r="CO3" s="67"/>
      <c r="CP3" s="71" t="s">
        <v>15</v>
      </c>
      <c r="CQ3" s="72" t="s">
        <v>16</v>
      </c>
      <c r="CR3" s="40" t="s">
        <v>17</v>
      </c>
      <c r="CS3" s="40"/>
      <c r="CT3" s="40"/>
      <c r="CU3" s="40"/>
      <c r="CV3" s="67" t="s">
        <v>18</v>
      </c>
      <c r="CW3" s="67"/>
      <c r="CX3" s="67"/>
      <c r="CY3" s="67"/>
      <c r="CZ3" s="67"/>
      <c r="DA3" s="67"/>
      <c r="DB3" s="75"/>
      <c r="DC3" s="75"/>
      <c r="DD3" s="75"/>
      <c r="DE3" s="75"/>
      <c r="DF3" s="75"/>
      <c r="DG3" s="75"/>
      <c r="DH3" s="76"/>
    </row>
    <row r="4" ht="43.4" customHeight="1" spans="1:112">
      <c r="A4" s="39"/>
      <c r="B4" s="41" t="s">
        <v>19</v>
      </c>
      <c r="C4" s="41" t="s">
        <v>20</v>
      </c>
      <c r="D4" s="41" t="s">
        <v>21</v>
      </c>
      <c r="E4" s="41" t="s">
        <v>22</v>
      </c>
      <c r="F4" s="41" t="s">
        <v>23</v>
      </c>
      <c r="G4" s="41" t="s">
        <v>24</v>
      </c>
      <c r="H4" s="41" t="s">
        <v>25</v>
      </c>
      <c r="I4" s="41" t="s">
        <v>26</v>
      </c>
      <c r="J4" s="41" t="s">
        <v>27</v>
      </c>
      <c r="K4" s="41" t="s">
        <v>28</v>
      </c>
      <c r="L4" s="41" t="s">
        <v>29</v>
      </c>
      <c r="M4" s="41" t="s">
        <v>30</v>
      </c>
      <c r="N4" s="41" t="s">
        <v>31</v>
      </c>
      <c r="O4" s="41" t="s">
        <v>32</v>
      </c>
      <c r="P4" s="41" t="s">
        <v>33</v>
      </c>
      <c r="Q4" s="41" t="s">
        <v>34</v>
      </c>
      <c r="R4" s="41" t="s">
        <v>35</v>
      </c>
      <c r="S4" s="41" t="s">
        <v>36</v>
      </c>
      <c r="T4" s="41" t="s">
        <v>37</v>
      </c>
      <c r="U4" s="41" t="s">
        <v>38</v>
      </c>
      <c r="V4" s="41" t="s">
        <v>39</v>
      </c>
      <c r="W4" s="41" t="s">
        <v>40</v>
      </c>
      <c r="X4" s="41" t="s">
        <v>41</v>
      </c>
      <c r="Y4" s="41" t="s">
        <v>42</v>
      </c>
      <c r="Z4" s="54" t="s">
        <v>43</v>
      </c>
      <c r="AA4" s="54" t="s">
        <v>44</v>
      </c>
      <c r="AB4" s="54" t="s">
        <v>45</v>
      </c>
      <c r="AC4" s="54" t="s">
        <v>46</v>
      </c>
      <c r="AD4" s="54" t="s">
        <v>47</v>
      </c>
      <c r="AE4" s="54" t="s">
        <v>48</v>
      </c>
      <c r="AF4" s="54" t="s">
        <v>49</v>
      </c>
      <c r="AG4" s="54" t="s">
        <v>50</v>
      </c>
      <c r="AH4" s="54" t="s">
        <v>51</v>
      </c>
      <c r="AI4" s="56" t="s">
        <v>52</v>
      </c>
      <c r="AJ4" s="56" t="s">
        <v>53</v>
      </c>
      <c r="AK4" s="56" t="s">
        <v>54</v>
      </c>
      <c r="AL4" s="56" t="s">
        <v>55</v>
      </c>
      <c r="AM4" s="56" t="s">
        <v>56</v>
      </c>
      <c r="AN4" s="56" t="s">
        <v>57</v>
      </c>
      <c r="AO4" s="56" t="s">
        <v>58</v>
      </c>
      <c r="AP4" s="56" t="s">
        <v>59</v>
      </c>
      <c r="AQ4" s="56" t="s">
        <v>60</v>
      </c>
      <c r="AR4" s="56" t="s">
        <v>61</v>
      </c>
      <c r="AS4" s="58" t="s">
        <v>62</v>
      </c>
      <c r="AT4" s="58" t="s">
        <v>63</v>
      </c>
      <c r="AU4" s="58" t="s">
        <v>64</v>
      </c>
      <c r="AV4" s="59" t="s">
        <v>65</v>
      </c>
      <c r="AW4" s="58" t="s">
        <v>66</v>
      </c>
      <c r="AX4" s="58" t="s">
        <v>67</v>
      </c>
      <c r="AY4" s="58" t="s">
        <v>68</v>
      </c>
      <c r="AZ4" s="58" t="s">
        <v>69</v>
      </c>
      <c r="BA4" s="62" t="s">
        <v>70</v>
      </c>
      <c r="BB4" s="54" t="s">
        <v>71</v>
      </c>
      <c r="BC4" s="54" t="s">
        <v>72</v>
      </c>
      <c r="BD4" s="54" t="s">
        <v>73</v>
      </c>
      <c r="BE4" s="54" t="s">
        <v>74</v>
      </c>
      <c r="BF4" s="54" t="s">
        <v>75</v>
      </c>
      <c r="BG4" s="54" t="s">
        <v>76</v>
      </c>
      <c r="BH4" s="62" t="s">
        <v>77</v>
      </c>
      <c r="BI4" s="58" t="s">
        <v>78</v>
      </c>
      <c r="BJ4" s="58" t="s">
        <v>79</v>
      </c>
      <c r="BK4" s="58" t="s">
        <v>80</v>
      </c>
      <c r="BL4" s="62" t="s">
        <v>81</v>
      </c>
      <c r="BM4" s="66" t="s">
        <v>82</v>
      </c>
      <c r="BN4" s="66" t="s">
        <v>83</v>
      </c>
      <c r="BO4" s="66" t="s">
        <v>84</v>
      </c>
      <c r="BP4" s="66" t="s">
        <v>85</v>
      </c>
      <c r="BQ4" s="66" t="s">
        <v>86</v>
      </c>
      <c r="BR4" s="66" t="s">
        <v>87</v>
      </c>
      <c r="BS4" s="66" t="s">
        <v>88</v>
      </c>
      <c r="BT4" s="66" t="s">
        <v>89</v>
      </c>
      <c r="BU4" s="68" t="s">
        <v>90</v>
      </c>
      <c r="BV4" s="68" t="s">
        <v>91</v>
      </c>
      <c r="BW4" s="68" t="s">
        <v>92</v>
      </c>
      <c r="BX4" s="68" t="s">
        <v>93</v>
      </c>
      <c r="BY4" s="68" t="s">
        <v>94</v>
      </c>
      <c r="BZ4" s="68" t="s">
        <v>95</v>
      </c>
      <c r="CA4" s="66" t="s">
        <v>96</v>
      </c>
      <c r="CB4" s="66" t="s">
        <v>97</v>
      </c>
      <c r="CC4" s="66" t="s">
        <v>98</v>
      </c>
      <c r="CD4" s="68" t="s">
        <v>99</v>
      </c>
      <c r="CE4" s="68" t="s">
        <v>100</v>
      </c>
      <c r="CF4" s="68" t="s">
        <v>101</v>
      </c>
      <c r="CG4" s="68" t="s">
        <v>102</v>
      </c>
      <c r="CH4" s="68" t="s">
        <v>103</v>
      </c>
      <c r="CI4" s="68" t="s">
        <v>104</v>
      </c>
      <c r="CJ4" s="66" t="s">
        <v>105</v>
      </c>
      <c r="CK4" s="66" t="s">
        <v>106</v>
      </c>
      <c r="CL4" s="66" t="s">
        <v>107</v>
      </c>
      <c r="CM4" s="68" t="s">
        <v>108</v>
      </c>
      <c r="CN4" s="68" t="s">
        <v>109</v>
      </c>
      <c r="CO4" s="68" t="s">
        <v>110</v>
      </c>
      <c r="CP4" s="56" t="s">
        <v>111</v>
      </c>
      <c r="CQ4" s="72"/>
      <c r="CR4" s="66" t="s">
        <v>112</v>
      </c>
      <c r="CS4" s="66"/>
      <c r="CT4" s="41" t="s">
        <v>113</v>
      </c>
      <c r="CU4" s="41" t="s">
        <v>114</v>
      </c>
      <c r="CV4" s="68" t="s">
        <v>115</v>
      </c>
      <c r="CW4" s="68" t="s">
        <v>116</v>
      </c>
      <c r="CX4" s="68" t="s">
        <v>117</v>
      </c>
      <c r="CY4" s="68" t="s">
        <v>118</v>
      </c>
      <c r="CZ4" s="68" t="s">
        <v>119</v>
      </c>
      <c r="DA4" s="68" t="s">
        <v>120</v>
      </c>
      <c r="DB4" s="77" t="s">
        <v>121</v>
      </c>
      <c r="DC4" s="77" t="s">
        <v>122</v>
      </c>
      <c r="DD4" s="77" t="s">
        <v>123</v>
      </c>
      <c r="DE4" s="77" t="s">
        <v>124</v>
      </c>
      <c r="DF4" s="77" t="s">
        <v>125</v>
      </c>
      <c r="DG4" s="77" t="s">
        <v>126</v>
      </c>
      <c r="DH4" s="62" t="s">
        <v>127</v>
      </c>
    </row>
    <row r="5" ht="23.95" customHeight="1" spans="1:112">
      <c r="A5" s="42"/>
      <c r="B5" s="43">
        <v>1</v>
      </c>
      <c r="C5" s="44"/>
      <c r="D5" s="43" t="s">
        <v>128</v>
      </c>
      <c r="E5" s="42"/>
      <c r="F5" s="45" t="s">
        <v>129</v>
      </c>
      <c r="G5" s="44" t="s">
        <v>130</v>
      </c>
      <c r="H5" s="42"/>
      <c r="I5" s="42"/>
      <c r="J5" s="42"/>
      <c r="K5" s="50" t="s">
        <v>131</v>
      </c>
      <c r="L5" s="42"/>
      <c r="M5" s="42"/>
      <c r="N5" s="42"/>
      <c r="O5" s="50"/>
      <c r="P5" s="50"/>
      <c r="Q5" s="50"/>
      <c r="R5" s="51"/>
      <c r="S5" s="51"/>
      <c r="T5" s="50"/>
      <c r="U5" s="51"/>
      <c r="V5" s="51"/>
      <c r="W5" s="51" t="s">
        <v>132</v>
      </c>
      <c r="X5" s="45"/>
      <c r="Y5" s="51" t="s">
        <v>133</v>
      </c>
      <c r="Z5" s="42"/>
      <c r="AA5" s="42"/>
      <c r="AB5" s="42"/>
      <c r="AC5" s="42"/>
      <c r="AD5" s="50" t="s">
        <v>134</v>
      </c>
      <c r="AE5" s="50"/>
      <c r="AF5" s="51"/>
      <c r="AG5" s="51"/>
      <c r="AH5" s="51"/>
      <c r="AI5" s="50">
        <v>0</v>
      </c>
      <c r="AJ5" s="50">
        <v>1</v>
      </c>
      <c r="AK5" s="50">
        <v>0</v>
      </c>
      <c r="AL5" s="50">
        <v>0</v>
      </c>
      <c r="AM5" s="50">
        <v>1</v>
      </c>
      <c r="AN5" s="50">
        <v>0</v>
      </c>
      <c r="AO5" s="50">
        <v>1</v>
      </c>
      <c r="AP5" s="50">
        <v>0</v>
      </c>
      <c r="AQ5" s="50">
        <v>0</v>
      </c>
      <c r="AR5" s="50">
        <v>0</v>
      </c>
      <c r="AS5" s="60"/>
      <c r="AT5" s="60">
        <v>0</v>
      </c>
      <c r="AU5" s="60">
        <v>0</v>
      </c>
      <c r="AV5" s="60"/>
      <c r="AW5" s="60"/>
      <c r="AX5" s="60"/>
      <c r="AY5" s="60"/>
      <c r="AZ5" s="60"/>
      <c r="BA5" s="63">
        <f t="shared" ref="BA5:BA10" si="0">AY5-AZ5</f>
        <v>0</v>
      </c>
      <c r="BB5" s="64" t="s">
        <v>135</v>
      </c>
      <c r="BC5" s="60"/>
      <c r="BD5" s="60"/>
      <c r="BE5" s="60"/>
      <c r="BF5" s="60"/>
      <c r="BG5" s="60"/>
      <c r="BH5" s="63">
        <f t="shared" ref="BH5:BH10" si="1">BD5-BE5</f>
        <v>0</v>
      </c>
      <c r="BI5" s="60">
        <v>0</v>
      </c>
      <c r="BJ5" s="60">
        <f t="shared" ref="BJ5:BJ10" si="2">ROUND(0/(1+13/100),2)</f>
        <v>0</v>
      </c>
      <c r="BK5" s="60">
        <v>0</v>
      </c>
      <c r="BL5" s="63">
        <f t="shared" ref="BL5:BL10" si="3">BJ5-BK5</f>
        <v>0</v>
      </c>
      <c r="BM5" s="50" t="s">
        <v>136</v>
      </c>
      <c r="BN5" s="42"/>
      <c r="BO5" s="60">
        <v>0</v>
      </c>
      <c r="BP5" s="60"/>
      <c r="BQ5" s="60">
        <f t="shared" ref="BQ5:BQ10" si="4">0/1.06</f>
        <v>0</v>
      </c>
      <c r="BR5" s="60">
        <f t="shared" ref="BR5:BR10" si="5">0/1.06</f>
        <v>0</v>
      </c>
      <c r="BS5" s="60">
        <f t="shared" ref="BS5:BS10" si="6">0-0</f>
        <v>0</v>
      </c>
      <c r="BT5" s="60">
        <f t="shared" ref="BT5:BT10" si="7">ROUND((0-0)/(1+0/100),2)</f>
        <v>0</v>
      </c>
      <c r="BU5" s="69" t="s">
        <v>136</v>
      </c>
      <c r="BV5" s="70"/>
      <c r="BW5" s="60"/>
      <c r="BX5" s="60">
        <v>0</v>
      </c>
      <c r="BY5" s="60">
        <f t="shared" ref="BY5:BY10" si="8">0-0+0</f>
        <v>0</v>
      </c>
      <c r="BZ5" s="60">
        <f t="shared" ref="BZ5:BZ10" si="9">0-0+0</f>
        <v>0</v>
      </c>
      <c r="CA5" s="60">
        <v>0</v>
      </c>
      <c r="CB5" s="60">
        <v>0</v>
      </c>
      <c r="CC5" s="60">
        <v>0</v>
      </c>
      <c r="CD5" s="60"/>
      <c r="CE5" s="60">
        <v>0</v>
      </c>
      <c r="CF5" s="60">
        <v>0</v>
      </c>
      <c r="CG5" s="60">
        <v>0</v>
      </c>
      <c r="CH5" s="60">
        <v>0</v>
      </c>
      <c r="CI5" s="60">
        <f t="shared" ref="CI5:CI10" si="10">CH5/1.06</f>
        <v>0</v>
      </c>
      <c r="CJ5" s="60">
        <v>0</v>
      </c>
      <c r="CK5" s="60">
        <v>0</v>
      </c>
      <c r="CL5" s="60">
        <f t="shared" ref="CL5:CL10" si="11">ROUND((CJ5-CK5)/(1+0/100),2)</f>
        <v>0</v>
      </c>
      <c r="CM5" s="60">
        <f>0+0+0+0+0+0</f>
        <v>0</v>
      </c>
      <c r="CN5" s="60">
        <f t="shared" ref="CN5:CN10" si="12">0+0+0+0+0+0</f>
        <v>0</v>
      </c>
      <c r="CO5" s="60">
        <f>ROUND((0-0)/(1+0/100),2)+ROUND((0-0)/(1+0/100),2)+ROUND((0-0)/(1+0/100),2)+ROUND((0-0)/(1+0/100),2)+ROUND((0-0)/(1+0/100),2)+ROUND((0-0)/(1+0/100),2)</f>
        <v>0</v>
      </c>
      <c r="CP5" s="60">
        <v>0</v>
      </c>
      <c r="CQ5" s="63">
        <f t="shared" ref="CQ5:CQ10" si="13">BH5+BL5+BQ5+BT5+BZ5+CC5+CI5+CL5+CO5</f>
        <v>0</v>
      </c>
      <c r="CR5" s="60">
        <v>0</v>
      </c>
      <c r="CS5" s="60">
        <v>0</v>
      </c>
      <c r="CT5" s="60">
        <v>0</v>
      </c>
      <c r="CU5" s="60">
        <v>0</v>
      </c>
      <c r="CV5" s="60">
        <f t="shared" ref="CV5:CV10" si="14">BA5</f>
        <v>0</v>
      </c>
      <c r="CW5" s="73" t="e">
        <f t="shared" ref="CW5:CW11" si="15">CV5/AY5</f>
        <v>#DIV/0!</v>
      </c>
      <c r="CX5" s="60">
        <f t="shared" ref="CX5:CX10" si="16">CV5+CT5</f>
        <v>0</v>
      </c>
      <c r="CY5" s="73" t="e">
        <f t="shared" ref="CY5:CY11" si="17">CX5/AY5</f>
        <v>#DIV/0!</v>
      </c>
      <c r="CZ5" s="60">
        <f t="shared" ref="CZ5:CZ10" si="18">CX5+CQ5</f>
        <v>0</v>
      </c>
      <c r="DA5" s="73" t="e">
        <f t="shared" ref="DA5:DA11" si="19">CZ5/AY5</f>
        <v>#DIV/0!</v>
      </c>
      <c r="DB5" s="43" t="str">
        <f t="shared" ref="DB5:DB10" si="20">IF(AH5="","",YEAR(AH5))</f>
        <v/>
      </c>
      <c r="DC5" s="43" t="s">
        <v>137</v>
      </c>
      <c r="DD5" s="43" t="str">
        <f t="shared" ref="DD5:DD10" si="21">IF(AH5="","",MONTH(AH5))</f>
        <v/>
      </c>
      <c r="DE5" s="43">
        <f t="shared" ref="DE5:DE10" si="22">IF(F5="","",YEAR(F5))</f>
        <v>2021</v>
      </c>
      <c r="DF5" s="43">
        <f t="shared" ref="DF5:DF10" si="23">IF(F5="","",MONTH(F5))</f>
        <v>12</v>
      </c>
      <c r="DG5" s="42" t="s">
        <v>138</v>
      </c>
      <c r="DH5" s="78"/>
    </row>
    <row r="6" ht="23.95" customHeight="1" spans="1:112">
      <c r="A6" s="42"/>
      <c r="B6" s="43">
        <v>2</v>
      </c>
      <c r="C6" s="44"/>
      <c r="D6" s="43" t="s">
        <v>128</v>
      </c>
      <c r="E6" s="42"/>
      <c r="F6" s="45" t="s">
        <v>139</v>
      </c>
      <c r="G6" s="44" t="s">
        <v>130</v>
      </c>
      <c r="H6" s="42"/>
      <c r="I6" s="42"/>
      <c r="J6" s="42"/>
      <c r="K6" s="50" t="s">
        <v>140</v>
      </c>
      <c r="L6" s="42"/>
      <c r="M6" s="42"/>
      <c r="N6" s="42"/>
      <c r="O6" s="50"/>
      <c r="P6" s="50"/>
      <c r="Q6" s="50"/>
      <c r="R6" s="51"/>
      <c r="S6" s="51"/>
      <c r="T6" s="50"/>
      <c r="U6" s="51"/>
      <c r="V6" s="51"/>
      <c r="W6" s="51" t="s">
        <v>132</v>
      </c>
      <c r="X6" s="45"/>
      <c r="Y6" s="51" t="s">
        <v>133</v>
      </c>
      <c r="Z6" s="42"/>
      <c r="AA6" s="42"/>
      <c r="AB6" s="42"/>
      <c r="AC6" s="42"/>
      <c r="AD6" s="50" t="s">
        <v>134</v>
      </c>
      <c r="AE6" s="50"/>
      <c r="AF6" s="51"/>
      <c r="AG6" s="51"/>
      <c r="AH6" s="51"/>
      <c r="AI6" s="50">
        <v>0</v>
      </c>
      <c r="AJ6" s="50">
        <v>1</v>
      </c>
      <c r="AK6" s="50">
        <v>0</v>
      </c>
      <c r="AL6" s="50">
        <v>0</v>
      </c>
      <c r="AM6" s="50">
        <v>1</v>
      </c>
      <c r="AN6" s="50">
        <v>0</v>
      </c>
      <c r="AO6" s="50">
        <v>1</v>
      </c>
      <c r="AP6" s="50">
        <v>1</v>
      </c>
      <c r="AQ6" s="50">
        <v>0</v>
      </c>
      <c r="AR6" s="50">
        <v>0</v>
      </c>
      <c r="AS6" s="60"/>
      <c r="AT6" s="60">
        <v>0</v>
      </c>
      <c r="AU6" s="60">
        <v>0</v>
      </c>
      <c r="AV6" s="60"/>
      <c r="AW6" s="60"/>
      <c r="AX6" s="60"/>
      <c r="AY6" s="60"/>
      <c r="AZ6" s="60"/>
      <c r="BA6" s="63">
        <f t="shared" si="0"/>
        <v>0</v>
      </c>
      <c r="BB6" s="64"/>
      <c r="BC6" s="60"/>
      <c r="BD6" s="60"/>
      <c r="BE6" s="60"/>
      <c r="BF6" s="60"/>
      <c r="BG6" s="60"/>
      <c r="BH6" s="63">
        <f t="shared" si="1"/>
        <v>0</v>
      </c>
      <c r="BI6" s="60">
        <v>0</v>
      </c>
      <c r="BJ6" s="60">
        <f t="shared" si="2"/>
        <v>0</v>
      </c>
      <c r="BK6" s="60">
        <v>0</v>
      </c>
      <c r="BL6" s="63">
        <f t="shared" si="3"/>
        <v>0</v>
      </c>
      <c r="BM6" s="50" t="s">
        <v>136</v>
      </c>
      <c r="BN6" s="42"/>
      <c r="BO6" s="60">
        <v>0</v>
      </c>
      <c r="BP6" s="60"/>
      <c r="BQ6" s="60">
        <f t="shared" si="4"/>
        <v>0</v>
      </c>
      <c r="BR6" s="60">
        <f t="shared" si="5"/>
        <v>0</v>
      </c>
      <c r="BS6" s="60">
        <f t="shared" si="6"/>
        <v>0</v>
      </c>
      <c r="BT6" s="60">
        <f t="shared" si="7"/>
        <v>0</v>
      </c>
      <c r="BU6" s="69" t="s">
        <v>136</v>
      </c>
      <c r="BV6" s="70"/>
      <c r="BW6" s="60"/>
      <c r="BX6" s="60">
        <v>0</v>
      </c>
      <c r="BY6" s="60">
        <f t="shared" si="8"/>
        <v>0</v>
      </c>
      <c r="BZ6" s="60">
        <f t="shared" si="9"/>
        <v>0</v>
      </c>
      <c r="CA6" s="60">
        <v>0</v>
      </c>
      <c r="CB6" s="60">
        <v>0</v>
      </c>
      <c r="CC6" s="60">
        <v>0</v>
      </c>
      <c r="CD6" s="60"/>
      <c r="CE6" s="60">
        <v>0</v>
      </c>
      <c r="CF6" s="60">
        <v>0</v>
      </c>
      <c r="CG6" s="60">
        <v>0</v>
      </c>
      <c r="CH6" s="60">
        <v>0</v>
      </c>
      <c r="CI6" s="60">
        <f t="shared" si="10"/>
        <v>0</v>
      </c>
      <c r="CJ6" s="60">
        <v>0</v>
      </c>
      <c r="CK6" s="60">
        <v>0</v>
      </c>
      <c r="CL6" s="60">
        <f t="shared" si="11"/>
        <v>0</v>
      </c>
      <c r="CM6" s="60">
        <f>0+0+0+0+0+0</f>
        <v>0</v>
      </c>
      <c r="CN6" s="60">
        <f t="shared" si="12"/>
        <v>0</v>
      </c>
      <c r="CO6" s="60">
        <f>ROUND((0-0)/(1+0/100),2)+ROUND((0-0)/(1+0/100),2)+ROUND((0-0)/(1+0/100),2)+ROUND((0-0)/(1+0/100),2)+ROUND((0-0)/(1+0/100),2)+ROUND((0-0)/(1+0/100),2)</f>
        <v>0</v>
      </c>
      <c r="CP6" s="60">
        <v>0</v>
      </c>
      <c r="CQ6" s="63">
        <f t="shared" si="13"/>
        <v>0</v>
      </c>
      <c r="CR6" s="60">
        <v>0</v>
      </c>
      <c r="CS6" s="60">
        <v>0</v>
      </c>
      <c r="CT6" s="60">
        <v>0</v>
      </c>
      <c r="CU6" s="60">
        <v>0</v>
      </c>
      <c r="CV6" s="60">
        <f t="shared" si="14"/>
        <v>0</v>
      </c>
      <c r="CW6" s="73" t="e">
        <f t="shared" si="15"/>
        <v>#DIV/0!</v>
      </c>
      <c r="CX6" s="60">
        <f t="shared" si="16"/>
        <v>0</v>
      </c>
      <c r="CY6" s="73" t="e">
        <f t="shared" si="17"/>
        <v>#DIV/0!</v>
      </c>
      <c r="CZ6" s="60">
        <f t="shared" si="18"/>
        <v>0</v>
      </c>
      <c r="DA6" s="73" t="e">
        <f t="shared" si="19"/>
        <v>#DIV/0!</v>
      </c>
      <c r="DB6" s="43" t="str">
        <f t="shared" si="20"/>
        <v/>
      </c>
      <c r="DC6" s="43" t="s">
        <v>137</v>
      </c>
      <c r="DD6" s="43" t="str">
        <f t="shared" si="21"/>
        <v/>
      </c>
      <c r="DE6" s="43">
        <f t="shared" si="22"/>
        <v>2021</v>
      </c>
      <c r="DF6" s="43">
        <f t="shared" si="23"/>
        <v>12</v>
      </c>
      <c r="DG6" s="42" t="s">
        <v>138</v>
      </c>
      <c r="DH6" s="78"/>
    </row>
    <row r="7" ht="23.95" customHeight="1" spans="1:112">
      <c r="A7" s="42"/>
      <c r="B7" s="43">
        <v>3</v>
      </c>
      <c r="C7" s="44"/>
      <c r="D7" s="43" t="s">
        <v>128</v>
      </c>
      <c r="E7" s="42"/>
      <c r="F7" s="45" t="s">
        <v>141</v>
      </c>
      <c r="G7" s="44" t="s">
        <v>130</v>
      </c>
      <c r="H7" s="42"/>
      <c r="I7" s="42"/>
      <c r="J7" s="42"/>
      <c r="K7" s="50" t="s">
        <v>140</v>
      </c>
      <c r="L7" s="42"/>
      <c r="M7" s="42"/>
      <c r="N7" s="42"/>
      <c r="O7" s="50"/>
      <c r="P7" s="50"/>
      <c r="Q7" s="50"/>
      <c r="R7" s="51"/>
      <c r="S7" s="51"/>
      <c r="T7" s="50"/>
      <c r="U7" s="51"/>
      <c r="V7" s="51"/>
      <c r="W7" s="51" t="s">
        <v>132</v>
      </c>
      <c r="X7" s="45"/>
      <c r="Y7" s="51" t="s">
        <v>133</v>
      </c>
      <c r="Z7" s="42"/>
      <c r="AA7" s="42"/>
      <c r="AB7" s="42"/>
      <c r="AC7" s="42"/>
      <c r="AD7" s="50" t="s">
        <v>134</v>
      </c>
      <c r="AE7" s="50"/>
      <c r="AF7" s="51"/>
      <c r="AG7" s="51"/>
      <c r="AH7" s="51"/>
      <c r="AI7" s="50">
        <v>0</v>
      </c>
      <c r="AJ7" s="50">
        <v>0</v>
      </c>
      <c r="AK7" s="50">
        <v>1</v>
      </c>
      <c r="AL7" s="50">
        <v>0</v>
      </c>
      <c r="AM7" s="50">
        <v>1</v>
      </c>
      <c r="AN7" s="50">
        <v>0</v>
      </c>
      <c r="AO7" s="50">
        <v>1</v>
      </c>
      <c r="AP7" s="50">
        <v>1</v>
      </c>
      <c r="AQ7" s="50">
        <v>0</v>
      </c>
      <c r="AR7" s="50">
        <v>1</v>
      </c>
      <c r="AS7" s="60"/>
      <c r="AT7" s="60">
        <v>0</v>
      </c>
      <c r="AU7" s="60">
        <v>0</v>
      </c>
      <c r="AV7" s="60"/>
      <c r="AW7" s="60"/>
      <c r="AX7" s="60"/>
      <c r="AY7" s="60"/>
      <c r="AZ7" s="60"/>
      <c r="BA7" s="63">
        <f t="shared" si="0"/>
        <v>0</v>
      </c>
      <c r="BB7" s="64" t="s">
        <v>142</v>
      </c>
      <c r="BC7" s="60"/>
      <c r="BD7" s="60"/>
      <c r="BE7" s="60"/>
      <c r="BF7" s="60"/>
      <c r="BG7" s="60"/>
      <c r="BH7" s="63">
        <f t="shared" si="1"/>
        <v>0</v>
      </c>
      <c r="BI7" s="60">
        <v>0</v>
      </c>
      <c r="BJ7" s="60">
        <f t="shared" si="2"/>
        <v>0</v>
      </c>
      <c r="BK7" s="60">
        <v>0</v>
      </c>
      <c r="BL7" s="63">
        <f t="shared" si="3"/>
        <v>0</v>
      </c>
      <c r="BM7" s="50" t="s">
        <v>143</v>
      </c>
      <c r="BN7" s="42" t="s">
        <v>144</v>
      </c>
      <c r="BO7" s="60"/>
      <c r="BP7" s="60">
        <f>IF(BM7="贷款",AX7-BO7,"")</f>
        <v>0</v>
      </c>
      <c r="BQ7" s="60">
        <f t="shared" si="4"/>
        <v>0</v>
      </c>
      <c r="BR7" s="60">
        <f t="shared" si="5"/>
        <v>0</v>
      </c>
      <c r="BS7" s="60">
        <f t="shared" si="6"/>
        <v>0</v>
      </c>
      <c r="BT7" s="60">
        <f t="shared" si="7"/>
        <v>0</v>
      </c>
      <c r="BU7" s="69" t="s">
        <v>136</v>
      </c>
      <c r="BV7" s="70"/>
      <c r="BW7" s="60"/>
      <c r="BX7" s="60">
        <v>0</v>
      </c>
      <c r="BY7" s="60">
        <f t="shared" si="8"/>
        <v>0</v>
      </c>
      <c r="BZ7" s="60">
        <f t="shared" si="9"/>
        <v>0</v>
      </c>
      <c r="CA7" s="60">
        <v>0</v>
      </c>
      <c r="CB7" s="60">
        <v>0</v>
      </c>
      <c r="CC7" s="60">
        <v>0</v>
      </c>
      <c r="CD7" s="60"/>
      <c r="CE7" s="60">
        <v>0</v>
      </c>
      <c r="CF7" s="60">
        <v>0</v>
      </c>
      <c r="CG7" s="60">
        <v>0</v>
      </c>
      <c r="CH7" s="60">
        <v>0</v>
      </c>
      <c r="CI7" s="60">
        <f t="shared" si="10"/>
        <v>0</v>
      </c>
      <c r="CJ7" s="60">
        <v>0</v>
      </c>
      <c r="CK7" s="60">
        <v>0</v>
      </c>
      <c r="CL7" s="60">
        <f t="shared" si="11"/>
        <v>0</v>
      </c>
      <c r="CM7" s="60">
        <f>0+0+0+0+0+0</f>
        <v>0</v>
      </c>
      <c r="CN7" s="60">
        <f t="shared" si="12"/>
        <v>0</v>
      </c>
      <c r="CO7" s="60">
        <f>ROUND((0-0)/(1+0/100),2)+ROUND((0-0)/(1+0/100),2)+ROUND((0-0)/(1+0/100),2)+ROUND((0-0)/(1+0/100),2)+ROUND((0-0)/(1+0/100),2)+ROUND((0-0)/(1+0/100),2)</f>
        <v>0</v>
      </c>
      <c r="CP7" s="60">
        <v>0</v>
      </c>
      <c r="CQ7" s="63">
        <f t="shared" si="13"/>
        <v>0</v>
      </c>
      <c r="CR7" s="60">
        <v>0</v>
      </c>
      <c r="CS7" s="60">
        <v>0</v>
      </c>
      <c r="CT7" s="60">
        <v>0</v>
      </c>
      <c r="CU7" s="60">
        <v>0</v>
      </c>
      <c r="CV7" s="60">
        <f t="shared" si="14"/>
        <v>0</v>
      </c>
      <c r="CW7" s="73" t="e">
        <f t="shared" si="15"/>
        <v>#DIV/0!</v>
      </c>
      <c r="CX7" s="60">
        <f t="shared" si="16"/>
        <v>0</v>
      </c>
      <c r="CY7" s="73" t="e">
        <f t="shared" si="17"/>
        <v>#DIV/0!</v>
      </c>
      <c r="CZ7" s="60">
        <f t="shared" si="18"/>
        <v>0</v>
      </c>
      <c r="DA7" s="73" t="e">
        <f t="shared" si="19"/>
        <v>#DIV/0!</v>
      </c>
      <c r="DB7" s="43" t="str">
        <f t="shared" si="20"/>
        <v/>
      </c>
      <c r="DC7" s="43" t="s">
        <v>137</v>
      </c>
      <c r="DD7" s="43" t="str">
        <f t="shared" si="21"/>
        <v/>
      </c>
      <c r="DE7" s="43">
        <f t="shared" si="22"/>
        <v>2022</v>
      </c>
      <c r="DF7" s="43">
        <f t="shared" si="23"/>
        <v>2</v>
      </c>
      <c r="DG7" s="42" t="s">
        <v>145</v>
      </c>
      <c r="DH7" s="78"/>
    </row>
    <row r="8" ht="23.95" customHeight="1" spans="1:112">
      <c r="A8" s="42"/>
      <c r="B8" s="43">
        <v>4</v>
      </c>
      <c r="C8" s="44"/>
      <c r="D8" s="43" t="s">
        <v>128</v>
      </c>
      <c r="E8" s="42"/>
      <c r="F8" s="45" t="s">
        <v>146</v>
      </c>
      <c r="G8" s="44" t="s">
        <v>130</v>
      </c>
      <c r="H8" s="42"/>
      <c r="I8" s="42"/>
      <c r="J8" s="42"/>
      <c r="K8" s="50" t="s">
        <v>131</v>
      </c>
      <c r="L8" s="42"/>
      <c r="M8" s="42"/>
      <c r="N8" s="42"/>
      <c r="O8" s="50"/>
      <c r="P8" s="50"/>
      <c r="Q8" s="50"/>
      <c r="R8" s="51"/>
      <c r="S8" s="51"/>
      <c r="T8" s="50"/>
      <c r="U8" s="51"/>
      <c r="V8" s="51"/>
      <c r="W8" s="51" t="s">
        <v>132</v>
      </c>
      <c r="X8" s="45"/>
      <c r="Y8" s="51" t="s">
        <v>133</v>
      </c>
      <c r="Z8" s="42"/>
      <c r="AA8" s="42"/>
      <c r="AB8" s="42"/>
      <c r="AC8" s="42"/>
      <c r="AD8" s="50" t="s">
        <v>134</v>
      </c>
      <c r="AE8" s="50"/>
      <c r="AF8" s="51"/>
      <c r="AG8" s="51"/>
      <c r="AH8" s="51"/>
      <c r="AI8" s="50">
        <v>0</v>
      </c>
      <c r="AJ8" s="50">
        <v>1</v>
      </c>
      <c r="AK8" s="50">
        <v>0</v>
      </c>
      <c r="AL8" s="50">
        <v>0</v>
      </c>
      <c r="AM8" s="50">
        <v>0</v>
      </c>
      <c r="AN8" s="50">
        <v>0</v>
      </c>
      <c r="AO8" s="50">
        <v>1</v>
      </c>
      <c r="AP8" s="50">
        <v>1</v>
      </c>
      <c r="AQ8" s="50">
        <v>0</v>
      </c>
      <c r="AR8" s="50">
        <v>0</v>
      </c>
      <c r="AS8" s="60"/>
      <c r="AT8" s="60">
        <v>0</v>
      </c>
      <c r="AU8" s="60">
        <v>0</v>
      </c>
      <c r="AV8" s="60"/>
      <c r="AW8" s="60"/>
      <c r="AX8" s="60"/>
      <c r="AY8" s="60"/>
      <c r="AZ8" s="60"/>
      <c r="BA8" s="63">
        <f t="shared" si="0"/>
        <v>0</v>
      </c>
      <c r="BB8" s="64"/>
      <c r="BC8" s="60"/>
      <c r="BD8" s="60"/>
      <c r="BE8" s="60"/>
      <c r="BF8" s="60"/>
      <c r="BG8" s="60"/>
      <c r="BH8" s="63">
        <f t="shared" si="1"/>
        <v>0</v>
      </c>
      <c r="BI8" s="60">
        <v>0</v>
      </c>
      <c r="BJ8" s="60">
        <f t="shared" si="2"/>
        <v>0</v>
      </c>
      <c r="BK8" s="60">
        <v>0</v>
      </c>
      <c r="BL8" s="63">
        <f t="shared" si="3"/>
        <v>0</v>
      </c>
      <c r="BM8" s="50" t="s">
        <v>136</v>
      </c>
      <c r="BN8" s="42"/>
      <c r="BO8" s="60">
        <v>0</v>
      </c>
      <c r="BP8" s="60"/>
      <c r="BQ8" s="60">
        <f t="shared" si="4"/>
        <v>0</v>
      </c>
      <c r="BR8" s="60">
        <f t="shared" si="5"/>
        <v>0</v>
      </c>
      <c r="BS8" s="60">
        <f t="shared" si="6"/>
        <v>0</v>
      </c>
      <c r="BT8" s="60">
        <f t="shared" si="7"/>
        <v>0</v>
      </c>
      <c r="BU8" s="69" t="s">
        <v>136</v>
      </c>
      <c r="BV8" s="70"/>
      <c r="BW8" s="60"/>
      <c r="BX8" s="60">
        <v>0</v>
      </c>
      <c r="BY8" s="60">
        <f t="shared" si="8"/>
        <v>0</v>
      </c>
      <c r="BZ8" s="60">
        <f t="shared" si="9"/>
        <v>0</v>
      </c>
      <c r="CA8" s="60">
        <v>0</v>
      </c>
      <c r="CB8" s="60">
        <v>0</v>
      </c>
      <c r="CC8" s="60">
        <v>0</v>
      </c>
      <c r="CD8" s="60"/>
      <c r="CE8" s="60">
        <v>0</v>
      </c>
      <c r="CF8" s="60">
        <v>0</v>
      </c>
      <c r="CG8" s="60">
        <v>0</v>
      </c>
      <c r="CH8" s="60">
        <v>0</v>
      </c>
      <c r="CI8" s="60">
        <f t="shared" si="10"/>
        <v>0</v>
      </c>
      <c r="CJ8" s="60">
        <v>0</v>
      </c>
      <c r="CK8" s="60">
        <v>0</v>
      </c>
      <c r="CL8" s="60">
        <f t="shared" si="11"/>
        <v>0</v>
      </c>
      <c r="CM8" s="60">
        <f>0+0+0+0+0+0</f>
        <v>0</v>
      </c>
      <c r="CN8" s="60">
        <f t="shared" si="12"/>
        <v>0</v>
      </c>
      <c r="CO8" s="60">
        <f>ROUND((0-0)/(1+0/100),2)+ROUND((0-0)/(1+0/100),2)+ROUND((0-0)/(1+0/100),2)+ROUND((0-0)/(1+0/100),2)+ROUND((0-0)/(1+0/100),2)+ROUND((0-0)/(1+0/100),2)</f>
        <v>0</v>
      </c>
      <c r="CP8" s="60">
        <v>0</v>
      </c>
      <c r="CQ8" s="63">
        <f t="shared" si="13"/>
        <v>0</v>
      </c>
      <c r="CR8" s="60">
        <v>0</v>
      </c>
      <c r="CS8" s="60">
        <v>0</v>
      </c>
      <c r="CT8" s="60">
        <v>0</v>
      </c>
      <c r="CU8" s="60">
        <v>0</v>
      </c>
      <c r="CV8" s="60">
        <f t="shared" si="14"/>
        <v>0</v>
      </c>
      <c r="CW8" s="73" t="e">
        <f t="shared" si="15"/>
        <v>#DIV/0!</v>
      </c>
      <c r="CX8" s="60">
        <f t="shared" si="16"/>
        <v>0</v>
      </c>
      <c r="CY8" s="73" t="e">
        <f t="shared" si="17"/>
        <v>#DIV/0!</v>
      </c>
      <c r="CZ8" s="60">
        <f t="shared" si="18"/>
        <v>0</v>
      </c>
      <c r="DA8" s="73" t="e">
        <f t="shared" si="19"/>
        <v>#DIV/0!</v>
      </c>
      <c r="DB8" s="43" t="str">
        <f t="shared" si="20"/>
        <v/>
      </c>
      <c r="DC8" s="43" t="s">
        <v>137</v>
      </c>
      <c r="DD8" s="43" t="str">
        <f t="shared" si="21"/>
        <v/>
      </c>
      <c r="DE8" s="43">
        <f t="shared" si="22"/>
        <v>2022</v>
      </c>
      <c r="DF8" s="43">
        <f t="shared" si="23"/>
        <v>3</v>
      </c>
      <c r="DG8" s="42" t="s">
        <v>138</v>
      </c>
      <c r="DH8" s="78"/>
    </row>
    <row r="9" ht="23.95" customHeight="1" spans="1:112">
      <c r="A9" s="42"/>
      <c r="B9" s="43">
        <v>5</v>
      </c>
      <c r="C9" s="44"/>
      <c r="D9" s="43" t="s">
        <v>128</v>
      </c>
      <c r="E9" s="42"/>
      <c r="F9" s="45" t="s">
        <v>147</v>
      </c>
      <c r="G9" s="44" t="s">
        <v>130</v>
      </c>
      <c r="H9" s="42"/>
      <c r="I9" s="42"/>
      <c r="J9" s="42"/>
      <c r="K9" s="50" t="s">
        <v>131</v>
      </c>
      <c r="L9" s="42"/>
      <c r="M9" s="42"/>
      <c r="N9" s="42"/>
      <c r="O9" s="50"/>
      <c r="P9" s="50"/>
      <c r="Q9" s="50"/>
      <c r="R9" s="51"/>
      <c r="S9" s="51"/>
      <c r="T9" s="50"/>
      <c r="U9" s="51"/>
      <c r="V9" s="51"/>
      <c r="W9" s="51" t="s">
        <v>132</v>
      </c>
      <c r="X9" s="45"/>
      <c r="Y9" s="51" t="s">
        <v>133</v>
      </c>
      <c r="Z9" s="42"/>
      <c r="AA9" s="42"/>
      <c r="AB9" s="42"/>
      <c r="AC9" s="42"/>
      <c r="AD9" s="50" t="s">
        <v>134</v>
      </c>
      <c r="AE9" s="50"/>
      <c r="AF9" s="51"/>
      <c r="AG9" s="51"/>
      <c r="AH9" s="51"/>
      <c r="AI9" s="50">
        <v>0</v>
      </c>
      <c r="AJ9" s="50">
        <v>1</v>
      </c>
      <c r="AK9" s="50">
        <v>0</v>
      </c>
      <c r="AL9" s="50">
        <v>1</v>
      </c>
      <c r="AM9" s="50">
        <v>1</v>
      </c>
      <c r="AN9" s="50">
        <v>0</v>
      </c>
      <c r="AO9" s="50">
        <v>1</v>
      </c>
      <c r="AP9" s="50">
        <v>1</v>
      </c>
      <c r="AQ9" s="50">
        <v>0</v>
      </c>
      <c r="AR9" s="50">
        <v>0</v>
      </c>
      <c r="AS9" s="60"/>
      <c r="AT9" s="60">
        <v>0</v>
      </c>
      <c r="AU9" s="60">
        <v>0</v>
      </c>
      <c r="AV9" s="60"/>
      <c r="AW9" s="60"/>
      <c r="AX9" s="60"/>
      <c r="AY9" s="60"/>
      <c r="AZ9" s="60"/>
      <c r="BA9" s="63">
        <f t="shared" si="0"/>
        <v>0</v>
      </c>
      <c r="BB9" s="64"/>
      <c r="BC9" s="60"/>
      <c r="BD9" s="60"/>
      <c r="BE9" s="60"/>
      <c r="BF9" s="60"/>
      <c r="BG9" s="60"/>
      <c r="BH9" s="63">
        <f t="shared" si="1"/>
        <v>0</v>
      </c>
      <c r="BI9" s="60">
        <v>0</v>
      </c>
      <c r="BJ9" s="60">
        <f t="shared" si="2"/>
        <v>0</v>
      </c>
      <c r="BK9" s="60">
        <v>0</v>
      </c>
      <c r="BL9" s="63">
        <f t="shared" si="3"/>
        <v>0</v>
      </c>
      <c r="BM9" s="50" t="s">
        <v>136</v>
      </c>
      <c r="BN9" s="42"/>
      <c r="BO9" s="60">
        <v>0</v>
      </c>
      <c r="BP9" s="60"/>
      <c r="BQ9" s="60">
        <f t="shared" si="4"/>
        <v>0</v>
      </c>
      <c r="BR9" s="60">
        <f t="shared" si="5"/>
        <v>0</v>
      </c>
      <c r="BS9" s="60">
        <f t="shared" si="6"/>
        <v>0</v>
      </c>
      <c r="BT9" s="60">
        <f t="shared" si="7"/>
        <v>0</v>
      </c>
      <c r="BU9" s="69" t="s">
        <v>55</v>
      </c>
      <c r="BV9" s="70"/>
      <c r="BW9" s="60"/>
      <c r="BX9" s="60">
        <v>0</v>
      </c>
      <c r="BY9" s="60">
        <f t="shared" si="8"/>
        <v>0</v>
      </c>
      <c r="BZ9" s="60">
        <f t="shared" si="9"/>
        <v>0</v>
      </c>
      <c r="CA9" s="60">
        <v>0</v>
      </c>
      <c r="CB9" s="60">
        <v>0</v>
      </c>
      <c r="CC9" s="60">
        <v>0</v>
      </c>
      <c r="CD9" s="60"/>
      <c r="CE9" s="60">
        <v>0</v>
      </c>
      <c r="CF9" s="60">
        <v>0</v>
      </c>
      <c r="CG9" s="60">
        <v>0</v>
      </c>
      <c r="CH9" s="60">
        <v>0</v>
      </c>
      <c r="CI9" s="60">
        <f t="shared" si="10"/>
        <v>0</v>
      </c>
      <c r="CJ9" s="60">
        <v>0</v>
      </c>
      <c r="CK9" s="60">
        <v>0</v>
      </c>
      <c r="CL9" s="60">
        <f t="shared" si="11"/>
        <v>0</v>
      </c>
      <c r="CM9" s="60">
        <f>0+0+0+0+0+0</f>
        <v>0</v>
      </c>
      <c r="CN9" s="60">
        <f t="shared" si="12"/>
        <v>0</v>
      </c>
      <c r="CO9" s="60">
        <f>ROUND((0-0)/(1+0/100),2)+ROUND((0-0)/(1+0/100),2)+ROUND((0-0)/(1+0/100),2)+ROUND((0-0)/(1+0/100),2)+ROUND((0-0)/(1+0/100),2)+ROUND((0-0)/(1+0/100),2)</f>
        <v>0</v>
      </c>
      <c r="CP9" s="60">
        <v>0</v>
      </c>
      <c r="CQ9" s="63">
        <f t="shared" si="13"/>
        <v>0</v>
      </c>
      <c r="CR9" s="60">
        <v>0</v>
      </c>
      <c r="CS9" s="60">
        <v>0</v>
      </c>
      <c r="CT9" s="60">
        <v>0</v>
      </c>
      <c r="CU9" s="60">
        <v>0</v>
      </c>
      <c r="CV9" s="60">
        <f t="shared" si="14"/>
        <v>0</v>
      </c>
      <c r="CW9" s="73" t="e">
        <f t="shared" si="15"/>
        <v>#DIV/0!</v>
      </c>
      <c r="CX9" s="60">
        <f t="shared" si="16"/>
        <v>0</v>
      </c>
      <c r="CY9" s="73" t="e">
        <f t="shared" si="17"/>
        <v>#DIV/0!</v>
      </c>
      <c r="CZ9" s="60">
        <f t="shared" si="18"/>
        <v>0</v>
      </c>
      <c r="DA9" s="73" t="e">
        <f t="shared" si="19"/>
        <v>#DIV/0!</v>
      </c>
      <c r="DB9" s="43" t="str">
        <f t="shared" si="20"/>
        <v/>
      </c>
      <c r="DC9" s="43" t="s">
        <v>137</v>
      </c>
      <c r="DD9" s="43" t="str">
        <f t="shared" si="21"/>
        <v/>
      </c>
      <c r="DE9" s="43">
        <f t="shared" si="22"/>
        <v>2022</v>
      </c>
      <c r="DF9" s="43">
        <f t="shared" si="23"/>
        <v>3</v>
      </c>
      <c r="DG9" s="42" t="s">
        <v>138</v>
      </c>
      <c r="DH9" s="78"/>
    </row>
    <row r="10" ht="23.95" customHeight="1" spans="1:112">
      <c r="A10" s="42"/>
      <c r="B10" s="43">
        <v>6</v>
      </c>
      <c r="C10" s="44"/>
      <c r="D10" s="43" t="s">
        <v>128</v>
      </c>
      <c r="E10" s="42"/>
      <c r="F10" s="45" t="s">
        <v>146</v>
      </c>
      <c r="G10" s="44" t="s">
        <v>130</v>
      </c>
      <c r="H10" s="42"/>
      <c r="I10" s="42"/>
      <c r="J10" s="42"/>
      <c r="K10" s="50" t="s">
        <v>131</v>
      </c>
      <c r="L10" s="42"/>
      <c r="M10" s="42"/>
      <c r="N10" s="42"/>
      <c r="O10" s="50"/>
      <c r="P10" s="50"/>
      <c r="Q10" s="50"/>
      <c r="R10" s="51"/>
      <c r="S10" s="51"/>
      <c r="T10" s="50"/>
      <c r="U10" s="51"/>
      <c r="V10" s="51"/>
      <c r="W10" s="51" t="s">
        <v>132</v>
      </c>
      <c r="X10" s="45"/>
      <c r="Y10" s="51" t="s">
        <v>133</v>
      </c>
      <c r="Z10" s="42"/>
      <c r="AA10" s="42"/>
      <c r="AB10" s="42"/>
      <c r="AC10" s="42"/>
      <c r="AD10" s="50" t="s">
        <v>134</v>
      </c>
      <c r="AE10" s="50"/>
      <c r="AF10" s="51"/>
      <c r="AG10" s="51"/>
      <c r="AH10" s="51"/>
      <c r="AI10" s="50">
        <v>0</v>
      </c>
      <c r="AJ10" s="50">
        <v>1</v>
      </c>
      <c r="AK10" s="50">
        <v>0</v>
      </c>
      <c r="AL10" s="50">
        <v>1</v>
      </c>
      <c r="AM10" s="50">
        <v>1</v>
      </c>
      <c r="AN10" s="50">
        <v>0</v>
      </c>
      <c r="AO10" s="50">
        <v>1</v>
      </c>
      <c r="AP10" s="50">
        <v>1</v>
      </c>
      <c r="AQ10" s="50">
        <v>0</v>
      </c>
      <c r="AR10" s="50">
        <v>0</v>
      </c>
      <c r="AS10" s="60"/>
      <c r="AT10" s="60">
        <v>0</v>
      </c>
      <c r="AU10" s="60">
        <v>0</v>
      </c>
      <c r="AV10" s="60"/>
      <c r="AW10" s="60"/>
      <c r="AX10" s="60"/>
      <c r="AY10" s="60"/>
      <c r="AZ10" s="60"/>
      <c r="BA10" s="63">
        <f t="shared" si="0"/>
        <v>0</v>
      </c>
      <c r="BB10" s="64"/>
      <c r="BC10" s="60"/>
      <c r="BD10" s="60"/>
      <c r="BE10" s="60"/>
      <c r="BF10" s="60"/>
      <c r="BG10" s="60"/>
      <c r="BH10" s="63">
        <f t="shared" si="1"/>
        <v>0</v>
      </c>
      <c r="BI10" s="60">
        <v>0</v>
      </c>
      <c r="BJ10" s="60">
        <f t="shared" si="2"/>
        <v>0</v>
      </c>
      <c r="BK10" s="60">
        <v>0</v>
      </c>
      <c r="BL10" s="63">
        <f t="shared" si="3"/>
        <v>0</v>
      </c>
      <c r="BM10" s="50" t="s">
        <v>136</v>
      </c>
      <c r="BN10" s="42"/>
      <c r="BO10" s="60">
        <v>0</v>
      </c>
      <c r="BP10" s="60"/>
      <c r="BQ10" s="60">
        <f t="shared" si="4"/>
        <v>0</v>
      </c>
      <c r="BR10" s="60">
        <f t="shared" si="5"/>
        <v>0</v>
      </c>
      <c r="BS10" s="60">
        <f t="shared" si="6"/>
        <v>0</v>
      </c>
      <c r="BT10" s="60">
        <f t="shared" si="7"/>
        <v>0</v>
      </c>
      <c r="BU10" s="69" t="s">
        <v>55</v>
      </c>
      <c r="BV10" s="70"/>
      <c r="BW10" s="60"/>
      <c r="BX10" s="60">
        <v>0</v>
      </c>
      <c r="BY10" s="60">
        <f t="shared" si="8"/>
        <v>0</v>
      </c>
      <c r="BZ10" s="60">
        <f t="shared" si="9"/>
        <v>0</v>
      </c>
      <c r="CA10" s="60">
        <v>0</v>
      </c>
      <c r="CB10" s="60">
        <v>0</v>
      </c>
      <c r="CC10" s="60">
        <v>0</v>
      </c>
      <c r="CD10" s="60"/>
      <c r="CE10" s="60">
        <v>0</v>
      </c>
      <c r="CF10" s="60">
        <v>0</v>
      </c>
      <c r="CG10" s="60">
        <v>0</v>
      </c>
      <c r="CH10" s="60">
        <v>0</v>
      </c>
      <c r="CI10" s="60">
        <f t="shared" si="10"/>
        <v>0</v>
      </c>
      <c r="CJ10" s="60">
        <v>0</v>
      </c>
      <c r="CK10" s="60">
        <v>0</v>
      </c>
      <c r="CL10" s="60">
        <f t="shared" si="11"/>
        <v>0</v>
      </c>
      <c r="CM10" s="60">
        <f>0+0+0+0+0+0</f>
        <v>0</v>
      </c>
      <c r="CN10" s="60">
        <f t="shared" si="12"/>
        <v>0</v>
      </c>
      <c r="CO10" s="60">
        <f>ROUND((0-0)/(1+0/100),2)+ROUND((0-0)/(1+0/100),2)+ROUND((0-0)/(1+0/100),2)+ROUND((0-0)/(1+0/100),2)+ROUND((0-0)/(1+0/100),2)+ROUND((0-0)/(1+0/100),2)</f>
        <v>0</v>
      </c>
      <c r="CP10" s="60">
        <v>0</v>
      </c>
      <c r="CQ10" s="63">
        <f t="shared" si="13"/>
        <v>0</v>
      </c>
      <c r="CR10" s="60">
        <v>0</v>
      </c>
      <c r="CS10" s="60">
        <v>0</v>
      </c>
      <c r="CT10" s="60">
        <v>0</v>
      </c>
      <c r="CU10" s="60">
        <v>0</v>
      </c>
      <c r="CV10" s="60">
        <f t="shared" si="14"/>
        <v>0</v>
      </c>
      <c r="CW10" s="73" t="e">
        <f t="shared" si="15"/>
        <v>#DIV/0!</v>
      </c>
      <c r="CX10" s="60">
        <f t="shared" si="16"/>
        <v>0</v>
      </c>
      <c r="CY10" s="73" t="e">
        <f t="shared" si="17"/>
        <v>#DIV/0!</v>
      </c>
      <c r="CZ10" s="60">
        <f t="shared" si="18"/>
        <v>0</v>
      </c>
      <c r="DA10" s="73" t="e">
        <f t="shared" si="19"/>
        <v>#DIV/0!</v>
      </c>
      <c r="DB10" s="43" t="str">
        <f t="shared" si="20"/>
        <v/>
      </c>
      <c r="DC10" s="43" t="s">
        <v>137</v>
      </c>
      <c r="DD10" s="43" t="str">
        <f t="shared" si="21"/>
        <v/>
      </c>
      <c r="DE10" s="43">
        <f t="shared" si="22"/>
        <v>2022</v>
      </c>
      <c r="DF10" s="43">
        <f t="shared" si="23"/>
        <v>3</v>
      </c>
      <c r="DG10" s="42" t="s">
        <v>138</v>
      </c>
      <c r="DH10" s="78"/>
    </row>
    <row r="11" ht="14.2" customHeight="1" spans="1:112">
      <c r="A11" s="47"/>
      <c r="B11" s="48" t="s">
        <v>148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8">
        <f t="shared" ref="AI11:BA11" si="24">SUBTOTAL(109,AI5:AI10)</f>
        <v>0</v>
      </c>
      <c r="AJ11" s="48">
        <f t="shared" si="24"/>
        <v>5</v>
      </c>
      <c r="AK11" s="48">
        <f t="shared" si="24"/>
        <v>1</v>
      </c>
      <c r="AL11" s="48">
        <f t="shared" si="24"/>
        <v>2</v>
      </c>
      <c r="AM11" s="48">
        <f t="shared" si="24"/>
        <v>5</v>
      </c>
      <c r="AN11" s="48">
        <f t="shared" si="24"/>
        <v>0</v>
      </c>
      <c r="AO11" s="48">
        <f t="shared" si="24"/>
        <v>6</v>
      </c>
      <c r="AP11" s="48">
        <f t="shared" si="24"/>
        <v>5</v>
      </c>
      <c r="AQ11" s="48">
        <f t="shared" si="24"/>
        <v>0</v>
      </c>
      <c r="AR11" s="48">
        <f t="shared" si="24"/>
        <v>1</v>
      </c>
      <c r="AS11" s="61">
        <f t="shared" si="24"/>
        <v>0</v>
      </c>
      <c r="AT11" s="61">
        <f t="shared" si="24"/>
        <v>0</v>
      </c>
      <c r="AU11" s="61">
        <f t="shared" si="24"/>
        <v>0</v>
      </c>
      <c r="AV11" s="61">
        <f t="shared" si="24"/>
        <v>0</v>
      </c>
      <c r="AW11" s="61">
        <f t="shared" si="24"/>
        <v>0</v>
      </c>
      <c r="AX11" s="61">
        <f t="shared" si="24"/>
        <v>0</v>
      </c>
      <c r="AY11" s="61">
        <f t="shared" si="24"/>
        <v>0</v>
      </c>
      <c r="AZ11" s="61">
        <f t="shared" si="24"/>
        <v>0</v>
      </c>
      <c r="BA11" s="61">
        <f t="shared" si="24"/>
        <v>0</v>
      </c>
      <c r="BB11" s="61"/>
      <c r="BC11" s="61">
        <f t="shared" ref="BC11:BL11" si="25">SUBTOTAL(109,BC5:BC10)</f>
        <v>0</v>
      </c>
      <c r="BD11" s="61">
        <f t="shared" si="25"/>
        <v>0</v>
      </c>
      <c r="BE11" s="61">
        <f t="shared" si="25"/>
        <v>0</v>
      </c>
      <c r="BF11" s="61">
        <f t="shared" si="25"/>
        <v>0</v>
      </c>
      <c r="BG11" s="61">
        <f t="shared" si="25"/>
        <v>0</v>
      </c>
      <c r="BH11" s="61">
        <f t="shared" si="25"/>
        <v>0</v>
      </c>
      <c r="BI11" s="61">
        <f t="shared" si="25"/>
        <v>0</v>
      </c>
      <c r="BJ11" s="61">
        <f t="shared" si="25"/>
        <v>0</v>
      </c>
      <c r="BK11" s="61">
        <f t="shared" si="25"/>
        <v>0</v>
      </c>
      <c r="BL11" s="61">
        <f t="shared" si="25"/>
        <v>0</v>
      </c>
      <c r="BM11" s="61"/>
      <c r="BN11" s="61"/>
      <c r="BO11" s="61">
        <f t="shared" ref="BO11:BT11" si="26">SUBTOTAL(109,BO5:BO10)</f>
        <v>0</v>
      </c>
      <c r="BP11" s="61">
        <f t="shared" si="26"/>
        <v>0</v>
      </c>
      <c r="BQ11" s="61">
        <f t="shared" si="26"/>
        <v>0</v>
      </c>
      <c r="BR11" s="61">
        <f t="shared" si="26"/>
        <v>0</v>
      </c>
      <c r="BS11" s="61">
        <f t="shared" si="26"/>
        <v>0</v>
      </c>
      <c r="BT11" s="61">
        <f t="shared" si="26"/>
        <v>0</v>
      </c>
      <c r="BU11" s="61"/>
      <c r="BV11" s="61"/>
      <c r="BW11" s="61">
        <f t="shared" ref="BW11:CC11" si="27">SUBTOTAL(109,BW5:BW10)</f>
        <v>0</v>
      </c>
      <c r="BX11" s="61">
        <f t="shared" si="27"/>
        <v>0</v>
      </c>
      <c r="BY11" s="61">
        <f t="shared" si="27"/>
        <v>0</v>
      </c>
      <c r="BZ11" s="61">
        <f t="shared" si="27"/>
        <v>0</v>
      </c>
      <c r="CA11" s="61">
        <f t="shared" si="27"/>
        <v>0</v>
      </c>
      <c r="CB11" s="61">
        <f t="shared" si="27"/>
        <v>0</v>
      </c>
      <c r="CC11" s="61">
        <f t="shared" si="27"/>
        <v>0</v>
      </c>
      <c r="CD11" s="61"/>
      <c r="CE11" s="61">
        <f t="shared" ref="CE11:CV11" si="28">SUBTOTAL(109,CE5:CE10)</f>
        <v>0</v>
      </c>
      <c r="CF11" s="61">
        <f t="shared" si="28"/>
        <v>0</v>
      </c>
      <c r="CG11" s="61">
        <f t="shared" si="28"/>
        <v>0</v>
      </c>
      <c r="CH11" s="61">
        <f t="shared" si="28"/>
        <v>0</v>
      </c>
      <c r="CI11" s="61">
        <f t="shared" si="28"/>
        <v>0</v>
      </c>
      <c r="CJ11" s="61">
        <f t="shared" si="28"/>
        <v>0</v>
      </c>
      <c r="CK11" s="61">
        <f t="shared" si="28"/>
        <v>0</v>
      </c>
      <c r="CL11" s="61">
        <f t="shared" si="28"/>
        <v>0</v>
      </c>
      <c r="CM11" s="61">
        <f t="shared" si="28"/>
        <v>0</v>
      </c>
      <c r="CN11" s="61">
        <f t="shared" si="28"/>
        <v>0</v>
      </c>
      <c r="CO11" s="61">
        <f t="shared" si="28"/>
        <v>0</v>
      </c>
      <c r="CP11" s="61">
        <f t="shared" si="28"/>
        <v>0</v>
      </c>
      <c r="CQ11" s="61">
        <f t="shared" si="28"/>
        <v>0</v>
      </c>
      <c r="CR11" s="61">
        <f t="shared" si="28"/>
        <v>0</v>
      </c>
      <c r="CS11" s="61">
        <f t="shared" si="28"/>
        <v>0</v>
      </c>
      <c r="CT11" s="61">
        <f t="shared" si="28"/>
        <v>0</v>
      </c>
      <c r="CU11" s="61">
        <f t="shared" si="28"/>
        <v>0</v>
      </c>
      <c r="CV11" s="61">
        <f t="shared" si="28"/>
        <v>0</v>
      </c>
      <c r="CW11" s="74" t="e">
        <f t="shared" si="15"/>
        <v>#DIV/0!</v>
      </c>
      <c r="CX11" s="61">
        <f>SUBTOTAL(109,CX5:CX10)</f>
        <v>0</v>
      </c>
      <c r="CY11" s="74" t="e">
        <f t="shared" si="17"/>
        <v>#DIV/0!</v>
      </c>
      <c r="CZ11" s="61">
        <f>SUBTOTAL(109,CZ5:CZ10)</f>
        <v>0</v>
      </c>
      <c r="DA11" s="74" t="e">
        <f t="shared" si="19"/>
        <v>#DIV/0!</v>
      </c>
      <c r="DB11" s="74"/>
      <c r="DC11" s="79"/>
      <c r="DD11" s="80"/>
      <c r="DE11" s="74"/>
      <c r="DF11" s="74"/>
      <c r="DG11" s="74"/>
      <c r="DH11" s="74"/>
    </row>
  </sheetData>
  <mergeCells count="16">
    <mergeCell ref="B3:Y3"/>
    <mergeCell ref="Z3:AH3"/>
    <mergeCell ref="AI3:AR3"/>
    <mergeCell ref="AS3:BA3"/>
    <mergeCell ref="BB3:BH3"/>
    <mergeCell ref="BI3:BL3"/>
    <mergeCell ref="BM3:BT3"/>
    <mergeCell ref="BU3:BZ3"/>
    <mergeCell ref="CA3:CC3"/>
    <mergeCell ref="CD3:CI3"/>
    <mergeCell ref="CJ3:CL3"/>
    <mergeCell ref="CM3:CO3"/>
    <mergeCell ref="CR3:CU3"/>
    <mergeCell ref="CV3:DA3"/>
    <mergeCell ref="A3:A4"/>
    <mergeCell ref="CQ3:CQ4"/>
  </mergeCells>
  <pageMargins left="0.74714905" right="0.74714905" top="0.9830908" bottom="0.9830908" header="0.5112072" footer="0.5112072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H7"/>
  <sheetViews>
    <sheetView topLeftCell="B1" workbookViewId="0">
      <selection activeCell="B4" sqref="B4"/>
    </sheetView>
  </sheetViews>
  <sheetFormatPr defaultColWidth="9" defaultRowHeight="13.5" outlineLevelRow="6"/>
  <cols>
    <col min="1" max="1" width="9" hidden="1" customWidth="1"/>
    <col min="2" max="2" width="8.2" customWidth="1"/>
    <col min="3" max="3" width="14.2166666666667" customWidth="1"/>
    <col min="4" max="4" width="12.0333333333333" customWidth="1"/>
    <col min="5" max="5" width="22.9666666666667" customWidth="1"/>
    <col min="6" max="6" width="12.0333333333333" customWidth="1"/>
    <col min="9" max="9" width="14.2166666666667" customWidth="1"/>
    <col min="10" max="10" width="25.7" customWidth="1"/>
    <col min="15" max="17" width="16.95" customWidth="1"/>
    <col min="20" max="20" width="7.65833333333333" customWidth="1"/>
    <col min="21" max="21" width="12.575" customWidth="1"/>
    <col min="22" max="22" width="16.95" customWidth="1"/>
    <col min="23" max="23" width="8.2" customWidth="1"/>
    <col min="24" max="24" width="16.95" customWidth="1"/>
    <col min="26" max="29" width="16.95" customWidth="1"/>
    <col min="33" max="33" width="12.575" customWidth="1"/>
    <col min="45" max="45" width="14.2166666666667" customWidth="1"/>
    <col min="47" max="53" width="14.2166666666667" customWidth="1"/>
    <col min="54" max="54" width="43.2" customWidth="1"/>
    <col min="55" max="56" width="14.2166666666667" customWidth="1"/>
    <col min="57" max="57" width="15.3166666666667" customWidth="1"/>
    <col min="58" max="59" width="15.8583333333333" customWidth="1"/>
    <col min="60" max="62" width="14.2166666666667" customWidth="1"/>
    <col min="63" max="63" width="15.8583333333333" customWidth="1"/>
    <col min="64" max="64" width="14.2166666666667" customWidth="1"/>
    <col min="65" max="65" width="8.2" customWidth="1"/>
    <col min="66" max="66" width="16.95" customWidth="1"/>
    <col min="67" max="72" width="14.2166666666667" customWidth="1"/>
    <col min="73" max="73" width="8.2" customWidth="1"/>
    <col min="74" max="74" width="21.325" customWidth="1"/>
    <col min="75" max="81" width="14.2166666666667" customWidth="1"/>
    <col min="82" max="82" width="16.95" customWidth="1"/>
    <col min="83" max="93" width="14.2166666666667" customWidth="1"/>
    <col min="94" max="94" width="13.675" customWidth="1"/>
    <col min="95" max="98" width="14.2166666666667" customWidth="1"/>
    <col min="99" max="99" width="9" hidden="1" customWidth="1"/>
    <col min="100" max="105" width="14.2166666666667" customWidth="1"/>
    <col min="106" max="110" width="8.2" customWidth="1"/>
    <col min="111" max="111" width="14.7666666666667" customWidth="1"/>
    <col min="112" max="112" width="50.3166666666667" customWidth="1"/>
  </cols>
  <sheetData>
    <row r="1" ht="29.95" customHeight="1" spans="1:112">
      <c r="A1" s="13"/>
      <c r="B1" s="13"/>
      <c r="C1" s="13"/>
      <c r="D1" s="13"/>
      <c r="E1" s="13"/>
      <c r="F1" s="13"/>
      <c r="G1" s="13"/>
      <c r="H1" s="13"/>
      <c r="I1" s="13"/>
      <c r="J1" s="49" t="s">
        <v>0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</row>
    <row r="2" ht="14.2" customHeight="1" spans="1:112">
      <c r="A2" s="13"/>
      <c r="B2" s="36"/>
      <c r="C2" s="36" t="s">
        <v>1</v>
      </c>
      <c r="D2" s="37"/>
      <c r="E2" s="36" t="s">
        <v>2</v>
      </c>
      <c r="F2" s="37"/>
      <c r="G2" s="13"/>
      <c r="H2" s="38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52"/>
      <c r="AA2" s="13"/>
      <c r="AB2" s="52"/>
      <c r="AC2" s="52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52"/>
      <c r="CS2" s="13"/>
      <c r="CT2" s="52"/>
      <c r="CU2" s="13"/>
      <c r="CV2" s="13"/>
      <c r="CW2" s="13"/>
      <c r="CX2" s="13"/>
      <c r="CY2" s="13"/>
      <c r="CZ2" s="13"/>
      <c r="DA2" s="13"/>
      <c r="DB2" s="13"/>
      <c r="DC2" s="52"/>
      <c r="DD2" s="13"/>
      <c r="DE2" s="13"/>
      <c r="DF2" s="13"/>
      <c r="DG2" s="52"/>
      <c r="DH2" s="13"/>
    </row>
    <row r="3" ht="14.2" customHeight="1" spans="1:112">
      <c r="A3" s="39" t="s">
        <v>3</v>
      </c>
      <c r="B3" s="40" t="s">
        <v>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53" t="s">
        <v>5</v>
      </c>
      <c r="AA3" s="53"/>
      <c r="AB3" s="53"/>
      <c r="AC3" s="53"/>
      <c r="AD3" s="53"/>
      <c r="AE3" s="53"/>
      <c r="AF3" s="53"/>
      <c r="AG3" s="53"/>
      <c r="AH3" s="5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7" t="s">
        <v>6</v>
      </c>
      <c r="AT3" s="57"/>
      <c r="AU3" s="57"/>
      <c r="AV3" s="57"/>
      <c r="AW3" s="57"/>
      <c r="AX3" s="57"/>
      <c r="AY3" s="57"/>
      <c r="AZ3" s="57"/>
      <c r="BA3" s="57"/>
      <c r="BB3" s="53" t="s">
        <v>7</v>
      </c>
      <c r="BC3" s="53"/>
      <c r="BD3" s="53"/>
      <c r="BE3" s="53"/>
      <c r="BF3" s="53"/>
      <c r="BG3" s="53"/>
      <c r="BH3" s="53"/>
      <c r="BI3" s="57" t="s">
        <v>8</v>
      </c>
      <c r="BJ3" s="57"/>
      <c r="BK3" s="57"/>
      <c r="BL3" s="57"/>
      <c r="BM3" s="65" t="s">
        <v>9</v>
      </c>
      <c r="BN3" s="65"/>
      <c r="BO3" s="65"/>
      <c r="BP3" s="65"/>
      <c r="BQ3" s="65"/>
      <c r="BR3" s="65"/>
      <c r="BS3" s="65"/>
      <c r="BT3" s="65"/>
      <c r="BU3" s="67" t="s">
        <v>10</v>
      </c>
      <c r="BV3" s="67"/>
      <c r="BW3" s="67"/>
      <c r="BX3" s="67"/>
      <c r="BY3" s="67"/>
      <c r="BZ3" s="67"/>
      <c r="CA3" s="65" t="s">
        <v>11</v>
      </c>
      <c r="CB3" s="65"/>
      <c r="CC3" s="65"/>
      <c r="CD3" s="67" t="s">
        <v>12</v>
      </c>
      <c r="CE3" s="67"/>
      <c r="CF3" s="67"/>
      <c r="CG3" s="67"/>
      <c r="CH3" s="67"/>
      <c r="CI3" s="67"/>
      <c r="CJ3" s="65" t="s">
        <v>13</v>
      </c>
      <c r="CK3" s="65"/>
      <c r="CL3" s="65"/>
      <c r="CM3" s="67" t="s">
        <v>14</v>
      </c>
      <c r="CN3" s="67"/>
      <c r="CO3" s="67"/>
      <c r="CP3" s="71" t="s">
        <v>15</v>
      </c>
      <c r="CQ3" s="72" t="s">
        <v>16</v>
      </c>
      <c r="CR3" s="40" t="s">
        <v>17</v>
      </c>
      <c r="CS3" s="40"/>
      <c r="CT3" s="40"/>
      <c r="CU3" s="40"/>
      <c r="CV3" s="67" t="s">
        <v>18</v>
      </c>
      <c r="CW3" s="67"/>
      <c r="CX3" s="67"/>
      <c r="CY3" s="67"/>
      <c r="CZ3" s="67"/>
      <c r="DA3" s="67"/>
      <c r="DB3" s="75"/>
      <c r="DC3" s="75"/>
      <c r="DD3" s="75"/>
      <c r="DE3" s="75"/>
      <c r="DF3" s="75"/>
      <c r="DG3" s="75"/>
      <c r="DH3" s="76"/>
    </row>
    <row r="4" ht="43.4" customHeight="1" spans="1:112">
      <c r="A4" s="39"/>
      <c r="B4" s="41" t="s">
        <v>19</v>
      </c>
      <c r="C4" s="41" t="s">
        <v>20</v>
      </c>
      <c r="D4" s="41" t="s">
        <v>21</v>
      </c>
      <c r="E4" s="41" t="s">
        <v>22</v>
      </c>
      <c r="F4" s="41" t="s">
        <v>23</v>
      </c>
      <c r="G4" s="41" t="s">
        <v>24</v>
      </c>
      <c r="H4" s="41" t="s">
        <v>25</v>
      </c>
      <c r="I4" s="41" t="s">
        <v>26</v>
      </c>
      <c r="J4" s="41" t="s">
        <v>27</v>
      </c>
      <c r="K4" s="41" t="s">
        <v>28</v>
      </c>
      <c r="L4" s="41" t="s">
        <v>29</v>
      </c>
      <c r="M4" s="41" t="s">
        <v>30</v>
      </c>
      <c r="N4" s="41" t="s">
        <v>31</v>
      </c>
      <c r="O4" s="41" t="s">
        <v>32</v>
      </c>
      <c r="P4" s="41" t="s">
        <v>33</v>
      </c>
      <c r="Q4" s="41" t="s">
        <v>34</v>
      </c>
      <c r="R4" s="41" t="s">
        <v>35</v>
      </c>
      <c r="S4" s="41" t="s">
        <v>36</v>
      </c>
      <c r="T4" s="41" t="s">
        <v>37</v>
      </c>
      <c r="U4" s="41" t="s">
        <v>38</v>
      </c>
      <c r="V4" s="41" t="s">
        <v>39</v>
      </c>
      <c r="W4" s="41" t="s">
        <v>40</v>
      </c>
      <c r="X4" s="41" t="s">
        <v>41</v>
      </c>
      <c r="Y4" s="41" t="s">
        <v>42</v>
      </c>
      <c r="Z4" s="54" t="s">
        <v>43</v>
      </c>
      <c r="AA4" s="54" t="s">
        <v>44</v>
      </c>
      <c r="AB4" s="54" t="s">
        <v>45</v>
      </c>
      <c r="AC4" s="54" t="s">
        <v>46</v>
      </c>
      <c r="AD4" s="54" t="s">
        <v>47</v>
      </c>
      <c r="AE4" s="54" t="s">
        <v>48</v>
      </c>
      <c r="AF4" s="54" t="s">
        <v>49</v>
      </c>
      <c r="AG4" s="54" t="s">
        <v>50</v>
      </c>
      <c r="AH4" s="54" t="s">
        <v>51</v>
      </c>
      <c r="AI4" s="56" t="s">
        <v>52</v>
      </c>
      <c r="AJ4" s="56" t="s">
        <v>53</v>
      </c>
      <c r="AK4" s="56" t="s">
        <v>54</v>
      </c>
      <c r="AL4" s="56" t="s">
        <v>55</v>
      </c>
      <c r="AM4" s="56" t="s">
        <v>56</v>
      </c>
      <c r="AN4" s="56" t="s">
        <v>57</v>
      </c>
      <c r="AO4" s="56" t="s">
        <v>58</v>
      </c>
      <c r="AP4" s="56" t="s">
        <v>59</v>
      </c>
      <c r="AQ4" s="56" t="s">
        <v>60</v>
      </c>
      <c r="AR4" s="56" t="s">
        <v>61</v>
      </c>
      <c r="AS4" s="58" t="s">
        <v>62</v>
      </c>
      <c r="AT4" s="58" t="s">
        <v>63</v>
      </c>
      <c r="AU4" s="58" t="s">
        <v>64</v>
      </c>
      <c r="AV4" s="59" t="s">
        <v>65</v>
      </c>
      <c r="AW4" s="58" t="s">
        <v>66</v>
      </c>
      <c r="AX4" s="58" t="s">
        <v>67</v>
      </c>
      <c r="AY4" s="58" t="s">
        <v>68</v>
      </c>
      <c r="AZ4" s="58" t="s">
        <v>69</v>
      </c>
      <c r="BA4" s="62" t="s">
        <v>70</v>
      </c>
      <c r="BB4" s="54" t="s">
        <v>71</v>
      </c>
      <c r="BC4" s="54" t="s">
        <v>72</v>
      </c>
      <c r="BD4" s="54" t="s">
        <v>73</v>
      </c>
      <c r="BE4" s="54" t="s">
        <v>74</v>
      </c>
      <c r="BF4" s="54" t="s">
        <v>75</v>
      </c>
      <c r="BG4" s="54" t="s">
        <v>76</v>
      </c>
      <c r="BH4" s="62" t="s">
        <v>77</v>
      </c>
      <c r="BI4" s="58" t="s">
        <v>78</v>
      </c>
      <c r="BJ4" s="58" t="s">
        <v>79</v>
      </c>
      <c r="BK4" s="58" t="s">
        <v>80</v>
      </c>
      <c r="BL4" s="62" t="s">
        <v>81</v>
      </c>
      <c r="BM4" s="66" t="s">
        <v>82</v>
      </c>
      <c r="BN4" s="66" t="s">
        <v>83</v>
      </c>
      <c r="BO4" s="66" t="s">
        <v>84</v>
      </c>
      <c r="BP4" s="66" t="s">
        <v>149</v>
      </c>
      <c r="BQ4" s="66" t="s">
        <v>86</v>
      </c>
      <c r="BR4" s="66" t="s">
        <v>87</v>
      </c>
      <c r="BS4" s="66" t="s">
        <v>88</v>
      </c>
      <c r="BT4" s="66" t="s">
        <v>89</v>
      </c>
      <c r="BU4" s="68" t="s">
        <v>90</v>
      </c>
      <c r="BV4" s="68" t="s">
        <v>91</v>
      </c>
      <c r="BW4" s="68" t="s">
        <v>92</v>
      </c>
      <c r="BX4" s="68" t="s">
        <v>93</v>
      </c>
      <c r="BY4" s="68" t="s">
        <v>94</v>
      </c>
      <c r="BZ4" s="68" t="s">
        <v>95</v>
      </c>
      <c r="CA4" s="66" t="s">
        <v>96</v>
      </c>
      <c r="CB4" s="66" t="s">
        <v>97</v>
      </c>
      <c r="CC4" s="66" t="s">
        <v>98</v>
      </c>
      <c r="CD4" s="68" t="s">
        <v>99</v>
      </c>
      <c r="CE4" s="68" t="s">
        <v>100</v>
      </c>
      <c r="CF4" s="68" t="s">
        <v>101</v>
      </c>
      <c r="CG4" s="68" t="s">
        <v>102</v>
      </c>
      <c r="CH4" s="68" t="s">
        <v>103</v>
      </c>
      <c r="CI4" s="68" t="s">
        <v>104</v>
      </c>
      <c r="CJ4" s="66" t="s">
        <v>105</v>
      </c>
      <c r="CK4" s="66" t="s">
        <v>106</v>
      </c>
      <c r="CL4" s="66" t="s">
        <v>107</v>
      </c>
      <c r="CM4" s="68" t="s">
        <v>108</v>
      </c>
      <c r="CN4" s="68" t="s">
        <v>109</v>
      </c>
      <c r="CO4" s="68" t="s">
        <v>110</v>
      </c>
      <c r="CP4" s="56" t="s">
        <v>111</v>
      </c>
      <c r="CQ4" s="72"/>
      <c r="CR4" s="66" t="s">
        <v>112</v>
      </c>
      <c r="CS4" s="66"/>
      <c r="CT4" s="41" t="s">
        <v>113</v>
      </c>
      <c r="CU4" s="41" t="s">
        <v>114</v>
      </c>
      <c r="CV4" s="68" t="s">
        <v>115</v>
      </c>
      <c r="CW4" s="68" t="s">
        <v>116</v>
      </c>
      <c r="CX4" s="68" t="s">
        <v>117</v>
      </c>
      <c r="CY4" s="68" t="s">
        <v>118</v>
      </c>
      <c r="CZ4" s="68" t="s">
        <v>119</v>
      </c>
      <c r="DA4" s="68" t="s">
        <v>120</v>
      </c>
      <c r="DB4" s="77" t="s">
        <v>121</v>
      </c>
      <c r="DC4" s="77" t="s">
        <v>122</v>
      </c>
      <c r="DD4" s="77" t="s">
        <v>123</v>
      </c>
      <c r="DE4" s="77" t="s">
        <v>124</v>
      </c>
      <c r="DF4" s="77" t="s">
        <v>125</v>
      </c>
      <c r="DG4" s="77" t="s">
        <v>126</v>
      </c>
      <c r="DH4" s="62" t="s">
        <v>127</v>
      </c>
    </row>
    <row r="5" ht="23.95" customHeight="1" spans="1:112">
      <c r="A5" s="42"/>
      <c r="B5" s="43"/>
      <c r="C5" s="44"/>
      <c r="D5" s="43"/>
      <c r="E5" s="42"/>
      <c r="F5" s="45"/>
      <c r="G5" s="46"/>
      <c r="H5" s="42"/>
      <c r="I5" s="42"/>
      <c r="J5" s="42"/>
      <c r="K5" s="50"/>
      <c r="L5" s="42"/>
      <c r="M5" s="42"/>
      <c r="N5" s="42"/>
      <c r="O5" s="50"/>
      <c r="P5" s="50"/>
      <c r="Q5" s="50"/>
      <c r="R5" s="51"/>
      <c r="S5" s="51"/>
      <c r="T5" s="42"/>
      <c r="U5" s="51"/>
      <c r="V5" s="51"/>
      <c r="W5" s="51"/>
      <c r="X5" s="45"/>
      <c r="Y5" s="51"/>
      <c r="Z5" s="42"/>
      <c r="AA5" s="42"/>
      <c r="AB5" s="42"/>
      <c r="AC5" s="42"/>
      <c r="AD5" s="50"/>
      <c r="AE5" s="50"/>
      <c r="AF5" s="51"/>
      <c r="AG5" s="51"/>
      <c r="AH5" s="51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60"/>
      <c r="AT5" s="60"/>
      <c r="AU5" s="60"/>
      <c r="AV5" s="60"/>
      <c r="AW5" s="60"/>
      <c r="AX5" s="60"/>
      <c r="AY5" s="60"/>
      <c r="AZ5" s="60"/>
      <c r="BA5" s="63"/>
      <c r="BB5" s="64"/>
      <c r="BC5" s="60"/>
      <c r="BD5" s="60"/>
      <c r="BE5" s="60"/>
      <c r="BF5" s="60"/>
      <c r="BG5" s="60"/>
      <c r="BH5" s="63"/>
      <c r="BI5" s="60"/>
      <c r="BJ5" s="60"/>
      <c r="BK5" s="60"/>
      <c r="BL5" s="63"/>
      <c r="BM5" s="50"/>
      <c r="BN5" s="42"/>
      <c r="BO5" s="60"/>
      <c r="BP5" s="60"/>
      <c r="BQ5" s="60"/>
      <c r="BR5" s="60"/>
      <c r="BS5" s="60"/>
      <c r="BT5" s="60"/>
      <c r="BU5" s="69"/>
      <c r="BV5" s="7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3"/>
      <c r="CR5" s="60"/>
      <c r="CS5" s="60"/>
      <c r="CT5" s="60"/>
      <c r="CU5" s="60"/>
      <c r="CV5" s="60"/>
      <c r="CW5" s="73"/>
      <c r="CX5" s="60"/>
      <c r="CY5" s="73"/>
      <c r="CZ5" s="60"/>
      <c r="DA5" s="73"/>
      <c r="DB5" s="43"/>
      <c r="DC5" s="43"/>
      <c r="DD5" s="43"/>
      <c r="DE5" s="43"/>
      <c r="DF5" s="43"/>
      <c r="DG5" s="42"/>
      <c r="DH5" s="78"/>
    </row>
    <row r="6" ht="23.95" customHeight="1" spans="1:112">
      <c r="A6" s="42"/>
      <c r="B6" s="43"/>
      <c r="C6" s="44"/>
      <c r="D6" s="43"/>
      <c r="E6" s="42"/>
      <c r="F6" s="45"/>
      <c r="G6" s="46"/>
      <c r="H6" s="42"/>
      <c r="I6" s="42"/>
      <c r="J6" s="42"/>
      <c r="K6" s="50"/>
      <c r="L6" s="42"/>
      <c r="M6" s="42"/>
      <c r="N6" s="42"/>
      <c r="O6" s="50"/>
      <c r="P6" s="50"/>
      <c r="Q6" s="50"/>
      <c r="R6" s="51"/>
      <c r="S6" s="51"/>
      <c r="T6" s="42"/>
      <c r="U6" s="51"/>
      <c r="V6" s="51"/>
      <c r="W6" s="51"/>
      <c r="X6" s="45"/>
      <c r="Y6" s="51"/>
      <c r="Z6" s="42"/>
      <c r="AA6" s="42"/>
      <c r="AB6" s="42"/>
      <c r="AC6" s="42"/>
      <c r="AD6" s="50"/>
      <c r="AE6" s="50"/>
      <c r="AF6" s="51"/>
      <c r="AG6" s="51"/>
      <c r="AH6" s="51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60"/>
      <c r="AT6" s="60"/>
      <c r="AU6" s="60"/>
      <c r="AV6" s="60"/>
      <c r="AW6" s="60"/>
      <c r="AX6" s="60"/>
      <c r="AY6" s="60"/>
      <c r="AZ6" s="60"/>
      <c r="BA6" s="63"/>
      <c r="BB6" s="64"/>
      <c r="BC6" s="60"/>
      <c r="BD6" s="60"/>
      <c r="BE6" s="60"/>
      <c r="BF6" s="60"/>
      <c r="BG6" s="60"/>
      <c r="BH6" s="63"/>
      <c r="BI6" s="60"/>
      <c r="BJ6" s="60"/>
      <c r="BK6" s="60"/>
      <c r="BL6" s="63"/>
      <c r="BM6" s="50"/>
      <c r="BN6" s="42"/>
      <c r="BO6" s="60"/>
      <c r="BP6" s="60"/>
      <c r="BQ6" s="60"/>
      <c r="BR6" s="60"/>
      <c r="BS6" s="60"/>
      <c r="BT6" s="60"/>
      <c r="BU6" s="69"/>
      <c r="BV6" s="7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3"/>
      <c r="CR6" s="60"/>
      <c r="CS6" s="60"/>
      <c r="CT6" s="60"/>
      <c r="CU6" s="60"/>
      <c r="CV6" s="60"/>
      <c r="CW6" s="73"/>
      <c r="CX6" s="60"/>
      <c r="CY6" s="73"/>
      <c r="CZ6" s="60"/>
      <c r="DA6" s="73"/>
      <c r="DB6" s="43"/>
      <c r="DC6" s="43"/>
      <c r="DD6" s="43"/>
      <c r="DE6" s="43"/>
      <c r="DF6" s="43"/>
      <c r="DG6" s="42"/>
      <c r="DH6" s="78"/>
    </row>
    <row r="7" ht="14.2" customHeight="1" spans="1:112">
      <c r="A7" s="47"/>
      <c r="B7" s="48" t="s">
        <v>148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8">
        <f t="shared" ref="AI7:BA7" si="0">SUBTOTAL(109,AI5:AI6)</f>
        <v>0</v>
      </c>
      <c r="AJ7" s="48">
        <f t="shared" si="0"/>
        <v>0</v>
      </c>
      <c r="AK7" s="48">
        <f t="shared" si="0"/>
        <v>0</v>
      </c>
      <c r="AL7" s="48">
        <f t="shared" si="0"/>
        <v>0</v>
      </c>
      <c r="AM7" s="48">
        <f t="shared" si="0"/>
        <v>0</v>
      </c>
      <c r="AN7" s="48">
        <f t="shared" si="0"/>
        <v>0</v>
      </c>
      <c r="AO7" s="48">
        <f t="shared" si="0"/>
        <v>0</v>
      </c>
      <c r="AP7" s="48">
        <f t="shared" si="0"/>
        <v>0</v>
      </c>
      <c r="AQ7" s="48">
        <f t="shared" si="0"/>
        <v>0</v>
      </c>
      <c r="AR7" s="48">
        <f t="shared" si="0"/>
        <v>0</v>
      </c>
      <c r="AS7" s="61">
        <f t="shared" si="0"/>
        <v>0</v>
      </c>
      <c r="AT7" s="61">
        <f t="shared" si="0"/>
        <v>0</v>
      </c>
      <c r="AU7" s="61">
        <f t="shared" si="0"/>
        <v>0</v>
      </c>
      <c r="AV7" s="61">
        <f t="shared" si="0"/>
        <v>0</v>
      </c>
      <c r="AW7" s="61">
        <f t="shared" si="0"/>
        <v>0</v>
      </c>
      <c r="AX7" s="61">
        <f t="shared" si="0"/>
        <v>0</v>
      </c>
      <c r="AY7" s="61">
        <f t="shared" si="0"/>
        <v>0</v>
      </c>
      <c r="AZ7" s="61">
        <f t="shared" si="0"/>
        <v>0</v>
      </c>
      <c r="BA7" s="61">
        <f t="shared" si="0"/>
        <v>0</v>
      </c>
      <c r="BB7" s="61"/>
      <c r="BC7" s="61">
        <f t="shared" ref="BC7:BL7" si="1">SUBTOTAL(109,BC5:BC6)</f>
        <v>0</v>
      </c>
      <c r="BD7" s="61">
        <f t="shared" si="1"/>
        <v>0</v>
      </c>
      <c r="BE7" s="61">
        <f t="shared" si="1"/>
        <v>0</v>
      </c>
      <c r="BF7" s="61">
        <f t="shared" si="1"/>
        <v>0</v>
      </c>
      <c r="BG7" s="61">
        <f t="shared" si="1"/>
        <v>0</v>
      </c>
      <c r="BH7" s="61">
        <f t="shared" si="1"/>
        <v>0</v>
      </c>
      <c r="BI7" s="61">
        <f t="shared" si="1"/>
        <v>0</v>
      </c>
      <c r="BJ7" s="61">
        <f t="shared" si="1"/>
        <v>0</v>
      </c>
      <c r="BK7" s="61">
        <f t="shared" si="1"/>
        <v>0</v>
      </c>
      <c r="BL7" s="61">
        <f t="shared" si="1"/>
        <v>0</v>
      </c>
      <c r="BM7" s="61"/>
      <c r="BN7" s="61"/>
      <c r="BO7" s="61">
        <f t="shared" ref="BO7:BT7" si="2">SUBTOTAL(109,BO5:BO6)</f>
        <v>0</v>
      </c>
      <c r="BP7" s="61">
        <f t="shared" si="2"/>
        <v>0</v>
      </c>
      <c r="BQ7" s="61">
        <f t="shared" si="2"/>
        <v>0</v>
      </c>
      <c r="BR7" s="61">
        <f t="shared" si="2"/>
        <v>0</v>
      </c>
      <c r="BS7" s="61">
        <f t="shared" si="2"/>
        <v>0</v>
      </c>
      <c r="BT7" s="61">
        <f t="shared" si="2"/>
        <v>0</v>
      </c>
      <c r="BU7" s="61"/>
      <c r="BV7" s="61"/>
      <c r="BW7" s="61">
        <f t="shared" ref="BW7:CC7" si="3">SUBTOTAL(109,BW5:BW6)</f>
        <v>0</v>
      </c>
      <c r="BX7" s="61">
        <f t="shared" si="3"/>
        <v>0</v>
      </c>
      <c r="BY7" s="61">
        <f t="shared" si="3"/>
        <v>0</v>
      </c>
      <c r="BZ7" s="61">
        <f t="shared" si="3"/>
        <v>0</v>
      </c>
      <c r="CA7" s="61">
        <f t="shared" si="3"/>
        <v>0</v>
      </c>
      <c r="CB7" s="61">
        <f t="shared" si="3"/>
        <v>0</v>
      </c>
      <c r="CC7" s="61">
        <f t="shared" si="3"/>
        <v>0</v>
      </c>
      <c r="CD7" s="61"/>
      <c r="CE7" s="61">
        <f t="shared" ref="CE7:CV7" si="4">SUBTOTAL(109,CE5:CE6)</f>
        <v>0</v>
      </c>
      <c r="CF7" s="61">
        <f t="shared" si="4"/>
        <v>0</v>
      </c>
      <c r="CG7" s="61">
        <f t="shared" si="4"/>
        <v>0</v>
      </c>
      <c r="CH7" s="61">
        <f t="shared" si="4"/>
        <v>0</v>
      </c>
      <c r="CI7" s="61">
        <f t="shared" si="4"/>
        <v>0</v>
      </c>
      <c r="CJ7" s="61">
        <f t="shared" si="4"/>
        <v>0</v>
      </c>
      <c r="CK7" s="61">
        <f t="shared" si="4"/>
        <v>0</v>
      </c>
      <c r="CL7" s="61">
        <f t="shared" si="4"/>
        <v>0</v>
      </c>
      <c r="CM7" s="61">
        <f t="shared" si="4"/>
        <v>0</v>
      </c>
      <c r="CN7" s="61">
        <f t="shared" si="4"/>
        <v>0</v>
      </c>
      <c r="CO7" s="61">
        <f t="shared" si="4"/>
        <v>0</v>
      </c>
      <c r="CP7" s="61">
        <f t="shared" si="4"/>
        <v>0</v>
      </c>
      <c r="CQ7" s="61">
        <f t="shared" si="4"/>
        <v>0</v>
      </c>
      <c r="CR7" s="61">
        <f t="shared" si="4"/>
        <v>0</v>
      </c>
      <c r="CS7" s="61">
        <f t="shared" si="4"/>
        <v>0</v>
      </c>
      <c r="CT7" s="61">
        <f t="shared" si="4"/>
        <v>0</v>
      </c>
      <c r="CU7" s="61">
        <f t="shared" si="4"/>
        <v>0</v>
      </c>
      <c r="CV7" s="61">
        <f t="shared" si="4"/>
        <v>0</v>
      </c>
      <c r="CW7" s="74" t="e">
        <f>CV7/AY7</f>
        <v>#DIV/0!</v>
      </c>
      <c r="CX7" s="61">
        <f>SUBTOTAL(109,CX5:CX6)</f>
        <v>0</v>
      </c>
      <c r="CY7" s="74" t="e">
        <f>CX7/AY7</f>
        <v>#DIV/0!</v>
      </c>
      <c r="CZ7" s="61">
        <f>SUBTOTAL(109,CZ5:CZ6)</f>
        <v>0</v>
      </c>
      <c r="DA7" s="74" t="e">
        <f>CZ7/AY7</f>
        <v>#DIV/0!</v>
      </c>
      <c r="DB7" s="74"/>
      <c r="DC7" s="74"/>
      <c r="DD7" s="74"/>
      <c r="DE7" s="74"/>
      <c r="DF7" s="74"/>
      <c r="DG7" s="74"/>
      <c r="DH7" s="74"/>
    </row>
  </sheetData>
  <mergeCells count="16">
    <mergeCell ref="B3:Y3"/>
    <mergeCell ref="Z3:AH3"/>
    <mergeCell ref="AI3:AR3"/>
    <mergeCell ref="AS3:BA3"/>
    <mergeCell ref="BB3:BH3"/>
    <mergeCell ref="BI3:BL3"/>
    <mergeCell ref="BM3:BT3"/>
    <mergeCell ref="BU3:BZ3"/>
    <mergeCell ref="CA3:CC3"/>
    <mergeCell ref="CD3:CI3"/>
    <mergeCell ref="CJ3:CL3"/>
    <mergeCell ref="CM3:CO3"/>
    <mergeCell ref="CR3:CU3"/>
    <mergeCell ref="CV3:DA3"/>
    <mergeCell ref="A3:A4"/>
    <mergeCell ref="CQ3:CQ4"/>
  </mergeCells>
  <pageMargins left="0.74714905" right="0.74714905" top="0.9830908" bottom="0.9830908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4"/>
  <sheetViews>
    <sheetView workbookViewId="0">
      <selection activeCell="N32" sqref="N32"/>
    </sheetView>
  </sheetViews>
  <sheetFormatPr defaultColWidth="9" defaultRowHeight="13.5"/>
  <cols>
    <col min="1" max="1" width="4.925" customWidth="1"/>
    <col min="3" max="3" width="16.4083333333333" customWidth="1"/>
    <col min="4" max="6" width="14.2166666666667" customWidth="1"/>
    <col min="7" max="10" width="15.8583333333333" customWidth="1"/>
    <col min="11" max="13" width="14.2166666666667" customWidth="1"/>
    <col min="14" max="17" width="15.8583333333333" customWidth="1"/>
  </cols>
  <sheetData>
    <row r="1" ht="28.45" customHeight="1" spans="1:17">
      <c r="A1" s="17"/>
      <c r="B1" s="17"/>
      <c r="C1" s="17"/>
      <c r="D1" s="17"/>
      <c r="E1" s="18" t="s">
        <v>150</v>
      </c>
      <c r="F1" s="17"/>
      <c r="G1" s="17"/>
      <c r="H1" s="17"/>
      <c r="I1" s="17"/>
      <c r="J1" s="17"/>
      <c r="K1" s="17"/>
      <c r="L1" s="18"/>
      <c r="M1" s="17"/>
      <c r="N1" s="17"/>
      <c r="O1" s="17"/>
      <c r="P1" s="17"/>
      <c r="Q1" s="17"/>
    </row>
    <row r="2" ht="14.2" customHeight="1" spans="1:17">
      <c r="A2" s="19"/>
      <c r="B2" s="20" t="s">
        <v>1</v>
      </c>
      <c r="C2" s="21"/>
      <c r="D2" s="20" t="s">
        <v>151</v>
      </c>
      <c r="E2" s="21"/>
      <c r="F2" s="19"/>
      <c r="G2" s="19"/>
      <c r="H2" s="19"/>
      <c r="I2" s="19"/>
      <c r="J2" s="19"/>
      <c r="K2" s="19"/>
      <c r="L2" s="32"/>
      <c r="M2" s="19"/>
      <c r="N2" s="19"/>
      <c r="O2" s="19"/>
      <c r="P2" s="19"/>
      <c r="Q2" s="19"/>
    </row>
    <row r="3" ht="14.2" customHeight="1" spans="1:17">
      <c r="A3" s="22" t="s">
        <v>152</v>
      </c>
      <c r="B3" s="22"/>
      <c r="C3" s="22"/>
      <c r="D3" s="23" t="s">
        <v>153</v>
      </c>
      <c r="E3" s="23"/>
      <c r="F3" s="23"/>
      <c r="G3" s="23"/>
      <c r="H3" s="23"/>
      <c r="I3" s="23"/>
      <c r="J3" s="23"/>
      <c r="K3" s="22" t="s">
        <v>154</v>
      </c>
      <c r="L3" s="22"/>
      <c r="M3" s="22"/>
      <c r="N3" s="22"/>
      <c r="O3" s="22"/>
      <c r="P3" s="22"/>
      <c r="Q3" s="22"/>
    </row>
    <row r="4" ht="14.2" customHeight="1" spans="1:17">
      <c r="A4" s="22"/>
      <c r="B4" s="22"/>
      <c r="C4" s="22"/>
      <c r="D4" s="23" t="s">
        <v>155</v>
      </c>
      <c r="E4" s="23" t="s">
        <v>156</v>
      </c>
      <c r="F4" s="23" t="s">
        <v>157</v>
      </c>
      <c r="G4" s="23" t="s">
        <v>140</v>
      </c>
      <c r="H4" s="23"/>
      <c r="I4" s="23" t="s">
        <v>131</v>
      </c>
      <c r="J4" s="23"/>
      <c r="K4" s="22" t="s">
        <v>155</v>
      </c>
      <c r="L4" s="22" t="s">
        <v>156</v>
      </c>
      <c r="M4" s="22" t="s">
        <v>157</v>
      </c>
      <c r="N4" s="22" t="s">
        <v>140</v>
      </c>
      <c r="O4" s="22"/>
      <c r="P4" s="22" t="s">
        <v>131</v>
      </c>
      <c r="Q4" s="22"/>
    </row>
    <row r="5" ht="14.2" customHeight="1" spans="1:17">
      <c r="A5" s="22"/>
      <c r="B5" s="22"/>
      <c r="C5" s="22"/>
      <c r="D5" s="23"/>
      <c r="E5" s="23"/>
      <c r="F5" s="23"/>
      <c r="G5" s="24"/>
      <c r="H5" s="24"/>
      <c r="I5" s="24"/>
      <c r="J5" s="24"/>
      <c r="K5" s="22"/>
      <c r="L5" s="22"/>
      <c r="M5" s="22"/>
      <c r="N5" s="33"/>
      <c r="O5" s="33"/>
      <c r="P5" s="33"/>
      <c r="Q5" s="33"/>
    </row>
    <row r="6" ht="14.2" customHeight="1" spans="1:17">
      <c r="A6" s="25" t="s">
        <v>158</v>
      </c>
      <c r="B6" s="25"/>
      <c r="C6" s="26" t="s">
        <v>159</v>
      </c>
      <c r="D6" s="27"/>
      <c r="E6" s="27"/>
      <c r="F6" s="27"/>
      <c r="G6" s="27"/>
      <c r="H6" s="27"/>
      <c r="I6" s="27"/>
      <c r="J6" s="27"/>
      <c r="K6" s="34"/>
      <c r="L6" s="34"/>
      <c r="M6" s="34"/>
      <c r="N6" s="34"/>
      <c r="O6" s="34"/>
      <c r="P6" s="34"/>
      <c r="Q6" s="34"/>
    </row>
    <row r="7" ht="14.2" customHeight="1" spans="1:17">
      <c r="A7" s="25"/>
      <c r="B7" s="25"/>
      <c r="C7" s="26" t="s">
        <v>160</v>
      </c>
      <c r="D7" s="27"/>
      <c r="E7" s="27"/>
      <c r="F7" s="27"/>
      <c r="G7" s="27"/>
      <c r="H7" s="27"/>
      <c r="I7" s="27"/>
      <c r="J7" s="27"/>
      <c r="K7" s="34"/>
      <c r="L7" s="34"/>
      <c r="M7" s="34"/>
      <c r="N7" s="34"/>
      <c r="O7" s="34"/>
      <c r="P7" s="34"/>
      <c r="Q7" s="34"/>
    </row>
    <row r="8" ht="14.2" customHeight="1" spans="1:17">
      <c r="A8" s="25"/>
      <c r="B8" s="25"/>
      <c r="C8" s="28" t="s">
        <v>161</v>
      </c>
      <c r="D8" s="27"/>
      <c r="E8" s="27"/>
      <c r="F8" s="27"/>
      <c r="G8" s="27"/>
      <c r="H8" s="27"/>
      <c r="I8" s="27"/>
      <c r="J8" s="27"/>
      <c r="K8" s="34"/>
      <c r="L8" s="34"/>
      <c r="M8" s="34"/>
      <c r="N8" s="34"/>
      <c r="O8" s="34"/>
      <c r="P8" s="34"/>
      <c r="Q8" s="34"/>
    </row>
    <row r="9" ht="14.2" customHeight="1" spans="1:17">
      <c r="A9" s="25"/>
      <c r="B9" s="25"/>
      <c r="C9" s="28" t="s">
        <v>162</v>
      </c>
      <c r="D9" s="27"/>
      <c r="E9" s="27"/>
      <c r="F9" s="27"/>
      <c r="G9" s="27"/>
      <c r="H9" s="27"/>
      <c r="I9" s="27"/>
      <c r="J9" s="27"/>
      <c r="K9" s="34"/>
      <c r="L9" s="34"/>
      <c r="M9" s="34"/>
      <c r="N9" s="34"/>
      <c r="O9" s="34"/>
      <c r="P9" s="34"/>
      <c r="Q9" s="34"/>
    </row>
    <row r="10" ht="14.2" customHeight="1" spans="1:17">
      <c r="A10" s="25"/>
      <c r="B10" s="25"/>
      <c r="C10" s="26" t="s">
        <v>163</v>
      </c>
      <c r="D10" s="23"/>
      <c r="E10" s="23"/>
      <c r="F10" s="23"/>
      <c r="G10" s="23"/>
      <c r="H10" s="23"/>
      <c r="I10" s="23"/>
      <c r="J10" s="23"/>
      <c r="K10" s="3"/>
      <c r="L10" s="3"/>
      <c r="M10" s="3"/>
      <c r="N10" s="3"/>
      <c r="O10" s="3"/>
      <c r="P10" s="3"/>
      <c r="Q10" s="3"/>
    </row>
    <row r="11" ht="14.2" customHeight="1" spans="1:17">
      <c r="A11" s="25"/>
      <c r="B11" s="25"/>
      <c r="C11" s="28" t="s">
        <v>164</v>
      </c>
      <c r="D11" s="27"/>
      <c r="E11" s="27"/>
      <c r="F11" s="27"/>
      <c r="G11" s="27"/>
      <c r="H11" s="27"/>
      <c r="I11" s="27"/>
      <c r="J11" s="27"/>
      <c r="K11" s="34"/>
      <c r="L11" s="34"/>
      <c r="M11" s="34"/>
      <c r="N11" s="34"/>
      <c r="O11" s="34"/>
      <c r="P11" s="34"/>
      <c r="Q11" s="34"/>
    </row>
    <row r="12" ht="14.2" customHeight="1" spans="1:17">
      <c r="A12" s="25"/>
      <c r="B12" s="25"/>
      <c r="C12" s="28" t="s">
        <v>165</v>
      </c>
      <c r="D12" s="27"/>
      <c r="E12" s="27"/>
      <c r="F12" s="27"/>
      <c r="G12" s="27"/>
      <c r="H12" s="27"/>
      <c r="I12" s="27"/>
      <c r="J12" s="27"/>
      <c r="K12" s="34"/>
      <c r="L12" s="34"/>
      <c r="M12" s="34"/>
      <c r="N12" s="34"/>
      <c r="O12" s="34"/>
      <c r="P12" s="34"/>
      <c r="Q12" s="34"/>
    </row>
    <row r="13" ht="14.2" customHeight="1" spans="1:17">
      <c r="A13" s="25"/>
      <c r="B13" s="25"/>
      <c r="C13" s="28" t="s">
        <v>166</v>
      </c>
      <c r="D13" s="27"/>
      <c r="E13" s="27"/>
      <c r="F13" s="27"/>
      <c r="G13" s="27"/>
      <c r="H13" s="27"/>
      <c r="I13" s="27"/>
      <c r="J13" s="27"/>
      <c r="K13" s="34"/>
      <c r="L13" s="34"/>
      <c r="M13" s="34"/>
      <c r="N13" s="34"/>
      <c r="O13" s="34"/>
      <c r="P13" s="34"/>
      <c r="Q13" s="34"/>
    </row>
    <row r="14" ht="14.2" customHeight="1" spans="1:17">
      <c r="A14" s="25"/>
      <c r="B14" s="25"/>
      <c r="C14" s="26" t="s">
        <v>167</v>
      </c>
      <c r="D14" s="29" t="str">
        <f t="shared" ref="D14:Q14" si="0">IF(OR(D10=0,D10=""),"-",D13/D10)</f>
        <v>-</v>
      </c>
      <c r="E14" s="29" t="str">
        <f t="shared" si="0"/>
        <v>-</v>
      </c>
      <c r="F14" s="29" t="str">
        <f t="shared" si="0"/>
        <v>-</v>
      </c>
      <c r="G14" s="29" t="str">
        <f t="shared" si="0"/>
        <v>-</v>
      </c>
      <c r="H14" s="29" t="str">
        <f t="shared" si="0"/>
        <v>-</v>
      </c>
      <c r="I14" s="29" t="str">
        <f t="shared" si="0"/>
        <v>-</v>
      </c>
      <c r="J14" s="29" t="str">
        <f t="shared" si="0"/>
        <v>-</v>
      </c>
      <c r="K14" s="5"/>
      <c r="L14" s="5"/>
      <c r="M14" s="5"/>
      <c r="N14" s="5"/>
      <c r="O14" s="5"/>
      <c r="P14" s="5"/>
      <c r="Q14" s="5"/>
    </row>
    <row r="15" ht="14.2" customHeight="1" spans="1:17">
      <c r="A15" s="3" t="s">
        <v>168</v>
      </c>
      <c r="B15" s="3" t="s">
        <v>169</v>
      </c>
      <c r="C15" s="26" t="s">
        <v>170</v>
      </c>
      <c r="D15" s="30"/>
      <c r="E15" s="30"/>
      <c r="F15" s="30"/>
      <c r="G15" s="30"/>
      <c r="H15" s="30"/>
      <c r="I15" s="30"/>
      <c r="J15" s="30"/>
      <c r="K15" s="35"/>
      <c r="L15" s="35"/>
      <c r="M15" s="35"/>
      <c r="N15" s="35"/>
      <c r="O15" s="35"/>
      <c r="P15" s="35"/>
      <c r="Q15" s="35"/>
    </row>
    <row r="16" ht="14.2" customHeight="1" spans="1:17">
      <c r="A16" s="3"/>
      <c r="B16" s="3"/>
      <c r="C16" s="28" t="s">
        <v>171</v>
      </c>
      <c r="D16" s="29" t="str">
        <f t="shared" ref="D16:Q16" si="1">IF(OR(D10=0,D10=""),"-",D15/D10)</f>
        <v>-</v>
      </c>
      <c r="E16" s="29" t="str">
        <f t="shared" si="1"/>
        <v>-</v>
      </c>
      <c r="F16" s="29" t="str">
        <f t="shared" si="1"/>
        <v>-</v>
      </c>
      <c r="G16" s="29" t="str">
        <f t="shared" si="1"/>
        <v>-</v>
      </c>
      <c r="H16" s="29" t="str">
        <f t="shared" si="1"/>
        <v>-</v>
      </c>
      <c r="I16" s="29" t="str">
        <f t="shared" si="1"/>
        <v>-</v>
      </c>
      <c r="J16" s="29" t="str">
        <f t="shared" si="1"/>
        <v>-</v>
      </c>
      <c r="K16" s="5"/>
      <c r="L16" s="5"/>
      <c r="M16" s="5"/>
      <c r="N16" s="5"/>
      <c r="O16" s="5"/>
      <c r="P16" s="5"/>
      <c r="Q16" s="5"/>
    </row>
    <row r="17" ht="14.2" customHeight="1" spans="1:17">
      <c r="A17" s="3"/>
      <c r="B17" s="3"/>
      <c r="C17" s="26" t="s">
        <v>172</v>
      </c>
      <c r="D17" s="31">
        <f>E17+F17</f>
        <v>0</v>
      </c>
      <c r="E17" s="31"/>
      <c r="F17" s="31"/>
      <c r="G17" s="31"/>
      <c r="H17" s="31"/>
      <c r="I17" s="31"/>
      <c r="J17" s="31"/>
      <c r="K17" s="4"/>
      <c r="L17" s="4"/>
      <c r="M17" s="4"/>
      <c r="N17" s="4"/>
      <c r="O17" s="4"/>
      <c r="P17" s="4"/>
      <c r="Q17" s="4"/>
    </row>
    <row r="18" ht="14.2" customHeight="1" spans="1:17">
      <c r="A18" s="3"/>
      <c r="B18" s="3" t="s">
        <v>52</v>
      </c>
      <c r="C18" s="26" t="s">
        <v>173</v>
      </c>
      <c r="D18" s="30"/>
      <c r="E18" s="30"/>
      <c r="F18" s="30"/>
      <c r="G18" s="30"/>
      <c r="H18" s="30"/>
      <c r="I18" s="30"/>
      <c r="J18" s="30"/>
      <c r="K18" s="35"/>
      <c r="L18" s="35"/>
      <c r="M18" s="35"/>
      <c r="N18" s="35"/>
      <c r="O18" s="35"/>
      <c r="P18" s="35"/>
      <c r="Q18" s="35"/>
    </row>
    <row r="19" ht="14.2" customHeight="1" spans="1:17">
      <c r="A19" s="3"/>
      <c r="B19" s="3"/>
      <c r="C19" s="28" t="s">
        <v>174</v>
      </c>
      <c r="D19" s="29"/>
      <c r="E19" s="29"/>
      <c r="F19" s="29"/>
      <c r="G19" s="29"/>
      <c r="H19" s="29"/>
      <c r="I19" s="29"/>
      <c r="J19" s="29"/>
      <c r="K19" s="5"/>
      <c r="L19" s="5"/>
      <c r="M19" s="5"/>
      <c r="N19" s="5"/>
      <c r="O19" s="5"/>
      <c r="P19" s="5"/>
      <c r="Q19" s="5"/>
    </row>
    <row r="20" ht="14.2" customHeight="1" spans="1:17">
      <c r="A20" s="3"/>
      <c r="B20" s="3"/>
      <c r="C20" s="26" t="s">
        <v>175</v>
      </c>
      <c r="D20" s="31"/>
      <c r="E20" s="31"/>
      <c r="F20" s="31"/>
      <c r="G20" s="31"/>
      <c r="H20" s="31"/>
      <c r="I20" s="31"/>
      <c r="J20" s="31"/>
      <c r="K20" s="4"/>
      <c r="L20" s="4"/>
      <c r="M20" s="4"/>
      <c r="N20" s="4"/>
      <c r="O20" s="4"/>
      <c r="P20" s="4"/>
      <c r="Q20" s="4"/>
    </row>
    <row r="21" ht="14.2" customHeight="1" spans="1:17">
      <c r="A21" s="3"/>
      <c r="B21" s="3" t="s">
        <v>176</v>
      </c>
      <c r="C21" s="26" t="s">
        <v>177</v>
      </c>
      <c r="D21" s="30"/>
      <c r="E21" s="30"/>
      <c r="F21" s="30"/>
      <c r="G21" s="30"/>
      <c r="H21" s="30"/>
      <c r="I21" s="30"/>
      <c r="J21" s="30"/>
      <c r="K21" s="35"/>
      <c r="L21" s="35"/>
      <c r="M21" s="35"/>
      <c r="N21" s="35"/>
      <c r="O21" s="35"/>
      <c r="P21" s="35"/>
      <c r="Q21" s="35"/>
    </row>
    <row r="22" ht="14.2" customHeight="1" spans="1:17">
      <c r="A22" s="3"/>
      <c r="B22" s="3"/>
      <c r="C22" s="28" t="s">
        <v>178</v>
      </c>
      <c r="D22" s="29"/>
      <c r="E22" s="29"/>
      <c r="F22" s="29"/>
      <c r="G22" s="29"/>
      <c r="H22" s="29"/>
      <c r="I22" s="29"/>
      <c r="J22" s="29"/>
      <c r="K22" s="5"/>
      <c r="L22" s="5"/>
      <c r="M22" s="5"/>
      <c r="N22" s="5"/>
      <c r="O22" s="5"/>
      <c r="P22" s="5"/>
      <c r="Q22" s="5"/>
    </row>
    <row r="23" ht="14.2" customHeight="1" spans="1:17">
      <c r="A23" s="3"/>
      <c r="B23" s="3"/>
      <c r="C23" s="26" t="s">
        <v>179</v>
      </c>
      <c r="D23" s="31"/>
      <c r="E23" s="31"/>
      <c r="F23" s="31"/>
      <c r="G23" s="31"/>
      <c r="H23" s="31"/>
      <c r="I23" s="31"/>
      <c r="J23" s="31"/>
      <c r="K23" s="4"/>
      <c r="L23" s="4"/>
      <c r="M23" s="4"/>
      <c r="N23" s="4"/>
      <c r="O23" s="4"/>
      <c r="P23" s="4"/>
      <c r="Q23" s="4"/>
    </row>
    <row r="24" ht="14.2" customHeight="1" spans="1:17">
      <c r="A24" s="3"/>
      <c r="B24" s="3" t="s">
        <v>59</v>
      </c>
      <c r="C24" s="26" t="s">
        <v>180</v>
      </c>
      <c r="D24" s="30"/>
      <c r="E24" s="30"/>
      <c r="F24" s="30"/>
      <c r="G24" s="30"/>
      <c r="H24" s="30"/>
      <c r="I24" s="30"/>
      <c r="J24" s="30"/>
      <c r="K24" s="35"/>
      <c r="L24" s="35"/>
      <c r="M24" s="35"/>
      <c r="N24" s="35"/>
      <c r="O24" s="35"/>
      <c r="P24" s="35"/>
      <c r="Q24" s="35"/>
    </row>
    <row r="25" ht="14.2" customHeight="1" spans="1:17">
      <c r="A25" s="3"/>
      <c r="B25" s="3"/>
      <c r="C25" s="28" t="s">
        <v>181</v>
      </c>
      <c r="D25" s="29"/>
      <c r="E25" s="29"/>
      <c r="F25" s="29"/>
      <c r="G25" s="29"/>
      <c r="H25" s="29"/>
      <c r="I25" s="29"/>
      <c r="J25" s="29"/>
      <c r="K25" s="5"/>
      <c r="L25" s="5"/>
      <c r="M25" s="5"/>
      <c r="N25" s="5"/>
      <c r="O25" s="5"/>
      <c r="P25" s="5"/>
      <c r="Q25" s="5"/>
    </row>
    <row r="26" ht="14.2" customHeight="1" spans="1:17">
      <c r="A26" s="3"/>
      <c r="B26" s="3"/>
      <c r="C26" s="26" t="s">
        <v>182</v>
      </c>
      <c r="D26" s="31"/>
      <c r="E26" s="31"/>
      <c r="F26" s="31"/>
      <c r="G26" s="31"/>
      <c r="H26" s="31"/>
      <c r="I26" s="31"/>
      <c r="J26" s="31"/>
      <c r="K26" s="4"/>
      <c r="L26" s="4"/>
      <c r="M26" s="4"/>
      <c r="N26" s="4"/>
      <c r="O26" s="4"/>
      <c r="P26" s="4"/>
      <c r="Q26" s="4"/>
    </row>
    <row r="27" ht="14.2" customHeight="1" spans="1:17">
      <c r="A27" s="3"/>
      <c r="B27" s="3" t="s">
        <v>55</v>
      </c>
      <c r="C27" s="26" t="s">
        <v>183</v>
      </c>
      <c r="D27" s="30"/>
      <c r="E27" s="30"/>
      <c r="F27" s="30"/>
      <c r="G27" s="30"/>
      <c r="H27" s="30"/>
      <c r="I27" s="30"/>
      <c r="J27" s="30"/>
      <c r="K27" s="35"/>
      <c r="L27" s="35"/>
      <c r="M27" s="35"/>
      <c r="N27" s="35"/>
      <c r="O27" s="35"/>
      <c r="P27" s="35"/>
      <c r="Q27" s="35"/>
    </row>
    <row r="28" ht="14.2" customHeight="1" spans="1:17">
      <c r="A28" s="3"/>
      <c r="B28" s="3"/>
      <c r="C28" s="28" t="s">
        <v>184</v>
      </c>
      <c r="D28" s="29"/>
      <c r="E28" s="29"/>
      <c r="F28" s="29"/>
      <c r="G28" s="29"/>
      <c r="H28" s="29"/>
      <c r="I28" s="29"/>
      <c r="J28" s="29"/>
      <c r="K28" s="5"/>
      <c r="L28" s="5"/>
      <c r="M28" s="5"/>
      <c r="N28" s="5"/>
      <c r="O28" s="5"/>
      <c r="P28" s="5"/>
      <c r="Q28" s="5"/>
    </row>
    <row r="29" ht="14.2" customHeight="1" spans="1:17">
      <c r="A29" s="3"/>
      <c r="B29" s="3"/>
      <c r="C29" s="26" t="s">
        <v>185</v>
      </c>
      <c r="D29" s="31"/>
      <c r="E29" s="31"/>
      <c r="F29" s="31"/>
      <c r="G29" s="31"/>
      <c r="H29" s="31"/>
      <c r="I29" s="31"/>
      <c r="J29" s="31"/>
      <c r="K29" s="4"/>
      <c r="L29" s="4"/>
      <c r="M29" s="4"/>
      <c r="N29" s="4"/>
      <c r="O29" s="4"/>
      <c r="P29" s="4"/>
      <c r="Q29" s="4"/>
    </row>
    <row r="30" ht="14.2" customHeight="1" spans="1:17">
      <c r="A30" s="3"/>
      <c r="B30" s="3" t="s">
        <v>186</v>
      </c>
      <c r="C30" s="26" t="s">
        <v>187</v>
      </c>
      <c r="D30" s="30"/>
      <c r="E30" s="30"/>
      <c r="F30" s="30"/>
      <c r="G30" s="30"/>
      <c r="H30" s="30"/>
      <c r="I30" s="30"/>
      <c r="J30" s="30"/>
      <c r="K30" s="35"/>
      <c r="L30" s="35"/>
      <c r="M30" s="35"/>
      <c r="N30" s="35"/>
      <c r="O30" s="35"/>
      <c r="P30" s="35"/>
      <c r="Q30" s="35"/>
    </row>
    <row r="31" ht="14.2" customHeight="1" spans="1:17">
      <c r="A31" s="3"/>
      <c r="B31" s="3"/>
      <c r="C31" s="28" t="s">
        <v>188</v>
      </c>
      <c r="D31" s="29"/>
      <c r="E31" s="29"/>
      <c r="F31" s="29"/>
      <c r="G31" s="29"/>
      <c r="H31" s="29"/>
      <c r="I31" s="29"/>
      <c r="J31" s="29"/>
      <c r="K31" s="5"/>
      <c r="L31" s="5"/>
      <c r="M31" s="5"/>
      <c r="N31" s="5"/>
      <c r="O31" s="5"/>
      <c r="P31" s="5"/>
      <c r="Q31" s="5"/>
    </row>
    <row r="32" ht="14.2" customHeight="1" spans="1:17">
      <c r="A32" s="3"/>
      <c r="B32" s="3"/>
      <c r="C32" s="26" t="s">
        <v>189</v>
      </c>
      <c r="D32" s="31"/>
      <c r="E32" s="31"/>
      <c r="F32" s="31"/>
      <c r="G32" s="31"/>
      <c r="H32" s="31"/>
      <c r="I32" s="31"/>
      <c r="J32" s="31"/>
      <c r="K32" s="4"/>
      <c r="L32" s="4"/>
      <c r="M32" s="4"/>
      <c r="N32" s="4"/>
      <c r="O32" s="4"/>
      <c r="P32" s="4"/>
      <c r="Q32" s="4"/>
    </row>
    <row r="33" ht="14.2" customHeight="1" spans="1:17">
      <c r="A33" s="25" t="s">
        <v>190</v>
      </c>
      <c r="B33" s="25"/>
      <c r="C33" s="26" t="s">
        <v>191</v>
      </c>
      <c r="D33" s="31"/>
      <c r="E33" s="31"/>
      <c r="F33" s="31"/>
      <c r="G33" s="31"/>
      <c r="H33" s="31"/>
      <c r="I33" s="31"/>
      <c r="J33" s="31"/>
      <c r="K33" s="4"/>
      <c r="L33" s="4"/>
      <c r="M33" s="4"/>
      <c r="N33" s="4"/>
      <c r="O33" s="4"/>
      <c r="P33" s="4"/>
      <c r="Q33" s="4"/>
    </row>
    <row r="34" ht="14.2" customHeight="1" spans="1:17">
      <c r="A34" s="25"/>
      <c r="B34" s="25"/>
      <c r="C34" s="26" t="s">
        <v>192</v>
      </c>
      <c r="D34" s="31"/>
      <c r="E34" s="31"/>
      <c r="F34" s="31"/>
      <c r="G34" s="31"/>
      <c r="H34" s="31"/>
      <c r="I34" s="31"/>
      <c r="J34" s="31"/>
      <c r="K34" s="4"/>
      <c r="L34" s="4"/>
      <c r="M34" s="4"/>
      <c r="N34" s="4"/>
      <c r="O34" s="4"/>
      <c r="P34" s="4"/>
      <c r="Q34" s="4"/>
    </row>
    <row r="35" ht="14.2" customHeight="1" spans="1:17">
      <c r="A35" s="25"/>
      <c r="B35" s="25"/>
      <c r="C35" s="26" t="s">
        <v>193</v>
      </c>
      <c r="D35" s="29"/>
      <c r="E35" s="29"/>
      <c r="F35" s="29"/>
      <c r="G35" s="29"/>
      <c r="H35" s="29"/>
      <c r="I35" s="29"/>
      <c r="J35" s="29"/>
      <c r="K35" s="5"/>
      <c r="L35" s="5"/>
      <c r="M35" s="5"/>
      <c r="N35" s="5"/>
      <c r="O35" s="5"/>
      <c r="P35" s="5"/>
      <c r="Q35" s="5"/>
    </row>
    <row r="36" ht="14.2" customHeight="1" spans="1:17">
      <c r="A36" s="25"/>
      <c r="B36" s="25"/>
      <c r="C36" s="26" t="s">
        <v>194</v>
      </c>
      <c r="D36" s="31"/>
      <c r="E36" s="31"/>
      <c r="F36" s="31"/>
      <c r="G36" s="31"/>
      <c r="H36" s="31"/>
      <c r="I36" s="31"/>
      <c r="J36" s="31"/>
      <c r="K36" s="4"/>
      <c r="L36" s="4"/>
      <c r="M36" s="4"/>
      <c r="N36" s="4"/>
      <c r="O36" s="4"/>
      <c r="P36" s="4"/>
      <c r="Q36" s="4"/>
    </row>
    <row r="37" ht="14.2" customHeight="1" spans="1:17">
      <c r="A37" s="25"/>
      <c r="B37" s="25"/>
      <c r="C37" s="26" t="s">
        <v>195</v>
      </c>
      <c r="D37" s="29"/>
      <c r="E37" s="29"/>
      <c r="F37" s="29"/>
      <c r="G37" s="29"/>
      <c r="H37" s="29"/>
      <c r="I37" s="29"/>
      <c r="J37" s="29"/>
      <c r="K37" s="5"/>
      <c r="L37" s="5"/>
      <c r="M37" s="5"/>
      <c r="N37" s="5"/>
      <c r="O37" s="5"/>
      <c r="P37" s="5"/>
      <c r="Q37" s="5"/>
    </row>
    <row r="38" ht="14.2" customHeight="1" spans="1:17">
      <c r="A38" s="25"/>
      <c r="B38" s="25"/>
      <c r="C38" s="26" t="s">
        <v>196</v>
      </c>
      <c r="D38" s="31"/>
      <c r="E38" s="31"/>
      <c r="F38" s="31"/>
      <c r="G38" s="31"/>
      <c r="H38" s="31"/>
      <c r="I38" s="31"/>
      <c r="J38" s="31"/>
      <c r="K38" s="4"/>
      <c r="L38" s="4"/>
      <c r="M38" s="4"/>
      <c r="N38" s="4"/>
      <c r="O38" s="4"/>
      <c r="P38" s="4"/>
      <c r="Q38" s="4"/>
    </row>
    <row r="39" ht="14.2" customHeight="1" spans="1:17">
      <c r="A39" s="25"/>
      <c r="B39" s="25"/>
      <c r="C39" s="26" t="s">
        <v>197</v>
      </c>
      <c r="D39" s="29"/>
      <c r="E39" s="29"/>
      <c r="F39" s="29"/>
      <c r="G39" s="29"/>
      <c r="H39" s="29"/>
      <c r="I39" s="29"/>
      <c r="J39" s="29"/>
      <c r="K39" s="5"/>
      <c r="L39" s="5"/>
      <c r="M39" s="5"/>
      <c r="N39" s="5"/>
      <c r="O39" s="5"/>
      <c r="P39" s="5"/>
      <c r="Q39" s="5"/>
    </row>
    <row r="40" ht="14.2" customHeight="1" spans="1:17">
      <c r="A40" s="25" t="s">
        <v>198</v>
      </c>
      <c r="B40" s="25"/>
      <c r="C40" s="26" t="s">
        <v>191</v>
      </c>
      <c r="D40" s="31"/>
      <c r="E40" s="31"/>
      <c r="F40" s="31"/>
      <c r="G40" s="31"/>
      <c r="H40" s="31"/>
      <c r="I40" s="31"/>
      <c r="J40" s="31"/>
      <c r="K40" s="4"/>
      <c r="L40" s="4"/>
      <c r="M40" s="4"/>
      <c r="N40" s="4"/>
      <c r="O40" s="4"/>
      <c r="P40" s="4"/>
      <c r="Q40" s="4"/>
    </row>
    <row r="41" ht="14.2" customHeight="1" spans="1:17">
      <c r="A41" s="25"/>
      <c r="B41" s="25"/>
      <c r="C41" s="26" t="s">
        <v>192</v>
      </c>
      <c r="D41" s="31"/>
      <c r="E41" s="31"/>
      <c r="F41" s="31"/>
      <c r="G41" s="31"/>
      <c r="H41" s="31"/>
      <c r="I41" s="31"/>
      <c r="J41" s="31"/>
      <c r="K41" s="4"/>
      <c r="L41" s="4"/>
      <c r="M41" s="4"/>
      <c r="N41" s="4"/>
      <c r="O41" s="4"/>
      <c r="P41" s="4"/>
      <c r="Q41" s="4"/>
    </row>
    <row r="42" ht="14.2" customHeight="1" spans="1:17">
      <c r="A42" s="25"/>
      <c r="B42" s="25"/>
      <c r="C42" s="26" t="s">
        <v>193</v>
      </c>
      <c r="D42" s="29"/>
      <c r="E42" s="29"/>
      <c r="F42" s="29"/>
      <c r="G42" s="29"/>
      <c r="H42" s="29"/>
      <c r="I42" s="29"/>
      <c r="J42" s="29"/>
      <c r="K42" s="5"/>
      <c r="L42" s="5"/>
      <c r="M42" s="5"/>
      <c r="N42" s="5"/>
      <c r="O42" s="5"/>
      <c r="P42" s="5"/>
      <c r="Q42" s="5"/>
    </row>
    <row r="43" ht="14.2" customHeight="1" spans="1:17">
      <c r="A43" s="25"/>
      <c r="B43" s="25"/>
      <c r="C43" s="26" t="s">
        <v>194</v>
      </c>
      <c r="D43" s="31"/>
      <c r="E43" s="31"/>
      <c r="F43" s="31"/>
      <c r="G43" s="31"/>
      <c r="H43" s="31"/>
      <c r="I43" s="31"/>
      <c r="J43" s="31"/>
      <c r="K43" s="4"/>
      <c r="L43" s="4"/>
      <c r="M43" s="4"/>
      <c r="N43" s="4"/>
      <c r="O43" s="4"/>
      <c r="P43" s="4"/>
      <c r="Q43" s="4"/>
    </row>
    <row r="44" ht="14.2" customHeight="1" spans="1:17">
      <c r="A44" s="25"/>
      <c r="B44" s="25"/>
      <c r="C44" s="26" t="s">
        <v>195</v>
      </c>
      <c r="D44" s="29"/>
      <c r="E44" s="29"/>
      <c r="F44" s="29"/>
      <c r="G44" s="29"/>
      <c r="H44" s="29"/>
      <c r="I44" s="29"/>
      <c r="J44" s="29"/>
      <c r="K44" s="5"/>
      <c r="L44" s="5"/>
      <c r="M44" s="5"/>
      <c r="N44" s="5"/>
      <c r="O44" s="5"/>
      <c r="P44" s="5"/>
      <c r="Q44" s="5"/>
    </row>
  </sheetData>
  <mergeCells count="27">
    <mergeCell ref="G1:J1"/>
    <mergeCell ref="N1:Q1"/>
    <mergeCell ref="G2:J2"/>
    <mergeCell ref="N2:Q2"/>
    <mergeCell ref="D3:J3"/>
    <mergeCell ref="K3:Q3"/>
    <mergeCell ref="G4:H4"/>
    <mergeCell ref="I4:J4"/>
    <mergeCell ref="N4:O4"/>
    <mergeCell ref="P4:Q4"/>
    <mergeCell ref="A15:A32"/>
    <mergeCell ref="B15:B17"/>
    <mergeCell ref="B18:B20"/>
    <mergeCell ref="B21:B23"/>
    <mergeCell ref="B24:B26"/>
    <mergeCell ref="B27:B29"/>
    <mergeCell ref="B30:B32"/>
    <mergeCell ref="D4:D5"/>
    <mergeCell ref="E4:E5"/>
    <mergeCell ref="F4:F5"/>
    <mergeCell ref="K4:K5"/>
    <mergeCell ref="L4:L5"/>
    <mergeCell ref="M4:M5"/>
    <mergeCell ref="A3:C5"/>
    <mergeCell ref="A6:B14"/>
    <mergeCell ref="A33:B39"/>
    <mergeCell ref="A40:B44"/>
  </mergeCells>
  <pageMargins left="0" right="0" top="0" bottom="0" header="0" footer="0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"/>
    </sheetView>
  </sheetViews>
  <sheetFormatPr defaultColWidth="9" defaultRowHeight="13.5" outlineLevelCol="1"/>
  <sheetData>
    <row r="1" ht="14.2" customHeight="1" spans="1:2">
      <c r="A1" s="13"/>
      <c r="B1" s="13"/>
    </row>
    <row r="2" ht="14.2" customHeight="1" spans="1:2">
      <c r="A2" s="14" t="s">
        <v>199</v>
      </c>
      <c r="B2" s="15" t="s">
        <v>200</v>
      </c>
    </row>
    <row r="3" ht="14.2" customHeight="1" spans="1:2">
      <c r="A3" s="15"/>
      <c r="B3" s="15" t="s">
        <v>201</v>
      </c>
    </row>
    <row r="4" ht="14.2" customHeight="1" spans="1:2">
      <c r="A4" s="15"/>
      <c r="B4" s="15" t="s">
        <v>202</v>
      </c>
    </row>
    <row r="5" ht="14.2" customHeight="1" spans="1:2">
      <c r="A5" s="15"/>
      <c r="B5" s="15" t="s">
        <v>203</v>
      </c>
    </row>
    <row r="6" ht="14.2" customHeight="1" spans="1:2">
      <c r="A6" s="15"/>
      <c r="B6" s="15" t="s">
        <v>204</v>
      </c>
    </row>
    <row r="7" ht="14.2" customHeight="1" spans="1:2">
      <c r="A7" s="15"/>
      <c r="B7" s="15" t="s">
        <v>205</v>
      </c>
    </row>
    <row r="8" ht="14.2" customHeight="1" spans="1:2">
      <c r="A8" s="15"/>
      <c r="B8" s="15" t="s">
        <v>206</v>
      </c>
    </row>
    <row r="9" ht="14.2" customHeight="1" spans="1:2">
      <c r="A9" s="15"/>
      <c r="B9" s="15" t="s">
        <v>207</v>
      </c>
    </row>
    <row r="10" ht="14.2" customHeight="1" spans="1:2">
      <c r="A10" s="15"/>
      <c r="B10" s="15" t="s">
        <v>208</v>
      </c>
    </row>
    <row r="11" ht="14.2" customHeight="1" spans="1:2">
      <c r="A11" s="15"/>
      <c r="B11" s="15" t="s">
        <v>209</v>
      </c>
    </row>
    <row r="12" ht="14.2" customHeight="1" spans="1:2">
      <c r="A12" s="15"/>
      <c r="B12" s="15" t="s">
        <v>210</v>
      </c>
    </row>
    <row r="13" ht="14.2" customHeight="1" spans="1:2">
      <c r="A13" s="15"/>
      <c r="B13" s="15" t="s">
        <v>211</v>
      </c>
    </row>
    <row r="14" ht="14.2" customHeight="1" spans="1:2">
      <c r="A14" s="15"/>
      <c r="B14" s="15" t="s">
        <v>212</v>
      </c>
    </row>
    <row r="15" ht="14.2" customHeight="1" spans="1:2">
      <c r="A15" s="15"/>
      <c r="B15" s="15" t="s">
        <v>213</v>
      </c>
    </row>
    <row r="16" ht="14.2" customHeight="1" spans="1:2">
      <c r="A16" s="15"/>
      <c r="B16" s="15" t="s">
        <v>214</v>
      </c>
    </row>
    <row r="17" ht="14.2" customHeight="1" spans="1:2">
      <c r="A17" s="15"/>
      <c r="B17" s="15" t="s">
        <v>215</v>
      </c>
    </row>
    <row r="18" ht="14.2" customHeight="1" spans="1:2">
      <c r="A18" s="15"/>
      <c r="B18" s="15" t="s">
        <v>216</v>
      </c>
    </row>
    <row r="19" ht="14.2" customHeight="1" spans="1:2">
      <c r="A19" s="15"/>
      <c r="B19" s="15" t="s">
        <v>217</v>
      </c>
    </row>
    <row r="20" ht="14.2" customHeight="1" spans="1:2">
      <c r="A20" s="15"/>
      <c r="B20" s="15" t="s">
        <v>218</v>
      </c>
    </row>
    <row r="21" ht="14.2" customHeight="1" spans="1:2">
      <c r="A21" s="15"/>
      <c r="B21" s="15" t="s">
        <v>219</v>
      </c>
    </row>
    <row r="22" ht="14.2" customHeight="1" spans="1:2">
      <c r="A22" s="15"/>
      <c r="B22" s="15" t="s">
        <v>220</v>
      </c>
    </row>
    <row r="23" ht="14.2" customHeight="1" spans="1:2">
      <c r="A23" s="15"/>
      <c r="B23" s="16" t="s">
        <v>221</v>
      </c>
    </row>
  </sheetData>
  <pageMargins left="0" right="0" top="0" bottom="0" header="0" footer="0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A2" sqref="A2:A5"/>
    </sheetView>
  </sheetViews>
  <sheetFormatPr defaultColWidth="9" defaultRowHeight="13.5" outlineLevelRow="5"/>
  <cols>
    <col min="1" max="1" width="21.875" customWidth="1"/>
    <col min="2" max="2" width="12.575" customWidth="1"/>
    <col min="3" max="5" width="16.95" customWidth="1"/>
    <col min="6" max="6" width="11.4833333333333" customWidth="1"/>
    <col min="7" max="7" width="16.95" customWidth="1"/>
    <col min="8" max="8" width="11.4833333333333" customWidth="1"/>
    <col min="9" max="9" width="16.95" customWidth="1"/>
    <col min="10" max="10" width="11.4833333333333" customWidth="1"/>
  </cols>
  <sheetData>
    <row r="1" ht="14.2" customHeight="1" spans="1:10">
      <c r="A1" s="2" t="s">
        <v>20</v>
      </c>
      <c r="B1" s="2" t="s">
        <v>222</v>
      </c>
      <c r="C1" s="2" t="s">
        <v>223</v>
      </c>
      <c r="D1" s="2" t="s">
        <v>224</v>
      </c>
      <c r="E1" s="2" t="s">
        <v>225</v>
      </c>
      <c r="F1" s="2" t="s">
        <v>226</v>
      </c>
      <c r="G1" s="2" t="s">
        <v>227</v>
      </c>
      <c r="H1" s="2" t="s">
        <v>228</v>
      </c>
      <c r="I1" s="2" t="s">
        <v>229</v>
      </c>
      <c r="J1" s="2" t="s">
        <v>230</v>
      </c>
    </row>
    <row r="2" ht="14.2" customHeight="1" spans="1:10">
      <c r="A2" s="3" t="s">
        <v>154</v>
      </c>
      <c r="B2" s="3" t="s">
        <v>231</v>
      </c>
      <c r="C2" s="3" t="s">
        <v>140</v>
      </c>
      <c r="D2" s="4"/>
      <c r="E2" s="4"/>
      <c r="F2" s="5" t="e">
        <f>E2/D2</f>
        <v>#DIV/0!</v>
      </c>
      <c r="G2" s="4"/>
      <c r="H2" s="5" t="e">
        <f>G2/D2</f>
        <v>#DIV/0!</v>
      </c>
      <c r="I2" s="4"/>
      <c r="J2" s="5" t="e">
        <f>I2/D2</f>
        <v>#DIV/0!</v>
      </c>
    </row>
    <row r="3" ht="14.2" customHeight="1" spans="1:10">
      <c r="A3" s="3"/>
      <c r="B3" s="3"/>
      <c r="C3" s="3" t="s">
        <v>131</v>
      </c>
      <c r="D3" s="4"/>
      <c r="E3" s="4"/>
      <c r="F3" s="5" t="e">
        <f>E3/D3</f>
        <v>#DIV/0!</v>
      </c>
      <c r="G3" s="4"/>
      <c r="H3" s="5" t="e">
        <f>G3/D3</f>
        <v>#DIV/0!</v>
      </c>
      <c r="I3" s="4"/>
      <c r="J3" s="5" t="e">
        <f>I3/D3</f>
        <v>#DIV/0!</v>
      </c>
    </row>
    <row r="4" ht="14.2" customHeight="1" spans="1:10">
      <c r="A4" s="3"/>
      <c r="B4" s="3"/>
      <c r="C4" s="6" t="str">
        <f>"零售"&amp;"    小计"</f>
        <v>零售    小计</v>
      </c>
      <c r="D4" s="7">
        <f>SUM(D2:D3)</f>
        <v>0</v>
      </c>
      <c r="E4" s="7">
        <f>SUM(E2:E3)</f>
        <v>0</v>
      </c>
      <c r="F4" s="8" t="e">
        <f>E4/D4</f>
        <v>#DIV/0!</v>
      </c>
      <c r="G4" s="7">
        <f>SUM(G2:G3)</f>
        <v>0</v>
      </c>
      <c r="H4" s="8" t="e">
        <f>G4/D4</f>
        <v>#DIV/0!</v>
      </c>
      <c r="I4" s="7">
        <f>SUM(I2:I3)</f>
        <v>0</v>
      </c>
      <c r="J4" s="8" t="e">
        <f>I4/D4</f>
        <v>#DIV/0!</v>
      </c>
    </row>
    <row r="5" ht="14.2" customHeight="1" spans="1:10">
      <c r="A5" s="3"/>
      <c r="B5" s="9" t="str">
        <f>"XXXX门店"&amp;"    合计"</f>
        <v>XXXX门店    合计</v>
      </c>
      <c r="C5" s="9"/>
      <c r="D5" s="10">
        <f>SUM(D4)</f>
        <v>0</v>
      </c>
      <c r="E5" s="10">
        <f>SUM(E4)</f>
        <v>0</v>
      </c>
      <c r="F5" s="11" t="e">
        <f>E5/D5</f>
        <v>#DIV/0!</v>
      </c>
      <c r="G5" s="10">
        <f>SUM(G4)</f>
        <v>0</v>
      </c>
      <c r="H5" s="11" t="e">
        <f>G5/D5</f>
        <v>#DIV/0!</v>
      </c>
      <c r="I5" s="10">
        <f>SUM(I4)</f>
        <v>0</v>
      </c>
      <c r="J5" s="11" t="e">
        <f>I5/D5</f>
        <v>#DIV/0!</v>
      </c>
    </row>
    <row r="6" ht="14.2" customHeight="1" spans="1:10">
      <c r="A6" s="12" t="s">
        <v>155</v>
      </c>
      <c r="B6" s="12"/>
      <c r="C6" s="12"/>
      <c r="D6" s="10">
        <f>SUM(D5)</f>
        <v>0</v>
      </c>
      <c r="E6" s="10">
        <f>SUM(E5)</f>
        <v>0</v>
      </c>
      <c r="F6" s="11" t="e">
        <f>E6/D6</f>
        <v>#DIV/0!</v>
      </c>
      <c r="G6" s="10">
        <f>SUM(G5)</f>
        <v>0</v>
      </c>
      <c r="H6" s="11" t="e">
        <f>G6/D6</f>
        <v>#DIV/0!</v>
      </c>
      <c r="I6" s="10">
        <f>SUM(I5)</f>
        <v>0</v>
      </c>
      <c r="J6" s="11" t="e">
        <f>I6/D6</f>
        <v>#DIV/0!</v>
      </c>
    </row>
  </sheetData>
  <mergeCells count="4">
    <mergeCell ref="B5:C5"/>
    <mergeCell ref="A6:C6"/>
    <mergeCell ref="A2:A5"/>
    <mergeCell ref="B2:B4"/>
  </mergeCells>
  <pageMargins left="0" right="0" top="0" bottom="0" header="0" footer="0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T1"/>
  <sheetViews>
    <sheetView workbookViewId="0">
      <selection activeCell="A2" sqref="A2"/>
    </sheetView>
  </sheetViews>
  <sheetFormatPr defaultColWidth="9" defaultRowHeight="13.5"/>
  <cols>
    <col min="1" max="1" width="9" customWidth="1"/>
    <col min="2" max="2" width="15.8583333333333" customWidth="1"/>
    <col min="3" max="3" width="11.4833333333333" customWidth="1"/>
    <col min="4" max="4" width="15.8583333333333" customWidth="1"/>
    <col min="5" max="5" width="11.4833333333333" customWidth="1"/>
    <col min="6" max="6" width="15.8583333333333" customWidth="1"/>
    <col min="7" max="7" width="9" customWidth="1"/>
    <col min="8" max="8" width="20.2333333333333" customWidth="1"/>
    <col min="9" max="9" width="15.8583333333333" customWidth="1"/>
    <col min="10" max="10" width="9" customWidth="1"/>
    <col min="11" max="11" width="11.4833333333333" customWidth="1"/>
    <col min="12" max="13" width="15.8583333333333" customWidth="1"/>
    <col min="14" max="18" width="11.4833333333333" customWidth="1"/>
    <col min="19" max="19" width="35.55" customWidth="1"/>
    <col min="20" max="150" width="15.8583333333333" customWidth="1"/>
    <col min="151" max="16384" width="9" customWidth="1"/>
  </cols>
  <sheetData>
    <row r="1" ht="24.7" customHeight="1" spans="1:150">
      <c r="A1" s="1" t="s">
        <v>3</v>
      </c>
      <c r="B1" s="1" t="s">
        <v>232</v>
      </c>
      <c r="C1" s="1" t="s">
        <v>222</v>
      </c>
      <c r="D1" s="1" t="s">
        <v>233</v>
      </c>
      <c r="E1" s="1" t="s">
        <v>234</v>
      </c>
      <c r="F1" s="1" t="s">
        <v>20</v>
      </c>
      <c r="G1" s="1" t="s">
        <v>235</v>
      </c>
      <c r="H1" s="1" t="s">
        <v>22</v>
      </c>
      <c r="I1" s="1" t="s">
        <v>23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240</v>
      </c>
      <c r="O1" s="1" t="s">
        <v>90</v>
      </c>
      <c r="P1" s="1" t="s">
        <v>241</v>
      </c>
      <c r="Q1" s="1" t="s">
        <v>242</v>
      </c>
      <c r="R1" s="1" t="s">
        <v>82</v>
      </c>
      <c r="S1" s="1" t="s">
        <v>243</v>
      </c>
      <c r="T1" s="1" t="s">
        <v>25</v>
      </c>
      <c r="U1" s="1" t="s">
        <v>244</v>
      </c>
      <c r="V1" s="1" t="s">
        <v>43</v>
      </c>
      <c r="W1" s="1" t="s">
        <v>245</v>
      </c>
      <c r="X1" s="1" t="s">
        <v>44</v>
      </c>
      <c r="Y1" s="1" t="s">
        <v>46</v>
      </c>
      <c r="Z1" s="1" t="s">
        <v>45</v>
      </c>
      <c r="AA1" s="1" t="s">
        <v>246</v>
      </c>
      <c r="AB1" s="1" t="s">
        <v>48</v>
      </c>
      <c r="AC1" s="1" t="s">
        <v>247</v>
      </c>
      <c r="AD1" s="1" t="s">
        <v>26</v>
      </c>
      <c r="AE1" s="1" t="s">
        <v>248</v>
      </c>
      <c r="AF1" s="1" t="s">
        <v>27</v>
      </c>
      <c r="AG1" s="1" t="s">
        <v>249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250</v>
      </c>
      <c r="AM1" s="1" t="s">
        <v>33</v>
      </c>
      <c r="AN1" s="1" t="s">
        <v>251</v>
      </c>
      <c r="AO1" s="1" t="s">
        <v>252</v>
      </c>
      <c r="AP1" s="1" t="s">
        <v>50</v>
      </c>
      <c r="AQ1" s="1" t="s">
        <v>253</v>
      </c>
      <c r="AR1" s="1" t="s">
        <v>254</v>
      </c>
      <c r="AS1" s="1" t="s">
        <v>255</v>
      </c>
      <c r="AT1" s="1" t="s">
        <v>256</v>
      </c>
      <c r="AU1" s="1" t="s">
        <v>257</v>
      </c>
      <c r="AV1" s="1" t="s">
        <v>258</v>
      </c>
      <c r="AW1" s="1" t="s">
        <v>259</v>
      </c>
      <c r="AX1" s="1" t="s">
        <v>260</v>
      </c>
      <c r="AY1" s="1" t="s">
        <v>261</v>
      </c>
      <c r="AZ1" s="1" t="s">
        <v>262</v>
      </c>
      <c r="BA1" s="1" t="s">
        <v>263</v>
      </c>
      <c r="BB1" s="1" t="s">
        <v>264</v>
      </c>
      <c r="BC1" s="1" t="s">
        <v>265</v>
      </c>
      <c r="BD1" s="1" t="s">
        <v>266</v>
      </c>
      <c r="BE1" s="1" t="s">
        <v>267</v>
      </c>
      <c r="BF1" s="1" t="s">
        <v>268</v>
      </c>
      <c r="BG1" s="1" t="s">
        <v>269</v>
      </c>
      <c r="BH1" s="1" t="s">
        <v>270</v>
      </c>
      <c r="BI1" s="1" t="s">
        <v>271</v>
      </c>
      <c r="BJ1" s="1" t="s">
        <v>272</v>
      </c>
      <c r="BK1" s="1" t="s">
        <v>273</v>
      </c>
      <c r="BL1" s="1" t="s">
        <v>274</v>
      </c>
      <c r="BM1" s="1" t="s">
        <v>275</v>
      </c>
      <c r="BN1" s="1" t="s">
        <v>276</v>
      </c>
      <c r="BO1" s="1" t="s">
        <v>277</v>
      </c>
      <c r="BP1" s="1" t="s">
        <v>278</v>
      </c>
      <c r="BQ1" s="1" t="s">
        <v>279</v>
      </c>
      <c r="BR1" s="1" t="s">
        <v>280</v>
      </c>
      <c r="BS1" s="1" t="s">
        <v>281</v>
      </c>
      <c r="BT1" s="1" t="s">
        <v>34</v>
      </c>
      <c r="BU1" s="1" t="s">
        <v>282</v>
      </c>
      <c r="BV1" s="1" t="s">
        <v>37</v>
      </c>
      <c r="BW1" s="1" t="s">
        <v>283</v>
      </c>
      <c r="BX1" s="1" t="s">
        <v>284</v>
      </c>
      <c r="BY1" s="1" t="s">
        <v>285</v>
      </c>
      <c r="BZ1" s="1" t="s">
        <v>286</v>
      </c>
      <c r="CA1" s="1" t="s">
        <v>287</v>
      </c>
      <c r="CB1" s="1" t="s">
        <v>288</v>
      </c>
      <c r="CC1" s="1" t="s">
        <v>289</v>
      </c>
      <c r="CD1" s="1" t="s">
        <v>290</v>
      </c>
      <c r="CE1" s="1" t="s">
        <v>291</v>
      </c>
      <c r="CF1" s="1" t="s">
        <v>292</v>
      </c>
      <c r="CG1" s="1" t="s">
        <v>293</v>
      </c>
      <c r="CH1" s="1" t="s">
        <v>294</v>
      </c>
      <c r="CI1" s="1" t="s">
        <v>295</v>
      </c>
      <c r="CJ1" s="1" t="s">
        <v>296</v>
      </c>
      <c r="CK1" s="1" t="s">
        <v>297</v>
      </c>
      <c r="CL1" s="1" t="s">
        <v>298</v>
      </c>
      <c r="CM1" s="1" t="s">
        <v>299</v>
      </c>
      <c r="CN1" s="1" t="s">
        <v>83</v>
      </c>
      <c r="CO1" s="1" t="s">
        <v>300</v>
      </c>
      <c r="CP1" s="1" t="s">
        <v>301</v>
      </c>
      <c r="CQ1" s="1" t="s">
        <v>302</v>
      </c>
      <c r="CR1" s="1" t="s">
        <v>303</v>
      </c>
      <c r="CS1" s="1" t="s">
        <v>304</v>
      </c>
      <c r="CT1" s="1" t="s">
        <v>305</v>
      </c>
      <c r="CU1" s="1" t="s">
        <v>306</v>
      </c>
      <c r="CV1" s="1" t="s">
        <v>307</v>
      </c>
      <c r="CW1" s="1" t="s">
        <v>308</v>
      </c>
      <c r="CX1" s="1" t="s">
        <v>309</v>
      </c>
      <c r="CY1" s="1" t="s">
        <v>310</v>
      </c>
      <c r="CZ1" s="1" t="s">
        <v>311</v>
      </c>
      <c r="DA1" s="1" t="s">
        <v>312</v>
      </c>
      <c r="DB1" s="1" t="s">
        <v>313</v>
      </c>
      <c r="DC1" s="1" t="s">
        <v>314</v>
      </c>
      <c r="DD1" s="1" t="s">
        <v>315</v>
      </c>
      <c r="DE1" s="1" t="s">
        <v>316</v>
      </c>
      <c r="DF1" s="1" t="s">
        <v>317</v>
      </c>
      <c r="DG1" s="1" t="s">
        <v>318</v>
      </c>
      <c r="DH1" s="1" t="s">
        <v>319</v>
      </c>
      <c r="DI1" s="1" t="s">
        <v>320</v>
      </c>
      <c r="DJ1" s="1" t="s">
        <v>321</v>
      </c>
      <c r="DK1" s="1" t="s">
        <v>322</v>
      </c>
      <c r="DL1" s="1" t="s">
        <v>323</v>
      </c>
      <c r="DM1" s="1" t="s">
        <v>324</v>
      </c>
      <c r="DN1" s="1" t="s">
        <v>325</v>
      </c>
      <c r="DO1" s="1" t="s">
        <v>326</v>
      </c>
      <c r="DP1" s="1" t="s">
        <v>327</v>
      </c>
      <c r="DQ1" s="1" t="s">
        <v>328</v>
      </c>
      <c r="DR1" s="1" t="s">
        <v>329</v>
      </c>
      <c r="DS1" s="1" t="s">
        <v>330</v>
      </c>
      <c r="DT1" s="1" t="s">
        <v>331</v>
      </c>
      <c r="DU1" s="1" t="s">
        <v>332</v>
      </c>
      <c r="DV1" s="1" t="s">
        <v>333</v>
      </c>
      <c r="DW1" s="1" t="s">
        <v>334</v>
      </c>
      <c r="DX1" s="1" t="s">
        <v>335</v>
      </c>
      <c r="DY1" s="1" t="s">
        <v>336</v>
      </c>
      <c r="DZ1" s="1" t="s">
        <v>337</v>
      </c>
      <c r="EA1" s="1" t="s">
        <v>338</v>
      </c>
      <c r="EB1" s="1" t="s">
        <v>339</v>
      </c>
      <c r="EC1" s="1" t="s">
        <v>340</v>
      </c>
      <c r="ED1" s="1" t="s">
        <v>341</v>
      </c>
      <c r="EE1" s="1" t="s">
        <v>342</v>
      </c>
      <c r="EF1" s="1" t="s">
        <v>343</v>
      </c>
      <c r="EG1" s="1" t="s">
        <v>344</v>
      </c>
      <c r="EH1" s="1" t="s">
        <v>345</v>
      </c>
      <c r="EI1" s="1" t="s">
        <v>346</v>
      </c>
      <c r="EJ1" s="1" t="s">
        <v>347</v>
      </c>
      <c r="EK1" s="1" t="s">
        <v>348</v>
      </c>
      <c r="EL1" s="1" t="s">
        <v>349</v>
      </c>
      <c r="EM1" s="1" t="s">
        <v>350</v>
      </c>
      <c r="EN1" s="1" t="s">
        <v>351</v>
      </c>
      <c r="EO1" s="1" t="s">
        <v>352</v>
      </c>
      <c r="EP1" s="1" t="s">
        <v>353</v>
      </c>
      <c r="EQ1" s="1" t="s">
        <v>354</v>
      </c>
      <c r="ER1" s="1" t="s">
        <v>355</v>
      </c>
      <c r="ES1" s="1" t="s">
        <v>356</v>
      </c>
      <c r="ET1" s="1" t="s">
        <v>357</v>
      </c>
    </row>
  </sheetData>
  <pageMargins left="0" right="0" top="0" bottom="0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新车销售质量监控表（已售）</vt:lpstr>
      <vt:lpstr>新车销售质量监控表(订单)</vt:lpstr>
      <vt:lpstr>新车销售质量汇总表</vt:lpstr>
      <vt:lpstr>取值说明</vt:lpstr>
      <vt:lpstr>新车销售毛利汇总表</vt:lpstr>
      <vt:lpstr>明细核对表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flyyhui</cp:lastModifiedBy>
  <dcterms:created xsi:type="dcterms:W3CDTF">2022-04-05T13:09:00Z</dcterms:created>
  <dcterms:modified xsi:type="dcterms:W3CDTF">2022-04-06T10:48:29Z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F61A2020CA684D5EB5922E77ACA3292A</vt:lpwstr>
  </property>
  <property fmtid="{D5CDD505-2E9C-101B-9397-08002B2CF9AE}" pid="3" name="KSOProductBuildVer">
    <vt:lpwstr>2052-11.1.0.11566</vt:lpwstr>
  </property>
</Properties>
</file>