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Graduate Courses\PHPH 7990\Data\"/>
    </mc:Choice>
  </mc:AlternateContent>
  <xr:revisionPtr revIDLastSave="0" documentId="13_ncr:1_{3BF91E91-F157-4170-80F0-F5E36EB1134D}" xr6:coauthVersionLast="47" xr6:coauthVersionMax="47" xr10:uidLastSave="{00000000-0000-0000-0000-000000000000}"/>
  <bookViews>
    <workbookView xWindow="-90" yWindow="0" windowWidth="11460" windowHeight="14410" firstSheet="3" activeTab="4" xr2:uid="{00000000-000D-0000-FFFF-FFFF00000000}"/>
  </bookViews>
  <sheets>
    <sheet name="Descriptive Statistics" sheetId="6" r:id="rId1"/>
    <sheet name="Model Fit Indices" sheetId="4" r:id="rId2"/>
    <sheet name="Factor Loadings" sheetId="1" r:id="rId3"/>
    <sheet name="Correlation Matrix" sheetId="2" r:id="rId4"/>
    <sheet name="Paths" sheetId="3" r:id="rId5"/>
    <sheet name="R-Squar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I7" i="1"/>
  <c r="J6" i="1"/>
  <c r="I6" i="1"/>
  <c r="J5" i="1"/>
  <c r="I5" i="1"/>
  <c r="L11" i="6"/>
  <c r="L7" i="6"/>
  <c r="L8" i="6"/>
  <c r="L9" i="6"/>
  <c r="L12" i="6"/>
  <c r="L13" i="6"/>
  <c r="L14" i="6"/>
  <c r="L16" i="6"/>
  <c r="M15" i="6"/>
  <c r="L15" i="6" s="1"/>
  <c r="L10" i="6"/>
  <c r="L6" i="6"/>
</calcChain>
</file>

<file path=xl/sharedStrings.xml><?xml version="1.0" encoding="utf-8"?>
<sst xmlns="http://schemas.openxmlformats.org/spreadsheetml/2006/main" count="281" uniqueCount="126">
  <si>
    <t>Construct</t>
  </si>
  <si>
    <t>Indicator</t>
  </si>
  <si>
    <t>SE</t>
  </si>
  <si>
    <t>p-value</t>
  </si>
  <si>
    <t>ATT</t>
  </si>
  <si>
    <t>att1</t>
  </si>
  <si>
    <t>att3</t>
  </si>
  <si>
    <t>INJ</t>
  </si>
  <si>
    <t>inj1</t>
  </si>
  <si>
    <t>DES</t>
  </si>
  <si>
    <t>des1</t>
  </si>
  <si>
    <t>des2</t>
  </si>
  <si>
    <t>Fit Index</t>
  </si>
  <si>
    <t>Value</t>
  </si>
  <si>
    <t>Threshold</t>
  </si>
  <si>
    <t>Interpretation</t>
  </si>
  <si>
    <t>CFI</t>
  </si>
  <si>
    <t>≥ 0.95</t>
  </si>
  <si>
    <t>Excellent fit</t>
  </si>
  <si>
    <t>TLI</t>
  </si>
  <si>
    <t>RMSEA</t>
  </si>
  <si>
    <t>SRMR</t>
  </si>
  <si>
    <t>≤ 0.08</t>
  </si>
  <si>
    <t>Acceptable fit</t>
  </si>
  <si>
    <t>INT</t>
  </si>
  <si>
    <t>PBC</t>
  </si>
  <si>
    <t>ATT1</t>
  </si>
  <si>
    <t>ATT2</t>
  </si>
  <si>
    <t>ATT3</t>
  </si>
  <si>
    <t>INJ1</t>
  </si>
  <si>
    <t>INJ2</t>
  </si>
  <si>
    <t>DES1</t>
  </si>
  <si>
    <t>DES2</t>
  </si>
  <si>
    <t>att2</t>
  </si>
  <si>
    <t>inj2</t>
  </si>
  <si>
    <t>&lt; .05</t>
  </si>
  <si>
    <t>GRADE</t>
  </si>
  <si>
    <t>MALE</t>
  </si>
  <si>
    <t>HISP</t>
  </si>
  <si>
    <t>BLACK</t>
  </si>
  <si>
    <t>S.E.</t>
  </si>
  <si>
    <t xml:space="preserve">PBC </t>
  </si>
  <si>
    <t>Standardized Factor Loadings for CFA Model</t>
  </si>
  <si>
    <t>Global Fit Indices for CFA Model</t>
  </si>
  <si>
    <t>Model χ² (df)</t>
  </si>
  <si>
    <t>≤ 0.05</t>
  </si>
  <si>
    <t>RMSEA 90% CI</t>
  </si>
  <si>
    <t>β</t>
  </si>
  <si>
    <t>CR</t>
  </si>
  <si>
    <t>AVE</t>
  </si>
  <si>
    <t>Estimate</t>
  </si>
  <si>
    <t>Latent Variable</t>
  </si>
  <si>
    <t>Two-Tailed P-Value</t>
  </si>
  <si>
    <t>Observed Variable</t>
  </si>
  <si>
    <t>Explained Variance (R²)</t>
  </si>
  <si>
    <t>SMK</t>
  </si>
  <si>
    <t>ADS</t>
  </si>
  <si>
    <t>Good Fit</t>
  </si>
  <si>
    <t>-</t>
  </si>
  <si>
    <t>Variable</t>
  </si>
  <si>
    <t>Category</t>
  </si>
  <si>
    <t>Count</t>
  </si>
  <si>
    <t>PLH</t>
  </si>
  <si>
    <t>plh</t>
  </si>
  <si>
    <t>gender</t>
  </si>
  <si>
    <t>race</t>
  </si>
  <si>
    <t>grade</t>
  </si>
  <si>
    <t>Scale</t>
  </si>
  <si>
    <t>Male</t>
  </si>
  <si>
    <t>Female</t>
  </si>
  <si>
    <t>White</t>
  </si>
  <si>
    <t>Black</t>
  </si>
  <si>
    <t>Hispanic</t>
  </si>
  <si>
    <t>8th</t>
  </si>
  <si>
    <t>10th</t>
  </si>
  <si>
    <t>No Parents</t>
  </si>
  <si>
    <t>Father Only</t>
  </si>
  <si>
    <t xml:space="preserve">Mother Only </t>
  </si>
  <si>
    <t>Both Parents</t>
  </si>
  <si>
    <t>Not Smoking</t>
  </si>
  <si>
    <t>Current Smoker</t>
  </si>
  <si>
    <t>Ad Exposure</t>
  </si>
  <si>
    <t>No Ad Exposure</t>
  </si>
  <si>
    <t>Percentage (%)</t>
  </si>
  <si>
    <t>Constructs</t>
  </si>
  <si>
    <t>Definitely Yes</t>
  </si>
  <si>
    <t>Probably Yes</t>
  </si>
  <si>
    <t>Probably Not</t>
  </si>
  <si>
    <t>Definitely Not</t>
  </si>
  <si>
    <t>I Definitely Will</t>
  </si>
  <si>
    <t>I Definitely Will Not</t>
  </si>
  <si>
    <t>I Probably Will</t>
  </si>
  <si>
    <t>I Probably Will Not</t>
  </si>
  <si>
    <t>Missing</t>
  </si>
  <si>
    <t>Total</t>
  </si>
  <si>
    <t>Number of observations</t>
  </si>
  <si>
    <t>No Risk</t>
  </si>
  <si>
    <t>Slight Risk</t>
  </si>
  <si>
    <t>Moderate Risk</t>
  </si>
  <si>
    <t>Great Risk</t>
  </si>
  <si>
    <t>Strongly Disapprove</t>
  </si>
  <si>
    <t>Disapprove</t>
  </si>
  <si>
    <t>Not Disapprove</t>
  </si>
  <si>
    <t>None</t>
  </si>
  <si>
    <t>A Few</t>
  </si>
  <si>
    <t>Some</t>
  </si>
  <si>
    <t>Most</t>
  </si>
  <si>
    <t>All</t>
  </si>
  <si>
    <t>Proportion (%)</t>
  </si>
  <si>
    <r>
      <t xml:space="preserve">Number of observations: </t>
    </r>
    <r>
      <rPr>
        <sz val="10"/>
        <rFont val="Times New Roman"/>
        <family val="1"/>
      </rPr>
      <t>13,443</t>
    </r>
  </si>
  <si>
    <t>Behavioral Intention</t>
  </si>
  <si>
    <t>Perceived Behavioral Control</t>
  </si>
  <si>
    <t>Anti-Smoking Ad Exposure</t>
  </si>
  <si>
    <t>Smoking Behavior</t>
  </si>
  <si>
    <t>Attitudes (ATT1)</t>
  </si>
  <si>
    <t>Attitudes (ATT2)</t>
  </si>
  <si>
    <t>Attitudes (ATT3)</t>
  </si>
  <si>
    <t>Injunctive Norms (INJ1)</t>
  </si>
  <si>
    <t>Injunctive Norms (INJ2)</t>
  </si>
  <si>
    <t>Descriptive Norms (DES1)</t>
  </si>
  <si>
    <t>Descriptive Norms (DES2)</t>
  </si>
  <si>
    <t>Conclusion (CR &gt; 0.70  and AVE &gt; 0.50)</t>
  </si>
  <si>
    <t>1778.805 (58)</t>
  </si>
  <si>
    <t>[0.045, 0.049]</t>
  </si>
  <si>
    <t>Excellent reliable and internally consistency</t>
  </si>
  <si>
    <t>Excellent reliable and internally consistency.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</si>
</sst>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name val="Times New Roman"/>
      <family val="1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2"/>
      <color rgb="FF000000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52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164" fontId="0" fillId="0" borderId="10" xfId="0" applyNumberFormat="1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6" fillId="0" borderId="0" xfId="0" applyFont="1" applyAlignment="1">
      <alignment horizontal="left" vertical="top"/>
    </xf>
    <xf numFmtId="0" fontId="6" fillId="0" borderId="0" xfId="0" applyFont="1"/>
    <xf numFmtId="0" fontId="6" fillId="0" borderId="2" xfId="0" applyFont="1" applyBorder="1" applyAlignment="1">
      <alignment horizontal="left" vertical="top"/>
    </xf>
    <xf numFmtId="0" fontId="6" fillId="0" borderId="16" xfId="0" applyFont="1" applyBorder="1" applyAlignment="1">
      <alignment horizontal="left" vertical="top"/>
    </xf>
    <xf numFmtId="0" fontId="6" fillId="0" borderId="19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9" fontId="0" fillId="0" borderId="0" xfId="1" applyFont="1" applyBorder="1" applyAlignment="1">
      <alignment horizontal="left" vertical="center"/>
    </xf>
    <xf numFmtId="0" fontId="0" fillId="0" borderId="0" xfId="1" applyNumberFormat="1" applyFont="1" applyBorder="1" applyAlignment="1">
      <alignment horizontal="left" vertical="center"/>
    </xf>
    <xf numFmtId="9" fontId="0" fillId="0" borderId="26" xfId="1" applyFont="1" applyBorder="1" applyAlignment="1">
      <alignment horizontal="left" vertical="center"/>
    </xf>
    <xf numFmtId="0" fontId="0" fillId="0" borderId="26" xfId="1" applyNumberFormat="1" applyFont="1" applyBorder="1" applyAlignment="1">
      <alignment horizontal="left" vertical="center"/>
    </xf>
    <xf numFmtId="0" fontId="0" fillId="0" borderId="0" xfId="0" applyAlignment="1">
      <alignment horizontal="center" vertical="top"/>
    </xf>
    <xf numFmtId="0" fontId="0" fillId="0" borderId="25" xfId="0" applyBorder="1" applyAlignment="1">
      <alignment horizontal="center" vertical="center"/>
    </xf>
    <xf numFmtId="164" fontId="0" fillId="0" borderId="0" xfId="0" applyNumberFormat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164" fontId="3" fillId="0" borderId="0" xfId="0" applyNumberFormat="1" applyFont="1" applyAlignment="1">
      <alignment horizontal="center" vertical="top"/>
    </xf>
    <xf numFmtId="0" fontId="1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26" xfId="0" applyFont="1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1" fillId="0" borderId="0" xfId="0" applyFont="1" applyAlignment="1">
      <alignment horizontal="center" vertical="top"/>
    </xf>
    <xf numFmtId="10" fontId="0" fillId="0" borderId="0" xfId="0" applyNumberFormat="1" applyAlignment="1">
      <alignment horizontal="center" vertical="top"/>
    </xf>
    <xf numFmtId="0" fontId="0" fillId="0" borderId="26" xfId="0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24" xfId="0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164" fontId="3" fillId="0" borderId="7" xfId="0" applyNumberFormat="1" applyFont="1" applyBorder="1" applyAlignment="1">
      <alignment horizontal="center" vertical="top"/>
    </xf>
    <xf numFmtId="164" fontId="3" fillId="0" borderId="8" xfId="0" applyNumberFormat="1" applyFont="1" applyBorder="1" applyAlignment="1">
      <alignment horizontal="center" vertical="top"/>
    </xf>
    <xf numFmtId="164" fontId="3" fillId="0" borderId="9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164" fontId="3" fillId="0" borderId="0" xfId="0" applyNumberFormat="1" applyFont="1"/>
    <xf numFmtId="0" fontId="3" fillId="0" borderId="0" xfId="0" applyFont="1" applyAlignment="1">
      <alignment vertical="center"/>
    </xf>
    <xf numFmtId="164" fontId="0" fillId="0" borderId="26" xfId="0" applyNumberFormat="1" applyBorder="1" applyAlignment="1">
      <alignment horizontal="center" vertical="top"/>
    </xf>
    <xf numFmtId="0" fontId="0" fillId="0" borderId="25" xfId="0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top"/>
    </xf>
    <xf numFmtId="0" fontId="4" fillId="0" borderId="27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28" xfId="0" applyFont="1" applyBorder="1" applyAlignment="1">
      <alignment horizontal="center" vertical="top"/>
    </xf>
    <xf numFmtId="0" fontId="3" fillId="0" borderId="26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164" fontId="6" fillId="0" borderId="1" xfId="0" applyNumberFormat="1" applyFont="1" applyBorder="1" applyAlignment="1">
      <alignment horizontal="left" vertical="top"/>
    </xf>
    <xf numFmtId="2" fontId="0" fillId="0" borderId="15" xfId="0" applyNumberFormat="1" applyBorder="1" applyAlignment="1">
      <alignment horizontal="left" vertical="top"/>
    </xf>
    <xf numFmtId="2" fontId="0" fillId="0" borderId="16" xfId="0" applyNumberFormat="1" applyBorder="1" applyAlignment="1">
      <alignment horizontal="left" vertical="top"/>
    </xf>
    <xf numFmtId="2" fontId="0" fillId="0" borderId="19" xfId="0" applyNumberFormat="1" applyBorder="1" applyAlignment="1">
      <alignment horizontal="left" vertical="top"/>
    </xf>
    <xf numFmtId="165" fontId="6" fillId="0" borderId="0" xfId="0" applyNumberFormat="1" applyFont="1" applyAlignment="1">
      <alignment horizontal="left" vertical="top"/>
    </xf>
    <xf numFmtId="2" fontId="6" fillId="0" borderId="0" xfId="0" applyNumberFormat="1" applyFont="1" applyAlignment="1">
      <alignment horizontal="left" vertical="top"/>
    </xf>
    <xf numFmtId="0" fontId="3" fillId="0" borderId="32" xfId="0" applyFont="1" applyBorder="1" applyAlignment="1">
      <alignment horizontal="left" vertical="top" wrapText="1"/>
    </xf>
    <xf numFmtId="164" fontId="6" fillId="0" borderId="32" xfId="0" applyNumberFormat="1" applyFont="1" applyBorder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26" xfId="0" applyFont="1" applyBorder="1"/>
    <xf numFmtId="0" fontId="3" fillId="0" borderId="23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top"/>
    </xf>
    <xf numFmtId="0" fontId="3" fillId="0" borderId="37" xfId="0" applyFont="1" applyBorder="1" applyAlignment="1">
      <alignment horizontal="center" vertical="top"/>
    </xf>
    <xf numFmtId="0" fontId="3" fillId="0" borderId="33" xfId="0" applyFont="1" applyBorder="1" applyAlignment="1">
      <alignment horizontal="center" vertical="top"/>
    </xf>
    <xf numFmtId="0" fontId="3" fillId="0" borderId="34" xfId="0" applyFont="1" applyBorder="1" applyAlignment="1">
      <alignment horizontal="center" vertical="top"/>
    </xf>
    <xf numFmtId="164" fontId="3" fillId="0" borderId="10" xfId="0" applyNumberFormat="1" applyFont="1" applyBorder="1" applyAlignment="1">
      <alignment horizontal="center" vertical="top"/>
    </xf>
    <xf numFmtId="164" fontId="3" fillId="0" borderId="14" xfId="0" applyNumberFormat="1" applyFont="1" applyBorder="1" applyAlignment="1">
      <alignment horizontal="center" vertical="top"/>
    </xf>
    <xf numFmtId="164" fontId="3" fillId="0" borderId="38" xfId="0" applyNumberFormat="1" applyFont="1" applyBorder="1" applyAlignment="1">
      <alignment horizontal="center" vertical="top"/>
    </xf>
    <xf numFmtId="0" fontId="3" fillId="0" borderId="36" xfId="0" applyFont="1" applyBorder="1" applyAlignment="1">
      <alignment horizontal="center"/>
    </xf>
    <xf numFmtId="164" fontId="3" fillId="0" borderId="21" xfId="0" applyNumberFormat="1" applyFont="1" applyBorder="1" applyAlignment="1">
      <alignment horizontal="center" vertical="top"/>
    </xf>
    <xf numFmtId="164" fontId="3" fillId="0" borderId="22" xfId="0" applyNumberFormat="1" applyFont="1" applyBorder="1" applyAlignment="1">
      <alignment horizontal="center" vertical="top"/>
    </xf>
    <xf numFmtId="164" fontId="3" fillId="0" borderId="39" xfId="0" applyNumberFormat="1" applyFont="1" applyBorder="1" applyAlignment="1">
      <alignment horizontal="center" vertical="top"/>
    </xf>
    <xf numFmtId="164" fontId="3" fillId="0" borderId="41" xfId="0" applyNumberFormat="1" applyFont="1" applyBorder="1" applyAlignment="1">
      <alignment horizontal="center" vertical="top"/>
    </xf>
    <xf numFmtId="10" fontId="0" fillId="0" borderId="0" xfId="1" applyNumberFormat="1" applyFont="1" applyAlignment="1">
      <alignment horizontal="center" vertical="top"/>
    </xf>
    <xf numFmtId="10" fontId="0" fillId="0" borderId="26" xfId="1" applyNumberFormat="1" applyFont="1" applyBorder="1" applyAlignment="1">
      <alignment horizontal="center" vertical="top"/>
    </xf>
    <xf numFmtId="0" fontId="0" fillId="0" borderId="42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43" xfId="0" applyBorder="1" applyAlignment="1">
      <alignment horizontal="center" vertical="top"/>
    </xf>
    <xf numFmtId="0" fontId="3" fillId="0" borderId="35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0" xfId="0" applyFont="1" applyBorder="1" applyAlignment="1">
      <alignment horizontal="center" vertical="top"/>
    </xf>
    <xf numFmtId="0" fontId="3" fillId="0" borderId="21" xfId="0" applyFont="1" applyBorder="1" applyAlignment="1">
      <alignment horizontal="center" vertical="top"/>
    </xf>
    <xf numFmtId="0" fontId="3" fillId="0" borderId="38" xfId="0" applyFont="1" applyBorder="1" applyAlignment="1">
      <alignment horizontal="center" vertical="top"/>
    </xf>
    <xf numFmtId="0" fontId="3" fillId="0" borderId="39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40" xfId="0" applyFont="1" applyBorder="1" applyAlignment="1">
      <alignment horizontal="center" vertical="top"/>
    </xf>
    <xf numFmtId="0" fontId="3" fillId="0" borderId="4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0" borderId="24" xfId="0" applyFont="1" applyBorder="1" applyAlignment="1">
      <alignment horizontal="center"/>
    </xf>
    <xf numFmtId="164" fontId="3" fillId="0" borderId="45" xfId="0" applyNumberFormat="1" applyFont="1" applyBorder="1" applyAlignment="1">
      <alignment horizontal="center" vertical="top"/>
    </xf>
    <xf numFmtId="164" fontId="3" fillId="0" borderId="3" xfId="0" applyNumberFormat="1" applyFont="1" applyBorder="1" applyAlignment="1">
      <alignment horizontal="center" vertical="top"/>
    </xf>
    <xf numFmtId="164" fontId="3" fillId="0" borderId="46" xfId="0" applyNumberFormat="1" applyFont="1" applyBorder="1" applyAlignment="1">
      <alignment horizontal="center" vertical="top"/>
    </xf>
    <xf numFmtId="164" fontId="3" fillId="0" borderId="47" xfId="0" applyNumberFormat="1" applyFont="1" applyBorder="1" applyAlignment="1">
      <alignment horizontal="center" vertical="top"/>
    </xf>
    <xf numFmtId="0" fontId="10" fillId="0" borderId="25" xfId="0" applyFont="1" applyBorder="1" applyAlignment="1">
      <alignment horizontal="left" vertical="top"/>
    </xf>
    <xf numFmtId="0" fontId="0" fillId="0" borderId="2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3" fillId="0" borderId="33" xfId="0" applyFont="1" applyBorder="1" applyAlignment="1">
      <alignment horizontal="left" vertical="top"/>
    </xf>
    <xf numFmtId="0" fontId="3" fillId="0" borderId="34" xfId="0" applyFont="1" applyBorder="1" applyAlignment="1">
      <alignment horizontal="left" vertical="top"/>
    </xf>
    <xf numFmtId="0" fontId="3" fillId="0" borderId="35" xfId="0" applyFont="1" applyBorder="1" applyAlignment="1">
      <alignment horizontal="left" vertical="top"/>
    </xf>
    <xf numFmtId="0" fontId="4" fillId="0" borderId="32" xfId="0" applyFont="1" applyBorder="1" applyAlignment="1">
      <alignment horizontal="center" vertical="top" wrapText="1"/>
    </xf>
    <xf numFmtId="0" fontId="4" fillId="0" borderId="17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4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top"/>
    </xf>
    <xf numFmtId="0" fontId="5" fillId="0" borderId="30" xfId="0" applyFont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164" fontId="3" fillId="0" borderId="31" xfId="0" applyNumberFormat="1" applyFont="1" applyBorder="1"/>
    <xf numFmtId="2" fontId="0" fillId="0" borderId="48" xfId="0" applyNumberFormat="1" applyBorder="1" applyAlignment="1">
      <alignment horizontal="left" vertical="top"/>
    </xf>
    <xf numFmtId="2" fontId="0" fillId="0" borderId="49" xfId="0" applyNumberFormat="1" applyBorder="1" applyAlignment="1">
      <alignment horizontal="left" vertical="top"/>
    </xf>
    <xf numFmtId="2" fontId="0" fillId="0" borderId="50" xfId="0" applyNumberFormat="1" applyBorder="1" applyAlignment="1">
      <alignment horizontal="left" vertical="top"/>
    </xf>
    <xf numFmtId="0" fontId="6" fillId="0" borderId="51" xfId="0" applyFont="1" applyBorder="1" applyAlignment="1">
      <alignment horizontal="left" vertical="top"/>
    </xf>
    <xf numFmtId="0" fontId="6" fillId="0" borderId="32" xfId="0" applyFont="1" applyBorder="1" applyAlignment="1">
      <alignment horizontal="left" vertical="top"/>
    </xf>
    <xf numFmtId="0" fontId="6" fillId="0" borderId="17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F15A7-44C7-4C54-BB03-B5E230EB14C4}">
  <dimension ref="B1:Q55"/>
  <sheetViews>
    <sheetView topLeftCell="B20" zoomScale="119" workbookViewId="0">
      <selection activeCell="I37" sqref="I37"/>
    </sheetView>
  </sheetViews>
  <sheetFormatPr defaultRowHeight="14.5" x14ac:dyDescent="0.35"/>
  <cols>
    <col min="3" max="3" width="22.7265625" style="22" bestFit="1" customWidth="1"/>
    <col min="4" max="4" width="4.90625" style="22" bestFit="1" customWidth="1"/>
    <col min="5" max="5" width="17.6328125" style="22" bestFit="1" customWidth="1"/>
    <col min="6" max="6" width="13.26953125" style="22" bestFit="1" customWidth="1"/>
    <col min="7" max="7" width="5.90625" style="22" bestFit="1" customWidth="1"/>
    <col min="9" max="9" width="30.81640625" bestFit="1" customWidth="1"/>
    <col min="10" max="10" width="17" bestFit="1" customWidth="1"/>
    <col min="11" max="11" width="5.90625" bestFit="1" customWidth="1"/>
    <col min="12" max="12" width="13.453125" bestFit="1" customWidth="1"/>
    <col min="13" max="13" width="5.81640625" bestFit="1" customWidth="1"/>
    <col min="14" max="14" width="7.08984375" bestFit="1" customWidth="1"/>
  </cols>
  <sheetData>
    <row r="1" spans="2:17" x14ac:dyDescent="0.35">
      <c r="B1" s="23"/>
      <c r="C1" s="23"/>
      <c r="E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x14ac:dyDescent="0.35">
      <c r="B2" s="23"/>
      <c r="C2" s="23"/>
      <c r="E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5" thickBot="1" x14ac:dyDescent="0.4">
      <c r="B3" s="23"/>
      <c r="C3" s="119" t="s">
        <v>109</v>
      </c>
      <c r="D3" s="119"/>
      <c r="E3" s="119"/>
      <c r="F3" s="119"/>
      <c r="G3" s="119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5.5" thickTop="1" thickBot="1" x14ac:dyDescent="0.4">
      <c r="B4" s="23"/>
      <c r="C4" s="38" t="s">
        <v>59</v>
      </c>
      <c r="D4" s="38" t="s">
        <v>67</v>
      </c>
      <c r="E4" s="39" t="s">
        <v>60</v>
      </c>
      <c r="F4" s="45" t="s">
        <v>108</v>
      </c>
      <c r="G4" s="45" t="s">
        <v>61</v>
      </c>
      <c r="H4" s="23"/>
      <c r="I4" s="120" t="s">
        <v>95</v>
      </c>
      <c r="J4" s="120"/>
      <c r="K4" s="120"/>
      <c r="L4" s="120"/>
      <c r="M4" s="25">
        <v>14734</v>
      </c>
      <c r="N4" s="25"/>
      <c r="O4" s="23"/>
      <c r="P4" s="23"/>
      <c r="Q4" s="23"/>
    </row>
    <row r="5" spans="2:17" ht="15" thickTop="1" x14ac:dyDescent="0.35">
      <c r="B5" s="23"/>
      <c r="C5" s="40" t="s">
        <v>110</v>
      </c>
      <c r="D5" s="41">
        <v>1</v>
      </c>
      <c r="E5" s="1" t="s">
        <v>89</v>
      </c>
      <c r="F5" s="46">
        <v>5.0000000000000001E-3</v>
      </c>
      <c r="G5" s="31">
        <v>21</v>
      </c>
      <c r="H5" s="23"/>
      <c r="I5" s="26" t="s">
        <v>84</v>
      </c>
      <c r="J5" s="26" t="s">
        <v>67</v>
      </c>
      <c r="K5" s="26" t="s">
        <v>61</v>
      </c>
      <c r="L5" s="26" t="s">
        <v>83</v>
      </c>
      <c r="M5" s="26" t="s">
        <v>94</v>
      </c>
      <c r="N5" s="26" t="s">
        <v>93</v>
      </c>
      <c r="O5" s="23"/>
      <c r="P5" s="23"/>
      <c r="Q5" s="23"/>
    </row>
    <row r="6" spans="2:17" ht="15.5" x14ac:dyDescent="0.35">
      <c r="B6" s="23"/>
      <c r="C6" s="42"/>
      <c r="D6" s="41">
        <v>2</v>
      </c>
      <c r="E6" s="1" t="s">
        <v>91</v>
      </c>
      <c r="F6" s="46">
        <v>3.4000000000000002E-2</v>
      </c>
      <c r="G6" s="31">
        <v>153</v>
      </c>
      <c r="H6" s="23"/>
      <c r="I6" s="23" t="s">
        <v>63</v>
      </c>
      <c r="J6" s="23" t="s">
        <v>75</v>
      </c>
      <c r="K6" s="23">
        <v>194</v>
      </c>
      <c r="L6" s="27">
        <f t="shared" ref="L6:L16" si="0">K6/M6</f>
        <v>1.4422719500408892E-2</v>
      </c>
      <c r="M6" s="28">
        <v>13451</v>
      </c>
      <c r="N6" s="121">
        <v>1284</v>
      </c>
      <c r="O6" s="23"/>
      <c r="P6" s="23"/>
      <c r="Q6" s="23"/>
    </row>
    <row r="7" spans="2:17" ht="15.5" x14ac:dyDescent="0.35">
      <c r="B7" s="23"/>
      <c r="C7" s="42"/>
      <c r="D7" s="41">
        <v>3</v>
      </c>
      <c r="E7" s="1" t="s">
        <v>92</v>
      </c>
      <c r="F7" s="46">
        <v>0.23100000000000001</v>
      </c>
      <c r="G7" s="31">
        <v>1043</v>
      </c>
      <c r="H7" s="23"/>
      <c r="I7" s="23"/>
      <c r="J7" s="23" t="s">
        <v>76</v>
      </c>
      <c r="K7" s="23">
        <v>509</v>
      </c>
      <c r="L7" s="27">
        <f t="shared" si="0"/>
        <v>3.7841052709835697E-2</v>
      </c>
      <c r="M7" s="28">
        <v>13451</v>
      </c>
      <c r="N7" s="121"/>
      <c r="O7" s="23"/>
      <c r="P7" s="23"/>
      <c r="Q7" s="23"/>
    </row>
    <row r="8" spans="2:17" ht="15.5" x14ac:dyDescent="0.35">
      <c r="B8" s="23"/>
      <c r="C8" s="42"/>
      <c r="D8" s="41">
        <v>4</v>
      </c>
      <c r="E8" s="1" t="s">
        <v>90</v>
      </c>
      <c r="F8" s="46">
        <v>0.73099999999999998</v>
      </c>
      <c r="G8" s="31">
        <v>3305</v>
      </c>
      <c r="H8" s="23"/>
      <c r="I8" s="23"/>
      <c r="J8" s="23" t="s">
        <v>77</v>
      </c>
      <c r="K8" s="23">
        <v>2270</v>
      </c>
      <c r="L8" s="27">
        <f t="shared" si="0"/>
        <v>0.16876068693777416</v>
      </c>
      <c r="M8" s="28">
        <v>13451</v>
      </c>
      <c r="N8" s="121"/>
      <c r="O8" s="23"/>
      <c r="P8" s="23"/>
      <c r="Q8" s="23"/>
    </row>
    <row r="9" spans="2:17" x14ac:dyDescent="0.35">
      <c r="B9" s="23"/>
      <c r="C9" s="40" t="s">
        <v>111</v>
      </c>
      <c r="D9" s="41">
        <v>1</v>
      </c>
      <c r="E9" s="1" t="s">
        <v>85</v>
      </c>
      <c r="F9" s="46">
        <v>1.2999999999999999E-2</v>
      </c>
      <c r="G9" s="31">
        <v>30</v>
      </c>
      <c r="H9" s="23"/>
      <c r="I9" s="23"/>
      <c r="J9" s="23" t="s">
        <v>78</v>
      </c>
      <c r="K9" s="23">
        <v>10477</v>
      </c>
      <c r="L9" s="27">
        <f t="shared" si="0"/>
        <v>0.77890119693703075</v>
      </c>
      <c r="M9" s="28">
        <v>13451</v>
      </c>
      <c r="N9" s="121"/>
      <c r="O9" s="23"/>
      <c r="P9" s="23"/>
      <c r="Q9" s="23"/>
    </row>
    <row r="10" spans="2:17" ht="15.5" x14ac:dyDescent="0.35">
      <c r="B10" s="23"/>
      <c r="C10" s="42"/>
      <c r="D10" s="41">
        <v>2</v>
      </c>
      <c r="E10" s="1" t="s">
        <v>86</v>
      </c>
      <c r="F10" s="46">
        <v>4.2999999999999997E-2</v>
      </c>
      <c r="G10" s="31">
        <v>97</v>
      </c>
      <c r="H10" s="23"/>
      <c r="I10" s="23" t="s">
        <v>64</v>
      </c>
      <c r="J10" s="23" t="s">
        <v>68</v>
      </c>
      <c r="K10" s="23">
        <v>6744</v>
      </c>
      <c r="L10" s="27">
        <f t="shared" si="0"/>
        <v>0.50948100022663745</v>
      </c>
      <c r="M10" s="28">
        <v>13237</v>
      </c>
      <c r="N10" s="121">
        <v>1498</v>
      </c>
      <c r="O10" s="23"/>
      <c r="P10" s="23"/>
      <c r="Q10" s="23"/>
    </row>
    <row r="11" spans="2:17" ht="15.5" x14ac:dyDescent="0.35">
      <c r="B11" s="23"/>
      <c r="C11" s="42"/>
      <c r="D11" s="41">
        <v>3</v>
      </c>
      <c r="E11" s="1" t="s">
        <v>87</v>
      </c>
      <c r="F11" s="46">
        <v>0.19800000000000001</v>
      </c>
      <c r="G11" s="31">
        <v>451</v>
      </c>
      <c r="H11" s="23"/>
      <c r="I11" s="23"/>
      <c r="J11" s="23" t="s">
        <v>69</v>
      </c>
      <c r="K11" s="23">
        <v>6492</v>
      </c>
      <c r="L11" s="27">
        <f>K11/M11</f>
        <v>0.49044345395482358</v>
      </c>
      <c r="M11" s="28">
        <v>13237</v>
      </c>
      <c r="N11" s="121"/>
      <c r="O11" s="23"/>
      <c r="P11" s="23"/>
      <c r="Q11" s="23"/>
    </row>
    <row r="12" spans="2:17" ht="15.5" x14ac:dyDescent="0.35">
      <c r="B12" s="23"/>
      <c r="C12" s="42"/>
      <c r="D12" s="41">
        <v>4</v>
      </c>
      <c r="E12" s="1" t="s">
        <v>88</v>
      </c>
      <c r="F12" s="46">
        <v>0.746</v>
      </c>
      <c r="G12" s="31">
        <v>1696</v>
      </c>
      <c r="H12" s="23"/>
      <c r="I12" s="23" t="s">
        <v>65</v>
      </c>
      <c r="J12" s="23" t="s">
        <v>71</v>
      </c>
      <c r="K12" s="23">
        <v>1617</v>
      </c>
      <c r="L12" s="27">
        <f t="shared" si="0"/>
        <v>0.14993045897079277</v>
      </c>
      <c r="M12" s="28">
        <v>10785</v>
      </c>
      <c r="N12" s="121">
        <v>3950</v>
      </c>
      <c r="O12" s="23"/>
      <c r="P12" s="23"/>
      <c r="Q12" s="23"/>
    </row>
    <row r="13" spans="2:17" x14ac:dyDescent="0.35">
      <c r="B13" s="23"/>
      <c r="C13" s="40" t="s">
        <v>112</v>
      </c>
      <c r="D13" s="41">
        <v>1</v>
      </c>
      <c r="E13" s="1" t="s">
        <v>82</v>
      </c>
      <c r="F13" s="46">
        <v>0.19900000000000001</v>
      </c>
      <c r="G13" s="31">
        <v>862</v>
      </c>
      <c r="H13" s="23"/>
      <c r="I13" s="23"/>
      <c r="J13" s="23" t="s">
        <v>70</v>
      </c>
      <c r="K13" s="23">
        <v>6636</v>
      </c>
      <c r="L13" s="27">
        <f t="shared" si="0"/>
        <v>0.61529902642559109</v>
      </c>
      <c r="M13" s="28">
        <v>10785</v>
      </c>
      <c r="N13" s="121"/>
      <c r="O13" s="23"/>
      <c r="P13" s="23"/>
      <c r="Q13" s="23"/>
    </row>
    <row r="14" spans="2:17" ht="15.5" x14ac:dyDescent="0.35">
      <c r="B14" s="23"/>
      <c r="C14" s="42"/>
      <c r="D14" s="41">
        <v>2</v>
      </c>
      <c r="E14" s="1" t="s">
        <v>81</v>
      </c>
      <c r="F14" s="46">
        <v>0.80100000000000005</v>
      </c>
      <c r="G14" s="31">
        <v>3480</v>
      </c>
      <c r="H14" s="23"/>
      <c r="I14" s="23"/>
      <c r="J14" s="23" t="s">
        <v>72</v>
      </c>
      <c r="K14" s="23">
        <v>2531</v>
      </c>
      <c r="L14" s="27">
        <f t="shared" si="0"/>
        <v>0.23467779323133983</v>
      </c>
      <c r="M14" s="28">
        <v>10785</v>
      </c>
      <c r="N14" s="121"/>
      <c r="O14" s="23"/>
      <c r="P14" s="23"/>
      <c r="Q14" s="23"/>
    </row>
    <row r="15" spans="2:17" x14ac:dyDescent="0.35">
      <c r="B15" s="23"/>
      <c r="C15" s="40" t="s">
        <v>113</v>
      </c>
      <c r="D15" s="41">
        <v>1</v>
      </c>
      <c r="E15" s="1" t="s">
        <v>79</v>
      </c>
      <c r="F15" s="46">
        <v>0.98699999999999999</v>
      </c>
      <c r="G15" s="31">
        <v>13259</v>
      </c>
      <c r="H15" s="23"/>
      <c r="I15" s="23" t="s">
        <v>66</v>
      </c>
      <c r="J15" s="23" t="s">
        <v>73</v>
      </c>
      <c r="K15" s="23">
        <v>6240</v>
      </c>
      <c r="L15" s="27">
        <f t="shared" si="0"/>
        <v>0.42351024840504953</v>
      </c>
      <c r="M15" s="28">
        <f>M4-N15</f>
        <v>14734</v>
      </c>
      <c r="N15" s="121">
        <v>0</v>
      </c>
      <c r="O15" s="23"/>
      <c r="P15" s="23"/>
      <c r="Q15" s="23"/>
    </row>
    <row r="16" spans="2:17" ht="16" thickBot="1" x14ac:dyDescent="0.4">
      <c r="B16" s="23"/>
      <c r="C16" s="42"/>
      <c r="D16" s="41">
        <v>2</v>
      </c>
      <c r="E16" s="1" t="s">
        <v>80</v>
      </c>
      <c r="F16" s="46">
        <v>1.2999999999999999E-2</v>
      </c>
      <c r="G16" s="31">
        <v>172</v>
      </c>
      <c r="H16" s="23"/>
      <c r="I16" s="24"/>
      <c r="J16" s="24" t="s">
        <v>74</v>
      </c>
      <c r="K16" s="24">
        <v>8494</v>
      </c>
      <c r="L16" s="29">
        <f t="shared" si="0"/>
        <v>0.57645062775704103</v>
      </c>
      <c r="M16" s="30">
        <v>14735</v>
      </c>
      <c r="N16" s="122"/>
      <c r="O16" s="23"/>
      <c r="P16" s="23"/>
      <c r="Q16" s="23"/>
    </row>
    <row r="17" spans="2:17" ht="15" thickTop="1" x14ac:dyDescent="0.35">
      <c r="B17" s="23"/>
      <c r="C17" s="40" t="s">
        <v>114</v>
      </c>
      <c r="D17" s="41">
        <v>1</v>
      </c>
      <c r="E17" s="1" t="s">
        <v>96</v>
      </c>
      <c r="F17" s="46">
        <v>0.08</v>
      </c>
      <c r="G17" s="31">
        <v>1022</v>
      </c>
      <c r="H17" s="23"/>
      <c r="I17" s="23"/>
      <c r="J17" s="23"/>
      <c r="K17" s="23"/>
      <c r="L17" s="23"/>
      <c r="M17" s="23"/>
      <c r="N17" s="23"/>
      <c r="O17" s="23"/>
      <c r="P17" s="23"/>
      <c r="Q17" s="23"/>
    </row>
    <row r="18" spans="2:17" ht="15.5" x14ac:dyDescent="0.35">
      <c r="B18" s="23"/>
      <c r="C18" s="42"/>
      <c r="D18" s="41">
        <v>2</v>
      </c>
      <c r="E18" s="1" t="s">
        <v>97</v>
      </c>
      <c r="F18" s="46">
        <v>3.5000000000000003E-2</v>
      </c>
      <c r="G18" s="31">
        <v>447</v>
      </c>
      <c r="H18" s="23"/>
      <c r="I18" s="23"/>
      <c r="J18" s="23"/>
    </row>
    <row r="19" spans="2:17" ht="15.5" x14ac:dyDescent="0.35">
      <c r="B19" s="23"/>
      <c r="C19" s="42"/>
      <c r="D19" s="41">
        <v>3</v>
      </c>
      <c r="E19" s="1" t="s">
        <v>98</v>
      </c>
      <c r="F19" s="46">
        <v>0.14699999999999999</v>
      </c>
      <c r="G19" s="31">
        <v>1877</v>
      </c>
      <c r="H19" s="23"/>
      <c r="I19" s="23"/>
      <c r="J19" s="23"/>
    </row>
    <row r="20" spans="2:17" ht="15.5" x14ac:dyDescent="0.35">
      <c r="B20" s="23"/>
      <c r="C20" s="42"/>
      <c r="D20" s="41">
        <v>4</v>
      </c>
      <c r="E20" s="1" t="s">
        <v>99</v>
      </c>
      <c r="F20" s="46">
        <v>0.73799999999999999</v>
      </c>
      <c r="G20" s="31">
        <v>9423</v>
      </c>
      <c r="H20" s="23"/>
      <c r="I20" s="23"/>
      <c r="J20" s="23"/>
    </row>
    <row r="21" spans="2:17" x14ac:dyDescent="0.35">
      <c r="B21" s="23"/>
      <c r="C21" s="40" t="s">
        <v>115</v>
      </c>
      <c r="D21" s="41">
        <v>1</v>
      </c>
      <c r="E21" s="1" t="s">
        <v>96</v>
      </c>
      <c r="F21" s="46">
        <v>9.2999999999999999E-2</v>
      </c>
      <c r="G21" s="31">
        <v>1103</v>
      </c>
      <c r="H21" s="23"/>
      <c r="I21" s="23"/>
      <c r="J21" s="23"/>
    </row>
    <row r="22" spans="2:17" ht="15.5" x14ac:dyDescent="0.35">
      <c r="B22" s="23"/>
      <c r="C22" s="42"/>
      <c r="D22" s="41">
        <v>2</v>
      </c>
      <c r="E22" s="1" t="s">
        <v>97</v>
      </c>
      <c r="F22" s="46">
        <v>0.10100000000000001</v>
      </c>
      <c r="G22" s="31">
        <v>1209</v>
      </c>
      <c r="H22" s="23"/>
      <c r="I22" s="23"/>
      <c r="J22" s="23"/>
    </row>
    <row r="23" spans="2:17" ht="15.5" x14ac:dyDescent="0.35">
      <c r="B23" s="23"/>
      <c r="C23" s="42"/>
      <c r="D23" s="41">
        <v>3</v>
      </c>
      <c r="E23" s="1" t="s">
        <v>98</v>
      </c>
      <c r="F23" s="46">
        <v>0.32500000000000001</v>
      </c>
      <c r="G23" s="31">
        <v>3869</v>
      </c>
      <c r="H23" s="23"/>
      <c r="I23" s="23"/>
      <c r="J23" s="23"/>
    </row>
    <row r="24" spans="2:17" ht="15.5" x14ac:dyDescent="0.35">
      <c r="B24" s="23"/>
      <c r="C24" s="42"/>
      <c r="D24" s="41">
        <v>4</v>
      </c>
      <c r="E24" s="1" t="s">
        <v>99</v>
      </c>
      <c r="F24" s="46">
        <v>0.48099999999999998</v>
      </c>
      <c r="G24" s="31">
        <v>5739</v>
      </c>
      <c r="H24" s="23"/>
      <c r="I24" s="23"/>
      <c r="J24" s="23"/>
    </row>
    <row r="25" spans="2:17" x14ac:dyDescent="0.35">
      <c r="B25" s="23"/>
      <c r="C25" s="40" t="s">
        <v>116</v>
      </c>
      <c r="D25" s="41">
        <v>1</v>
      </c>
      <c r="E25" s="1" t="s">
        <v>96</v>
      </c>
      <c r="F25" s="46">
        <v>0.121</v>
      </c>
      <c r="G25" s="31">
        <v>520</v>
      </c>
      <c r="H25" s="23"/>
      <c r="I25" s="23"/>
      <c r="J25" s="23"/>
    </row>
    <row r="26" spans="2:17" ht="15.5" x14ac:dyDescent="0.35">
      <c r="B26" s="23"/>
      <c r="C26" s="42"/>
      <c r="D26" s="41">
        <v>2</v>
      </c>
      <c r="E26" s="1" t="s">
        <v>97</v>
      </c>
      <c r="F26" s="46">
        <v>8.4000000000000005E-2</v>
      </c>
      <c r="G26" s="31">
        <v>362</v>
      </c>
      <c r="H26" s="23"/>
      <c r="I26" s="23"/>
      <c r="J26" s="23"/>
    </row>
    <row r="27" spans="2:17" ht="15.5" x14ac:dyDescent="0.35">
      <c r="B27" s="23"/>
      <c r="C27" s="42"/>
      <c r="D27" s="41">
        <v>3</v>
      </c>
      <c r="E27" s="1" t="s">
        <v>98</v>
      </c>
      <c r="F27" s="46">
        <v>0.35399999999999998</v>
      </c>
      <c r="G27" s="31">
        <v>1525</v>
      </c>
      <c r="H27" s="23"/>
      <c r="I27" s="23"/>
      <c r="J27" s="23"/>
    </row>
    <row r="28" spans="2:17" ht="15.5" x14ac:dyDescent="0.35">
      <c r="B28" s="23"/>
      <c r="C28" s="42"/>
      <c r="D28" s="41">
        <v>4</v>
      </c>
      <c r="E28" s="1" t="s">
        <v>99</v>
      </c>
      <c r="F28" s="46">
        <v>0.441</v>
      </c>
      <c r="G28" s="31">
        <v>1900</v>
      </c>
      <c r="H28" s="23"/>
      <c r="I28" s="23"/>
      <c r="J28" s="23"/>
    </row>
    <row r="29" spans="2:17" x14ac:dyDescent="0.35">
      <c r="B29" s="23"/>
      <c r="C29" s="40" t="s">
        <v>117</v>
      </c>
      <c r="D29" s="41">
        <v>1</v>
      </c>
      <c r="E29" s="1" t="s">
        <v>102</v>
      </c>
      <c r="F29" s="46">
        <v>8.7999999999999995E-2</v>
      </c>
      <c r="G29" s="31">
        <v>376</v>
      </c>
      <c r="H29" s="23"/>
      <c r="I29" s="23"/>
      <c r="J29" s="23"/>
    </row>
    <row r="30" spans="2:17" ht="15.5" x14ac:dyDescent="0.35">
      <c r="B30" s="23"/>
      <c r="C30" s="42"/>
      <c r="D30" s="41">
        <v>2</v>
      </c>
      <c r="E30" s="1" t="s">
        <v>101</v>
      </c>
      <c r="F30" s="46">
        <v>0.221</v>
      </c>
      <c r="G30" s="31">
        <v>940</v>
      </c>
      <c r="H30" s="23"/>
      <c r="I30" s="23"/>
      <c r="J30" s="23"/>
    </row>
    <row r="31" spans="2:17" ht="15.5" x14ac:dyDescent="0.35">
      <c r="B31" s="23"/>
      <c r="C31" s="42"/>
      <c r="D31" s="41">
        <v>3</v>
      </c>
      <c r="E31" s="1" t="s">
        <v>100</v>
      </c>
      <c r="F31" s="46">
        <v>0.69099999999999995</v>
      </c>
      <c r="G31" s="31">
        <v>2946</v>
      </c>
      <c r="H31" s="23"/>
    </row>
    <row r="32" spans="2:17" x14ac:dyDescent="0.35">
      <c r="B32" s="23"/>
      <c r="C32" s="40" t="s">
        <v>118</v>
      </c>
      <c r="D32" s="41">
        <v>1</v>
      </c>
      <c r="E32" s="1" t="s">
        <v>102</v>
      </c>
      <c r="F32" s="92">
        <v>0.14699999999999999</v>
      </c>
      <c r="G32" s="31">
        <v>627</v>
      </c>
      <c r="H32" s="23"/>
    </row>
    <row r="33" spans="2:8" ht="15.5" x14ac:dyDescent="0.35">
      <c r="B33" s="23"/>
      <c r="C33" s="42"/>
      <c r="D33" s="41">
        <v>2</v>
      </c>
      <c r="E33" s="1" t="s">
        <v>101</v>
      </c>
      <c r="F33" s="92">
        <v>0.35399999999999998</v>
      </c>
      <c r="G33" s="31">
        <v>1515</v>
      </c>
      <c r="H33" s="23"/>
    </row>
    <row r="34" spans="2:8" ht="15.5" x14ac:dyDescent="0.35">
      <c r="B34" s="23"/>
      <c r="C34" s="42"/>
      <c r="D34" s="41">
        <v>3</v>
      </c>
      <c r="E34" s="1" t="s">
        <v>100</v>
      </c>
      <c r="F34" s="92">
        <v>0.499</v>
      </c>
      <c r="G34" s="31">
        <v>2134</v>
      </c>
      <c r="H34" s="23"/>
    </row>
    <row r="35" spans="2:8" x14ac:dyDescent="0.35">
      <c r="B35" s="23"/>
      <c r="C35" s="40" t="s">
        <v>119</v>
      </c>
      <c r="D35" s="41">
        <v>1</v>
      </c>
      <c r="E35" s="1" t="s">
        <v>107</v>
      </c>
      <c r="F35" s="46">
        <v>3.0000000000000001E-3</v>
      </c>
      <c r="G35" s="31">
        <v>27</v>
      </c>
      <c r="H35" s="23"/>
    </row>
    <row r="36" spans="2:8" ht="15.5" x14ac:dyDescent="0.35">
      <c r="B36" s="23"/>
      <c r="C36" s="42"/>
      <c r="D36" s="41">
        <v>2</v>
      </c>
      <c r="E36" s="1" t="s">
        <v>106</v>
      </c>
      <c r="F36" s="46">
        <v>1.0999999999999999E-2</v>
      </c>
      <c r="G36" s="31">
        <v>90</v>
      </c>
      <c r="H36" s="23"/>
    </row>
    <row r="37" spans="2:8" ht="15.5" x14ac:dyDescent="0.35">
      <c r="B37" s="23"/>
      <c r="C37" s="42"/>
      <c r="D37" s="41">
        <v>3</v>
      </c>
      <c r="E37" s="1" t="s">
        <v>105</v>
      </c>
      <c r="F37" s="46">
        <v>3.5000000000000003E-2</v>
      </c>
      <c r="G37" s="31">
        <v>299</v>
      </c>
      <c r="H37" s="23"/>
    </row>
    <row r="38" spans="2:8" ht="15.5" x14ac:dyDescent="0.35">
      <c r="B38" s="23"/>
      <c r="C38" s="42"/>
      <c r="D38" s="41">
        <v>4</v>
      </c>
      <c r="E38" s="1" t="s">
        <v>104</v>
      </c>
      <c r="F38" s="46">
        <v>0.16700000000000001</v>
      </c>
      <c r="G38" s="31">
        <v>1410</v>
      </c>
      <c r="H38" s="23"/>
    </row>
    <row r="39" spans="2:8" ht="15.5" x14ac:dyDescent="0.35">
      <c r="B39" s="23"/>
      <c r="C39" s="42"/>
      <c r="D39" s="41">
        <v>5</v>
      </c>
      <c r="E39" s="1" t="s">
        <v>103</v>
      </c>
      <c r="F39" s="46">
        <v>0.78400000000000003</v>
      </c>
      <c r="G39" s="31">
        <v>6629</v>
      </c>
      <c r="H39" s="23"/>
    </row>
    <row r="40" spans="2:8" x14ac:dyDescent="0.35">
      <c r="B40" s="23"/>
      <c r="C40" s="40" t="s">
        <v>120</v>
      </c>
      <c r="D40" s="41">
        <v>1</v>
      </c>
      <c r="E40" s="1" t="s">
        <v>107</v>
      </c>
      <c r="F40" s="92">
        <v>3.0000000000000001E-3</v>
      </c>
      <c r="G40" s="31">
        <v>24</v>
      </c>
      <c r="H40" s="23"/>
    </row>
    <row r="41" spans="2:8" ht="15.5" x14ac:dyDescent="0.35">
      <c r="B41" s="23"/>
      <c r="C41" s="42"/>
      <c r="D41" s="41">
        <v>2</v>
      </c>
      <c r="E41" s="1" t="s">
        <v>106</v>
      </c>
      <c r="F41" s="92">
        <v>0.01</v>
      </c>
      <c r="G41" s="31">
        <v>84</v>
      </c>
      <c r="H41" s="23"/>
    </row>
    <row r="42" spans="2:8" ht="15.5" x14ac:dyDescent="0.35">
      <c r="B42" s="23"/>
      <c r="C42" s="42"/>
      <c r="D42" s="41">
        <v>3</v>
      </c>
      <c r="E42" s="1" t="s">
        <v>105</v>
      </c>
      <c r="F42" s="92">
        <v>3.4000000000000002E-2</v>
      </c>
      <c r="G42" s="31">
        <v>290</v>
      </c>
      <c r="H42" s="23"/>
    </row>
    <row r="43" spans="2:8" x14ac:dyDescent="0.35">
      <c r="B43" s="23"/>
      <c r="C43" s="1"/>
      <c r="D43" s="41">
        <v>4</v>
      </c>
      <c r="E43" s="1" t="s">
        <v>104</v>
      </c>
      <c r="F43" s="92">
        <v>0.109</v>
      </c>
      <c r="G43" s="31">
        <v>921</v>
      </c>
      <c r="H43" s="23"/>
    </row>
    <row r="44" spans="2:8" ht="15" thickBot="1" x14ac:dyDescent="0.4">
      <c r="B44" s="23"/>
      <c r="C44" s="44"/>
      <c r="D44" s="43">
        <v>5</v>
      </c>
      <c r="E44" s="44" t="s">
        <v>103</v>
      </c>
      <c r="F44" s="93">
        <v>0.84399999999999997</v>
      </c>
      <c r="G44" s="47">
        <v>7116</v>
      </c>
      <c r="H44" s="23"/>
    </row>
    <row r="45" spans="2:8" ht="15" thickTop="1" x14ac:dyDescent="0.35">
      <c r="B45" s="23"/>
      <c r="C45" s="23"/>
      <c r="E45" s="23"/>
      <c r="H45" s="23"/>
    </row>
    <row r="46" spans="2:8" x14ac:dyDescent="0.35">
      <c r="B46" s="23"/>
      <c r="C46" s="23"/>
      <c r="E46" s="23"/>
      <c r="H46" s="23"/>
    </row>
    <row r="47" spans="2:8" x14ac:dyDescent="0.35">
      <c r="B47" s="23"/>
      <c r="C47" s="23"/>
      <c r="E47" s="23"/>
      <c r="H47" s="23"/>
    </row>
    <row r="48" spans="2:8" x14ac:dyDescent="0.35">
      <c r="B48" s="23"/>
      <c r="C48" s="23"/>
      <c r="E48" s="23"/>
      <c r="H48" s="23"/>
    </row>
    <row r="49" spans="2:10" x14ac:dyDescent="0.35">
      <c r="B49" s="23"/>
      <c r="C49" s="23"/>
      <c r="E49" s="23"/>
      <c r="H49" s="23"/>
    </row>
    <row r="50" spans="2:10" x14ac:dyDescent="0.35">
      <c r="B50" s="23"/>
      <c r="C50" s="23"/>
      <c r="E50" s="23"/>
      <c r="H50" s="23"/>
    </row>
    <row r="51" spans="2:10" x14ac:dyDescent="0.35">
      <c r="B51" s="23"/>
      <c r="C51" s="23"/>
      <c r="E51" s="23"/>
      <c r="H51" s="23"/>
    </row>
    <row r="52" spans="2:10" x14ac:dyDescent="0.35">
      <c r="B52" s="23"/>
      <c r="C52" s="23"/>
      <c r="E52" s="23"/>
      <c r="H52" s="23"/>
    </row>
    <row r="53" spans="2:10" x14ac:dyDescent="0.35">
      <c r="B53" s="23"/>
      <c r="H53" s="23"/>
    </row>
    <row r="54" spans="2:10" x14ac:dyDescent="0.35">
      <c r="B54" s="23"/>
      <c r="H54" s="23"/>
    </row>
    <row r="55" spans="2:10" x14ac:dyDescent="0.35">
      <c r="B55" s="23"/>
      <c r="H55" s="23"/>
      <c r="I55" s="23"/>
      <c r="J55" s="23"/>
    </row>
  </sheetData>
  <mergeCells count="6">
    <mergeCell ref="C3:G3"/>
    <mergeCell ref="I4:L4"/>
    <mergeCell ref="N15:N16"/>
    <mergeCell ref="N6:N9"/>
    <mergeCell ref="N10:N11"/>
    <mergeCell ref="N12:N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C771-10B3-4E14-9D85-7FAB2EA68F4B}">
  <dimension ref="B1:E9"/>
  <sheetViews>
    <sheetView workbookViewId="0">
      <selection activeCell="E17" sqref="E17"/>
    </sheetView>
  </sheetViews>
  <sheetFormatPr defaultRowHeight="14.5" x14ac:dyDescent="0.35"/>
  <cols>
    <col min="2" max="2" width="12.7265625" bestFit="1" customWidth="1"/>
    <col min="3" max="3" width="12.08984375" bestFit="1" customWidth="1"/>
    <col min="4" max="4" width="9.1796875" bestFit="1" customWidth="1"/>
    <col min="5" max="5" width="12.90625" bestFit="1" customWidth="1"/>
    <col min="7" max="7" width="4" bestFit="1" customWidth="1"/>
  </cols>
  <sheetData>
    <row r="1" spans="2:5" ht="15" thickBot="1" x14ac:dyDescent="0.4"/>
    <row r="2" spans="2:5" ht="15" thickBot="1" x14ac:dyDescent="0.4">
      <c r="B2" s="123" t="s">
        <v>43</v>
      </c>
      <c r="C2" s="124"/>
      <c r="D2" s="124"/>
      <c r="E2" s="125"/>
    </row>
    <row r="3" spans="2:5" x14ac:dyDescent="0.35">
      <c r="B3" s="6" t="s">
        <v>12</v>
      </c>
      <c r="C3" s="7" t="s">
        <v>13</v>
      </c>
      <c r="D3" s="7" t="s">
        <v>14</v>
      </c>
      <c r="E3" s="8" t="s">
        <v>15</v>
      </c>
    </row>
    <row r="4" spans="2:5" x14ac:dyDescent="0.35">
      <c r="B4" s="12" t="s">
        <v>44</v>
      </c>
      <c r="C4" s="9" t="s">
        <v>122</v>
      </c>
      <c r="D4" s="16" t="s">
        <v>58</v>
      </c>
      <c r="E4" s="15" t="s">
        <v>57</v>
      </c>
    </row>
    <row r="5" spans="2:5" x14ac:dyDescent="0.35">
      <c r="B5" s="12" t="s">
        <v>16</v>
      </c>
      <c r="C5" s="10">
        <v>0.97799999999999998</v>
      </c>
      <c r="D5" s="2" t="s">
        <v>17</v>
      </c>
      <c r="E5" s="3" t="s">
        <v>18</v>
      </c>
    </row>
    <row r="6" spans="2:5" x14ac:dyDescent="0.35">
      <c r="B6" s="12" t="s">
        <v>19</v>
      </c>
      <c r="C6" s="10">
        <v>0.95899999999999996</v>
      </c>
      <c r="D6" s="2" t="s">
        <v>17</v>
      </c>
      <c r="E6" s="3" t="s">
        <v>18</v>
      </c>
    </row>
    <row r="7" spans="2:5" x14ac:dyDescent="0.35">
      <c r="B7" s="12" t="s">
        <v>20</v>
      </c>
      <c r="C7" s="14">
        <v>4.7E-2</v>
      </c>
      <c r="D7" s="2" t="s">
        <v>45</v>
      </c>
      <c r="E7" s="3" t="s">
        <v>18</v>
      </c>
    </row>
    <row r="8" spans="2:5" ht="43.5" customHeight="1" x14ac:dyDescent="0.35">
      <c r="B8" s="12" t="s">
        <v>46</v>
      </c>
      <c r="C8" s="10" t="s">
        <v>123</v>
      </c>
      <c r="D8" s="2" t="s">
        <v>22</v>
      </c>
      <c r="E8" s="3" t="s">
        <v>18</v>
      </c>
    </row>
    <row r="9" spans="2:5" ht="15" thickBot="1" x14ac:dyDescent="0.4">
      <c r="B9" s="13" t="s">
        <v>21</v>
      </c>
      <c r="C9" s="11">
        <v>8.4000000000000005E-2</v>
      </c>
      <c r="D9" s="4" t="s">
        <v>22</v>
      </c>
      <c r="E9" s="5" t="s">
        <v>23</v>
      </c>
    </row>
  </sheetData>
  <mergeCells count="1">
    <mergeCell ref="B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6"/>
  <sheetViews>
    <sheetView zoomScale="140" workbookViewId="0">
      <selection activeCell="K14" sqref="K14"/>
    </sheetView>
  </sheetViews>
  <sheetFormatPr defaultRowHeight="13" x14ac:dyDescent="0.3"/>
  <cols>
    <col min="1" max="1" width="8.7265625" style="18"/>
    <col min="2" max="2" width="8.81640625" style="17" bestFit="1" customWidth="1"/>
    <col min="3" max="3" width="7.90625" style="17" bestFit="1" customWidth="1"/>
    <col min="4" max="4" width="5.81640625" style="17" bestFit="1" customWidth="1"/>
    <col min="5" max="5" width="8" style="17" bestFit="1" customWidth="1"/>
    <col min="6" max="6" width="8.7265625" style="17" customWidth="1"/>
    <col min="7" max="7" width="8.7265625" style="17"/>
    <col min="8" max="8" width="8.81640625" style="17" bestFit="1" customWidth="1"/>
    <col min="9" max="9" width="8.54296875" style="18" bestFit="1" customWidth="1"/>
    <col min="10" max="10" width="5.453125" style="18" bestFit="1" customWidth="1"/>
    <col min="11" max="11" width="34.453125" style="18" bestFit="1" customWidth="1"/>
    <col min="12" max="16384" width="8.7265625" style="18"/>
  </cols>
  <sheetData>
    <row r="1" spans="2:12" x14ac:dyDescent="0.3">
      <c r="I1" s="17"/>
      <c r="J1" s="17"/>
      <c r="K1" s="17"/>
      <c r="L1" s="17"/>
    </row>
    <row r="2" spans="2:12" ht="13.5" thickBot="1" x14ac:dyDescent="0.35">
      <c r="I2" s="17"/>
      <c r="J2" s="17"/>
      <c r="K2" s="17"/>
      <c r="L2" s="17"/>
    </row>
    <row r="3" spans="2:12" ht="13.5" thickBot="1" x14ac:dyDescent="0.35">
      <c r="B3" s="126" t="s">
        <v>42</v>
      </c>
      <c r="C3" s="127"/>
      <c r="D3" s="127"/>
      <c r="E3" s="127"/>
      <c r="F3" s="128"/>
      <c r="I3" s="17"/>
      <c r="J3" s="17"/>
      <c r="K3" s="17"/>
      <c r="L3" s="17"/>
    </row>
    <row r="4" spans="2:12" ht="13.5" thickBot="1" x14ac:dyDescent="0.35">
      <c r="B4" s="77" t="s">
        <v>0</v>
      </c>
      <c r="C4" s="77" t="s">
        <v>1</v>
      </c>
      <c r="D4" s="77" t="s">
        <v>47</v>
      </c>
      <c r="E4" s="77" t="s">
        <v>2</v>
      </c>
      <c r="F4" s="77" t="s">
        <v>3</v>
      </c>
      <c r="H4" s="19" t="s">
        <v>0</v>
      </c>
      <c r="I4" s="19" t="s">
        <v>48</v>
      </c>
      <c r="J4" s="19" t="s">
        <v>49</v>
      </c>
      <c r="K4" s="148" t="s">
        <v>121</v>
      </c>
      <c r="L4" s="17"/>
    </row>
    <row r="5" spans="2:12" ht="14.5" x14ac:dyDescent="0.3">
      <c r="B5" s="129" t="s">
        <v>4</v>
      </c>
      <c r="C5" s="67" t="s">
        <v>5</v>
      </c>
      <c r="D5" s="68">
        <v>0.96599999999999997</v>
      </c>
      <c r="E5" s="68">
        <v>5.0000000000000001E-3</v>
      </c>
      <c r="F5" s="67" t="s">
        <v>35</v>
      </c>
      <c r="H5" s="20" t="s">
        <v>4</v>
      </c>
      <c r="I5" s="69">
        <f>((D5+D6+D7)^2)/(((D5+D6+D7)^2)+(1-D5^2)+(1-D6^2)+(1-D7^2))</f>
        <v>0.9331188082794748</v>
      </c>
      <c r="J5" s="145">
        <f>((D5^2)+(D6^2)+(D7^2))/3</f>
        <v>0.82350000000000001</v>
      </c>
      <c r="K5" s="149" t="s">
        <v>124</v>
      </c>
      <c r="L5" s="17"/>
    </row>
    <row r="6" spans="2:12" ht="14.5" x14ac:dyDescent="0.3">
      <c r="B6" s="130"/>
      <c r="C6" s="67" t="s">
        <v>33</v>
      </c>
      <c r="D6" s="68">
        <v>0.84</v>
      </c>
      <c r="E6" s="68">
        <v>5.0000000000000001E-3</v>
      </c>
      <c r="F6" s="67" t="s">
        <v>35</v>
      </c>
      <c r="H6" s="20" t="s">
        <v>7</v>
      </c>
      <c r="I6" s="70">
        <f>((D8+D9)^2)/(((D8+D9)^2)+(1-D8^2)+(1-D9^2))</f>
        <v>0.93667572536168175</v>
      </c>
      <c r="J6" s="146">
        <f>((D8^2)+(D9^2))/3</f>
        <v>0.58744166666666675</v>
      </c>
      <c r="K6" s="150" t="s">
        <v>125</v>
      </c>
      <c r="L6" s="17"/>
    </row>
    <row r="7" spans="2:12" ht="15" thickBot="1" x14ac:dyDescent="0.35">
      <c r="B7" s="131"/>
      <c r="C7" s="67" t="s">
        <v>6</v>
      </c>
      <c r="D7" s="68">
        <v>0.91200000000000003</v>
      </c>
      <c r="E7" s="68">
        <v>5.0000000000000001E-3</v>
      </c>
      <c r="F7" s="67" t="s">
        <v>35</v>
      </c>
      <c r="H7" s="21" t="s">
        <v>9</v>
      </c>
      <c r="I7" s="71">
        <f>((D10+D11)^2)/(((D10+D11)^2)+(1-D10^2)+(1-D11^2))</f>
        <v>0.88936014860487111</v>
      </c>
      <c r="J7" s="147">
        <f>((D10^2)+(D11^2))/3</f>
        <v>0.53483633333333336</v>
      </c>
      <c r="K7" s="151" t="s">
        <v>125</v>
      </c>
      <c r="L7" s="17"/>
    </row>
    <row r="8" spans="2:12" x14ac:dyDescent="0.3">
      <c r="B8" s="129" t="s">
        <v>7</v>
      </c>
      <c r="C8" s="67" t="s">
        <v>8</v>
      </c>
      <c r="D8" s="68">
        <v>0.89</v>
      </c>
      <c r="E8" s="68">
        <v>1.9E-2</v>
      </c>
      <c r="F8" s="67" t="s">
        <v>35</v>
      </c>
      <c r="I8" s="17"/>
      <c r="J8" s="17"/>
      <c r="K8" s="17"/>
      <c r="L8" s="17"/>
    </row>
    <row r="9" spans="2:12" x14ac:dyDescent="0.3">
      <c r="B9" s="130"/>
      <c r="C9" s="74" t="s">
        <v>34</v>
      </c>
      <c r="D9" s="75">
        <v>0.98499999999999999</v>
      </c>
      <c r="E9" s="75">
        <v>2.1000000000000001E-2</v>
      </c>
      <c r="F9" s="74" t="s">
        <v>35</v>
      </c>
      <c r="I9" s="17"/>
      <c r="J9" s="17"/>
      <c r="K9" s="17"/>
      <c r="L9" s="17"/>
    </row>
    <row r="10" spans="2:12" ht="14.5" customHeight="1" x14ac:dyDescent="0.3">
      <c r="B10" s="129" t="s">
        <v>9</v>
      </c>
      <c r="C10" s="67" t="s">
        <v>10</v>
      </c>
      <c r="D10" s="68">
        <v>0.97799999999999998</v>
      </c>
      <c r="E10" s="68">
        <v>1.9E-2</v>
      </c>
      <c r="F10" s="67" t="s">
        <v>35</v>
      </c>
      <c r="I10" s="17"/>
      <c r="J10" s="17"/>
      <c r="K10" s="17"/>
      <c r="L10" s="17"/>
    </row>
    <row r="11" spans="2:12" x14ac:dyDescent="0.3">
      <c r="B11" s="131"/>
      <c r="C11" s="67" t="s">
        <v>11</v>
      </c>
      <c r="D11" s="68">
        <v>0.80500000000000005</v>
      </c>
      <c r="E11" s="68">
        <v>1.7000000000000001E-2</v>
      </c>
      <c r="F11" s="67" t="s">
        <v>35</v>
      </c>
      <c r="I11" s="72"/>
      <c r="J11" s="17"/>
      <c r="K11" s="17"/>
      <c r="L11" s="17"/>
    </row>
    <row r="12" spans="2:12" x14ac:dyDescent="0.3">
      <c r="B12" s="76"/>
      <c r="H12" s="73"/>
      <c r="I12" s="17"/>
      <c r="J12" s="17"/>
      <c r="K12" s="17"/>
      <c r="L12" s="17"/>
    </row>
    <row r="13" spans="2:12" x14ac:dyDescent="0.3">
      <c r="I13" s="17"/>
      <c r="J13" s="17"/>
      <c r="K13" s="17"/>
      <c r="L13" s="17"/>
    </row>
    <row r="14" spans="2:12" x14ac:dyDescent="0.3">
      <c r="I14" s="17"/>
      <c r="J14" s="17"/>
      <c r="K14" s="17"/>
      <c r="L14" s="17"/>
    </row>
    <row r="15" spans="2:12" x14ac:dyDescent="0.3">
      <c r="I15" s="17"/>
      <c r="J15" s="17"/>
      <c r="K15" s="17"/>
      <c r="L15" s="17"/>
    </row>
    <row r="16" spans="2:12" x14ac:dyDescent="0.3">
      <c r="I16" s="17"/>
      <c r="J16" s="17"/>
      <c r="K16" s="17"/>
      <c r="L16" s="17"/>
    </row>
    <row r="17" spans="8:8" x14ac:dyDescent="0.3">
      <c r="H17" s="18"/>
    </row>
    <row r="18" spans="8:8" x14ac:dyDescent="0.3">
      <c r="H18" s="18"/>
    </row>
    <row r="19" spans="8:8" x14ac:dyDescent="0.3">
      <c r="H19" s="18"/>
    </row>
    <row r="20" spans="8:8" x14ac:dyDescent="0.3">
      <c r="H20" s="18"/>
    </row>
    <row r="21" spans="8:8" x14ac:dyDescent="0.3">
      <c r="H21" s="18"/>
    </row>
    <row r="22" spans="8:8" x14ac:dyDescent="0.3">
      <c r="H22" s="18"/>
    </row>
    <row r="23" spans="8:8" x14ac:dyDescent="0.3">
      <c r="H23" s="18"/>
    </row>
    <row r="24" spans="8:8" x14ac:dyDescent="0.3">
      <c r="H24" s="18"/>
    </row>
    <row r="25" spans="8:8" x14ac:dyDescent="0.3">
      <c r="H25" s="18"/>
    </row>
    <row r="26" spans="8:8" x14ac:dyDescent="0.3">
      <c r="H26" s="18"/>
    </row>
  </sheetData>
  <mergeCells count="4">
    <mergeCell ref="B3:F3"/>
    <mergeCell ref="B5:B7"/>
    <mergeCell ref="B8:B9"/>
    <mergeCell ref="B10:B1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67CB-F16F-4BEE-A4F9-1315CB1ADE6F}">
  <dimension ref="C1:O14"/>
  <sheetViews>
    <sheetView topLeftCell="A2" zoomScale="110" workbookViewId="0">
      <selection activeCell="I20" sqref="I20"/>
    </sheetView>
  </sheetViews>
  <sheetFormatPr defaultRowHeight="13" x14ac:dyDescent="0.3"/>
  <cols>
    <col min="1" max="2" width="8.7265625" style="34"/>
    <col min="3" max="3" width="7.08984375" style="34" bestFit="1" customWidth="1"/>
    <col min="4" max="13" width="8.81640625" style="34" bestFit="1" customWidth="1"/>
    <col min="14" max="16384" width="8.7265625" style="34"/>
  </cols>
  <sheetData>
    <row r="1" spans="3:15" x14ac:dyDescent="0.3"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3:15" ht="13.5" thickBot="1" x14ac:dyDescent="0.35">
      <c r="C2" s="59"/>
      <c r="D2" s="59" t="s">
        <v>24</v>
      </c>
      <c r="E2" s="59" t="s">
        <v>25</v>
      </c>
      <c r="F2" s="59" t="s">
        <v>29</v>
      </c>
      <c r="G2" s="59" t="s">
        <v>30</v>
      </c>
      <c r="H2" s="59" t="s">
        <v>26</v>
      </c>
      <c r="I2" s="59" t="s">
        <v>27</v>
      </c>
      <c r="J2" s="59" t="s">
        <v>28</v>
      </c>
      <c r="K2" s="59" t="s">
        <v>55</v>
      </c>
      <c r="L2" s="59" t="s">
        <v>31</v>
      </c>
      <c r="M2" s="59" t="s">
        <v>32</v>
      </c>
      <c r="N2" s="59" t="s">
        <v>56</v>
      </c>
      <c r="O2" s="36"/>
    </row>
    <row r="3" spans="3:15" ht="13.5" thickTop="1" x14ac:dyDescent="0.3">
      <c r="C3" s="60" t="s">
        <v>24</v>
      </c>
      <c r="D3" s="36"/>
      <c r="E3" s="61"/>
      <c r="F3" s="61"/>
      <c r="G3" s="61"/>
      <c r="H3" s="61"/>
      <c r="I3" s="61"/>
      <c r="J3" s="61"/>
      <c r="K3" s="61"/>
      <c r="L3" s="61"/>
      <c r="M3" s="61"/>
      <c r="N3" s="36"/>
      <c r="O3" s="36"/>
    </row>
    <row r="4" spans="3:15" x14ac:dyDescent="0.3">
      <c r="C4" s="60" t="s">
        <v>25</v>
      </c>
      <c r="D4" s="34">
        <v>0.747</v>
      </c>
      <c r="I4" s="37"/>
      <c r="J4" s="37"/>
      <c r="K4" s="37"/>
      <c r="L4" s="37"/>
      <c r="M4" s="37"/>
      <c r="N4" s="36"/>
      <c r="O4" s="36"/>
    </row>
    <row r="5" spans="3:15" x14ac:dyDescent="0.3">
      <c r="C5" s="60" t="s">
        <v>29</v>
      </c>
      <c r="D5" s="34">
        <v>0.25800000000000001</v>
      </c>
      <c r="E5" s="34">
        <v>0.27800000000000002</v>
      </c>
      <c r="I5" s="37"/>
      <c r="J5" s="37"/>
      <c r="K5" s="37"/>
      <c r="L5" s="37"/>
      <c r="M5" s="37"/>
      <c r="N5" s="36"/>
      <c r="O5" s="36"/>
    </row>
    <row r="6" spans="3:15" x14ac:dyDescent="0.3">
      <c r="C6" s="60" t="s">
        <v>30</v>
      </c>
      <c r="D6" s="34">
        <v>0.41199999999999998</v>
      </c>
      <c r="E6" s="34">
        <v>0.41299999999999998</v>
      </c>
      <c r="F6" s="34">
        <v>0.875</v>
      </c>
      <c r="I6" s="37"/>
      <c r="J6" s="37"/>
      <c r="K6" s="37"/>
      <c r="L6" s="37"/>
      <c r="M6" s="37"/>
      <c r="N6" s="36"/>
      <c r="O6" s="36"/>
    </row>
    <row r="7" spans="3:15" x14ac:dyDescent="0.3">
      <c r="C7" s="60" t="s">
        <v>26</v>
      </c>
      <c r="D7" s="34">
        <v>6.4000000000000001E-2</v>
      </c>
      <c r="E7" s="34">
        <v>4.2000000000000003E-2</v>
      </c>
      <c r="F7" s="34">
        <v>0.26</v>
      </c>
      <c r="G7" s="34">
        <v>0.14399999999999999</v>
      </c>
      <c r="I7" s="37"/>
      <c r="J7" s="37"/>
      <c r="K7" s="37"/>
      <c r="L7" s="37"/>
      <c r="M7" s="37"/>
      <c r="N7" s="36"/>
      <c r="O7" s="36"/>
    </row>
    <row r="8" spans="3:15" x14ac:dyDescent="0.3">
      <c r="C8" s="60" t="s">
        <v>27</v>
      </c>
      <c r="D8" s="34">
        <v>0.161</v>
      </c>
      <c r="E8" s="34">
        <v>0.17100000000000001</v>
      </c>
      <c r="F8" s="34">
        <v>0.192</v>
      </c>
      <c r="G8" s="34">
        <v>0.187</v>
      </c>
      <c r="H8" s="34">
        <v>0.80600000000000005</v>
      </c>
      <c r="I8" s="55"/>
      <c r="J8" s="55"/>
      <c r="K8" s="55"/>
      <c r="L8" s="55"/>
      <c r="M8" s="37"/>
      <c r="N8" s="36"/>
      <c r="O8" s="36"/>
    </row>
    <row r="9" spans="3:15" x14ac:dyDescent="0.3">
      <c r="C9" s="60" t="s">
        <v>28</v>
      </c>
      <c r="D9" s="34">
        <v>0.154</v>
      </c>
      <c r="E9" s="34">
        <v>0.17599999999999999</v>
      </c>
      <c r="F9" s="34">
        <v>0.19600000000000001</v>
      </c>
      <c r="G9" s="34">
        <v>0.183</v>
      </c>
      <c r="H9" s="34">
        <v>0.878</v>
      </c>
      <c r="I9" s="34">
        <v>0.76200000000000001</v>
      </c>
      <c r="N9" s="36"/>
      <c r="O9" s="36"/>
    </row>
    <row r="10" spans="3:15" x14ac:dyDescent="0.3">
      <c r="C10" s="60" t="s">
        <v>55</v>
      </c>
      <c r="D10" s="34">
        <v>-0.629</v>
      </c>
      <c r="E10" s="34">
        <v>-0.73099999999999998</v>
      </c>
      <c r="F10" s="34">
        <v>-0.39800000000000002</v>
      </c>
      <c r="G10" s="34">
        <v>-0.53700000000000003</v>
      </c>
      <c r="H10" s="34">
        <v>-0.25700000000000001</v>
      </c>
      <c r="I10" s="34">
        <v>-0.28299999999999997</v>
      </c>
      <c r="J10" s="34">
        <v>-0.33800000000000002</v>
      </c>
      <c r="N10" s="36"/>
      <c r="O10" s="36"/>
    </row>
    <row r="11" spans="3:15" x14ac:dyDescent="0.3">
      <c r="C11" s="60" t="s">
        <v>31</v>
      </c>
      <c r="D11" s="34">
        <v>0.315</v>
      </c>
      <c r="E11" s="34">
        <v>0.36099999999999999</v>
      </c>
      <c r="F11" s="34">
        <v>0.20499999999999999</v>
      </c>
      <c r="G11" s="34">
        <v>0.33900000000000002</v>
      </c>
      <c r="H11" s="34">
        <v>2E-3</v>
      </c>
      <c r="I11" s="34">
        <v>4.3999999999999997E-2</v>
      </c>
      <c r="J11" s="34">
        <v>6.7000000000000004E-2</v>
      </c>
      <c r="K11" s="34">
        <v>-0.57299999999999995</v>
      </c>
      <c r="N11" s="36"/>
      <c r="O11" s="36"/>
    </row>
    <row r="12" spans="3:15" x14ac:dyDescent="0.3">
      <c r="C12" s="60" t="s">
        <v>32</v>
      </c>
      <c r="D12" s="34">
        <v>0.20899999999999999</v>
      </c>
      <c r="E12" s="34">
        <v>0.22800000000000001</v>
      </c>
      <c r="F12" s="34">
        <v>0.2</v>
      </c>
      <c r="G12" s="34">
        <v>0.249</v>
      </c>
      <c r="H12" s="34">
        <v>6.0000000000000001E-3</v>
      </c>
      <c r="I12" s="34">
        <v>3.9E-2</v>
      </c>
      <c r="J12" s="34">
        <v>2.8000000000000001E-2</v>
      </c>
      <c r="K12" s="34">
        <v>-0.41799999999999998</v>
      </c>
      <c r="L12" s="34">
        <v>0.78300000000000003</v>
      </c>
      <c r="N12" s="36"/>
      <c r="O12" s="36"/>
    </row>
    <row r="13" spans="3:15" ht="13.5" thickBot="1" x14ac:dyDescent="0.35">
      <c r="C13" s="62" t="s">
        <v>56</v>
      </c>
      <c r="D13" s="144">
        <v>-0.04</v>
      </c>
      <c r="E13" s="78">
        <v>-3.0000000000000001E-3</v>
      </c>
      <c r="F13" s="78">
        <v>0.19500000000000001</v>
      </c>
      <c r="G13" s="78">
        <v>7.9000000000000001E-2</v>
      </c>
      <c r="H13" s="78">
        <v>0.224</v>
      </c>
      <c r="I13" s="78">
        <v>0.14000000000000001</v>
      </c>
      <c r="J13" s="78">
        <v>0.16200000000000001</v>
      </c>
      <c r="K13" s="78">
        <v>-4.9000000000000002E-2</v>
      </c>
      <c r="L13" s="78">
        <v>-7.9000000000000001E-2</v>
      </c>
      <c r="M13" s="78">
        <v>-6.8000000000000005E-2</v>
      </c>
      <c r="N13" s="63"/>
      <c r="O13" s="36"/>
    </row>
    <row r="14" spans="3:15" ht="13.5" thickTop="1" x14ac:dyDescent="0.3"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69F6-BEA3-48F8-8736-49DBC21816D5}">
  <dimension ref="B1:O27"/>
  <sheetViews>
    <sheetView tabSelected="1" topLeftCell="C1" zoomScale="117" zoomScaleNormal="100" workbookViewId="0">
      <selection activeCell="E8" sqref="E8"/>
    </sheetView>
  </sheetViews>
  <sheetFormatPr defaultRowHeight="13" x14ac:dyDescent="0.3"/>
  <cols>
    <col min="1" max="2" width="8.7265625" style="34"/>
    <col min="3" max="3" width="8.81640625" style="56" bestFit="1" customWidth="1"/>
    <col min="4" max="7" width="8.81640625" style="34" bestFit="1" customWidth="1"/>
    <col min="8" max="8" width="7.1796875" style="34" bestFit="1" customWidth="1"/>
    <col min="9" max="9" width="7.453125" style="34" bestFit="1" customWidth="1"/>
    <col min="10" max="10" width="7.26953125" style="34" bestFit="1" customWidth="1"/>
    <col min="11" max="11" width="7.1796875" style="34" bestFit="1" customWidth="1"/>
    <col min="12" max="12" width="7" style="34" bestFit="1" customWidth="1"/>
    <col min="13" max="13" width="7.08984375" style="34" bestFit="1" customWidth="1"/>
    <col min="14" max="14" width="7.26953125" style="34" bestFit="1" customWidth="1"/>
    <col min="15" max="15" width="7.453125" style="34" bestFit="1" customWidth="1"/>
    <col min="16" max="16" width="8.90625" style="34" bestFit="1" customWidth="1"/>
    <col min="17" max="26" width="8.81640625" style="34" bestFit="1" customWidth="1"/>
    <col min="27" max="16384" width="8.7265625" style="34"/>
  </cols>
  <sheetData>
    <row r="1" spans="2:13" ht="13.5" thickBot="1" x14ac:dyDescent="0.35"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2:13" ht="13.5" thickBot="1" x14ac:dyDescent="0.35">
      <c r="B2" s="35"/>
      <c r="C2" s="34"/>
      <c r="D2" s="48"/>
      <c r="E2" s="135" t="s">
        <v>24</v>
      </c>
      <c r="F2" s="136"/>
      <c r="G2" s="136"/>
      <c r="H2" s="136" t="s">
        <v>55</v>
      </c>
      <c r="I2" s="136"/>
      <c r="J2" s="136"/>
      <c r="K2" s="136" t="s">
        <v>56</v>
      </c>
      <c r="L2" s="136"/>
      <c r="M2" s="138"/>
    </row>
    <row r="3" spans="2:13" ht="13.5" thickBot="1" x14ac:dyDescent="0.35">
      <c r="B3" s="35"/>
      <c r="C3" s="34"/>
      <c r="D3" s="49"/>
      <c r="E3" s="82" t="s">
        <v>47</v>
      </c>
      <c r="F3" s="83" t="s">
        <v>40</v>
      </c>
      <c r="G3" s="97" t="s">
        <v>3</v>
      </c>
      <c r="H3" s="82" t="s">
        <v>47</v>
      </c>
      <c r="I3" s="83" t="s">
        <v>40</v>
      </c>
      <c r="J3" s="97" t="s">
        <v>3</v>
      </c>
      <c r="K3" s="104" t="s">
        <v>47</v>
      </c>
      <c r="L3" s="83" t="s">
        <v>40</v>
      </c>
      <c r="M3" s="97" t="s">
        <v>3</v>
      </c>
    </row>
    <row r="4" spans="2:13" x14ac:dyDescent="0.3">
      <c r="B4" s="35"/>
      <c r="C4" s="34"/>
      <c r="D4" s="80" t="s">
        <v>41</v>
      </c>
      <c r="E4" s="99">
        <v>0.81699999999999995</v>
      </c>
      <c r="F4" s="100">
        <v>1.2999999999999999E-2</v>
      </c>
      <c r="G4" s="89" t="s">
        <v>35</v>
      </c>
      <c r="H4" s="99">
        <v>0.55600000000000005</v>
      </c>
      <c r="I4" s="100">
        <v>7.3999999999999996E-2</v>
      </c>
      <c r="J4" s="89" t="s">
        <v>35</v>
      </c>
      <c r="K4" s="91" t="s">
        <v>58</v>
      </c>
      <c r="L4" s="88" t="s">
        <v>58</v>
      </c>
      <c r="M4" s="89" t="s">
        <v>58</v>
      </c>
    </row>
    <row r="5" spans="2:13" x14ac:dyDescent="0.3">
      <c r="B5" s="35"/>
      <c r="C5" s="34"/>
      <c r="D5" s="80" t="s">
        <v>4</v>
      </c>
      <c r="E5" s="101">
        <v>0.193</v>
      </c>
      <c r="F5" s="98">
        <v>2.1000000000000001E-2</v>
      </c>
      <c r="G5" s="51" t="s">
        <v>35</v>
      </c>
      <c r="H5" s="86" t="s">
        <v>58</v>
      </c>
      <c r="I5" s="50" t="s">
        <v>58</v>
      </c>
      <c r="J5" s="51" t="s">
        <v>58</v>
      </c>
      <c r="K5" s="84">
        <v>0.29399999999999998</v>
      </c>
      <c r="L5" s="50">
        <v>2.1999999999999999E-2</v>
      </c>
      <c r="M5" s="51" t="s">
        <v>35</v>
      </c>
    </row>
    <row r="6" spans="2:13" x14ac:dyDescent="0.3">
      <c r="B6" s="35"/>
      <c r="C6" s="34"/>
      <c r="D6" s="80" t="s">
        <v>7</v>
      </c>
      <c r="E6" s="101">
        <v>0.42499999999999999</v>
      </c>
      <c r="F6" s="98">
        <v>2.5000000000000001E-2</v>
      </c>
      <c r="G6" s="51" t="s">
        <v>35</v>
      </c>
      <c r="H6" s="86" t="s">
        <v>58</v>
      </c>
      <c r="I6" s="50" t="s">
        <v>58</v>
      </c>
      <c r="J6" s="51" t="s">
        <v>58</v>
      </c>
      <c r="K6" s="84">
        <v>0.35599999999999998</v>
      </c>
      <c r="L6" s="50">
        <v>2.5000000000000001E-2</v>
      </c>
      <c r="M6" s="51" t="s">
        <v>35</v>
      </c>
    </row>
    <row r="7" spans="2:13" x14ac:dyDescent="0.3">
      <c r="B7" s="35"/>
      <c r="C7" s="34"/>
      <c r="D7" s="80" t="s">
        <v>9</v>
      </c>
      <c r="E7" s="101">
        <v>0.36799999999999999</v>
      </c>
      <c r="F7" s="98">
        <v>2.4E-2</v>
      </c>
      <c r="G7" s="51" t="s">
        <v>35</v>
      </c>
      <c r="H7" s="86" t="s">
        <v>58</v>
      </c>
      <c r="I7" s="50" t="s">
        <v>58</v>
      </c>
      <c r="J7" s="51" t="s">
        <v>58</v>
      </c>
      <c r="K7" s="84">
        <v>0.17</v>
      </c>
      <c r="L7" s="50">
        <v>2.9000000000000001E-2</v>
      </c>
      <c r="M7" s="51" t="s">
        <v>35</v>
      </c>
    </row>
    <row r="8" spans="2:13" x14ac:dyDescent="0.3">
      <c r="B8" s="35"/>
      <c r="C8" s="34"/>
      <c r="D8" s="80" t="s">
        <v>55</v>
      </c>
      <c r="E8" s="86">
        <v>-1.34</v>
      </c>
      <c r="F8" s="98">
        <v>7.2999999999999995E-2</v>
      </c>
      <c r="G8" s="51" t="s">
        <v>35</v>
      </c>
      <c r="H8" s="86" t="s">
        <v>58</v>
      </c>
      <c r="I8" s="50" t="s">
        <v>58</v>
      </c>
      <c r="J8" s="51" t="s">
        <v>58</v>
      </c>
      <c r="K8" s="84" t="s">
        <v>58</v>
      </c>
      <c r="L8" s="50" t="s">
        <v>58</v>
      </c>
      <c r="M8" s="51" t="s">
        <v>58</v>
      </c>
    </row>
    <row r="9" spans="2:13" ht="13.5" thickBot="1" x14ac:dyDescent="0.35">
      <c r="B9" s="35"/>
      <c r="C9" s="34"/>
      <c r="D9" s="81" t="s">
        <v>56</v>
      </c>
      <c r="E9" s="102">
        <v>-0.28299999999999997</v>
      </c>
      <c r="F9" s="103">
        <v>3.7999999999999999E-2</v>
      </c>
      <c r="G9" s="53" t="s">
        <v>35</v>
      </c>
      <c r="H9" s="90" t="s">
        <v>58</v>
      </c>
      <c r="I9" s="52" t="s">
        <v>58</v>
      </c>
      <c r="J9" s="53" t="s">
        <v>58</v>
      </c>
      <c r="K9" s="85" t="s">
        <v>58</v>
      </c>
      <c r="L9" s="52" t="s">
        <v>58</v>
      </c>
      <c r="M9" s="53" t="s">
        <v>58</v>
      </c>
    </row>
    <row r="10" spans="2:13" x14ac:dyDescent="0.3">
      <c r="C10" s="34"/>
    </row>
    <row r="11" spans="2:13" ht="13.5" thickBot="1" x14ac:dyDescent="0.35">
      <c r="C11" s="34"/>
    </row>
    <row r="12" spans="2:13" ht="13.5" thickBot="1" x14ac:dyDescent="0.35">
      <c r="C12" s="34"/>
      <c r="D12" s="54"/>
      <c r="E12" s="132" t="s">
        <v>4</v>
      </c>
      <c r="F12" s="133"/>
      <c r="G12" s="134"/>
      <c r="H12" s="132" t="s">
        <v>7</v>
      </c>
      <c r="I12" s="133"/>
      <c r="J12" s="134"/>
      <c r="K12" s="137" t="s">
        <v>9</v>
      </c>
      <c r="L12" s="133"/>
      <c r="M12" s="134"/>
    </row>
    <row r="13" spans="2:13" x14ac:dyDescent="0.3">
      <c r="C13" s="34"/>
      <c r="D13" s="105"/>
      <c r="E13" s="106" t="s">
        <v>47</v>
      </c>
      <c r="F13" s="107" t="s">
        <v>40</v>
      </c>
      <c r="G13" s="108" t="s">
        <v>3</v>
      </c>
      <c r="H13" s="106" t="s">
        <v>47</v>
      </c>
      <c r="I13" s="107" t="s">
        <v>40</v>
      </c>
      <c r="J13" s="108" t="s">
        <v>3</v>
      </c>
      <c r="K13" s="109" t="s">
        <v>47</v>
      </c>
      <c r="L13" s="107" t="s">
        <v>40</v>
      </c>
      <c r="M13" s="108" t="s">
        <v>3</v>
      </c>
    </row>
    <row r="14" spans="2:13" x14ac:dyDescent="0.3">
      <c r="C14" s="34"/>
      <c r="D14" s="87" t="s">
        <v>37</v>
      </c>
      <c r="E14" s="86">
        <v>-4.4999999999999998E-2</v>
      </c>
      <c r="F14" s="50">
        <v>1.2E-2</v>
      </c>
      <c r="G14" s="51" t="s">
        <v>35</v>
      </c>
      <c r="H14" s="86">
        <v>-1.7999999999999999E-2</v>
      </c>
      <c r="I14" s="50">
        <v>1.9E-2</v>
      </c>
      <c r="J14" s="51">
        <v>0.33</v>
      </c>
      <c r="K14" s="84">
        <v>6.5000000000000002E-2</v>
      </c>
      <c r="L14" s="50">
        <v>1.6E-2</v>
      </c>
      <c r="M14" s="51" t="s">
        <v>35</v>
      </c>
    </row>
    <row r="15" spans="2:13" x14ac:dyDescent="0.3">
      <c r="C15" s="34"/>
      <c r="D15" s="87" t="s">
        <v>38</v>
      </c>
      <c r="E15" s="86">
        <v>-0.04</v>
      </c>
      <c r="F15" s="50">
        <v>1.2E-2</v>
      </c>
      <c r="G15" s="51">
        <v>1E-3</v>
      </c>
      <c r="H15" s="86">
        <v>-3.9E-2</v>
      </c>
      <c r="I15" s="50">
        <v>1.9E-2</v>
      </c>
      <c r="J15" s="51">
        <v>4.4999999999999998E-2</v>
      </c>
      <c r="K15" s="84">
        <v>2.4E-2</v>
      </c>
      <c r="L15" s="50">
        <v>1.6E-2</v>
      </c>
      <c r="M15" s="51">
        <v>0.126</v>
      </c>
    </row>
    <row r="16" spans="2:13" x14ac:dyDescent="0.3">
      <c r="C16" s="34"/>
      <c r="D16" s="80" t="s">
        <v>39</v>
      </c>
      <c r="E16" s="86">
        <v>-5.8999999999999997E-2</v>
      </c>
      <c r="F16" s="50">
        <v>1.2E-2</v>
      </c>
      <c r="G16" s="51" t="s">
        <v>35</v>
      </c>
      <c r="H16" s="86">
        <v>4.8000000000000001E-2</v>
      </c>
      <c r="I16" s="50">
        <v>1.9E-2</v>
      </c>
      <c r="J16" s="51">
        <v>1.2999999999999999E-2</v>
      </c>
      <c r="K16" s="84">
        <v>9.5000000000000001E-2</v>
      </c>
      <c r="L16" s="50">
        <v>1.7000000000000001E-2</v>
      </c>
      <c r="M16" s="51" t="s">
        <v>35</v>
      </c>
    </row>
    <row r="17" spans="3:15" x14ac:dyDescent="0.3">
      <c r="C17" s="34"/>
      <c r="D17" s="80" t="s">
        <v>36</v>
      </c>
      <c r="E17" s="86">
        <v>0.129</v>
      </c>
      <c r="F17" s="50">
        <v>1.2E-2</v>
      </c>
      <c r="G17" s="51" t="s">
        <v>35</v>
      </c>
      <c r="H17" s="86">
        <v>-2.8000000000000001E-2</v>
      </c>
      <c r="I17" s="50">
        <v>1.9E-2</v>
      </c>
      <c r="J17" s="51">
        <v>0.14199999999999999</v>
      </c>
      <c r="K17" s="84">
        <v>-0.115</v>
      </c>
      <c r="L17" s="50">
        <v>1.6E-2</v>
      </c>
      <c r="M17" s="51" t="s">
        <v>35</v>
      </c>
    </row>
    <row r="18" spans="3:15" ht="13.5" thickBot="1" x14ac:dyDescent="0.35">
      <c r="C18" s="34"/>
      <c r="D18" s="81" t="s">
        <v>62</v>
      </c>
      <c r="E18" s="90">
        <v>3.3000000000000002E-2</v>
      </c>
      <c r="F18" s="52">
        <v>1.2E-2</v>
      </c>
      <c r="G18" s="53">
        <v>4.0000000000000001E-3</v>
      </c>
      <c r="H18" s="90">
        <v>2.5000000000000001E-2</v>
      </c>
      <c r="I18" s="52">
        <v>0.02</v>
      </c>
      <c r="J18" s="53">
        <v>0.19500000000000001</v>
      </c>
      <c r="K18" s="85">
        <v>3.5000000000000003E-2</v>
      </c>
      <c r="L18" s="52">
        <v>1.6E-2</v>
      </c>
      <c r="M18" s="53">
        <v>2.5999999999999999E-2</v>
      </c>
    </row>
    <row r="20" spans="3:15" ht="13.5" thickBot="1" x14ac:dyDescent="0.35"/>
    <row r="21" spans="3:15" ht="13.5" thickBot="1" x14ac:dyDescent="0.35">
      <c r="C21" s="110"/>
      <c r="D21" s="132" t="s">
        <v>24</v>
      </c>
      <c r="E21" s="133"/>
      <c r="F21" s="134"/>
      <c r="G21" s="132" t="s">
        <v>25</v>
      </c>
      <c r="H21" s="133"/>
      <c r="I21" s="134"/>
      <c r="J21" s="132" t="s">
        <v>56</v>
      </c>
      <c r="K21" s="133"/>
      <c r="L21" s="134"/>
      <c r="M21" s="132" t="s">
        <v>55</v>
      </c>
      <c r="N21" s="133"/>
      <c r="O21" s="134"/>
    </row>
    <row r="22" spans="3:15" ht="13.5" thickBot="1" x14ac:dyDescent="0.35">
      <c r="C22" s="54"/>
      <c r="D22" s="64" t="s">
        <v>47</v>
      </c>
      <c r="E22" s="65" t="s">
        <v>40</v>
      </c>
      <c r="F22" s="66" t="s">
        <v>3</v>
      </c>
      <c r="G22" s="64" t="s">
        <v>47</v>
      </c>
      <c r="H22" s="65" t="s">
        <v>40</v>
      </c>
      <c r="I22" s="66" t="s">
        <v>3</v>
      </c>
      <c r="J22" s="64" t="s">
        <v>47</v>
      </c>
      <c r="K22" s="65" t="s">
        <v>40</v>
      </c>
      <c r="L22" s="66" t="s">
        <v>3</v>
      </c>
      <c r="M22" s="79" t="s">
        <v>47</v>
      </c>
      <c r="N22" s="65" t="s">
        <v>40</v>
      </c>
      <c r="O22" s="66" t="s">
        <v>3</v>
      </c>
    </row>
    <row r="23" spans="3:15" x14ac:dyDescent="0.3">
      <c r="C23" s="114" t="s">
        <v>37</v>
      </c>
      <c r="D23" s="115">
        <v>-5.2999999999999999E-2</v>
      </c>
      <c r="E23" s="116">
        <v>2.5000000000000001E-2</v>
      </c>
      <c r="F23" s="117">
        <v>3.5000000000000003E-2</v>
      </c>
      <c r="G23" s="115">
        <v>7.2999999999999995E-2</v>
      </c>
      <c r="H23" s="116">
        <v>2.7E-2</v>
      </c>
      <c r="I23" s="117">
        <v>7.0000000000000001E-3</v>
      </c>
      <c r="J23" s="115">
        <v>-0.03</v>
      </c>
      <c r="K23" s="116">
        <v>2.1999999999999999E-2</v>
      </c>
      <c r="L23" s="117">
        <v>0.16300000000000001</v>
      </c>
      <c r="M23" s="118">
        <v>-1.7000000000000001E-2</v>
      </c>
      <c r="N23" s="116">
        <v>3.6999999999999998E-2</v>
      </c>
      <c r="O23" s="117">
        <v>0.64700000000000002</v>
      </c>
    </row>
    <row r="24" spans="3:15" x14ac:dyDescent="0.3">
      <c r="C24" s="111" t="s">
        <v>38</v>
      </c>
      <c r="D24" s="86">
        <v>-4.9000000000000002E-2</v>
      </c>
      <c r="E24" s="50">
        <v>2.5000000000000001E-2</v>
      </c>
      <c r="F24" s="51">
        <v>4.5999999999999999E-2</v>
      </c>
      <c r="G24" s="86">
        <v>-4.0000000000000001E-3</v>
      </c>
      <c r="H24" s="50">
        <v>2.7E-2</v>
      </c>
      <c r="I24" s="51">
        <v>0.89700000000000002</v>
      </c>
      <c r="J24" s="86">
        <v>-0.06</v>
      </c>
      <c r="K24" s="50">
        <v>2.1999999999999999E-2</v>
      </c>
      <c r="L24" s="51">
        <v>5.0000000000000001E-3</v>
      </c>
      <c r="M24" s="84">
        <v>-0.186</v>
      </c>
      <c r="N24" s="50">
        <v>4.1000000000000002E-2</v>
      </c>
      <c r="O24" s="51" t="s">
        <v>35</v>
      </c>
    </row>
    <row r="25" spans="3:15" x14ac:dyDescent="0.3">
      <c r="C25" s="112" t="s">
        <v>39</v>
      </c>
      <c r="D25" s="86">
        <v>-0.105</v>
      </c>
      <c r="E25" s="50">
        <v>2.8000000000000001E-2</v>
      </c>
      <c r="F25" s="51" t="s">
        <v>35</v>
      </c>
      <c r="G25" s="86">
        <v>0.14799999999999999</v>
      </c>
      <c r="H25" s="50">
        <v>3.1E-2</v>
      </c>
      <c r="I25" s="51" t="s">
        <v>35</v>
      </c>
      <c r="J25" s="86">
        <v>-7.0999999999999994E-2</v>
      </c>
      <c r="K25" s="50">
        <v>2.1000000000000001E-2</v>
      </c>
      <c r="L25" s="51">
        <v>1E-3</v>
      </c>
      <c r="M25" s="84">
        <v>-5.1999999999999998E-2</v>
      </c>
      <c r="N25" s="50">
        <v>4.2000000000000003E-2</v>
      </c>
      <c r="O25" s="51">
        <v>0.20899999999999999</v>
      </c>
    </row>
    <row r="26" spans="3:15" x14ac:dyDescent="0.3">
      <c r="C26" s="112" t="s">
        <v>36</v>
      </c>
      <c r="D26" s="86">
        <v>0.115</v>
      </c>
      <c r="E26" s="50">
        <v>2.5999999999999999E-2</v>
      </c>
      <c r="F26" s="51" t="s">
        <v>35</v>
      </c>
      <c r="G26" s="86">
        <v>-6.6000000000000003E-2</v>
      </c>
      <c r="H26" s="50">
        <v>2.7E-2</v>
      </c>
      <c r="I26" s="51">
        <v>1.6E-2</v>
      </c>
      <c r="J26" s="86">
        <v>-4.0000000000000001E-3</v>
      </c>
      <c r="K26" s="50">
        <v>2.1999999999999999E-2</v>
      </c>
      <c r="L26" s="51">
        <v>0.86599999999999999</v>
      </c>
      <c r="M26" s="84">
        <v>0.2</v>
      </c>
      <c r="N26" s="50">
        <v>3.9E-2</v>
      </c>
      <c r="O26" s="51" t="s">
        <v>35</v>
      </c>
    </row>
    <row r="27" spans="3:15" ht="13.5" thickBot="1" x14ac:dyDescent="0.35">
      <c r="C27" s="113" t="s">
        <v>62</v>
      </c>
      <c r="D27" s="90">
        <v>3.0000000000000001E-3</v>
      </c>
      <c r="E27" s="52">
        <v>2.5999999999999999E-2</v>
      </c>
      <c r="F27" s="53">
        <v>0.90300000000000002</v>
      </c>
      <c r="G27" s="90">
        <v>1.2E-2</v>
      </c>
      <c r="H27" s="52">
        <v>2.8000000000000001E-2</v>
      </c>
      <c r="I27" s="53">
        <v>0.67800000000000005</v>
      </c>
      <c r="J27" s="90">
        <v>7.3999999999999996E-2</v>
      </c>
      <c r="K27" s="52">
        <v>2.1000000000000001E-2</v>
      </c>
      <c r="L27" s="53" t="s">
        <v>35</v>
      </c>
      <c r="M27" s="85">
        <v>-0.04</v>
      </c>
      <c r="N27" s="52">
        <v>3.5999999999999997E-2</v>
      </c>
      <c r="O27" s="53">
        <v>0.26900000000000002</v>
      </c>
    </row>
  </sheetData>
  <mergeCells count="10">
    <mergeCell ref="D21:F21"/>
    <mergeCell ref="G21:I21"/>
    <mergeCell ref="J21:L21"/>
    <mergeCell ref="M21:O21"/>
    <mergeCell ref="E2:G2"/>
    <mergeCell ref="H2:J2"/>
    <mergeCell ref="E12:G12"/>
    <mergeCell ref="H12:J12"/>
    <mergeCell ref="K12:M12"/>
    <mergeCell ref="K2:M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AE7EB-BEE1-44D5-A18A-D26602CD6FC5}">
  <dimension ref="B2:F18"/>
  <sheetViews>
    <sheetView workbookViewId="0">
      <selection activeCell="H8" sqref="H8"/>
    </sheetView>
  </sheetViews>
  <sheetFormatPr defaultRowHeight="14.5" x14ac:dyDescent="0.35"/>
  <cols>
    <col min="2" max="2" width="8.81640625" bestFit="1" customWidth="1"/>
    <col min="3" max="3" width="5.1796875" customWidth="1"/>
    <col min="4" max="4" width="8" bestFit="1" customWidth="1"/>
    <col min="6" max="6" width="16.81640625" bestFit="1" customWidth="1"/>
  </cols>
  <sheetData>
    <row r="2" spans="2:6" ht="15.5" x14ac:dyDescent="0.35">
      <c r="B2" s="139" t="s">
        <v>54</v>
      </c>
      <c r="C2" s="139"/>
      <c r="D2" s="139"/>
      <c r="E2" s="139"/>
      <c r="F2" s="139"/>
    </row>
    <row r="3" spans="2:6" ht="15" thickBot="1" x14ac:dyDescent="0.4">
      <c r="B3" s="143"/>
      <c r="C3" s="143"/>
      <c r="D3" s="32" t="s">
        <v>50</v>
      </c>
      <c r="E3" s="32" t="s">
        <v>40</v>
      </c>
      <c r="F3" s="58" t="s">
        <v>52</v>
      </c>
    </row>
    <row r="4" spans="2:6" ht="15" thickTop="1" x14ac:dyDescent="0.35">
      <c r="B4" s="142" t="s">
        <v>53</v>
      </c>
      <c r="C4" s="94" t="s">
        <v>24</v>
      </c>
      <c r="D4" s="33">
        <v>0.97499999999999998</v>
      </c>
      <c r="E4" s="33">
        <v>3.6999999999999998E-2</v>
      </c>
      <c r="F4" s="33">
        <v>0</v>
      </c>
    </row>
    <row r="5" spans="2:6" x14ac:dyDescent="0.35">
      <c r="B5" s="140"/>
      <c r="C5" s="95" t="s">
        <v>25</v>
      </c>
      <c r="D5" s="33">
        <v>3.2000000000000001E-2</v>
      </c>
      <c r="E5" s="33">
        <v>0.01</v>
      </c>
      <c r="F5" s="33">
        <v>2E-3</v>
      </c>
    </row>
    <row r="6" spans="2:6" x14ac:dyDescent="0.35">
      <c r="B6" s="140"/>
      <c r="C6" s="95" t="s">
        <v>29</v>
      </c>
      <c r="D6" s="33">
        <v>0.79100000000000004</v>
      </c>
      <c r="E6" s="33">
        <v>3.4000000000000002E-2</v>
      </c>
      <c r="F6" s="33">
        <v>0</v>
      </c>
    </row>
    <row r="7" spans="2:6" x14ac:dyDescent="0.35">
      <c r="B7" s="140"/>
      <c r="C7" s="95" t="s">
        <v>30</v>
      </c>
      <c r="D7" s="33">
        <v>0.97</v>
      </c>
      <c r="E7" s="33">
        <v>4.1000000000000002E-2</v>
      </c>
      <c r="F7" s="33">
        <v>0</v>
      </c>
    </row>
    <row r="8" spans="2:6" x14ac:dyDescent="0.35">
      <c r="B8" s="140"/>
      <c r="C8" s="95" t="s">
        <v>26</v>
      </c>
      <c r="D8" s="33">
        <v>0.93300000000000005</v>
      </c>
      <c r="E8" s="33">
        <v>8.9999999999999993E-3</v>
      </c>
      <c r="F8" s="33">
        <v>0</v>
      </c>
    </row>
    <row r="9" spans="2:6" x14ac:dyDescent="0.35">
      <c r="B9" s="140"/>
      <c r="C9" s="95" t="s">
        <v>27</v>
      </c>
      <c r="D9" s="33">
        <v>0.70599999999999996</v>
      </c>
      <c r="E9" s="33">
        <v>8.9999999999999993E-3</v>
      </c>
      <c r="F9" s="33">
        <v>0</v>
      </c>
    </row>
    <row r="10" spans="2:6" x14ac:dyDescent="0.35">
      <c r="B10" s="140"/>
      <c r="C10" s="95" t="s">
        <v>28</v>
      </c>
      <c r="D10" s="33">
        <v>0.83199999999999996</v>
      </c>
      <c r="E10" s="33">
        <v>0.01</v>
      </c>
      <c r="F10" s="33">
        <v>0</v>
      </c>
    </row>
    <row r="11" spans="2:6" x14ac:dyDescent="0.35">
      <c r="B11" s="140"/>
      <c r="C11" s="95" t="s">
        <v>55</v>
      </c>
      <c r="D11" s="33">
        <v>0.92800000000000005</v>
      </c>
      <c r="E11" s="33">
        <v>6.5000000000000002E-2</v>
      </c>
      <c r="F11" s="33">
        <v>0</v>
      </c>
    </row>
    <row r="12" spans="2:6" x14ac:dyDescent="0.35">
      <c r="B12" s="140"/>
      <c r="C12" s="95" t="s">
        <v>31</v>
      </c>
      <c r="D12" s="33">
        <v>0.95899999999999996</v>
      </c>
      <c r="E12" s="33">
        <v>5.0999999999999997E-2</v>
      </c>
      <c r="F12" s="33">
        <v>0</v>
      </c>
    </row>
    <row r="13" spans="2:6" x14ac:dyDescent="0.35">
      <c r="B13" s="140"/>
      <c r="C13" s="95" t="s">
        <v>32</v>
      </c>
      <c r="D13" s="33">
        <v>0.64500000000000002</v>
      </c>
      <c r="E13" s="33">
        <v>3.6999999999999998E-2</v>
      </c>
      <c r="F13" s="33">
        <v>0</v>
      </c>
    </row>
    <row r="14" spans="2:6" x14ac:dyDescent="0.35">
      <c r="B14" s="140"/>
      <c r="C14" s="95" t="s">
        <v>56</v>
      </c>
      <c r="D14" s="33">
        <v>1.4999999999999999E-2</v>
      </c>
      <c r="E14" s="33">
        <v>5.0000000000000001E-3</v>
      </c>
      <c r="F14" s="33">
        <v>4.0000000000000001E-3</v>
      </c>
    </row>
    <row r="15" spans="2:6" x14ac:dyDescent="0.35">
      <c r="B15" s="140" t="s">
        <v>51</v>
      </c>
      <c r="C15" s="95" t="s">
        <v>4</v>
      </c>
      <c r="D15" s="33">
        <v>0.11799999999999999</v>
      </c>
      <c r="E15" s="33">
        <v>1.2999999999999999E-2</v>
      </c>
      <c r="F15" s="33">
        <v>0</v>
      </c>
    </row>
    <row r="16" spans="2:6" x14ac:dyDescent="0.35">
      <c r="B16" s="140"/>
      <c r="C16" s="95" t="s">
        <v>7</v>
      </c>
      <c r="D16" s="33">
        <v>0.13300000000000001</v>
      </c>
      <c r="E16" s="33">
        <v>1.7999999999999999E-2</v>
      </c>
      <c r="F16" s="33">
        <v>0</v>
      </c>
    </row>
    <row r="17" spans="2:6" ht="15" thickBot="1" x14ac:dyDescent="0.4">
      <c r="B17" s="141"/>
      <c r="C17" s="96" t="s">
        <v>9</v>
      </c>
      <c r="D17" s="57">
        <v>5.3999999999999999E-2</v>
      </c>
      <c r="E17" s="57">
        <v>1.0999999999999999E-2</v>
      </c>
      <c r="F17" s="57">
        <v>0</v>
      </c>
    </row>
    <row r="18" spans="2:6" ht="15" thickTop="1" x14ac:dyDescent="0.35"/>
  </sheetData>
  <mergeCells count="4">
    <mergeCell ref="B2:F2"/>
    <mergeCell ref="B15:B17"/>
    <mergeCell ref="B4:B14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Descriptive Statistics</vt:lpstr>
      <vt:lpstr>Model Fit Indices</vt:lpstr>
      <vt:lpstr>Factor Loadings</vt:lpstr>
      <vt:lpstr>Correlation Matrix</vt:lpstr>
      <vt:lpstr>Paths</vt:lpstr>
      <vt:lpstr>R-Square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Myesha Iqbal</cp:lastModifiedBy>
  <dcterms:created xsi:type="dcterms:W3CDTF">2015-06-05T18:17:20Z</dcterms:created>
  <dcterms:modified xsi:type="dcterms:W3CDTF">2025-07-13T14:55:15Z</dcterms:modified>
</cp:coreProperties>
</file>