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uis\Documents\GitHub\SoS12\AAE 560 Air Taxi Model\+airtaxi\"/>
    </mc:Choice>
  </mc:AlternateContent>
  <xr:revisionPtr revIDLastSave="0" documentId="13_ncr:1_{5041A7DA-B76F-4425-9470-9662070BDAE9}" xr6:coauthVersionLast="31" xr6:coauthVersionMax="31" xr10:uidLastSave="{00000000-0000-0000-0000-000000000000}"/>
  <bookViews>
    <workbookView xWindow="0" yWindow="456" windowWidth="28800" windowHeight="12300" activeTab="2" xr2:uid="{00000000-000D-0000-FFFF-FFFF00000000}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B10" i="3" l="1"/>
  <c r="J12" i="3" l="1"/>
  <c r="I12" i="3"/>
  <c r="H12" i="3"/>
  <c r="G12" i="3"/>
  <c r="L12" i="3" l="1"/>
  <c r="K12" i="3"/>
  <c r="F12" i="3"/>
  <c r="E12" i="3"/>
  <c r="D12" i="3"/>
  <c r="C12" i="3"/>
  <c r="D9" i="3"/>
  <c r="C9" i="3"/>
  <c r="B15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1" i="3" l="1"/>
  <c r="B4" i="3" s="1"/>
  <c r="B6" i="3" l="1"/>
</calcChain>
</file>

<file path=xl/sharedStrings.xml><?xml version="1.0" encoding="utf-8"?>
<sst xmlns="http://schemas.openxmlformats.org/spreadsheetml/2006/main" count="56" uniqueCount="36">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</sst>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A10" workbookViewId="0">
      <selection activeCell="D11" sqref="D11"/>
    </sheetView>
  </sheetViews>
  <sheetFormatPr defaultColWidth="8.77734375" defaultRowHeight="14.4" x14ac:dyDescent="0.3"/>
  <cols>
    <col min="1" max="1" width="26" bestFit="1" customWidth="1"/>
    <col min="2" max="2" width="16" customWidth="1"/>
    <col min="3" max="3" width="15" customWidth="1"/>
    <col min="4" max="4" width="14.44140625" customWidth="1"/>
    <col min="5" max="5" width="14.33203125" customWidth="1"/>
    <col min="6" max="6" width="14.21875" customWidth="1"/>
    <col min="10" max="10" width="22.109375" bestFit="1" customWidth="1"/>
  </cols>
  <sheetData>
    <row r="1" spans="1:15" x14ac:dyDescent="0.3">
      <c r="A1" s="1" t="s">
        <v>0</v>
      </c>
      <c r="B1" s="13">
        <v>1</v>
      </c>
      <c r="J1" s="16" t="s">
        <v>33</v>
      </c>
    </row>
    <row r="2" spans="1:15" x14ac:dyDescent="0.3">
      <c r="A2" s="1" t="s">
        <v>1</v>
      </c>
      <c r="B2" s="14" t="s">
        <v>31</v>
      </c>
      <c r="J2" s="17" t="s">
        <v>32</v>
      </c>
    </row>
    <row r="3" spans="1:15" x14ac:dyDescent="0.3">
      <c r="A3" s="1" t="s">
        <v>2</v>
      </c>
      <c r="B3" s="15">
        <v>30000000</v>
      </c>
      <c r="C3" s="1"/>
      <c r="J3" s="18" t="s">
        <v>34</v>
      </c>
    </row>
    <row r="4" spans="1:15" x14ac:dyDescent="0.3">
      <c r="A4" s="1" t="s">
        <v>18</v>
      </c>
      <c r="B4" s="10">
        <f>B15+B11</f>
        <v>9300000</v>
      </c>
      <c r="J4" s="19" t="s">
        <v>35</v>
      </c>
    </row>
    <row r="6" spans="1:15" x14ac:dyDescent="0.3">
      <c r="A6" s="1" t="s">
        <v>17</v>
      </c>
      <c r="B6" s="10">
        <f>B3-B4</f>
        <v>20700000</v>
      </c>
    </row>
    <row r="9" spans="1:15" x14ac:dyDescent="0.3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3">
      <c r="A10" s="1" t="s">
        <v>21</v>
      </c>
      <c r="B10" s="11">
        <f>C10+D10</f>
        <v>40</v>
      </c>
      <c r="C10" s="13">
        <v>20</v>
      </c>
      <c r="D10" s="13">
        <v>20</v>
      </c>
      <c r="H10" s="5"/>
      <c r="I10" s="5"/>
      <c r="J10" s="5"/>
    </row>
    <row r="11" spans="1:15" x14ac:dyDescent="0.3">
      <c r="A11" s="1" t="s">
        <v>29</v>
      </c>
      <c r="B11" s="10">
        <f>C10*Aircraft!E2 + D10*Aircraft!E3  + E10*Aircraft!E4</f>
        <v>9000000</v>
      </c>
      <c r="H11" s="5"/>
      <c r="I11" s="5"/>
      <c r="J11" s="5"/>
    </row>
    <row r="12" spans="1:15" x14ac:dyDescent="0.3">
      <c r="C12" s="1" t="str">
        <f>IF(Ports!A2="","","Port "&amp;Ports!A2)</f>
        <v>Port 1</v>
      </c>
      <c r="D12" s="1" t="str">
        <f>IF(Ports!A3="","","Port "&amp;Ports!A3)</f>
        <v>Port 2</v>
      </c>
      <c r="E12" s="1" t="str">
        <f>IF(Ports!A4="","","Port "&amp;Ports!A4)</f>
        <v>Port 3</v>
      </c>
      <c r="F12" s="1" t="str">
        <f>IF(Ports!A5="","","Port "&amp;Ports!A5)</f>
        <v>Port 4</v>
      </c>
      <c r="G12" s="1" t="str">
        <f>IF(Ports!$A$6="","","Port "&amp;Ports!$A$6)</f>
        <v>Port 5</v>
      </c>
      <c r="H12" s="1" t="str">
        <f>IF(Ports!$A$7="","","Port "&amp;Ports!$A$7)</f>
        <v>Port 6</v>
      </c>
      <c r="I12" s="1" t="str">
        <f>IF(Ports!$A$8="","","Port "&amp;Ports!$A$8)</f>
        <v>Port 7</v>
      </c>
      <c r="J12" s="1" t="str">
        <f>IF(Ports!$A$9="","","Port "&amp;Ports!$A$9)</f>
        <v>Port 8</v>
      </c>
      <c r="K12" s="1" t="str">
        <f>IF(Ports!A10="","","Port "&amp;Ports!A10)</f>
        <v>Port 9</v>
      </c>
      <c r="L12" s="1" t="str">
        <f>IF(Ports!A11="","","Port "&amp;Ports!A11)</f>
        <v>Port 10</v>
      </c>
      <c r="M12" s="1" t="str">
        <f>IF(Ports!A12="","","Port "&amp;Ports!A12)</f>
        <v/>
      </c>
      <c r="N12" s="1"/>
      <c r="O12" s="1"/>
    </row>
    <row r="13" spans="1:15" x14ac:dyDescent="0.3">
      <c r="A13" s="1" t="s">
        <v>19</v>
      </c>
      <c r="B13" s="12">
        <v>10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13" t="s">
        <v>28</v>
      </c>
      <c r="I13" s="13" t="s">
        <v>28</v>
      </c>
      <c r="J13" s="13" t="s">
        <v>28</v>
      </c>
      <c r="K13" s="13" t="s">
        <v>28</v>
      </c>
      <c r="L13" s="13" t="s">
        <v>28</v>
      </c>
      <c r="M13" s="3"/>
      <c r="N13" s="3"/>
    </row>
    <row r="14" spans="1:15" x14ac:dyDescent="0.3">
      <c r="A14" s="1" t="s">
        <v>20</v>
      </c>
      <c r="B14" s="12">
        <v>10</v>
      </c>
      <c r="C14" s="13" t="s">
        <v>23</v>
      </c>
      <c r="D14" s="13" t="s">
        <v>23</v>
      </c>
      <c r="E14" s="13" t="s">
        <v>23</v>
      </c>
      <c r="F14" s="13" t="s">
        <v>23</v>
      </c>
      <c r="G14" s="13" t="s">
        <v>23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</row>
    <row r="15" spans="1:15" x14ac:dyDescent="0.3">
      <c r="A15" s="4" t="s">
        <v>30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300000</v>
      </c>
      <c r="H15" s="5"/>
      <c r="I15" s="5"/>
      <c r="J15" s="5"/>
    </row>
    <row r="16" spans="1:15" x14ac:dyDescent="0.3">
      <c r="C16" s="1"/>
      <c r="D16" s="1"/>
      <c r="H16" s="5"/>
      <c r="I16" s="5"/>
      <c r="J16" s="5"/>
    </row>
    <row r="17" spans="8:10" x14ac:dyDescent="0.3">
      <c r="H17" s="5"/>
      <c r="I17" s="5"/>
      <c r="J17" s="5"/>
    </row>
    <row r="18" spans="8:10" x14ac:dyDescent="0.3">
      <c r="H18" s="6"/>
      <c r="I18" s="7"/>
      <c r="J18" s="5"/>
    </row>
    <row r="19" spans="8:10" x14ac:dyDescent="0.3">
      <c r="H19" s="5"/>
      <c r="I19" s="5"/>
      <c r="J19" s="5"/>
    </row>
    <row r="20" spans="8:10" x14ac:dyDescent="0.3">
      <c r="H20" s="5"/>
      <c r="I20" s="5"/>
      <c r="J20" s="5"/>
    </row>
    <row r="21" spans="8:10" x14ac:dyDescent="0.3">
      <c r="H21" s="5"/>
      <c r="I21" s="5"/>
      <c r="J21" s="5"/>
    </row>
  </sheetData>
  <dataValidations count="2">
    <dataValidation type="list" allowBlank="1" showInputMessage="1" showErrorMessage="1" sqref="C13:N13" xr:uid="{00000000-0002-0000-0000-000000000000}">
      <formula1>"Yes,No"</formula1>
    </dataValidation>
    <dataValidation type="list" allowBlank="1" showInputMessage="1" showErrorMessage="1" sqref="C14:L14" xr:uid="{00000000-0002-0000-0000-000001000000}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3" sqref="C3"/>
    </sheetView>
  </sheetViews>
  <sheetFormatPr defaultColWidth="8.77734375" defaultRowHeight="14.4" x14ac:dyDescent="0.3"/>
  <cols>
    <col min="1" max="1" width="16.6640625" customWidth="1"/>
    <col min="2" max="2" width="15.44140625" customWidth="1"/>
    <col min="3" max="3" width="14.44140625" customWidth="1"/>
    <col min="4" max="4" width="18.21875" customWidth="1"/>
    <col min="5" max="5" width="13" customWidth="1"/>
  </cols>
  <sheetData>
    <row r="1" spans="1:5" x14ac:dyDescent="0.3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3">
      <c r="A2" t="s">
        <v>3</v>
      </c>
      <c r="B2">
        <v>170</v>
      </c>
      <c r="C2">
        <v>200</v>
      </c>
      <c r="D2">
        <v>4</v>
      </c>
      <c r="E2" s="9">
        <v>200000</v>
      </c>
    </row>
    <row r="3" spans="1:5" x14ac:dyDescent="0.3">
      <c r="A3" t="s">
        <v>4</v>
      </c>
      <c r="B3">
        <v>170</v>
      </c>
      <c r="C3">
        <v>200</v>
      </c>
      <c r="D3">
        <v>4</v>
      </c>
      <c r="E3" s="9">
        <v>250000</v>
      </c>
    </row>
    <row r="4" spans="1:5" x14ac:dyDescent="0.3">
      <c r="E4" s="2"/>
    </row>
    <row r="12" spans="1:5" x14ac:dyDescent="0.3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abSelected="1" topLeftCell="A7" workbookViewId="0">
      <selection activeCell="A3" sqref="A3"/>
    </sheetView>
  </sheetViews>
  <sheetFormatPr defaultColWidth="8.77734375" defaultRowHeight="14.4" x14ac:dyDescent="0.3"/>
  <cols>
    <col min="2" max="3" width="10.21875" customWidth="1"/>
    <col min="4" max="4" width="24.77734375" bestFit="1" customWidth="1"/>
    <col min="5" max="5" width="12.6640625" customWidth="1"/>
    <col min="6" max="6" width="18.44140625" bestFit="1" customWidth="1"/>
    <col min="7" max="7" width="15.77734375" bestFit="1" customWidth="1"/>
    <col min="8" max="8" width="18.21875" customWidth="1"/>
    <col min="9" max="9" width="15.44140625" customWidth="1"/>
  </cols>
  <sheetData>
    <row r="1" spans="1:9" x14ac:dyDescent="0.3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  <c r="I1" s="1"/>
    </row>
    <row r="2" spans="1:9" x14ac:dyDescent="0.3">
      <c r="A2">
        <v>1</v>
      </c>
      <c r="B2">
        <v>25</v>
      </c>
      <c r="C2">
        <v>65</v>
      </c>
      <c r="D2" s="9">
        <v>0.2</v>
      </c>
      <c r="E2">
        <v>4</v>
      </c>
      <c r="F2" s="9">
        <v>20</v>
      </c>
    </row>
    <row r="3" spans="1:9" x14ac:dyDescent="0.3">
      <c r="A3">
        <v>2</v>
      </c>
      <c r="B3">
        <v>45</v>
      </c>
      <c r="C3">
        <v>40</v>
      </c>
      <c r="D3" s="9">
        <v>0.2</v>
      </c>
      <c r="E3">
        <v>4</v>
      </c>
      <c r="F3" s="9">
        <v>20</v>
      </c>
    </row>
    <row r="4" spans="1:9" x14ac:dyDescent="0.3">
      <c r="A4">
        <v>3</v>
      </c>
      <c r="B4">
        <v>75</v>
      </c>
      <c r="C4">
        <v>63</v>
      </c>
      <c r="D4" s="9">
        <v>0.2</v>
      </c>
      <c r="E4">
        <v>4</v>
      </c>
      <c r="F4" s="9">
        <v>20</v>
      </c>
    </row>
    <row r="5" spans="1:9" x14ac:dyDescent="0.3">
      <c r="A5">
        <v>4</v>
      </c>
      <c r="B5">
        <v>100</v>
      </c>
      <c r="C5">
        <v>45</v>
      </c>
      <c r="D5" s="9">
        <v>0.2</v>
      </c>
      <c r="E5">
        <v>4</v>
      </c>
      <c r="F5" s="9">
        <v>20</v>
      </c>
    </row>
    <row r="6" spans="1:9" x14ac:dyDescent="0.3">
      <c r="A6">
        <v>5</v>
      </c>
      <c r="B6">
        <v>87</v>
      </c>
      <c r="C6">
        <v>36</v>
      </c>
      <c r="D6" s="9">
        <v>0.2</v>
      </c>
      <c r="E6">
        <v>4</v>
      </c>
      <c r="F6" s="9">
        <v>20</v>
      </c>
    </row>
    <row r="7" spans="1:9" x14ac:dyDescent="0.3">
      <c r="A7">
        <v>6</v>
      </c>
      <c r="B7">
        <v>10</v>
      </c>
      <c r="C7">
        <v>10</v>
      </c>
      <c r="D7" s="9">
        <v>0.2</v>
      </c>
      <c r="E7">
        <v>4</v>
      </c>
      <c r="F7" s="9">
        <v>20</v>
      </c>
    </row>
    <row r="8" spans="1:9" x14ac:dyDescent="0.3">
      <c r="A8">
        <v>7</v>
      </c>
      <c r="B8">
        <v>20</v>
      </c>
      <c r="C8">
        <v>20</v>
      </c>
      <c r="D8" s="9">
        <v>0.2</v>
      </c>
      <c r="E8">
        <v>4</v>
      </c>
      <c r="F8" s="9">
        <v>20</v>
      </c>
    </row>
    <row r="9" spans="1:9" x14ac:dyDescent="0.3">
      <c r="A9">
        <v>8</v>
      </c>
      <c r="B9">
        <v>30</v>
      </c>
      <c r="C9">
        <v>30</v>
      </c>
      <c r="D9" s="9">
        <v>0.2</v>
      </c>
      <c r="E9">
        <v>4</v>
      </c>
      <c r="F9" s="9">
        <v>20</v>
      </c>
    </row>
    <row r="10" spans="1:9" x14ac:dyDescent="0.3">
      <c r="A10">
        <v>9</v>
      </c>
      <c r="B10">
        <v>40</v>
      </c>
      <c r="C10">
        <v>40</v>
      </c>
      <c r="D10" s="9">
        <v>0.2</v>
      </c>
      <c r="E10">
        <v>4</v>
      </c>
      <c r="F10" s="9">
        <v>20</v>
      </c>
    </row>
    <row r="11" spans="1:9" x14ac:dyDescent="0.3">
      <c r="A11">
        <v>10</v>
      </c>
      <c r="B11">
        <v>50</v>
      </c>
      <c r="C11">
        <v>50</v>
      </c>
      <c r="D11" s="9">
        <v>0.2</v>
      </c>
      <c r="E11">
        <v>4</v>
      </c>
      <c r="F11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B3" sqref="B3"/>
    </sheetView>
  </sheetViews>
  <sheetFormatPr defaultColWidth="8.77734375" defaultRowHeight="14.4" x14ac:dyDescent="0.3"/>
  <cols>
    <col min="1" max="1" width="12.44140625" bestFit="1" customWidth="1"/>
    <col min="2" max="2" width="29.77734375" bestFit="1" customWidth="1"/>
    <col min="3" max="3" width="11.44140625" bestFit="1" customWidth="1"/>
  </cols>
  <sheetData>
    <row r="1" spans="1:8" x14ac:dyDescent="0.3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3">
      <c r="A2" t="s">
        <v>22</v>
      </c>
      <c r="B2">
        <v>2</v>
      </c>
      <c r="C2" s="9">
        <v>20000</v>
      </c>
    </row>
    <row r="3" spans="1:8" x14ac:dyDescent="0.3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D14" sqref="D14"/>
    </sheetView>
  </sheetViews>
  <sheetFormatPr defaultColWidth="8.77734375" defaultRowHeight="14.4" x14ac:dyDescent="0.3"/>
  <cols>
    <col min="1" max="1" width="13.6640625" customWidth="1"/>
    <col min="2" max="2" width="15.44140625" bestFit="1" customWidth="1"/>
  </cols>
  <sheetData>
    <row r="1" spans="1:2" x14ac:dyDescent="0.3">
      <c r="A1" s="1" t="s">
        <v>8</v>
      </c>
      <c r="B1" s="1" t="s">
        <v>26</v>
      </c>
    </row>
    <row r="2" spans="1:2" x14ac:dyDescent="0.3">
      <c r="A2" t="str">
        <f>IF(ISBLANK(Aircraft!A2),"",Aircraft!A2)</f>
        <v>Type 1</v>
      </c>
      <c r="B2" s="8">
        <v>0.2</v>
      </c>
    </row>
    <row r="3" spans="1:2" x14ac:dyDescent="0.3">
      <c r="A3" t="str">
        <f>IF(ISBLANK(Aircraft!A3),"",Aircraft!A3)</f>
        <v>Type 2</v>
      </c>
      <c r="B3" s="8">
        <v>0.2</v>
      </c>
    </row>
    <row r="4" spans="1:2" x14ac:dyDescent="0.3">
      <c r="A4" t="str">
        <f>IF(ISBLANK(Aircraft!A4),"",Aircraft!A4)</f>
        <v/>
      </c>
      <c r="B4" s="3"/>
    </row>
    <row r="5" spans="1:2" x14ac:dyDescent="0.3">
      <c r="A5" t="str">
        <f>IF(ISBLANK(Aircraft!A5),"",Aircraft!A5)</f>
        <v/>
      </c>
      <c r="B5" s="3"/>
    </row>
    <row r="6" spans="1:2" x14ac:dyDescent="0.3">
      <c r="A6" t="str">
        <f>IF(ISBLANK(Aircraft!A6),"",Aircraft!A6)</f>
        <v/>
      </c>
      <c r="B6" s="3"/>
    </row>
    <row r="7" spans="1:2" x14ac:dyDescent="0.3">
      <c r="A7" t="str">
        <f>IF(ISBLANK(Aircraft!A7),"",Aircraft!A7)</f>
        <v/>
      </c>
      <c r="B7" s="3"/>
    </row>
    <row r="8" spans="1:2" x14ac:dyDescent="0.3">
      <c r="A8" t="str">
        <f>IF(ISBLANK(Aircraft!A8),"",Aircraft!A8)</f>
        <v/>
      </c>
      <c r="B8" s="3"/>
    </row>
    <row r="9" spans="1:2" x14ac:dyDescent="0.3">
      <c r="A9" t="str">
        <f>IF(ISBLANK(Aircraft!A9),"",Aircraft!A9)</f>
        <v/>
      </c>
      <c r="B9" s="3"/>
    </row>
    <row r="10" spans="1:2" x14ac:dyDescent="0.3">
      <c r="A10" t="str">
        <f>IF(ISBLANK(Aircraft!A10),"",Aircraft!A10)</f>
        <v/>
      </c>
      <c r="B10" s="3"/>
    </row>
    <row r="11" spans="1:2" x14ac:dyDescent="0.3">
      <c r="A11" t="str">
        <f>IF(ISBLANK(Aircraft!A11),"",Aircraft!A11)</f>
        <v/>
      </c>
      <c r="B11" s="3"/>
    </row>
    <row r="12" spans="1:2" x14ac:dyDescent="0.3">
      <c r="A12" t="str">
        <f>IF(ISBLANK(Aircraft!A12),"",Aircraft!A12)</f>
        <v/>
      </c>
      <c r="B12" s="3"/>
    </row>
    <row r="13" spans="1:2" x14ac:dyDescent="0.3">
      <c r="A13" t="str">
        <f>IF(ISBLANK(Aircraft!A13),"",Aircraft!A13)</f>
        <v/>
      </c>
      <c r="B13" s="3"/>
    </row>
    <row r="14" spans="1:2" x14ac:dyDescent="0.3">
      <c r="A14" t="str">
        <f>IF(ISBLANK(Aircraft!A14),"",Aircraft!A14)</f>
        <v/>
      </c>
      <c r="B14" s="3"/>
    </row>
    <row r="15" spans="1:2" x14ac:dyDescent="0.3">
      <c r="A15" t="str">
        <f>IF(ISBLANK(Aircraft!A15),"",Aircraft!A15)</f>
        <v/>
      </c>
      <c r="B15" s="3"/>
    </row>
    <row r="16" spans="1:2" x14ac:dyDescent="0.3">
      <c r="A16" t="str">
        <f>IF(ISBLANK(Aircraft!A16),"",Aircraft!A16)</f>
        <v/>
      </c>
      <c r="B16" s="3"/>
    </row>
    <row r="17" spans="1:2" x14ac:dyDescent="0.3">
      <c r="A17" t="str">
        <f>IF(ISBLANK(Aircraft!A17),"",Aircraft!A17)</f>
        <v/>
      </c>
      <c r="B17" s="3"/>
    </row>
    <row r="18" spans="1:2" x14ac:dyDescent="0.3">
      <c r="A18" t="str">
        <f>IF(ISBLANK(Aircraft!A18),"",Aircraft!A18)</f>
        <v/>
      </c>
      <c r="B18" s="3"/>
    </row>
    <row r="19" spans="1:2" x14ac:dyDescent="0.3">
      <c r="A19" t="str">
        <f>IF(ISBLANK(Aircraft!A19),"",Aircraft!A19)</f>
        <v/>
      </c>
      <c r="B19" s="3"/>
    </row>
    <row r="20" spans="1:2" x14ac:dyDescent="0.3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Luis Dietsche</cp:lastModifiedBy>
  <dcterms:created xsi:type="dcterms:W3CDTF">2018-02-06T02:44:59Z</dcterms:created>
  <dcterms:modified xsi:type="dcterms:W3CDTF">2018-04-14T16:47:22Z</dcterms:modified>
</cp:coreProperties>
</file>