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B9BB4F36-1E2E-4B46-B0A2-020751DC3B51}" xr6:coauthVersionLast="47" xr6:coauthVersionMax="47" xr10:uidLastSave="{00000000-0000-0000-0000-000000000000}"/>
  <bookViews>
    <workbookView xWindow="34560" yWindow="500" windowWidth="32000" windowHeight="17500" activeTab="4" xr2:uid="{00000000-000D-0000-FFFF-FFFF00000000}"/>
  </bookViews>
  <sheets>
    <sheet name="1차_아동환경감수성" sheetId="2" state="hidden" r:id="rId1"/>
    <sheet name="2차_아동_환경감수성" sheetId="3" state="hidden" r:id="rId2"/>
    <sheet name="3차_아동_환경감수성" sheetId="4" state="hidden" r:id="rId3"/>
    <sheet name="Codebook_Children" sheetId="5" r:id="rId4"/>
    <sheet name="Codebook_Parents" sheetId="6" r:id="rId5"/>
    <sheet name="4차_아동_환경감수성+" sheetId="10" state="hidden" r:id="rId6"/>
    <sheet name="reliability_1 " sheetId="11" state="hidden" r:id="rId7"/>
    <sheet name="reliability_2" sheetId="12" state="hidden" r:id="rId8"/>
    <sheet name="설문" sheetId="17" state="hidden" r:id="rId9"/>
    <sheet name="2022_디자인 기회와 고려사항" sheetId="18"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6" l="1"/>
  <c r="E52" i="6" s="1"/>
  <c r="E51" i="6"/>
  <c r="K36" i="17"/>
  <c r="M34" i="17"/>
  <c r="K34" i="17"/>
  <c r="K32" i="17"/>
  <c r="K28" i="17"/>
  <c r="K26" i="17"/>
  <c r="K24" i="17"/>
  <c r="K22" i="17"/>
  <c r="J344" i="12"/>
  <c r="I344" i="12"/>
  <c r="H342" i="12"/>
  <c r="J340" i="12"/>
  <c r="I340" i="12"/>
  <c r="K592" i="11"/>
  <c r="J592" i="11"/>
  <c r="L592" i="11" s="1"/>
  <c r="J594" i="11" s="1"/>
  <c r="I592" i="11"/>
  <c r="K368" i="11"/>
  <c r="J368" i="11"/>
  <c r="J262" i="11"/>
  <c r="L260" i="11"/>
  <c r="K260" i="11"/>
  <c r="M260" i="11" s="1"/>
  <c r="L262" i="11" s="1"/>
  <c r="G1508" i="10"/>
  <c r="G1389" i="10"/>
  <c r="G1005" i="10"/>
  <c r="H1508" i="10" s="1"/>
  <c r="G723" i="10"/>
  <c r="G1507" i="5"/>
  <c r="G1388" i="5"/>
  <c r="G1004" i="5"/>
  <c r="G722" i="5"/>
  <c r="J239" i="3"/>
  <c r="G239" i="3"/>
  <c r="F239" i="3"/>
  <c r="J240" i="3" s="1"/>
  <c r="H236" i="3"/>
  <c r="H234" i="3"/>
  <c r="H231" i="3"/>
  <c r="H227" i="3"/>
  <c r="H225" i="3"/>
  <c r="H220" i="3"/>
  <c r="H210" i="3"/>
  <c r="G209" i="3"/>
  <c r="F209" i="3"/>
  <c r="H207" i="3"/>
  <c r="H195" i="3"/>
  <c r="H194" i="3"/>
  <c r="H187" i="3"/>
  <c r="H177" i="3"/>
  <c r="H171" i="3"/>
  <c r="H162" i="3"/>
  <c r="G161" i="3"/>
  <c r="F161" i="3"/>
  <c r="H159" i="3"/>
  <c r="G159" i="3"/>
  <c r="H147" i="3"/>
  <c r="G147" i="3"/>
  <c r="H145" i="3"/>
  <c r="G145" i="3"/>
  <c r="H144" i="3"/>
  <c r="G144" i="3"/>
  <c r="F144" i="3"/>
  <c r="H140" i="3"/>
  <c r="H137" i="3"/>
  <c r="H135" i="3"/>
  <c r="H127" i="3"/>
  <c r="H123" i="3"/>
  <c r="H120" i="3"/>
  <c r="H118" i="3"/>
  <c r="H110" i="3"/>
  <c r="H109" i="3"/>
  <c r="H108" i="3"/>
  <c r="L106" i="3"/>
  <c r="L105" i="3"/>
  <c r="H105" i="3"/>
  <c r="F104" i="3"/>
  <c r="G101" i="3" s="1"/>
  <c r="K60" i="3"/>
  <c r="K58" i="3"/>
  <c r="K23" i="3"/>
  <c r="K365" i="2"/>
  <c r="J365" i="2"/>
  <c r="K335" i="2"/>
  <c r="J335" i="2"/>
  <c r="K316" i="2"/>
  <c r="J316" i="2"/>
  <c r="K235" i="2"/>
  <c r="J235" i="2"/>
  <c r="K194" i="2"/>
  <c r="J194" i="2"/>
  <c r="K177" i="2"/>
  <c r="J177" i="2"/>
  <c r="K161" i="2"/>
  <c r="J161" i="2"/>
  <c r="K128" i="2"/>
  <c r="J128" i="2"/>
  <c r="K96" i="2"/>
  <c r="J96" i="2"/>
  <c r="K71" i="2"/>
  <c r="J71" i="2"/>
  <c r="J346" i="12" l="1"/>
  <c r="K346" i="12" s="1"/>
  <c r="J369" i="11"/>
  <c r="K369" i="11" s="1"/>
  <c r="J342" i="12"/>
  <c r="K342" i="12" s="1"/>
  <c r="G18" i="3"/>
  <c r="G21" i="3"/>
  <c r="G63" i="3"/>
  <c r="H1507" i="5"/>
  <c r="G13" i="3"/>
  <c r="G25" i="3"/>
  <c r="G67" i="3"/>
  <c r="G66" i="3"/>
  <c r="G45" i="3"/>
  <c r="G72" i="3"/>
  <c r="G47" i="3"/>
  <c r="G86" i="3"/>
  <c r="G5" i="3"/>
  <c r="G50" i="3"/>
  <c r="G10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0" authorId="0" shapeId="0" xr:uid="{00000000-0006-0000-0200-000001000000}">
      <text>
        <r>
          <rPr>
            <sz val="10"/>
            <color rgb="FF000000"/>
            <rFont val="Arial"/>
            <family val="2"/>
            <scheme val="minor"/>
          </rPr>
          <t>등산
	-Jaeyoung Myung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52" authorId="0" shapeId="0" xr:uid="{00000000-0006-0000-0300-00000F000000}">
      <text>
        <r>
          <rPr>
            <sz val="10"/>
            <color rgb="FF000000"/>
            <rFont val="Arial"/>
            <family val="2"/>
            <scheme val="minor"/>
          </rPr>
          <t>이건 다시 한번 생각해보기
	-Jaeyoung Myung</t>
        </r>
      </text>
    </comment>
    <comment ref="F736" authorId="0" shapeId="0" xr:uid="{00000000-0006-0000-0300-00000E000000}">
      <text>
        <r>
          <rPr>
            <sz val="10"/>
            <color rgb="FF000000"/>
            <rFont val="Arial"/>
            <family val="2"/>
            <scheme val="minor"/>
          </rPr>
          <t>산에 모기 물림--&gt;긁음--&gt;부풀어오름--&gt;얼음찜질--&gt; 계속 가려움
	-Jaeyoung Myung</t>
        </r>
      </text>
    </comment>
    <comment ref="F746" authorId="0" shapeId="0" xr:uid="{00000000-0006-0000-0300-00000D000000}">
      <text>
        <r>
          <rPr>
            <sz val="10"/>
            <color rgb="FF000000"/>
            <rFont val="Arial"/>
            <family val="2"/>
            <scheme val="minor"/>
          </rPr>
          <t>흥미는 있지만, 두려움도 같이 느낌/ 정서를 파악할 때, 가까이 갈 경우 흥미의 표현이며, 만지기 두렵다고 표현함
	-Jaeyoung Myung</t>
        </r>
      </text>
    </comment>
    <comment ref="F755" authorId="0" shapeId="0" xr:uid="{00000000-0006-0000-0300-00000C000000}">
      <text>
        <r>
          <rPr>
            <sz val="10"/>
            <color rgb="FF000000"/>
            <rFont val="Arial"/>
            <family val="2"/>
            <scheme val="minor"/>
          </rPr>
          <t>만져본 경험이 없을 때, 더 긍정적인 감정을 느낄 수 있으면.. biophobia path와 좀 다른데..
	-Jaeyoung Myung</t>
        </r>
      </text>
    </comment>
    <comment ref="F783" authorId="0" shapeId="0" xr:uid="{00000000-0006-0000-0300-00000B000000}">
      <text>
        <r>
          <rPr>
            <sz val="10"/>
            <color rgb="FF000000"/>
            <rFont val="Arial"/>
            <family val="2"/>
            <scheme val="minor"/>
          </rPr>
          <t>동식물과의 상호작용은 필요하지만, 어느정도 선까지만 상호작용할 수 있도록 alert가 필요함
	-Jaeyoung Myung</t>
        </r>
      </text>
    </comment>
    <comment ref="B793" authorId="0" shapeId="0" xr:uid="{00000000-0006-0000-0300-000001000000}">
      <text>
        <r>
          <rPr>
            <sz val="10"/>
            <color rgb="FF000000"/>
            <rFont val="Arial"/>
            <family val="2"/>
            <scheme val="minor"/>
          </rPr>
          <t>기본 정서로 해야될지 고민
	-Jaeyoung Myung</t>
        </r>
      </text>
    </comment>
    <comment ref="F793" authorId="0" shapeId="0" xr:uid="{00000000-0006-0000-0300-00000A000000}">
      <text>
        <r>
          <rPr>
            <sz val="10"/>
            <color rgb="FF000000"/>
            <rFont val="Arial"/>
            <family val="2"/>
            <scheme val="minor"/>
          </rPr>
          <t>자연 공간이 있어도 학생들에게 선택지가 많아, 굳이 자연 공간에 가지 않는 것 같음
	-Jaeyoung Myung
----
모래 사장에서 그림을 그리고, 파도에 들어가서 놀았던 경험
	-Jaeyoung Myung</t>
        </r>
      </text>
    </comment>
    <comment ref="F848" authorId="0" shapeId="0" xr:uid="{00000000-0006-0000-0300-000009000000}">
      <text>
        <r>
          <rPr>
            <sz val="10"/>
            <color rgb="FF000000"/>
            <rFont val="Arial"/>
            <family val="2"/>
            <scheme val="minor"/>
          </rPr>
          <t>자연에 대한 지식을 전달하는 과정에서 감정이 느껴질 수 있음
	-Jaeyoung Myung</t>
        </r>
      </text>
    </comment>
    <comment ref="F973" authorId="0" shapeId="0" xr:uid="{00000000-0006-0000-0300-000008000000}">
      <text>
        <r>
          <rPr>
            <sz val="10"/>
            <color rgb="FF000000"/>
            <rFont val="Arial"/>
            <family val="2"/>
            <scheme val="minor"/>
          </rPr>
          <t>부정적인 감정이라도 복합적으로 느껴짐
	-Jaeyoung Myung</t>
        </r>
      </text>
    </comment>
    <comment ref="F985" authorId="0" shapeId="0" xr:uid="{00000000-0006-0000-0300-000007000000}">
      <text>
        <r>
          <rPr>
            <sz val="10"/>
            <color rgb="FF000000"/>
            <rFont val="Arial"/>
            <family val="2"/>
            <scheme val="minor"/>
          </rPr>
          <t>더러움이 인식일지 확인해봐야함.
	-Jaeyoung Myung</t>
        </r>
      </text>
    </comment>
    <comment ref="F1115" authorId="0" shapeId="0" xr:uid="{00000000-0006-0000-0300-000006000000}">
      <text>
        <r>
          <rPr>
            <sz val="10"/>
            <color rgb="FF000000"/>
            <rFont val="Arial"/>
            <family val="2"/>
            <scheme val="minor"/>
          </rPr>
          <t>공원을 자연적인 것으로 인식하지 않을 수도 있겠다는 생각이 듦
	-Jaeyoung Myung</t>
        </r>
      </text>
    </comment>
    <comment ref="D1258" authorId="0" shapeId="0" xr:uid="{00000000-0006-0000-0300-000005000000}">
      <text>
        <r>
          <rPr>
            <sz val="10"/>
            <color rgb="FF000000"/>
            <rFont val="Arial"/>
            <family val="2"/>
            <scheme val="minor"/>
          </rPr>
          <t>일부러 카테고리로 넣음
	-Jaeyoung Myung</t>
        </r>
      </text>
    </comment>
    <comment ref="F1359" authorId="0" shapeId="0" xr:uid="{00000000-0006-0000-0300-000004000000}">
      <text>
        <r>
          <rPr>
            <sz val="10"/>
            <color rgb="FF000000"/>
            <rFont val="Arial"/>
            <family val="2"/>
            <scheme val="minor"/>
          </rPr>
          <t>고층 빌딩 때문에 하늘을 볼 수있는 것도 없어짐
	-Jaeyoung Myung</t>
        </r>
      </text>
    </comment>
    <comment ref="F1421" authorId="0" shapeId="0" xr:uid="{00000000-0006-0000-0300-000003000000}">
      <text>
        <r>
          <rPr>
            <sz val="10"/>
            <color rgb="FF000000"/>
            <rFont val="Arial"/>
            <family val="2"/>
            <scheme val="minor"/>
          </rPr>
          <t>서로 도움을 주는 존재.. 비즈니스 관계?, 윈윈 관계?
	-Jaeyoung Myung</t>
        </r>
      </text>
    </comment>
    <comment ref="F1441" authorId="0" shapeId="0" xr:uid="{00000000-0006-0000-0300-000002000000}">
      <text>
        <r>
          <rPr>
            <sz val="10"/>
            <color rgb="FF000000"/>
            <rFont val="Arial"/>
            <family val="2"/>
            <scheme val="minor"/>
          </rPr>
          <t>원인을 없애야 한다고 생각함, 그리고 자연환경이 오염되는 원인은 인간이라고 생각함
	-Jaeyoung Myung</t>
        </r>
      </text>
    </comment>
  </commentList>
</comments>
</file>

<file path=xl/sharedStrings.xml><?xml version="1.0" encoding="utf-8"?>
<sst xmlns="http://schemas.openxmlformats.org/spreadsheetml/2006/main" count="8873" uniqueCount="4738">
  <si>
    <t xml:space="preserve">놀이적 상호작용 / 루딕 디자인이 다양한 요인들을 증진시키는데 적합한지 /. 
선행연구랑 잘맞을수도있고,새로운 연구 / 비판적으로 / </t>
  </si>
  <si>
    <t xml:space="preserve">렌즈를 가져야함. </t>
  </si>
  <si>
    <t>연구질문 설정</t>
  </si>
  <si>
    <t xml:space="preserve"> </t>
  </si>
  <si>
    <t>반올림</t>
  </si>
  <si>
    <t>카테고리 별로 하자(비슷한 것 끼리)</t>
  </si>
  <si>
    <t>자연물</t>
  </si>
  <si>
    <t>Themes</t>
  </si>
  <si>
    <t>Categories</t>
  </si>
  <si>
    <t>Sub-categories</t>
  </si>
  <si>
    <t>Codes</t>
  </si>
  <si>
    <t>Meaning units</t>
  </si>
  <si>
    <t>의미단위 개수</t>
  </si>
  <si>
    <t>%</t>
  </si>
  <si>
    <t>코드 설명</t>
  </si>
  <si>
    <t>고려사항으로 넣자.. (자연과 관련된 기존 경험으로.. )</t>
  </si>
  <si>
    <t>기억</t>
  </si>
  <si>
    <t>상호작용</t>
  </si>
  <si>
    <t>직접적인 상호작용</t>
  </si>
  <si>
    <t>놀이</t>
  </si>
  <si>
    <t>나뭇잎으로 부엉이를 만들거나, 나뭇가지로 칼싸움을 한 경험이 있음</t>
  </si>
  <si>
    <t>자연요소을 이용한 놀이활동</t>
  </si>
  <si>
    <t>바다에 가서 새로운 놀이를 만듬</t>
  </si>
  <si>
    <t>자연 공간에서 놀고 싶음</t>
  </si>
  <si>
    <t>자연물을 이용해서 싸움 놀이 활동을 함</t>
  </si>
  <si>
    <t>자연에서 놀이를 할 때 기분이 좋았음</t>
  </si>
  <si>
    <t>친구들과 자연요소(눈)을 이용하여 놀이</t>
  </si>
  <si>
    <t>도움</t>
  </si>
  <si>
    <t>동물들을 위해 나무에 바구니를 만들어줬던 경험</t>
  </si>
  <si>
    <t>동물들을 도와줌</t>
  </si>
  <si>
    <t>동물원에 가서 먹이를 주고 동물들이 다가왔던 기억이 가장 좋았음</t>
  </si>
  <si>
    <t>집근처에서 발견할 수 있는 동물을 도와주고 싶은 마음</t>
  </si>
  <si>
    <t>신체적 접촉</t>
  </si>
  <si>
    <t>강아지를 안아주는 것 외에 같이 놀지 않음</t>
  </si>
  <si>
    <t>동식물과 비·의도적 신체적 접촉</t>
  </si>
  <si>
    <t>강아지를 안아주니 강아지가 자신을 따라옴</t>
  </si>
  <si>
    <t>부정적 자연 경험, 벌레와의 접촉</t>
  </si>
  <si>
    <t>양육, 관리</t>
  </si>
  <si>
    <t>4년 전부터 집에서 파충류를 키우고 있음</t>
  </si>
  <si>
    <t>본인 또는 가족 구성원이 반려동물을 집에서 양육</t>
  </si>
  <si>
    <t>가족들이 식물을 키우고 있음</t>
  </si>
  <si>
    <t>공식 환경 교육을 받지는 않지만 교내 활동으로 식물을 키움</t>
  </si>
  <si>
    <t>반려동물(파충류)를 부모님과 같이 관리하지만, 밥은 자신이 꼭 챙겨줌</t>
  </si>
  <si>
    <t>반려동물과의 교감을 하면 힐링되고 마음이 안정이 됨</t>
  </si>
  <si>
    <t>반려동물을 키운 경험이 있음</t>
  </si>
  <si>
    <t>반려동물을 키웠던 경험이 있음</t>
  </si>
  <si>
    <t>반려동물의 안전에 대한 스트레스반려동물을 관리해야되는 스트레스 (먹이, 청소, 안전)</t>
  </si>
  <si>
    <t>식물(토마토) 한두개만 자라고 모두 죽었음.</t>
  </si>
  <si>
    <t>식물을 키우는데 의무감을 느끼지만 행동으로까지 이어지지 않음.</t>
  </si>
  <si>
    <t>애완동물로봇, 물고기, 거북이를 키움</t>
  </si>
  <si>
    <t>장숭풍뎅이와 사슴벌레를 키웠던 경험이 있음</t>
  </si>
  <si>
    <t>자신의 반려동물이 죽은 경험</t>
  </si>
  <si>
    <t>주변인이 반려동물 양육</t>
  </si>
  <si>
    <t>집에서 식물(토마토)를 키워본 경험이 있음</t>
  </si>
  <si>
    <t>일방적인 대화</t>
  </si>
  <si>
    <t>반려동물(파충류)가 무슨생각을 하는지 궁금해서 말을 걸었던 경험이 있음</t>
  </si>
  <si>
    <t>호기심, 궁금증, 비밀 공유를 때문에 반려동물과 일방적 대화를 함</t>
  </si>
  <si>
    <t>반려동물에게 비밀을 공유</t>
  </si>
  <si>
    <t>의미 부여</t>
  </si>
  <si>
    <t>반려동물에게 이름을 만들어줌</t>
  </si>
  <si>
    <t>동식물에게 이름 작명, 선물 등 특별한 의미 부여를 함</t>
  </si>
  <si>
    <t>식물에 이름을 부여해서 키움</t>
  </si>
  <si>
    <t>주변인의 자연요소에 대한 반응이 좋은 기억으로 남음</t>
  </si>
  <si>
    <t>공간 체험</t>
  </si>
  <si>
    <t>가끔 자연을 경험하러 감</t>
  </si>
  <si>
    <t>숲, 바다와 같은 자연 공간에서의 체험</t>
  </si>
  <si>
    <t>자연 공간에서 씻고, 다리 같은 곳에서 누워서 오렌지 향수를 만들었을 때가 가장 좋았음</t>
  </si>
  <si>
    <t>가족들과 산으로 등산, 캠핑갔던 경험</t>
  </si>
  <si>
    <t>거주지 근처에 자연을 경험할 수 있어 자주 방문함</t>
  </si>
  <si>
    <t>동물원에서 동물을 접할 기회</t>
  </si>
  <si>
    <t>바다에 가는 것을 좋아함</t>
  </si>
  <si>
    <t>바다에 많이 가봄</t>
  </si>
  <si>
    <t>숲에서 가족들과 식사를 한 경험이 가장 좋았음</t>
  </si>
  <si>
    <t>식물을 구경하는 것이 좋음, 산에 가는 것은 싫어하지만 숲 체험은 좋아함</t>
  </si>
  <si>
    <t>시골에 거주하는 할아버지 집에 놀러갔을 때 동물을 접함</t>
  </si>
  <si>
    <t>아쿠아리움에가서 동물 기념품을 구입</t>
  </si>
  <si>
    <t>자연 속에서 가족들과 같이 요리 놀이를 한 경험</t>
  </si>
  <si>
    <t>산에 가끔 감</t>
  </si>
  <si>
    <t>간접적인 상호작용</t>
  </si>
  <si>
    <t>인쇄물</t>
  </si>
  <si>
    <t>책을 통해 상어(동물)에 관심이 생김</t>
  </si>
  <si>
    <t>독서를 통해 자연에 대한 정보, 지식 학습</t>
  </si>
  <si>
    <t>책을 통해 환경과 관련된 정보에 접근</t>
  </si>
  <si>
    <t>책과 인터넷 기사를 통해 환경과 관련된 지식을 알게됨</t>
  </si>
  <si>
    <t>로봇</t>
  </si>
  <si>
    <t>펫 로봇을 이용하여 동물 흉내</t>
  </si>
  <si>
    <t xml:space="preserve">로봇 펫과의 다중 감각 상호작용을 통해 간접적인 </t>
  </si>
  <si>
    <t>영상</t>
  </si>
  <si>
    <t>영상을 통해 동물을 봄</t>
  </si>
  <si>
    <t>동식물 영상 시청</t>
  </si>
  <si>
    <t>유튜브를 통해서 파충류를 찾아봄</t>
  </si>
  <si>
    <t>장래희망이 동물과 관련되어 관련 내용을 디지털 기기를 사용하여 찾아봄</t>
  </si>
  <si>
    <t>자연과 관련된 영상을 자주봄</t>
  </si>
  <si>
    <t>주변인과의 대화</t>
  </si>
  <si>
    <t>다른 사람들과 환경과 관련된 대화를 하지 않음</t>
  </si>
  <si>
    <t>주변인과의 자연과 관련된 대화</t>
  </si>
  <si>
    <t>부모와는 자연과 관련된 대화를 하지만 또래 친구들과는 대화를 하지 않음</t>
  </si>
  <si>
    <t>자연과 관련된 대화를 부모님과 자주 말하는 편임</t>
  </si>
  <si>
    <t>친구가 자연에 관심이 많아 대화를 많이하고 영향을 받음</t>
  </si>
  <si>
    <t>친구들과 자연에 대해 자주 대화를 하는 편</t>
  </si>
  <si>
    <t>친구들과 환경에 대한 대화를 나눴던 경험이 있음</t>
  </si>
  <si>
    <t>학원에서 친구들과 환경에 대한 이야기를 함.</t>
  </si>
  <si>
    <t>환경교육방송을 보고 난 후 친구들과 환경 문제에 대한 대화를 나눈 적이 있음</t>
  </si>
  <si>
    <t>환경에 대한 대화를 나누지는 않지만 환경 관련 프로젝트와 행동을 한 경험은 있음</t>
  </si>
  <si>
    <t>환경에 대해 친구들과 대화를 나누지 않음</t>
  </si>
  <si>
    <t>환경교육</t>
  </si>
  <si>
    <t>환경 교육을 받은 경험이 있음</t>
  </si>
  <si>
    <t>환경 교육을 받은 경험</t>
  </si>
  <si>
    <t>환경교육을 통해 미래에 환경은 파괴될 것이라고 인식</t>
  </si>
  <si>
    <t>환경파괴에 대한 정보와 지식은 학교 교육용 비디오를 통해 접함</t>
  </si>
  <si>
    <t>Sum</t>
  </si>
  <si>
    <t>자연에 대한 느낌, 감정</t>
  </si>
  <si>
    <t>긍정적인 경험</t>
  </si>
  <si>
    <t>놀라움</t>
  </si>
  <si>
    <t>나무에서 버섯이 자라는 모습을 보고 신기했고, 숲 체험을 했던 경험이 재미있고 좋았음</t>
  </si>
  <si>
    <t>자연물을 보고 놀랍고 신기로움을 느낌</t>
  </si>
  <si>
    <t>대나무 축제에 놀러가서 흔히 보지 못하는 대나무를 봤을 때 신기하고 기분이 좋아서 가장 기억에 남았음</t>
  </si>
  <si>
    <t>자연공간에 놀러갔을 때 자연의 변화가 긍정적으로 느껴짐.</t>
  </si>
  <si>
    <t>일체감</t>
  </si>
  <si>
    <t>동생과 함께 돌을를 가지고 놀이를 하고 그림을 그리면서 자연과 하나가 된 경험</t>
  </si>
  <si>
    <t>자연을 이용한 놀이를 통해 자연과 하나됨을 느낌</t>
  </si>
  <si>
    <t>즐거움</t>
  </si>
  <si>
    <t>동물 사진을 찍는 것에 대한 즐거움</t>
  </si>
  <si>
    <t>동물을 보고 즐거움과 재미를 느낌</t>
  </si>
  <si>
    <t>동물과 관련된 유튜브 컨텐츠를 보고 즐거운 감정</t>
  </si>
  <si>
    <t>반려동물(파충류)가 귀뚜라미를 사냥하는 모습을 봤을 때 즐거웠음</t>
  </si>
  <si>
    <t>자연과 관련된 활동에 직접 참여한 경험에서 재미를 느낌</t>
  </si>
  <si>
    <t>안정</t>
  </si>
  <si>
    <t>반려동물과의 교감을 통해 안정감을 느낌</t>
  </si>
  <si>
    <t>부정적인 경험</t>
  </si>
  <si>
    <t>혐오</t>
  </si>
  <si>
    <t>거머리가 다른 동물의 피를 빨아 먹는 것을 보고 징그러움을 느꼈고 가장 싫은 경험으로 남음</t>
  </si>
  <si>
    <t xml:space="preserve">곤충, 환형 동물에 대한 시각, 촉각 경험을 했을 때 혐오감을 느낌. </t>
  </si>
  <si>
    <t>곤충, 에벌레 모양의 잎들이 길거리에 있는 모습이 좋지 않았음.</t>
  </si>
  <si>
    <t>벌레를 싫어해서 산에 가는 것도 싫어함</t>
  </si>
  <si>
    <t>캠핑을 하러 갔을 때, 신발을 벗고 맨발로 산을 올라갔는데 벌레 밟는 느낌이 가장 싫었음</t>
  </si>
  <si>
    <t>등산하는게 힘들어서 싫어함</t>
  </si>
  <si>
    <t>자연에 대한 부정적인 경험 (벌레를 싫어함)</t>
  </si>
  <si>
    <t>주변에서 볼 수 있는 동물에 대한 부정적 인식</t>
  </si>
  <si>
    <t>스트레스</t>
  </si>
  <si>
    <t>반려동물를 관리해야되는 스트레스 (먹이, 청소, 안전)</t>
  </si>
  <si>
    <t>반려 동물에게 먹이를 제공하고 주변을 청소하고, 안전을 고려해야 하기 때문에 스트레스를 받는다.</t>
  </si>
  <si>
    <t>슬픔</t>
  </si>
  <si>
    <t>동생이 곤충에 관심이 많아서 장숭풍뎅이가 죽었을 때 슬퍼함</t>
  </si>
  <si>
    <t>반려동물이 죽었을 때 느끼는 슬픈 감정</t>
  </si>
  <si>
    <t>반려동물이 죽었을 때 슬픔을 느낌</t>
  </si>
  <si>
    <t>키우던 장숭풍뎅이가 죽었던 경험으로 아쉬움을 느낌</t>
  </si>
  <si>
    <t>분노</t>
  </si>
  <si>
    <t>식물을 생물로 인식하여 파괴되는 것에 대한 부정적 감정</t>
  </si>
  <si>
    <t xml:space="preserve">자연물이 파괴되었을 때 분노를 느낌. </t>
  </si>
  <si>
    <t>식물이 파괴되는 것을 직접 경험하지 않아도 상상을 통해 감정 이입</t>
  </si>
  <si>
    <t>친구가 식물을 훼손할 때 화가 남</t>
  </si>
  <si>
    <t>환경이 파괴되고 있는 모습을 보면 화가남</t>
  </si>
  <si>
    <t>인식</t>
  </si>
  <si>
    <t>존재</t>
  </si>
  <si>
    <t>변화하는 존재</t>
  </si>
  <si>
    <t>자연에 대한 감각적인 느낌이 좋음</t>
  </si>
  <si>
    <t>사라질 존재</t>
  </si>
  <si>
    <t>미래 환경이 인공물로 채워질 것이라고 생각</t>
  </si>
  <si>
    <t>인공물로 인해 자연 공간이 사라질 것이라는 인식</t>
  </si>
  <si>
    <t>미래에는 생물들이 많이 사라질 것 (동식물)</t>
  </si>
  <si>
    <t>부정적 미래 환경에 대한 인식 (지구 멸망)</t>
  </si>
  <si>
    <t>동식물이 미래에 멸종할 것이라는 인식</t>
  </si>
  <si>
    <t>자연 요소가 사라질 것이라고 생각</t>
  </si>
  <si>
    <t>미래 자연은 파괴될 것이라고 생각</t>
  </si>
  <si>
    <t>자연은 미래에 파괴될 것이라는 인식</t>
  </si>
  <si>
    <t>미래에 환경이 파괴되어 있을 것이라는 인식</t>
  </si>
  <si>
    <t>미래에는 환경이 악화될 것이라는 인식(특히 대기오염이 심해질 것)</t>
  </si>
  <si>
    <t>소유하고 싶은 존재</t>
  </si>
  <si>
    <t>식물은 쉽게 사라지지 않기 때문에 좋음</t>
  </si>
  <si>
    <t>동식물을 소유하고 싶음</t>
  </si>
  <si>
    <t>바람으로 넣어야 할지</t>
  </si>
  <si>
    <t>강아지 대용으로 로봇 강아지를 가지고 싶음</t>
  </si>
  <si>
    <t>동물_강아지를 키우고 싶음</t>
  </si>
  <si>
    <t>반려동물(고양이)를 키우고 싶음</t>
  </si>
  <si>
    <t>신뢰할 수 있는 존재</t>
  </si>
  <si>
    <t>반려동물에게 마음속에 있는 이야기를 하고 싶음</t>
  </si>
  <si>
    <t>동물은 자신의 비밀을 다른 사람들에게 말하지 않을 것</t>
  </si>
  <si>
    <t>신뢰... 관계에 들어가는게 좋을지 확인 필요</t>
  </si>
  <si>
    <t>반려동물에게 자신의 마음 속에 있는 이야기를 하는 것이 편함</t>
  </si>
  <si>
    <t>반려동물을 친구로 인식하고, 말을 못알아 듣고 움직이기 때문에 자신의 마음 속에 있는 이야기를 하는 것이 편함</t>
  </si>
  <si>
    <t>동물에게 자신의 비밀을 공유하는게 편함</t>
  </si>
  <si>
    <t>반려동물이 친구, 선생님 다음으로 자신의 마음에 있는 이야기를 할 수 있는 존재라 인식</t>
  </si>
  <si>
    <t>친구와 부모님 다음으로 반려동물(파충류)를 신뢰함</t>
  </si>
  <si>
    <t>안식처</t>
  </si>
  <si>
    <t>자연 공간_아지트 같이 숨을 수 있는 곳, 편하게 갈 수 있는 곳이길 바람</t>
  </si>
  <si>
    <t>자연공간을 즐겨 찾거나 편하게 갈 수 있는 공간으로 인식</t>
  </si>
  <si>
    <t>자연 공간을 아지트 또는 산책가거나 노는 곳으로 생각함</t>
  </si>
  <si>
    <t>필요한 존재</t>
  </si>
  <si>
    <t>인간 뿐만 아니라 다른 생태계에 자연이 필요하다고 생각</t>
  </si>
  <si>
    <t>자연은 인간에게 필요한 존재라는 인식</t>
  </si>
  <si>
    <t>자연이 사람들에게 도움이 되지 않더라도 다른 생물을 위해서 필요함</t>
  </si>
  <si>
    <t>인간에게 필요하지 않더라도 자연이 필요하다는 인식</t>
  </si>
  <si>
    <t>자연이 생물이 살아가는데 꼭 필요하다는 인식</t>
  </si>
  <si>
    <t>필요성_ 나무가 공기를 맑게 해주고, 꽃을 가지고 사람들끼리 선물을 하고, 볼 때 기분이 좋아서 자연이 인간에게 필요함</t>
  </si>
  <si>
    <t>동식물을 인간과 같이 사회적 관계에 포함</t>
  </si>
  <si>
    <t>인간도 자연의 일부이고, 자연도 생명이기 때문에 없어지면 안됨</t>
  </si>
  <si>
    <t>인간에게 자연이 꼭 필요하다고 생각</t>
  </si>
  <si>
    <t>자연이 사람의 생존 꼭 필요하기 때문에 필요함</t>
  </si>
  <si>
    <t>멋지고 편안함을 주기도 하고 공기 정화기능도 함. 여러가지 도움이 됨</t>
  </si>
  <si>
    <t>자연이 없으면 사람들도 살아가기가 힘듬. (옛날부터 공존했는데, 사라지면 사람들이 힘들어한다고 생각함)</t>
  </si>
  <si>
    <t>자연이 인간에게 필요하기 때문에 존재해야 된다고 생각</t>
  </si>
  <si>
    <t>자연이 인간에게 필요하지만 필요없으면 공간으로만 인식</t>
  </si>
  <si>
    <t>관계</t>
  </si>
  <si>
    <t>가까운 관계</t>
  </si>
  <si>
    <t>동물과 자신이 가까운 관계를 바람</t>
  </si>
  <si>
    <t>동식물과 자신이 친구 관계라는 인식</t>
  </si>
  <si>
    <t>바람으로 보내야 할지</t>
  </si>
  <si>
    <t>동물과 좋은 관계</t>
  </si>
  <si>
    <t>동물들과 친해지고 싶음</t>
  </si>
  <si>
    <t>반려동물(파충류)가 같이 살기 때문에 가족관계라고 생각함(가족관계이기를 바람)</t>
  </si>
  <si>
    <t>반려동물과 더 가까운 관계 (사회적 관계)를 만들 수 있을 것이라 기대</t>
  </si>
  <si>
    <t>자연_동식물을 가족 관계라고 생각함</t>
  </si>
  <si>
    <t>자연_식물도 키우지만 강아지만 가족이라고 생각함</t>
  </si>
  <si>
    <t>동식물과 자신이 가족 관계라는 인식</t>
  </si>
  <si>
    <t>자연이 말할 수 있다면 친구 관계가 됐으면 좋겠다. 자주 만날 수 있는 사이</t>
  </si>
  <si>
    <t>동물과 쉽게 가까워질 수 있겠다는 자신감</t>
  </si>
  <si>
    <t>동물이 자신에게 다가와줬으면 하는 바람</t>
  </si>
  <si>
    <t>동식물들이 먼저 다가와주고 자신을 편안한 존재라고 인식해주길 바람</t>
  </si>
  <si>
    <t>반려동물과 가까운 관계를 바람, 같이 자도 될 것 같은 존재</t>
  </si>
  <si>
    <t>길들이는 관계</t>
  </si>
  <si>
    <t>동식물과 자신의 관계를 길들이는 관계로 생각함</t>
  </si>
  <si>
    <t>동물을 길들여야 하는 대상으로 인식</t>
  </si>
  <si>
    <t>동등한 관계</t>
  </si>
  <si>
    <t>동물과 인간이 비슷하다는 인식</t>
  </si>
  <si>
    <t>동식물과 자신이 비슷하고 똑같은 생명이기 때문에 동등한 관계라고 인식함.</t>
  </si>
  <si>
    <t>인간과 동식물도 똑같이 생명이기 때문에, 파괴되는 모습에 화가남</t>
  </si>
  <si>
    <t>먼 관계</t>
  </si>
  <si>
    <t>동물과 인간의 관계가 멀다는 인식</t>
  </si>
  <si>
    <t>자연을 접할 기회가 없어 관계가 멀다고 인식함.</t>
  </si>
  <si>
    <t>동물을 접할 기회 부족</t>
  </si>
  <si>
    <t>미래 기술이 발전하면서 동물과 교감을 느낄 수 있는 기회가 점점 더 줄어들 것이라고 생각</t>
  </si>
  <si>
    <t>미래에는 자연과 인간이 많이 멀어질 것이라고 생각함 (지금은 괜찮음)</t>
  </si>
  <si>
    <t>식물에 대한 관심 부족</t>
  </si>
  <si>
    <t>일상에서 동물을 접할 기회가 없음</t>
  </si>
  <si>
    <t>주변에 자연이 없다는 인식</t>
  </si>
  <si>
    <t>양육, 피양육 관계</t>
  </si>
  <si>
    <t>반려동물 키우는 것을 경제적인 관점에서 봄</t>
  </si>
  <si>
    <t xml:space="preserve">동식물을 </t>
  </si>
  <si>
    <t>태도로 봐야 할지</t>
  </si>
  <si>
    <t>반려동물에 대한 책임감있는 행동을 쌍둥이에 비해 덜 함</t>
  </si>
  <si>
    <t>반려동물을 키우고 싶은 마음을 포기함</t>
  </si>
  <si>
    <t>식물은 관리해줘야 되는 대상으로 생각하며, 부모가 대신 관리하고 있음</t>
  </si>
  <si>
    <t>관계가 없음</t>
  </si>
  <si>
    <t>동물에 관심이 적음</t>
  </si>
  <si>
    <t>동식물을 접해본 경험이 적어 관계가 없다고 인식</t>
  </si>
  <si>
    <t>동식물과 지신이 관계가 없다고 생각함</t>
  </si>
  <si>
    <t>동식물과의 관계가 없다고 생각함</t>
  </si>
  <si>
    <t>동식물을 접하지 못한다는 인식 때문에 동물과의 관계에 의미를 두지 않음</t>
  </si>
  <si>
    <t>자연(동식물)과 관계가 없다고 생각함 (동식물을 많이 안키워봐서 잘 모르겠음)</t>
  </si>
  <si>
    <t>자연과 관련된 기분 좋은 경험을 한적이 없음</t>
  </si>
  <si>
    <t>태도</t>
  </si>
  <si>
    <t>종(외형)</t>
  </si>
  <si>
    <t>긍정(코드로 하는게 ..)</t>
  </si>
  <si>
    <t>귀여움</t>
  </si>
  <si>
    <t>강아지가 평소에 안아줌, 잘 따라다녀서 귀여움</t>
  </si>
  <si>
    <t>동물의 모습과 행동이 귀엽다고 말함.</t>
  </si>
  <si>
    <t xml:space="preserve">존재로 들어가는게 좋을 듯.. 태도라고 말하려면 ~에 따라..다른 태도가 들어가는 것.. </t>
  </si>
  <si>
    <t>반려동물(파충류)가 자신을 물었을 때 귀여움을 느낌</t>
  </si>
  <si>
    <t>반려동물이 귀엽다고 생각 (+ 관계에 대한 인식)</t>
  </si>
  <si>
    <t>장수풍뎅이의 모습이 귀엽다고 느낌</t>
  </si>
  <si>
    <t>아름다움</t>
  </si>
  <si>
    <t xml:space="preserve">자연이 멋지고, 아름다움 </t>
  </si>
  <si>
    <t>자연_자연이 아름답기 때문에 인간에게 도움이 되지 않아도 존재해야함</t>
  </si>
  <si>
    <t>부정</t>
  </si>
  <si>
    <t>무서움</t>
  </si>
  <si>
    <t>길고양이가 무섭거나 귀엽게 생겼다고 생각</t>
  </si>
  <si>
    <t>주변에서 볼 수 있는 동물이 무서움</t>
  </si>
  <si>
    <t>징그러움</t>
  </si>
  <si>
    <t>곤충의 외형 때문에 싫어함</t>
  </si>
  <si>
    <t>곤충이 징그럽다고 표현했으며, 혐오감을 느낌</t>
  </si>
  <si>
    <t>위험</t>
  </si>
  <si>
    <t>강아지가 위협한 경험이 있어서 동물을 두려워한다.</t>
  </si>
  <si>
    <t>동물이 이전에 위협한 경험때문에 동물들에 대한 두려움</t>
  </si>
  <si>
    <t>집근처에서 발견할 수 있는 동물들을 두려워함</t>
  </si>
  <si>
    <t>긍정</t>
  </si>
  <si>
    <t>안전</t>
  </si>
  <si>
    <t>식물은 안전해서 선호한다.</t>
  </si>
  <si>
    <t>식물은 동물보다 안전해서 선호함</t>
  </si>
  <si>
    <t>식물의 기능에 대한 긍정적인 인식</t>
  </si>
  <si>
    <t>니즈, 원츠</t>
  </si>
  <si>
    <t>가까워지고 싶음</t>
  </si>
  <si>
    <t>동물과 친해지고 싶음.</t>
  </si>
  <si>
    <t>동물과의 신체적 접촉을 바람</t>
  </si>
  <si>
    <t>동물과 신체적 접촉을 하기를 바람</t>
  </si>
  <si>
    <t>소유하고 싶음</t>
  </si>
  <si>
    <t>동물을 양육하고 싶음.</t>
  </si>
  <si>
    <t>인간에게 도움</t>
  </si>
  <si>
    <t>자연이 적당하게 존재했으면 하는 바람</t>
  </si>
  <si>
    <t>인간에게 도움이 될 수 있도록 자연이 적당하고 휴식할 수 있는 공간이기를 바람</t>
  </si>
  <si>
    <t>휴식할 수 있는 적당한 자연 공간을 만들고 싶음.</t>
  </si>
  <si>
    <t>특성</t>
  </si>
  <si>
    <t>동물원이 동물로부터 안전함을 느껴 편하게 관찰할 수 있어서 좋았음</t>
  </si>
  <si>
    <t>싫어하고 두려운 동물들로부터 안전하길 바람.</t>
  </si>
  <si>
    <t>벌레 때문에 자연보다 도시에서 살고 싶음.</t>
  </si>
  <si>
    <t>풍부한 양과 질</t>
  </si>
  <si>
    <t>정글 같은 자연을 만들고 싶음, 나무가 많이 자라는 자연</t>
  </si>
  <si>
    <t>정글처럼 자연의 풍부함</t>
  </si>
  <si>
    <t>높은 접근성</t>
  </si>
  <si>
    <t>숨을 수 있고 편하게 갈 수 있는 곳이었으면 좋겠음</t>
  </si>
  <si>
    <t>자연에 대한 접근성이 높아지길 바람.</t>
  </si>
  <si>
    <t>자연 공간에서 놀고 싶어함</t>
  </si>
  <si>
    <t>내적 요인은 고민좀하자</t>
  </si>
  <si>
    <t>동기</t>
  </si>
  <si>
    <t>내적 요인</t>
  </si>
  <si>
    <t>게임 경험에서 특별한 순간에 대한 즐거움 (2)</t>
  </si>
  <si>
    <t>새로운 것, 신기한 것을 만드는 것을 좋아함</t>
  </si>
  <si>
    <t>신기한 순간을 포착하여 사진을 찍음</t>
  </si>
  <si>
    <t>성취감</t>
  </si>
  <si>
    <t>놀이_보드게임을 하면 재미있고 잘하는 것 같음</t>
  </si>
  <si>
    <t>놀이_축구를 할 때 골을 넣었을 때 기분이 좋음</t>
  </si>
  <si>
    <t>놀이를 할 때 성취감과 경쟁심을 느낌, 친구들을 이기고 싶음</t>
  </si>
  <si>
    <t>축구, 체스처럼 전략을 짜거나 경쟁, 규칙있는 놀이가 성취감을 얻을 수 있기 때문에 좋아함</t>
  </si>
  <si>
    <t>플라잉 디스크 반 대항전에서 상금이 있어서 더 몰입하고 즐기게 됨</t>
  </si>
  <si>
    <t>플라잉 디스크에서 이기고 싶어함</t>
  </si>
  <si>
    <t>신체적 반응</t>
  </si>
  <si>
    <t>땀을 흘리고 뛰어 노는 것 때문에 술래잡기를 좋아함</t>
  </si>
  <si>
    <t>숨바꼭질 놀이에서 숨을 때, 떨리는 느낌이 좋음</t>
  </si>
  <si>
    <t>신체 놀이를 선호함</t>
  </si>
  <si>
    <t>신체적 놀이(얼음땡, 무궁화꽃이 피었습니다)를 좋아함</t>
  </si>
  <si>
    <t>친구들과 종이비행기를 날리는 놀이를 할 때, 아찔함과 재미를 느낌 (2)</t>
  </si>
  <si>
    <t>즐거움, 재미</t>
  </si>
  <si>
    <t>놀이_보드게임을 하면 재미있고 잘하는 것 같음 (2)</t>
  </si>
  <si>
    <t>놀이_술래잡기를 할 때 재미있음</t>
  </si>
  <si>
    <t>놀이를 할 때 이기고, 재미있기를 바람</t>
  </si>
  <si>
    <t>놀이를 할 때 재미와 특별한 역할을 맡기를 기대함</t>
  </si>
  <si>
    <t>놀이에 대한 긍정적인 생각</t>
  </si>
  <si>
    <t>디지털 기기의 유머러스한 반응으로 인한 즐거움</t>
  </si>
  <si>
    <t>로블록스 게임을 할 때 가장 즐거웠음</t>
  </si>
  <si>
    <t>모바일 게임_친구와 함께 포켓몬을 잡을 때 재미를 느낌</t>
  </si>
  <si>
    <t>보드게임을 하면 재미있고 기분이 좋음</t>
  </si>
  <si>
    <t>스마트폰의 인공지능에게 유머러스한 상황을 요구</t>
  </si>
  <si>
    <t>창의적 놀이 활동</t>
  </si>
  <si>
    <t>친구들과 종이비행기를 날리는 놀이를 할 때, 아찔함과 재미를 느낌</t>
  </si>
  <si>
    <t>해방감</t>
  </si>
  <si>
    <t>체육 놀이 활동을 할 때 자유로움을 느껴 기분이 좋음</t>
  </si>
  <si>
    <t>기분 회복</t>
  </si>
  <si>
    <t>공기놀이를 하다보면 몰두하기 때문에 스트레스를 해소할 수 있음</t>
  </si>
  <si>
    <t>놀이 동기 (스트레스 해소)</t>
  </si>
  <si>
    <t>스트레스를 받았을 때 친구들하고 놀이활동을 하면 풀림 (2)</t>
  </si>
  <si>
    <t>친구들과 놀면 스트레스가 해소됨</t>
  </si>
  <si>
    <t>놀이 활동 할 때의 기분</t>
  </si>
  <si>
    <t>보드게임할 때 스릴 있어서 기분이 좋음</t>
  </si>
  <si>
    <t>수업을 할 때는 지루하다는 생각이 들고, 친구들이랑 놀 때는 기분이 좋음</t>
  </si>
  <si>
    <t>신체를 활용하고 신체적 처벌이 있는 놀이</t>
  </si>
  <si>
    <t>야외 놀이 활동에 대한 긍정적 태도</t>
  </si>
  <si>
    <t>친구들과 같이 놀이를 할 때 기분이 좋음</t>
  </si>
  <si>
    <t>친구들과 종이비행기를 날리는 놀이를 할 때, 아찔함과 재미를 느낌 (3)</t>
  </si>
  <si>
    <t>외적 요인</t>
  </si>
  <si>
    <t>놀이시간</t>
  </si>
  <si>
    <t>쉬는 시간</t>
  </si>
  <si>
    <t>놀이_쉬는 시간에 친구들과 보드게임을 해서 재밌고 기분이 좋음 (2)</t>
  </si>
  <si>
    <t>쉬는 시간에 놀고 장난친다.</t>
  </si>
  <si>
    <t>쉬는 시간에 목적없는 활동을 함</t>
  </si>
  <si>
    <t>학교 학습 활동의 쉬는 시간에 쉽게 할 수 있는 놀이</t>
  </si>
  <si>
    <t>학습 활동 후 남는 시간에 놀이 활동</t>
  </si>
  <si>
    <t>쉬는 시간을 활용하여 친구들과 신체 놀이 활동</t>
  </si>
  <si>
    <t>여가시간</t>
  </si>
  <si>
    <t>남는 시간에 도구를 이용한 놀이 활동</t>
  </si>
  <si>
    <t>주말 여가 시간을 활용한 놀이 활동</t>
  </si>
  <si>
    <t>놀이자원</t>
  </si>
  <si>
    <t>디지털 놀잇감</t>
  </si>
  <si>
    <t>게임기(닌텐도)를 사용함</t>
  </si>
  <si>
    <t>태블릿 PC, 스마트폰, 인공지능, 게임기 등 디지털 놀잇감</t>
  </si>
  <si>
    <t>디지털 기기를 활용한 놀이활동에 대한 긍정적 태도</t>
  </si>
  <si>
    <t>디지털 서비스 중에 게임기를 이용하여 게임을 하는 경우가 가장 많음</t>
  </si>
  <si>
    <t>로봇이 놀이를 할 수 있는 대상으로 여김</t>
  </si>
  <si>
    <t>모바일 게임 (로블록스, 쿠키런, 킹덤)을 좋아함</t>
  </si>
  <si>
    <t>인공지능과 장난스러운 대화</t>
  </si>
  <si>
    <t>인공지능에 재밌는 이야기나 게임을 요구하면 유머러스한 이야기와 넌센스를 알려줌.</t>
  </si>
  <si>
    <t>인공지능을 사용할 때 유머러스한 말을 해서 재미를 느낌</t>
  </si>
  <si>
    <t>자신의 관심사(축구)와 관련된 게임을 함</t>
  </si>
  <si>
    <t>자신의 집, 옷, 애완동물을 꾸밀 수 있고, 그 안에서 미니게임을 선택해서 게임을 하는게 좋음</t>
  </si>
  <si>
    <t>할게 없을 때, 야외활동 보다 실내에서 게임을 하는 것이 더 좋음</t>
  </si>
  <si>
    <t>물리적 놀잇감</t>
  </si>
  <si>
    <t>TV시청과 아빠와 오목을 할 때 집중</t>
  </si>
  <si>
    <t>장난감 뿐만 아니라, 주변에서 볼 수 있는 다양한 사물을 놀잇감으로 이용</t>
  </si>
  <si>
    <t>공기 놀이 놀이를 할 때 집중하려고 함</t>
  </si>
  <si>
    <t>놀이_레고로 무언가를 만들고 논다</t>
  </si>
  <si>
    <t>놀이_색종이를 가지고 놈</t>
  </si>
  <si>
    <t>놀이_지식을 바탕으로 새로운 놀이를 만들어보고 싶음</t>
  </si>
  <si>
    <t>동생이랑 놀 때 종이접기가 가장 좋음</t>
  </si>
  <si>
    <t>부모와 같이 캐치볼을 함</t>
  </si>
  <si>
    <t>점심 시간에 점심을 먹고 보드게임을 함</t>
  </si>
  <si>
    <t>저녁에 동생이랑 침대에서 뛰면서 논다.</t>
  </si>
  <si>
    <t>책을 보거나, 침대에서 뒹굴거리면서 논다</t>
  </si>
  <si>
    <t>친구들과 구기종목을 하는 것을 좋아함</t>
  </si>
  <si>
    <t>친구들과 보드게임을 함</t>
  </si>
  <si>
    <t>학교 쉬는 시간에 보드게임을 함</t>
  </si>
  <si>
    <t>놀이친구</t>
  </si>
  <si>
    <t>가족 구성원</t>
  </si>
  <si>
    <t>동생과 함께 레고로 만들고 논다</t>
  </si>
  <si>
    <t>동생을 위해 인형 놀이를 같이 해줌</t>
  </si>
  <si>
    <t>동생하고 놀 때 심심하지 않아서 좋음</t>
  </si>
  <si>
    <t>부모님께 노트북, 패드, 휴대폰을 빌려서 가족들과 게임(포켓몬고, 브롤스타즈)을 함</t>
  </si>
  <si>
    <t>쌍둥이와 집에서 배게싸움</t>
  </si>
  <si>
    <t>아빠랑 같이 오목</t>
  </si>
  <si>
    <t>아빠와 같이 모바일 게임을 할 때 즐거웠음</t>
  </si>
  <si>
    <t>형제와 같이 게임</t>
  </si>
  <si>
    <t>낯선 사람</t>
  </si>
  <si>
    <t>모르는 사람들과 온라인으로 게임을 하는 즐거움</t>
  </si>
  <si>
    <t>모르지만 관심사가 비슷한 사람들과 게임</t>
  </si>
  <si>
    <t>또래</t>
  </si>
  <si>
    <t>놀러갈 때마다 만난 친척이라 만나면 기분이 좋음</t>
  </si>
  <si>
    <t>놀이_친구들과 대화를 하면서 논다.</t>
  </si>
  <si>
    <t>놀이_친구들과 쉬는 시간에 수다를 하며 놈</t>
  </si>
  <si>
    <t>놀이동기_친구들을 따라서 놀이에 참여함</t>
  </si>
  <si>
    <t>놀이를 할 때 주로 친구들과 같이하지만 가끔은 부모님과도 같이함</t>
  </si>
  <si>
    <t>노는 것에 대한 부모의 간섭x으로 친구들하고 자주 노는 편</t>
  </si>
  <si>
    <t>또래 친구들과 같이 역할 놀이 게임</t>
  </si>
  <si>
    <t>로블록스 안에서 원피스 만화를 모티브로 한 킹피스를 즐김</t>
  </si>
  <si>
    <t>모바일 게임 (포켓몬 고, 로블록스) 경험</t>
  </si>
  <si>
    <t>모바일 게임_친구와 함께 포켓몬을 잡을 때 재미를 느낌 (2)</t>
  </si>
  <si>
    <t>사촌누나와 함께 게임 활동으로 관계에 대한 인식이 좋음</t>
  </si>
  <si>
    <t>신체 활동을 많이 하는 친구를 만나고 싶음</t>
  </si>
  <si>
    <t>실내에서 친구, 부모와 같이 노는 것을 선호함</t>
  </si>
  <si>
    <t>아침에 친구들과 놀고 싶다는 생각</t>
  </si>
  <si>
    <t>야외에서 친구들과 포켓몬고 게임을 함</t>
  </si>
  <si>
    <t>여럿이서 술래잡기에 참여함</t>
  </si>
  <si>
    <t>오전 시간을 이용한 놀이 활동</t>
  </si>
  <si>
    <t>주거 공간 (아파트)에서 놀이 활동</t>
  </si>
  <si>
    <t>친구와 함께 게임 하드 유저</t>
  </si>
  <si>
    <t>친구의 놀이에 참여에 대한 긍정적 태도</t>
  </si>
  <si>
    <t>친척 형들과 게임으로 가까워지고, 게임에 참여할 수 있도록 해줘서 좋아함</t>
  </si>
  <si>
    <t>친척과 잡기 놀이를 많이 함</t>
  </si>
  <si>
    <t>학교 공간을 활용한 놀이 활동 (운동장)</t>
  </si>
  <si>
    <t>놀이환경</t>
  </si>
  <si>
    <t>풍부한 놀이자원</t>
  </si>
  <si>
    <t>공원에 있는 분수를 지나가는 놀이</t>
  </si>
  <si>
    <t>공원에서 공을 사용한 놀이</t>
  </si>
  <si>
    <t>놀이터, 피구장에 가서 놀이활동을 해서 기분이 좋음</t>
  </si>
  <si>
    <t>놀이터, 피구장에서 놀이 활동</t>
  </si>
  <si>
    <t>놀이터에서 신체활동을 했던 경험에서 가장 많은 재미를 느낌</t>
  </si>
  <si>
    <t>워터파크를 갔을 때 기분이 좋았음</t>
  </si>
  <si>
    <t>학교 내 놀이터에서 친구들과 놀이 활동</t>
  </si>
  <si>
    <t>일상 공간</t>
  </si>
  <si>
    <t>자신과 비슷한 또래 친구와 도서관에서 공부하는 것을 가장 좋아함</t>
  </si>
  <si>
    <t>집 근처에서 아빠와 같이 신체 놀이를 함</t>
  </si>
  <si>
    <t>친구들과 복도를 돌아다님</t>
  </si>
  <si>
    <t>놀이 방해요인</t>
  </si>
  <si>
    <t>내적요인</t>
  </si>
  <si>
    <t>낮은 기대감</t>
  </si>
  <si>
    <t>놀이에 대한 기대감은 없음</t>
  </si>
  <si>
    <t>좋아하지도 싫어하지도 않음.</t>
  </si>
  <si>
    <t>내적 요인도 고민하자</t>
  </si>
  <si>
    <t>낮은 효능감</t>
  </si>
  <si>
    <t>놀이를 할 때 꼴찌하는 것을 걱정함</t>
  </si>
  <si>
    <t>보드게임에서 실력이 좋지 않아 게임에 적극적으로 참여하지 않음</t>
  </si>
  <si>
    <t>원반 던지기 게임을 잘 못한다는 인식</t>
  </si>
  <si>
    <t>놀이 경험 부족 (놀이 참여 기회)</t>
  </si>
  <si>
    <t>친구들과 야외 놀이 경험이 거의 없음</t>
  </si>
  <si>
    <t>학교에 놀이가 별로 없다는 인식</t>
  </si>
  <si>
    <t>학교에서 놀이가 정해져있지 않음</t>
  </si>
  <si>
    <t>학교에서 놀이를 많이 하지 않음</t>
  </si>
  <si>
    <t>놀이친구에 대한 부정적인 인식</t>
  </si>
  <si>
    <t>장난이 심한 친구에 대한 거부감</t>
  </si>
  <si>
    <t>친구들과 노는 것에 대한 걱정</t>
  </si>
  <si>
    <t>친구들과 놀았을 때 부정적 경험으로 하고 싶다는 생각x</t>
  </si>
  <si>
    <t>타인의 놀이활동으로 인한 스트레스</t>
  </si>
  <si>
    <t>게임기의 멀미 현상으로 게임을 많이 하지 않음</t>
  </si>
  <si>
    <t>안전에 대한 우려</t>
  </si>
  <si>
    <t>놀이를 할 때 다칠까봐 걱정이 됨</t>
  </si>
  <si>
    <t>본인과 친구들이 놀이를 하다가 다친 경험으로 놀이에 대한 안전 걱정</t>
  </si>
  <si>
    <t>지루함</t>
  </si>
  <si>
    <t>쌍둥이와 전투게임을 했을 때 재미가 없었음.</t>
  </si>
  <si>
    <t>일정 시간이 지나면 게임이 지루해짐을 느낌</t>
  </si>
  <si>
    <t>외적요인</t>
  </si>
  <si>
    <t>가족의 방해</t>
  </si>
  <si>
    <t>게임 서비스를 이용할 때 주변인이 방해하는 것이 신경 쓰임</t>
  </si>
  <si>
    <t xml:space="preserve">가족구성원의 방해로 </t>
  </si>
  <si>
    <t>놀이 친구</t>
  </si>
  <si>
    <t>친구의 규칙 위반으로 인한 스트레스</t>
  </si>
  <si>
    <t>놀이 친구의 규칙 위반으로 인한 스트레스로 놀이를 하고 싶지 않음.</t>
  </si>
  <si>
    <t>날씨</t>
  </si>
  <si>
    <t>날씨의 영향을 받아 실내에서 게임 활동을 함</t>
  </si>
  <si>
    <t xml:space="preserve">야외 놀이를 할 때 날씨에 큰 영향을 받음. </t>
  </si>
  <si>
    <t>밖에 나가서 놀고 싶지만, 너무 더워서 실내 놀이 활동</t>
  </si>
  <si>
    <t>놀이 자원의 문제</t>
  </si>
  <si>
    <t>게임기의 조작이 어려워서 게임을 많이 하지 않음</t>
  </si>
  <si>
    <t>놀이 자원의 문제(게임기, 스마트폰)</t>
  </si>
  <si>
    <t>모바일 게임을 할 때, 인터넷 연결이 되지 않거나 휴대폰이 켜지지 않을 때가 걱정이 됨</t>
  </si>
  <si>
    <t>놀이 시간 부족</t>
  </si>
  <si>
    <t>게임을 할 때 시간 제한 때문에 신경쓰임</t>
  </si>
  <si>
    <t>게임을 하고 있을 때 시간이 신경 쓰임</t>
  </si>
  <si>
    <t>놀이_더 놀고 싶지만 쉬는 시간이 짧음</t>
  </si>
  <si>
    <t>놀이를 할 때 시간을 생각함</t>
  </si>
  <si>
    <t>놀이활동을 더 하고 싶지만 규칙 위반 시 시간 제한이 있기 때문에 포기</t>
  </si>
  <si>
    <t>모바일 게임을 할 때 시간 제한이 있음. 부모님이 시간을 정해 놓음</t>
  </si>
  <si>
    <t>쉬는 시간이 부족해서 짧은 시간에 할 수 있는 놀이를 하고, 이에 재미를 느끼지 못함</t>
  </si>
  <si>
    <t>친구들이랑 노는 것을 좋아하지 않음. 가끔 친구들과 논다.</t>
  </si>
  <si>
    <t>학교 끝나고 놀 시간이 없음</t>
  </si>
  <si>
    <t>학교 쉬는 시간이 부족해서 친구들과 노는 시간 부족</t>
  </si>
  <si>
    <t>학교 친구들과 학교 끝나고 논 경험이 없음</t>
  </si>
  <si>
    <t>학교에서 놀 수 있는 시간이 너무 적다고 생각함</t>
  </si>
  <si>
    <t>하교 후, 학원에 가야하기 때문에 놀이활동할 수 있는 시간이 부족</t>
  </si>
  <si>
    <t>학습 활동 때문에 놀 수 있는 시간이 부족하다는 인식</t>
  </si>
  <si>
    <t>놀이 시간의 부족</t>
  </si>
  <si>
    <t>부모의 간섭</t>
  </si>
  <si>
    <t>게임을 할 때, 엄마가 간섭하는게 걱정된다.</t>
  </si>
  <si>
    <t>놀고 싶을 때 부모님이 허락을 잘 안해주심(미래에 대한 내용을 자녀에게 말함)</t>
  </si>
  <si>
    <t>디지털 게임_로블록스를 함, 부모님이 그만하라고 하면 그만함</t>
  </si>
  <si>
    <t>부모님이 게임 시간을 정해놔서 그 시간에만 해야함</t>
  </si>
  <si>
    <t>부모님이 편하게 놀 수 있게 해주시지를 않음</t>
  </si>
  <si>
    <t>성별</t>
  </si>
  <si>
    <t>성별로 인한 놀이 활동 제약</t>
  </si>
  <si>
    <t>아동의 놀이활동에서 성별에 대한 인식</t>
  </si>
  <si>
    <t xml:space="preserve">왜 디자인으로 해야되늕지, 디자인 </t>
  </si>
  <si>
    <t>categories</t>
  </si>
  <si>
    <t>관찰(watch, see, observe)</t>
  </si>
  <si>
    <t>숲, 동물원, 집에서 동식물을 관찰</t>
  </si>
  <si>
    <t>강아지의 행동에서 귀여움을 느껴서 키우고 싶음</t>
  </si>
  <si>
    <t>자연은 아름답고 신비함이 느껴지기 때문에 구경할 때 기분이 좋아져서 자연은 필요함.</t>
  </si>
  <si>
    <t xml:space="preserve">매체를 통한 관찰, 지식, 관찰을 강화할 수 있음. </t>
  </si>
  <si>
    <t>디자이너들이 ~을 통해 ~에 기여할 수 있는 기회가 있고</t>
  </si>
  <si>
    <t xml:space="preserve">다만, 몇가지 고려사항이 있다.. </t>
  </si>
  <si>
    <t>할머니 집에 식물이 많고, 식물을 볼 때 예쁘고 아름답다는 생각이 들었음</t>
  </si>
  <si>
    <t xml:space="preserve">관찰, 놀이, 도움, 신체적 접촉, 양육, 일방적인 대화, 의미부여, 공간 체험 등 다양한 직접적인 상호작용.. 이러한 직접적인 상호작용은 환경 감수성에 큰 영향을 미침.. </t>
  </si>
  <si>
    <t>놀이(play)</t>
  </si>
  <si>
    <t>자연 공간(숲, 바다)에서 놀이를 하거나, 자연 요소(나뭇잎, 눈)를 이용하여 놀이</t>
  </si>
  <si>
    <t>나뭇잎으로 친구들과 놀이를 했던 경험이 행복한 감정을 느끼게 했다는 것이 기억이 남</t>
  </si>
  <si>
    <t>도움(help)</t>
  </si>
  <si>
    <t>동물들을 위해 나무에 집을 만들어주거나, 먹이를 줬던 경험</t>
  </si>
  <si>
    <t>집근처에서 발견할 수 있는 동물을 도와준 경험이 있음</t>
  </si>
  <si>
    <t>신체적 접촉(touch)</t>
  </si>
  <si>
    <t>반려동물(앵무새)가 물었을 때 앵무새가 화난 것이라고 생각함.</t>
  </si>
  <si>
    <t>양육(raise, nurture)</t>
  </si>
  <si>
    <t>반려동물(곤충-나비)를 키움</t>
  </si>
  <si>
    <t>반려동물(앵무새)를 키우고 있음</t>
  </si>
  <si>
    <t xml:space="preserve">반려동물을 키우는 아이들과 키우지 않는 아이들의 차이.. </t>
  </si>
  <si>
    <t xml:space="preserve">반려동식물을 양육하는 것이 아이들과 지속적인 자연 경험을 할 수 있게 도와주는 방법 중 하나임. </t>
  </si>
  <si>
    <t>학교에서 나비를 나눠줘서 처음 반려동물을 키워봄</t>
  </si>
  <si>
    <t>일방적인 대화 monologue</t>
  </si>
  <si>
    <t>의미 부여 give # meaning</t>
  </si>
  <si>
    <t>공간 체험(physically present in nature)</t>
  </si>
  <si>
    <t>대리 가상적 상호작용</t>
  </si>
  <si>
    <t>인쇄물(독서) read</t>
  </si>
  <si>
    <t xml:space="preserve">간접적인 상호작용 또한, </t>
  </si>
  <si>
    <t>로봇(양육)raise</t>
  </si>
  <si>
    <t>스마트폰(시청)watch</t>
  </si>
  <si>
    <t>예쁜 풍경을 찍기 위해 스마트폰의 카메라 기능을 사용한다.</t>
  </si>
  <si>
    <t>주변인과의 대화 conversation</t>
  </si>
  <si>
    <t>환경에 대해 부모, 친구와 대화</t>
  </si>
  <si>
    <t>주변인(친구, 부모)와 환경이 파괴되는 상황에 대해 이야기를 자주 함</t>
  </si>
  <si>
    <t xml:space="preserve">주변인과의 대화도 촉진시킬 필요가 있음.. </t>
  </si>
  <si>
    <t>환경에 대해 주변인들과 대화를 나누지 않음</t>
  </si>
  <si>
    <t>환경과 관련된 대화를 다른 사람들과 나누지 않음</t>
  </si>
  <si>
    <t>또래와 환경과 관련된 대화를 나누지 않음</t>
  </si>
  <si>
    <t>환경과 관련있는 사람들 contact with people who are related to environment</t>
  </si>
  <si>
    <t>가족들이 바다에서 쓰레기를 가져오고, 친구들이 쓰레기를 버릴 때 안된다라고 말함</t>
  </si>
  <si>
    <t>할아버지 할머니가 식물을 심는다</t>
  </si>
  <si>
    <t>환경행동_아파트에서 전기를 아끼려고 소등하는 캠페인이 있었지만, 자신의 가족만 행동을 함</t>
  </si>
  <si>
    <t>환경행동_평소에 부모와 같이 쓰레기를 주우러 감</t>
  </si>
  <si>
    <t>군인이나 자원봉사자들이 환경을 위해 행동하고 있다고 생각하고 대단하다고 느낌</t>
  </si>
  <si>
    <t>최대한 자동차를 안타려고 노력하는 사람들이 있음</t>
  </si>
  <si>
    <t>군인이나 자원봉사자들이 환경을 위해 행동하고 있다고 생각하고 대단하다고 느낌 (2)</t>
  </si>
  <si>
    <t>파괴된 자연을 복구하는 모습을 봐서 다른 사람들이 환경을 위해 애쓰고 있다고 생각함</t>
  </si>
  <si>
    <t>주변에서 볼 수 있는 사람들의 행동으로 자연을 사랑한다고 생각하며 이들로 인해 환경 문제를 해결할 수 있을 것이라고 생각</t>
  </si>
  <si>
    <t>주변에서 볼 수 있는 사람들이 환경보호 행동을 하고 있다는 인식 (2)</t>
  </si>
  <si>
    <t>환경미화원들이 환경을 위해서 행동하고 있다는 생각</t>
  </si>
  <si>
    <t>환경을 위해 행동하는 사람들_환경 미화원</t>
  </si>
  <si>
    <t>다른 사람들이 환경을 위해 행동한다고 생각하지만, 확신은 없음.</t>
  </si>
  <si>
    <t>사람들이 환경을 위해 행동하고 있다고 생각하지만 주변에서 보진 못함</t>
  </si>
  <si>
    <t>환경을 위해 사람들이 실제로 행동하고 있다고 생각하지 않음. (사회적 신뢰 부족)</t>
  </si>
  <si>
    <t>환경교육 environmental education</t>
  </si>
  <si>
    <t>자연에 대한 느낌</t>
  </si>
  <si>
    <t>긍정적인 감정</t>
  </si>
  <si>
    <t>신기함, 호기심</t>
  </si>
  <si>
    <t>자연물을 보고 경험하면서 신기함을 느낌</t>
  </si>
  <si>
    <t>등산할 때, 성취감 때문에 가장 좋은 추억으로 남았음</t>
  </si>
  <si>
    <t>자연이 주는 어려움을 모두 수행했을 때, 성취감을 느낌</t>
  </si>
  <si>
    <t>자연에 대한 어려움, 힘듦은 사람마다 받아들이는 것이 다름. 성취감을 줄 때도 있지만, 부정적인 경험을 제공할 수도 있음.</t>
  </si>
  <si>
    <t>반려동물(앵무새)의 사진을 찍을 때 즐거움을 느낌.</t>
  </si>
  <si>
    <t>자연 경험 긍정적인 감정, 부정적인 감정.. 고려해야함. 부정적인 감정을 이끄는 경험이 때로는 환경감수성을 증진시킬 수도 있지만, 부정적인 감정이 심하면 환경감수성을 감소시킬 수도 있음 (바이오포비아..)==&gt; 고려해야함</t>
  </si>
  <si>
    <t>다양한 형태의 경험.. 매체를 통한 경험도 아이들에게 긍정적인 경험 제공 가능</t>
  </si>
  <si>
    <t>즐거운 자연 경험</t>
  </si>
  <si>
    <t>바다에 가서 동생과 물장난을 할 때, 재미있고 즐거웠음</t>
  </si>
  <si>
    <t>앵무새를 키우는 것에 즐거움을 느낌</t>
  </si>
  <si>
    <t>행복감</t>
  </si>
  <si>
    <t>나비가 이쁘고 귀여워서 행복한 감정을 느낌</t>
  </si>
  <si>
    <t>회복감</t>
  </si>
  <si>
    <t>동식물들은 자신의 스트레스를 풀어줄 수 있는 존재라고 생각함</t>
  </si>
  <si>
    <t>길고양이들이 귀엽고 보면 스트레스가 풀려서 키우고 싶음</t>
  </si>
  <si>
    <t>부정적인 감정</t>
  </si>
  <si>
    <t>두려움</t>
  </si>
  <si>
    <t>강아지가 짖을 때 이빨이 보여서 무서운 감정을 느낌</t>
  </si>
  <si>
    <t>반려동물(앵무새)이 물어서 스트레스를 조금 받음</t>
  </si>
  <si>
    <t>자연은 시원하기도, 차갑기도, 따듯하기도하기 때문에 좋음</t>
  </si>
  <si>
    <t>희망, 환경보호단체와 같은 기관과 연결</t>
  </si>
  <si>
    <t>그대로의 자연 바다보다 인문 환경의 바다는 냄새가 덜할 것이라는 생각</t>
  </si>
  <si>
    <t>미래 환경에는 나무와 동식물이 많이 사라져 있을 것이라고 생각함</t>
  </si>
  <si>
    <t>미래에는 자연 환경보다 인간이 구성한 인문환경 더 많아질 것이라는 생각</t>
  </si>
  <si>
    <t>사라질 존재.. 희망을 주는 것이 쭝요하다. (고려사항) ==&gt; Chawla 논문</t>
  </si>
  <si>
    <t>미래 자연과 인간의 관계는 악화될 것이고, 자연이 인간을 피할 것이라고 생각함</t>
  </si>
  <si>
    <t xml:space="preserve">서비스 컨셉을 짤 때 </t>
  </si>
  <si>
    <t>미래 환경은 쓰레기가 널려있고, 지구가 멸망하기 직전일 것이라고 생각함</t>
  </si>
  <si>
    <t>관계의 세기 (공간, 커뮤니티)</t>
  </si>
  <si>
    <t>동식물과 친하다고 생각함</t>
  </si>
  <si>
    <t>미래의 자연과 인간의 관계는 더 친해질 것이라는 생각</t>
  </si>
  <si>
    <t>현재 동식물과 인간의 관계가 충분하다고 생각함</t>
  </si>
  <si>
    <t>관심, 관계가 없닥 생각하는 아이들</t>
  </si>
  <si>
    <t>관계가 없다고 응답한 아이들보다 관계를 묘사한 아이들의 환경감수성이 더 높다는 것을 확인 할 필요..</t>
  </si>
  <si>
    <t>동물에 관심이 없음</t>
  </si>
  <si>
    <t>동물에 관심이 았지 않음.</t>
  </si>
  <si>
    <t>자연과 자신의 관계가 없고, 평소에 자연에 대해 관심이 많지 않았음</t>
  </si>
  <si>
    <t>신뢰할 수 있는 관계 (Community)</t>
  </si>
  <si>
    <t>반려동물(나비)에게 말을 걸어본 적은 없지만, 신뢰할 수 있다고 생각함</t>
  </si>
  <si>
    <t>반려동물은 말을 하지 못하기 때문에 비밀을 지킬 수 있어서 신뢰할 수 있다고 생각함</t>
  </si>
  <si>
    <t>의존하는 관계</t>
  </si>
  <si>
    <t>동물과 사람은 서로 필요하고 서로 존중하는 관계</t>
  </si>
  <si>
    <t>동식물과 서로 존중하고 의존하는 관계라고 생각함</t>
  </si>
  <si>
    <t>동식물이 없으면 사람들이 외로움을 느끼기 때문에 필요하다고 생각함</t>
  </si>
  <si>
    <t>자연은 인간에게 필요. 멋지고 편안함을 주기도 하고 공기 정화기능도 함. 여러가지 도움이 됨</t>
  </si>
  <si>
    <t>자연이 없으면 스트레스를 받았을 때 풀 곳이 없고 자연이 없는 공간은 이쁘지도 않기 때문에 스트레스가 더 쌓일 것</t>
  </si>
  <si>
    <t>자연이 제공하는 것들이 인간에게 필요하다고 생각함</t>
  </si>
  <si>
    <t>관계를 발전시키는 것이 중요</t>
  </si>
  <si>
    <t>동식물과 좋은 관계, 친한 관계를 바람</t>
  </si>
  <si>
    <t>동식물과 친한 관계를 가지기를 바람</t>
  </si>
  <si>
    <t>동식물들이 스트레스를 받았을 때 자신의 마음을 편안하게 해주기를 바람. (동물들이 애교부리면 귀여워서 스트레스가 풀릴 것 같음)</t>
  </si>
  <si>
    <t>고양이와 강아지를 키우고 싶음</t>
  </si>
  <si>
    <t>바라는 점이 없음</t>
  </si>
  <si>
    <t>동식물과의 관계에서 바라는 점이 없음</t>
  </si>
  <si>
    <t>동식물한테 바라는 것이 없음</t>
  </si>
  <si>
    <t>미래 자연환경에서도 자신이 계속 살 수 있기를 바람</t>
  </si>
  <si>
    <t>인간이 쓰레기를 버려도 바로 사라지는 그런 자연 환경이 되기를 바람</t>
  </si>
  <si>
    <t xml:space="preserve">위험은 때로는 아이들에게 즐거움과 </t>
  </si>
  <si>
    <t>있는 그대로의 자연을 만들고 싶음.</t>
  </si>
  <si>
    <t xml:space="preserve">특성 중에 이러한 경험들이 긍정적인 경험으로 제공 될 수 있다. </t>
  </si>
  <si>
    <t>code</t>
  </si>
  <si>
    <t>meaning units</t>
  </si>
  <si>
    <t>경험, 정서, 인식</t>
  </si>
  <si>
    <t>1. 자연공간 경험은 내용에서 제외 ==&gt; 논문에서 아동의 가상, 대리, 직접 상호작용 설명할 때, 공간 설명
2. inter-realibility test : 
- 민한테 코드 변경해야 할지 물어보기</t>
  </si>
  <si>
    <t>Overarching theme</t>
  </si>
  <si>
    <t>Theme</t>
  </si>
  <si>
    <t>n(%)</t>
  </si>
  <si>
    <t>Code descriptions</t>
  </si>
  <si>
    <t>비고</t>
  </si>
  <si>
    <t>자연과 관련한 경험경험</t>
  </si>
  <si>
    <t>자연과 관련한 상호작용</t>
  </si>
  <si>
    <t>가상적 상호작용</t>
  </si>
  <si>
    <t>사진 공유</t>
  </si>
  <si>
    <t>친구가 고양이 사진을 보내달라고 할 때, 메시지를 통해 공유해줌</t>
  </si>
  <si>
    <t>사진보기(시각)</t>
  </si>
  <si>
    <t>강아지 웃짤을 보고 귀여움을 느낌</t>
  </si>
  <si>
    <t>컴퓨터 배경화면에 있는 자연이 신기하고 예쁜 것 같아서 자주 보고, 가고 싶다는 생각이 듦</t>
  </si>
  <si>
    <t>곤충을 평소에 무서워서 멀리하는데, 곤충을 미디어를 통해서 보는 것은 괜찮지만, 확대된 모습을 보면 혐오감이 생김</t>
  </si>
  <si>
    <t>나비를 예전에 좋아했지만, 확대 사진을 본 후로 공포감과 혐오스러움을 느낌</t>
  </si>
  <si>
    <t>학교 선생님이 자연이 많은 옛날 동네 사진을 보여줘서 자연이 많이 사라졌다는 것을 느낌</t>
  </si>
  <si>
    <t>사진 저장</t>
  </si>
  <si>
    <t>네이버에서 고양이 사진을 찾아보고 저장도 한 경험이 있음</t>
  </si>
  <si>
    <t>새, 꽃 이미지를 간직하고 싶어 사진으로 찍어두고, 다시 돌려봄</t>
  </si>
  <si>
    <t>소리 듣기(청각)</t>
  </si>
  <si>
    <t>계곡 물소리가 나오는 영상을 틀어둠</t>
  </si>
  <si>
    <t>영상 시청(시청각)</t>
  </si>
  <si>
    <t>스마트폰을 통해 하늘 사진이나 식물에 관한 영상을 봄</t>
  </si>
  <si>
    <t>영상으로 이국적인 자연을 본 적이 있음</t>
  </si>
  <si>
    <t>자연공간(바다)에 가고 싶으면 영상을 보거나, 부모님에게 가고 싶다고 하면, 시간 괜찮으면 데려가주심</t>
  </si>
  <si>
    <t>자연과 관련한 영상으로 생존 영상을 본 적이 있음</t>
  </si>
  <si>
    <t>우연하게 자연과 관련한 영상을 접한 적은 있음</t>
  </si>
  <si>
    <t>자연(풀, 나무)과 관련한 영상을 자주 봄</t>
  </si>
  <si>
    <t>자연과 관련한 영상(나무가 흔들리는 영상)을 본 적이 있음</t>
  </si>
  <si>
    <t>자연이 파괴되는 것을 영상으로 접함</t>
  </si>
  <si>
    <t>맷돼지를 못생기고 무서워하지만, 영상으로 봤을 때 생각보다 괜찮다는 느낌을 받음</t>
  </si>
  <si>
    <t>할머니가 TV를 틀어서 강아지를 훈련시키는 영상을 본 적이 있음</t>
  </si>
  <si>
    <t>동물과 친해질 수 있는 전략을 TV를 통해 접함</t>
  </si>
  <si>
    <t>TV를 통해 지구가 파괴되고 있다는 것을 접하고 나서 친환경 행동(전기 절약)을 해야겠다는 생각이 듦</t>
  </si>
  <si>
    <t>TV를 틀다보면 나오는 환경(뒤에 지구가 아프다는 정보)에 대한 정보를 접함</t>
  </si>
  <si>
    <t>TV에서 곰을 접했고, 성격이 곰을 닮았다고 생각함</t>
  </si>
  <si>
    <t>TV에서 유튜브를 통해 자연과 관련한 영상을 봄</t>
  </si>
  <si>
    <t>자연과 관련한 영상을 TV나 태블릿으로 봄</t>
  </si>
  <si>
    <t>자연과 관련한 영상을 TV로 접함. 엄마가 자주 봄</t>
  </si>
  <si>
    <t>자연과 관련한 영상을 TV를 통해 접함</t>
  </si>
  <si>
    <t>자연환경이 오염돼서 동물이 사라져가고 있음을 TV를 통해 알게됨</t>
  </si>
  <si>
    <t>(뉴스 시청)</t>
  </si>
  <si>
    <t>길고양이가 무서워진 이유-뉴스를 통해 길고양이에게 물린 사람이 있다는 것을 알게됨</t>
  </si>
  <si>
    <t>뉴스에서 환경 오염에 대한 내용이 나오면 기분이 나빠짐</t>
  </si>
  <si>
    <t>뉴스나 인터넷에서 환경이 위험하다는 말을 듣고, 환경 파괴가 더욱 심각해질 것이라고 생각함</t>
  </si>
  <si>
    <t>뉴스를 통해 자연 파괴에 대한 내용을 접함</t>
  </si>
  <si>
    <t>뉴스를 통해 자연이 파괴되는 것을 본 경험이 있음</t>
  </si>
  <si>
    <t>뉴스에 자연재해가 나왔을 때, 가족들과 자연에 대한 얘기를 함</t>
  </si>
  <si>
    <t>뉴스에서 자연 파괴에 대한 내용이 나오면 가족들과 얘기를 함</t>
  </si>
  <si>
    <t>뉴스에서 환경 오염에 대한 이야기가 나오면 가족과 이야기를 함</t>
  </si>
  <si>
    <t>자연과 자신의 관계에 뉴스, 이야기, 책이 영향을 준 것 같음</t>
  </si>
  <si>
    <t>(다큐멘터리 시청)</t>
  </si>
  <si>
    <t>TV를 통해 자연과 관련한 다큐멘터리를 본 경험이 있음</t>
  </si>
  <si>
    <t>다큐멘터리에서 고슴도치(햄스터)를 보고 키우고 싶다는 생각이 들었음</t>
  </si>
  <si>
    <t>학교에서 자연 다큐멘터리를 보거나, 집에서 TV로 보기도 함</t>
  </si>
  <si>
    <t>환경문제와 관련한 다큐멘터리를 TV를 통해서 본 적이 있음</t>
  </si>
  <si>
    <t>(유튜브 쇼츠)</t>
  </si>
  <si>
    <t>유튜브 쇼츠를 통해 개미집을 보고 신기해서 더 찾아보게 됨(호기심)</t>
  </si>
  <si>
    <t>유튜브 쇼츠를 통해 야생 동물(사자)를 봄-흥미가 생기진 않음</t>
  </si>
  <si>
    <t>유튜브 쇼츠를 통해 자연과 관련된 정보를 접함</t>
  </si>
  <si>
    <t>(유튜브)</t>
  </si>
  <si>
    <t>유튜브 영상을 통해 동물을 보고 좋아짐</t>
  </si>
  <si>
    <t>유튜브로 파충류를 키우고 싶어서 파충류와 관련한 영상을 자주 봄</t>
  </si>
  <si>
    <t>유튜브를 봐서 자신이 자연에 속한다고 생각함.</t>
  </si>
  <si>
    <t>유튜브를 통해 신기한 동물(곤충)을 찾아봄</t>
  </si>
  <si>
    <t>유튜브에서 동물을 구조하는 사람들을 본 적이 있고, 멋져보였음</t>
  </si>
  <si>
    <t>유튜브에서 본 동물을 구조하는 사람들이 동물을 좋아하고 착한 사람들일 것이라고 생각함</t>
  </si>
  <si>
    <t>벌에게 쏘인 경험이 없어도 유튜브를 통해 벌이 독이 있다는 것을 알게 돼서 싫어하게됨</t>
  </si>
  <si>
    <t>유튜브를 통해 독이 있는 생물들을 알게됨-뾰족한게 있는 동물들은 모두 독이 있는 것 같다고 생각함</t>
  </si>
  <si>
    <t>동물과 친해질 수 있는 방법을 유튜브를 통해 배움</t>
  </si>
  <si>
    <t>유튜브(세상에 나쁜 개는 없다)를 통해 훈련시키는 법을 배움</t>
  </si>
  <si>
    <t>유튜브를 통해 식물의 성장 과정을 보여주는 영상을 본 적이 있음</t>
  </si>
  <si>
    <t>유튜브를 통해 화산이 생태계에 악영향을 끼친다는 것을 알게 됐음</t>
  </si>
  <si>
    <t>유튜브에서 알고리즘 때문에 우연히 자연과 관련한 영상(텃밭, 식물키우기)을 보게 됨</t>
  </si>
  <si>
    <t>자연과 관련해서 유튜브 영상을 봄-물개를 구조하는 사람들에 대한 영상</t>
  </si>
  <si>
    <t>휴대폰(유튜브)를 통해서 야생 생존 영상(베이그릴스)을 봄.</t>
  </si>
  <si>
    <t>(학교 교육용 영상)</t>
  </si>
  <si>
    <t>학교에서 동물 영상을 봄</t>
  </si>
  <si>
    <t>학교에서 자연과 관련한 영화를 보여줘서 본 적이 있음</t>
  </si>
  <si>
    <t>학교에서 환경보호실천과 관련한 영상을 본 경험이 있음</t>
  </si>
  <si>
    <t>(환경 보호 광고)</t>
  </si>
  <si>
    <t>환경 보호 광고를 접한 적이 있음</t>
  </si>
  <si>
    <t>읽기(시각)</t>
  </si>
  <si>
    <t>곤충 중 해충을 싫어하지만, 개미는 괜찮아함-개미와 베짱이 소설을 읽고 긍정적으로 생각함</t>
  </si>
  <si>
    <t>산에 관심이 많아서 부모한테 질문하지만, 책으로도 많이 찾아봄</t>
  </si>
  <si>
    <t>책에서 동물을 접하고 좋아지게 됨</t>
  </si>
  <si>
    <t>책을 통해 강아지와 친해지는 법을 배움</t>
  </si>
  <si>
    <t>책으로 곤충(장수풍뎅이)를 읽고 좋아하게 됨</t>
  </si>
  <si>
    <t>책을 읽고나서 호랑이를 가장 좋아하게 됨</t>
  </si>
  <si>
    <t>실제로 자연이 파괴되고 있는 것을 본 적은 없지만, 책을 통해서 나무가 많이 죽어가고 사라져간다는 것을 알게됨</t>
  </si>
  <si>
    <t>책에서 자연 재해(허리케인, 태풍, 홍수)을 접함</t>
  </si>
  <si>
    <t>책을 통해 벌목에 대한 내용을 알게된 후, 자연이 망가지고 있다는 생각이 들었음</t>
  </si>
  <si>
    <t>책을 통해 자연이 순환하고 있다는 것을 알게 됨</t>
  </si>
  <si>
    <t>책이나 TV를 통해 환경파괴적 행동을 하는 사람들을 접함</t>
  </si>
  <si>
    <t>환경이 오염되었다는 것을 기사를 통해 접하거나, 직접 목격함</t>
  </si>
  <si>
    <t>검색하기, 탐색하기</t>
  </si>
  <si>
    <t>강아지와 고양이를 보고 싶을 때, 인터넷에서 사진을 찾아봄</t>
  </si>
  <si>
    <t>인터넷에서 가고 싶은 여행지(계곡, 산)을 찾아봄</t>
  </si>
  <si>
    <t>다중감각 체험(AR,VR)</t>
  </si>
  <si>
    <t>포켓몬 고를 할 때, 풀 숲을 누르면 포켓몬이 나와서 진짜 포켓몬이 있는 것 같은 느낌이 들었음</t>
  </si>
  <si>
    <t>포켓몬고를 할 때, 호기심이 들었고, 진짜 포켓몬(진짜와 가짜가 잘 구분이 안 됨)이 있으면 재미있을 것 같다는 생각이 듦.</t>
  </si>
  <si>
    <t>학교에서 VR 체험을 할 때, 자연 재해를 경험한 적이 있었음,</t>
  </si>
  <si>
    <t>학교에서 VR로 자연 재해나 미래상황에 대한 체험을 했는데, 신기하고 재미있다는 생각이 들었음</t>
  </si>
  <si>
    <t>대리적 상호작용</t>
  </si>
  <si>
    <t>주변인의 정서적 반응</t>
  </si>
  <si>
    <t>고라니를 보진 못했지만, 주변 사람들의 반응으로 아쉬움, 호기심, 놀람</t>
  </si>
  <si>
    <t>로봇과의 상호작용</t>
  </si>
  <si>
    <t>애완동물로봇에게 재주 부리기 시키기</t>
  </si>
  <si>
    <t>부모가 숲의 이점에 대해서 말해줬으며, 숲을 경험할 때 화가 안 남</t>
  </si>
  <si>
    <t>(가족)</t>
  </si>
  <si>
    <t>자연 공간에 대한 내용 중 신기한게 있으면, 밥을 먹을 때 자연에 대한 대화를 함</t>
  </si>
  <si>
    <t>학교에서 배운 자연에 대한 지식을 부모에게 알려줬을 때 뿌듯함을 느낌(자신감)</t>
  </si>
  <si>
    <t>가족이 묘지에서 귀신이 나왔다고 해서 두려움을 느낌</t>
  </si>
  <si>
    <t>강아지를 키우고 싶지만, 키우지 못하는 이유는 부모(엄마)가 강아지가 죽으면 마음이 아프다고 해서 못 키움</t>
  </si>
  <si>
    <t>말로 캥거루가 위협적인 동물인지 알게돼서 동물원에서 캥거루가 철장을 넘어와서 위협할까봐 무서웠음</t>
  </si>
  <si>
    <t>부모(아빠)가 개미에게 물리면 아프다고 하고, 징그럽게 생겨서 개미가 무서움</t>
  </si>
  <si>
    <t>부모가 걱정해서 숲길(뱀, 벌)이 아닌 차도(옵션2)로 아이가 가도록 유도했음</t>
  </si>
  <si>
    <t>부모가 뱀이 있다고 말해서 숲길로 가는 것이 무서워짐_뱀에 독이 있을 수도 있다고 생각함</t>
  </si>
  <si>
    <t>숲에 대한 부모의 이야기(도롱뇽사건)가 숲을 무서워하게 하는데 영향을 미침</t>
  </si>
  <si>
    <t>엄마와 아빠가 자신에게 벌에 쏘였던 경험이 있다고 하지만, 자신은 잘 기억에 나지 않아 벌에 대한 생각에 영향을 미치거나 무섭지 않음</t>
  </si>
  <si>
    <t>차로 이동 중에 고라니를 치일뻔 했지만, 직접 보진 못함-엄마와 동생이 고라니를 봤다고 말해줌</t>
  </si>
  <si>
    <t>캥거루가 위협할 수 있다는 것을 들은 경험이 있어서 무서웠음</t>
  </si>
  <si>
    <t>가족과 기후(지구온난화 영향), 날씨에 대한 얘기를 많이 함</t>
  </si>
  <si>
    <t>가족과 자연에 대한 얘기를 잘 안함-신기한 것을 봤을 때만 얘기를 함</t>
  </si>
  <si>
    <t>가족과 자연에 대한 얘기를 자주함</t>
  </si>
  <si>
    <t>가족들과 등산 후 느낀점을 공유</t>
  </si>
  <si>
    <t>부모님과 동식물에 관한 이야기를 많이 하는 편임</t>
  </si>
  <si>
    <t>부모님이 기사 같은 것을 보시고 말해줄 때가 있음</t>
  </si>
  <si>
    <t>부모님이 비둘기에게 병균이 많다는 소리를 들었음</t>
  </si>
  <si>
    <t>아빠가 시간이 없어서 엄마랑 자연에 대한 얘기를 많이함</t>
  </si>
  <si>
    <t>엄마랑은 꽃 얘기를 하고, 아빠랑은 거북이 양육에 대한 얘기를 한다고 함</t>
  </si>
  <si>
    <t>학교에서 자연에 관한 일이 있으면 엄마한테 말해줌</t>
  </si>
  <si>
    <t>환경 파괴적 행동을 하고 있을 때, 부모가 자연에 대한 얘기를 많이 함</t>
  </si>
  <si>
    <t>환경 파괴적 행동을 할 때, 자연에 대한 얘기를 많이함</t>
  </si>
  <si>
    <t>환경파괴적 행동(배달음식-일회용품소모)을 할 때, 자연에 대한 이야기를 함</t>
  </si>
  <si>
    <t>(친구)</t>
  </si>
  <si>
    <t>친구가 장난으로 10년 내로 지구가 멸망할 거라 말해서 두려움이 생겨서 환경 오염에 관심이 생김-지금은 재미있고 관심이 많음</t>
  </si>
  <si>
    <t>친구들에게 동식물과 관련한 경험이 있으면 이야기를 전달하는 편임</t>
  </si>
  <si>
    <t>환경교육을 통한 간접적인 자연 경험</t>
  </si>
  <si>
    <t>과학 시간에 먹이 사슬에 대한 학습을 한 경험이 있음</t>
  </si>
  <si>
    <t>선생님들이 기후 변화에 대한 얘기를 많이 해줌</t>
  </si>
  <si>
    <t>학교 선생님이 환경 오염, 친환경 행동의 실천 방법을 같이 알아보고 알려주심</t>
  </si>
  <si>
    <t>학교 환경교육에서 플라스틱 사용이 늘어서 환경 오염이 심각하다고 생각함</t>
  </si>
  <si>
    <t>학교에서 과학선생님이 우리나라가 기후가 바뀌게되어 식물이 다른게 자란다라고 해서 자연이 점점 파괴될 것이라고 생각함</t>
  </si>
  <si>
    <t>학교에서 과학시간에 환경 오염에 대해 배우고, 환경 오염을 많이 접해서 환경에 관심이 생기고 심각성을 알게 됐음</t>
  </si>
  <si>
    <t>학교에서 글을 써서 공모전 같은 것을 많이 해서 자연을 보존할 수 있을거라 생각함</t>
  </si>
  <si>
    <t>학교에서 꽃을 함부러 따면 안된다는 것을 알게 돼서 요리를 하기 위해 나뭇잎을 따서 빻았던 것이 잘못됐다고 생각함</t>
  </si>
  <si>
    <t>학교에서 자연을 소중히하라고 배움</t>
  </si>
  <si>
    <t>학교에서 지구 온도가 올라간다고 해서 자연이 파괴되고 있다고 생각함</t>
  </si>
  <si>
    <t>학교에서 친환경 행동(종이재활용)을 해서 미래 환경에 대해 긍정적으로 생각함</t>
  </si>
  <si>
    <t>학교에서 환경 오염과 관련한 수업을 받았음</t>
  </si>
  <si>
    <t>학교에서 환경오염에 대한 학습을 하고나서 직접 경험해서 이해가 됐음</t>
  </si>
  <si>
    <t>환경에 대한 정보를 학교나 집에서 접함</t>
  </si>
  <si>
    <t>환경을 위해 행동하는 사람들</t>
  </si>
  <si>
    <t>동생이 뒷산에 자주 가는 것을 보고 지겹다는 느낌이 든다</t>
  </si>
  <si>
    <t>(과학자)</t>
  </si>
  <si>
    <t>과학자, 일반인도 자연과 관련이 깊다고 생각함</t>
  </si>
  <si>
    <t>농사꾼, 식물 연구원이 자연과 관련이 깊다고 생각함</t>
  </si>
  <si>
    <t>(군인)</t>
  </si>
  <si>
    <t>(농부)</t>
  </si>
  <si>
    <t>(시골인)</t>
  </si>
  <si>
    <t>개발시키지 않아서 시골 살아가는 사람들이 자연과 관련한 사람들이라고 생각함</t>
  </si>
  <si>
    <t>동식물을 진심으로 사랑하고, 가족처럼 생각하는 사람들이 많다고 생각함</t>
  </si>
  <si>
    <t>친환경 행동을 하는 사람들에 대한 인식 (긍정적 인식)</t>
  </si>
  <si>
    <t>친환경 행동을 하는 사람들이 자연과 관련있는 사람들이라고 생각함</t>
  </si>
  <si>
    <t>(일반시민)</t>
  </si>
  <si>
    <t>사람들이 나무 심는 것을 많이 봐서 자연이 회복되고 있다고 생각함</t>
  </si>
  <si>
    <t>사람들이 쓰레기를 버려서 나무들이 아플 것 같음</t>
  </si>
  <si>
    <t>사람들이 자연을 아끼지 않고 쓰레기를 버리는 것 같아서 자신이 대신 버려줬던 경험이 있음</t>
  </si>
  <si>
    <t>사람들이 책임감 없이 동물을 버려서 동물들이 너무 불쌍함</t>
  </si>
  <si>
    <t>주변에서 친구가 쓰레기(과자)를 버리는 것, 담배를 피던 아저씨가 담배를 버리는 것, 길가다가 침을 뱉는 것 모두 자연을 파괴하는 행동이라고 생각함</t>
  </si>
  <si>
    <t>지구의 날 같은 때 사람들이 불을 끄지 않는 것 같음(불이 켜져 있음)</t>
  </si>
  <si>
    <t>환경 보호 행동을 하는 사람들이 착한 사람이라고 생각함</t>
  </si>
  <si>
    <t>환경보호행동을 하는 사람들은 환경을 중요시 여기는 사람일 것이라고 생각함</t>
  </si>
  <si>
    <t>환경을 위해 행동하는 사람들_자연을 사랑하는 사람들</t>
  </si>
  <si>
    <t>(자원봉사자)</t>
  </si>
  <si>
    <t>환경 단체들이 대규모로 환경보존을 하기 때문에 자연과 관련이 크다고 생각함</t>
  </si>
  <si>
    <t>(정원사)</t>
  </si>
  <si>
    <t>정원사, 환경보호단체가 자연과 관련된 사람들이라고 생각함</t>
  </si>
  <si>
    <t>(환경미화원)</t>
  </si>
  <si>
    <t>환경 미화원과 환경단체들이 자연 보존과 관련이 크다고 생각함</t>
  </si>
  <si>
    <t>환경 미화원들이 환경을 보존하려고 일을 한다고 생각함</t>
  </si>
  <si>
    <t>환경미화원들이 쓰레기를 치우기 때문에 자연과 관련이 크다고 생각함</t>
  </si>
  <si>
    <t>피함</t>
  </si>
  <si>
    <t>길고양이를 보면 무서움을 느껴서 피해다님</t>
  </si>
  <si>
    <t>나비, 벌들이 귀엽지만 피해가고, 말벌은 무서워함</t>
  </si>
  <si>
    <t>동물을 좋아하지만, 곤충은 싫어하고, 동물이 다가오는 거나 만지는 것을 싫어함 (피함)</t>
  </si>
  <si>
    <t>벌한테 쫒겼을 때, 무서움을 느꼈지만, 자주 같은 상황이 발생해서 익숙해졌음</t>
  </si>
  <si>
    <t>실내에서 해충을 봤을 때, 피하고 싶다는 생각이 컸음</t>
  </si>
  <si>
    <t>어렸을 때부터 강아지 알레르기가 있어서 강아지를 피함</t>
  </si>
  <si>
    <t>예전에 강아지를 좋아하지 않았을 때, 강아지를 피해 의자에 올라가있었는데, 강아지가 올라와서 물었던 경험이 가장 싫었음.</t>
  </si>
  <si>
    <t>소리지르기</t>
  </si>
  <si>
    <t>집에서 바퀴벌레를 본 반응으로 소리를 질렀음</t>
  </si>
  <si>
    <t>(나무 올라가기)</t>
  </si>
  <si>
    <t>나무를 좋아하고 예전에 자신의 집 정원의 나무를 오른 경험이 있음</t>
  </si>
  <si>
    <t>나무에 올라가는 것에 재미를 느낌-친구들과 같이 놀이를 함</t>
  </si>
  <si>
    <t>나무에 올라가는 것을 좋아함</t>
  </si>
  <si>
    <t>집 앞에 정원이 있어서 잔디도 심었고, 나무도 올라감. 나무를 올라갔을 때 재미를 느낌</t>
  </si>
  <si>
    <t>(동물과의 놀이)</t>
  </si>
  <si>
    <t>강아지랑 놀거나 책 읽기가 취미임</t>
  </si>
  <si>
    <t>강아지랑 놀면 별게 아닌데도 재미가 느껴짐</t>
  </si>
  <si>
    <t>강아지에 대한 경험이 없을 때, 강아지를 무서워했는데, 친구 강아지랑 놀다보니 괜찮아졌음</t>
  </si>
  <si>
    <t>강아지와 노는게 재미없고 힘들지만, 강아지가 이가 간지러워서 같이 놀아줌</t>
  </si>
  <si>
    <t>강아지와 놀았던게 재미있었음(장난감 배게 던지기 놀이)</t>
  </si>
  <si>
    <t>강아지와 도구를 이용해서 놀이를 함(터그 놀이, 장난감 던지기 놀이)</t>
  </si>
  <si>
    <t>동물 농장에서 토끼와 놀 때, 키우고 싶다는 생각이 들었음</t>
  </si>
  <si>
    <t>동물과 가까이 할 수 있는 방법으로 놀이-강아지를 놀아주면 강아지가 좋아하는게 느껴짐</t>
  </si>
  <si>
    <t>산에서 강아지랑 놀거나, 스케이트 보드를 탄 경험이 있음</t>
  </si>
  <si>
    <t>생태 체험에서 벌레를 만져보고, 채집통에 넣어 소리도 들어보고, 식물을 따오고, 놀이도 했음</t>
  </si>
  <si>
    <t>츄르와 장난감을 가져와서 친구들과 함께 길고양이와 놀았던 경험이 있음</t>
  </si>
  <si>
    <t>친구 강아지와 많이 놀아서, 자신을 보면 엄청 뛰어와서 친해졌다는 느낌이 들어서 좋았음</t>
  </si>
  <si>
    <t>친구 집에 가서 강아지, 고양이랑 놀면, 동물이 친구 같이 느껴짐</t>
  </si>
  <si>
    <t>(자연 공간에서의 사회적 놀이)</t>
  </si>
  <si>
    <t>경의선 숲길에서 친구들과 술래잡기를 하거나 기찻길에서 외줄타기를 함</t>
  </si>
  <si>
    <t>공원에서 친구들과 놀고, 산책했던 경험이 있음</t>
  </si>
  <si>
    <t>눈이 많이 올 때, 동생과 눈사람을 만들었던 경험이 가장 재미있었음</t>
  </si>
  <si>
    <t>바닷가에서 오빠와 파도를 맞았을 때, 재미를 느꼈음</t>
  </si>
  <si>
    <t>산에서 나뭇가지를 가지고 놀았던 경험과, 나뭇가지를 집에 가지고 갔을 때 부모의 부정적인 반응</t>
  </si>
  <si>
    <t>산에서 친구들과 역할을 나눠서 놀이를 함</t>
  </si>
  <si>
    <t>생태 체험에서 놀이(수건 돌리기, 무궁화 꽃이 피었습니다)를 했던 경험에서 재미를 느낌</t>
  </si>
  <si>
    <t>숲에 가서 친구들과 얘기를 하거나 술래잡기를 하면서 놀았던 경험이 있음</t>
  </si>
  <si>
    <t>자연에서 친구들과 놀았던 경험이 있음 (얼음땡, 술래잡기 등)</t>
  </si>
  <si>
    <t>자연요소와 가까이할 수 있는 방법-동생과 자연 놀이</t>
  </si>
  <si>
    <t>친구들과 공원 같은 곳에서 술래잡기를 하거나, 곤충 찾기 놀이를 해본 경험이 있음</t>
  </si>
  <si>
    <t>(창의적 놀이)</t>
  </si>
  <si>
    <t>공원에서 자연 요소(나뭇잎, 나뭇가지, 흙)을 가지고 놀았을 때, 재미를 느낌</t>
  </si>
  <si>
    <t>공원에서 흙과 모래를 가지고 놀았던 경험이 있음</t>
  </si>
  <si>
    <t>도덕 시간에 친구들과 자연 놀이를 만들었음</t>
  </si>
  <si>
    <t>바다에 가서 모래성을 만들고, 동생과 함께 놀이함</t>
  </si>
  <si>
    <t>바다에 가서 수영하고 조개나 돌을 줍고 놀았던게 가장 좋은 기억으로 남음</t>
  </si>
  <si>
    <t>바다에가서 돌멩이를 모으고, 물놀이, 모래를 가지고 놀 때 재미를 느꼈음</t>
  </si>
  <si>
    <t>바위와 모래를 모으는 것에 재미를 느낌</t>
  </si>
  <si>
    <t>부모님한테 강아지풀을 엮어서 토끼를 만드는 법을 배움(자연놀이)</t>
  </si>
  <si>
    <t>산에서 자연물(네잎클로버, 강아지풀)을 가지고 논 적이 있음</t>
  </si>
  <si>
    <t>어렸을 때는 자연요소(나뭇가지)를 갖고 자주 놀은 기억</t>
  </si>
  <si>
    <t>친구들과 산에서 놀았을 때 축구, 팽이 놀이등 다양한 놀이를 했고, 새로운 것도 만들어서 놀아서 인상 깊고(특별함) 재미있었음.</t>
  </si>
  <si>
    <t>학교 과학 시간에 배운걸로 실제 자연에서 놀이를 해본 경험이 있음</t>
  </si>
  <si>
    <t>훈련</t>
  </si>
  <si>
    <t>개나 고양이를 훈련시키면서(간식을 주고 명령) 가까이할 수 있다고 생각함</t>
  </si>
  <si>
    <t>길고양이들을 대상으로 훈련을 시킬 때, 말을 들으면 기분이 좋고, 안 들을 때는 속상함을 느낌</t>
  </si>
  <si>
    <t>반려동물을 훈련시키고, 먹이를 줌</t>
  </si>
  <si>
    <t>사슴벌레를 키웠을 때, 훈련을 시켰던 경험이 있음. (명령-간식)</t>
  </si>
  <si>
    <t>따라가기, 접근</t>
  </si>
  <si>
    <t>개미를 따라가면서 재미를 느낌</t>
  </si>
  <si>
    <t>고양이가 도망가서 만질 수 없다고 생각함</t>
  </si>
  <si>
    <t>고양이를 만지고 싶어서 다가가면 도망가서 고양이가 겁이 많은 동물로 인식함</t>
  </si>
  <si>
    <t>길고양이를 만지고 놀아보고 싶지만, 가까이 가면 도망감</t>
  </si>
  <si>
    <t>비둘기가 사람을 무서워하지 않는 것 같음</t>
  </si>
  <si>
    <t>사진 찍기</t>
  </si>
  <si>
    <t>너구리를 보고 부모가 사진을 찍는 것을 봄</t>
  </si>
  <si>
    <t>부모와 함께 공원에 가면 사진을 찍거나 걸음</t>
  </si>
  <si>
    <t>산에 있는 놀이기구를 체험하거나, 경치를 보면서 사진을 찍는 것이 산을 즐기는 방법이라 생각함</t>
  </si>
  <si>
    <t>식물이 예뻐서 사진을 찍을 때도 있음</t>
  </si>
  <si>
    <t>자연물(바위,모래)을 모아서 사진 찍는 것을 좋아함</t>
  </si>
  <si>
    <t>자연을 가까이 하기 위해 새나 예쁜 꽃들을 사진 찍음.</t>
  </si>
  <si>
    <t>양육</t>
  </si>
  <si>
    <t>식물재배</t>
  </si>
  <si>
    <t>강낭콩 씨가 열매를 맺고 다시 씨를 얻어서 키우고 있음</t>
  </si>
  <si>
    <t>(가정 실내 식물 재배, 식물 수확)</t>
  </si>
  <si>
    <t>베란다에서 토마토를 키워서 먹었던 경험이 있음</t>
  </si>
  <si>
    <t>(가정 실내 식물 재배, 식물 죽음)</t>
  </si>
  <si>
    <t>꽃을 키웠는데 죽어서 자신이 관리를 못했다는 생각에 슬픔을 느낌(죄책감)</t>
  </si>
  <si>
    <t>식물(강낭콩)을 키웠는데, 관리가 안돼서 죽었음(어려움)</t>
  </si>
  <si>
    <t>식물(강낭콩)이 죽었을 때보다 물고기가 죽었을 때 더 슬펐음.</t>
  </si>
  <si>
    <t>식물에게 물을 안 줘서 죽었을 때 별 느낌이 없었음</t>
  </si>
  <si>
    <t>식물을 키우고 있지만, 관리를 잘하지 못해 식물들이 죽음(여행, 물주기 등)</t>
  </si>
  <si>
    <t>식물을 키우면서 실패 경험도 있지만, 결국에 잘자라고 있어서 뿌듯함을 느낌</t>
  </si>
  <si>
    <t>식물을 키운 경험으로 동물을 키우면 안되겠다는 생각이 듦</t>
  </si>
  <si>
    <t>(가정 실내 식물 재배, 식물재배)</t>
  </si>
  <si>
    <t>대나무를 기를 때 생각을 비우게 됨</t>
  </si>
  <si>
    <t>식물 가꾸기가 취미라서 집에서 토마토를 키우고 있음</t>
  </si>
  <si>
    <t>식물을 좋아하지만, 키우기에는 부담스러움을 느낌(물주기)</t>
  </si>
  <si>
    <t>식물을 키우는 것을 좋아함</t>
  </si>
  <si>
    <t>식물을 키울 때(물) 재미를 느낌, 다른 사람에게 물을 주라고 함</t>
  </si>
  <si>
    <t>언니 선생님이 언니한테 식물을 줬는데, 이쁘고 좋아져서 키우고 있음</t>
  </si>
  <si>
    <t>토마토가 자라서 뿌듯함을 느낌</t>
  </si>
  <si>
    <t>가족들과 함께 식물을 기르고 있음</t>
  </si>
  <si>
    <t>강낭콩과 물고기를 키워봤음</t>
  </si>
  <si>
    <t>꽃을 키우고 있지만, 관리는 다른 사람이 하고 있음</t>
  </si>
  <si>
    <t>대나무가 자신의 소유기 때문에 자신이 관리하고 있다고 생각함(물 주기)</t>
  </si>
  <si>
    <t>대나무를 키우고 있음</t>
  </si>
  <si>
    <t>부모(엄마)가 식물은 괜찮다고 해서 식물을 많이 키우고 있음</t>
  </si>
  <si>
    <t>부모가 식물 가꾸기를 도와줌(흙 교체)</t>
  </si>
  <si>
    <t>부모가 식물(토마토, 고추) 기르는 것을 도와줬음.</t>
  </si>
  <si>
    <t>부모가 식물을 좋아해서 집에서 식물(몬스테라, 레몬그라스)을 키우고 있음</t>
  </si>
  <si>
    <t>부모님이 식물을 좋아하셔서 식물을 많이 기르고 있음(집에서)</t>
  </si>
  <si>
    <t>식물(나무, 꽃, 토마토)을 키우고 있음</t>
  </si>
  <si>
    <t>식물(몬스테라, 고무나무)를 키우고 있음</t>
  </si>
  <si>
    <t>식물(바질)을 키우고 있음</t>
  </si>
  <si>
    <t>식물(선인장, 금사철,, 외 다른 식물)을 집에서 키우고 있음</t>
  </si>
  <si>
    <t>식물(아름다운 꽃과 산세베리아)를 키우고 있음</t>
  </si>
  <si>
    <t>식물(천송초와 방울토마토)를 키우고 있음</t>
  </si>
  <si>
    <t>식물(허브, 바질)을 키우고 있음</t>
  </si>
  <si>
    <t>식물은 대부분 부모가 사서 키우고 있음</t>
  </si>
  <si>
    <t>식물은 방치해도 잘 크기 때문에 식물을 좋아함</t>
  </si>
  <si>
    <t>식물을 관리하지 않는 이유- 귀찮음</t>
  </si>
  <si>
    <t>식물을 기르고 있음</t>
  </si>
  <si>
    <t>식물을 많이 키우고 있음</t>
  </si>
  <si>
    <t>식물을 오랫동안 키웠음</t>
  </si>
  <si>
    <t>식물을 직접 기르기도 하고, 주차장에 감나무가 있어서 그곳에서 자주 놀았던 기억이 있음</t>
  </si>
  <si>
    <t>식물을 키우고 있고 자신의 방에서 키우고 있음</t>
  </si>
  <si>
    <t>식물을 키우고 있고, 키우고 있는 식물을 볼 때, 물 제공과 관련된 생각을 함</t>
  </si>
  <si>
    <t>식물을 키우는데 물을 갈아주려고 했음</t>
  </si>
  <si>
    <t>엄마가 식물(몬스테라)를 가지고 오거나, 선물(돌잔치)로 받아서 식물을 키우고 있음</t>
  </si>
  <si>
    <t>자신보다 부모님이 식물을 관리함</t>
  </si>
  <si>
    <t>집에 식물이 많아서 자주 접할 수 있다고 생각함</t>
  </si>
  <si>
    <t>집에서 강낭콩을 기르고 있음</t>
  </si>
  <si>
    <t>집에서 식물(방울토마토, 야자수)를 키우고 있음</t>
  </si>
  <si>
    <t>집에서 식물을 기르고 있음</t>
  </si>
  <si>
    <t>집에서 식물을 많이 다양하게 키우고 있음</t>
  </si>
  <si>
    <t>집에서 토마토와 대나무를 키우고 있음</t>
  </si>
  <si>
    <t>집에서 화분에 식물을 기르고 있음.</t>
  </si>
  <si>
    <t>친할머니가 씨앗을 주시고(자연요소 제공) 키우는 방법에 대해 알려주심</t>
  </si>
  <si>
    <t>코스트코(매장)에서 식물을 구경하다가 사서 키우게 됐음</t>
  </si>
  <si>
    <t>토마토를 먹기 위해 키우고 있음</t>
  </si>
  <si>
    <t>학교에서 대나무를 나눠줘서 키우게 됨</t>
  </si>
  <si>
    <t>현재 허브, 바질을 키우고, 이전에도 식물을 많이 키웠음</t>
  </si>
  <si>
    <t>(가정실외식물재배)</t>
  </si>
  <si>
    <t>예전에 집 앞에 정원이 있어서 식물(해바라기, 꽃, 채소)를 길렀던게 지미있었음</t>
  </si>
  <si>
    <t>이벤트에 당첨돼서(흙, 텃밭) 식물(토마토)를 키우게 됨</t>
  </si>
  <si>
    <t>정원에 잔디를 심었던 경험</t>
  </si>
  <si>
    <t>텃밭 가꾸기를 하는 과정에서 많은 경험(식물이 죽음, 물 주기, 토마토, 잡초, 고추, 먹음)을 함</t>
  </si>
  <si>
    <t>텃밭가꾸기, 식물 키우는 것을 좋아하지만, 부모가 다 관리하고 있음</t>
  </si>
  <si>
    <t>(교내활동식물재배)</t>
  </si>
  <si>
    <t>교내 활동으로 식물을 키움</t>
  </si>
  <si>
    <t>수업 시간에 텃밭기르기, 봉사, 쓰레기 줍기, 곤충 관찰하기, 새 종류 알아보기를 했음</t>
  </si>
  <si>
    <t>유치원, 학교에서 식물을 기르는 프로그램(실과)이 있어서 키우게 됨</t>
  </si>
  <si>
    <t>학교 근처에 자연요소(이끼, 민들레, 꽃)이 있고, 텃밭도 있어서 식물을 키우고 있음</t>
  </si>
  <si>
    <t>학교 수업에서 받은 식물(마리모)를 아직 까지 키우고 있음</t>
  </si>
  <si>
    <t>학교에서 강낭콩 씨를 나눠줘서 키우게 됐음</t>
  </si>
  <si>
    <t>학교에서 강낭콩을 가져와서 부모(엄마)와 같이 키웠는데 열매를 맺었을 때, 보람차고 좋았음</t>
  </si>
  <si>
    <t>학교와 집에서 식물(천송초, 방울토마토)를 키운 경험이 있음</t>
  </si>
  <si>
    <t>(시골 식물 재배)</t>
  </si>
  <si>
    <t>할머니 집에 있는 식물이 아름답게 자라서, 사진을 찍고 싶어함.</t>
  </si>
  <si>
    <t>할머니 집에 추석 같은 날에 놀러가서, 식물에 물도 주고 텃밭에 있는 식물을 수확하기도 함.-재미있지만, 힘들때도 있음</t>
  </si>
  <si>
    <t>할머니 집에서 식물을 키우고 있음</t>
  </si>
  <si>
    <t>할아버지 댁에 가서 고구마, 대추를 수확한 경험이 있음</t>
  </si>
  <si>
    <t>할아버지 댁에 가서 고구마와 대추를 수확했을 때, 먹는걸 직접하기 때문에 안심할 수 있었음</t>
  </si>
  <si>
    <t>할아버지 댁이 자연 환경이 그대로 보존되어 있고, 직접 먹을 것을 수확하기 때문에 좋은 경험이라고 생각함</t>
  </si>
  <si>
    <t>할아버지 집 정원에서 모과나무를 심거나 채소를 재배할 때 재미를 느낌</t>
  </si>
  <si>
    <t>할아버지 집에서 농사를 지어서 식물을 키우면 먹고 싶다는 생각이 들었음</t>
  </si>
  <si>
    <t>할아버지 집에서 모과나무를 심어본 적이 있고, 부추, 고추도 따본 적 있음</t>
  </si>
  <si>
    <t>할아버지 집에서는 농사를 짓고(밭), 할머니 집에서는 식물을 볼 수 있음</t>
  </si>
  <si>
    <t>사육(케이스)</t>
  </si>
  <si>
    <t>가재, 거북이, 사슴벌레를 키우고 있음</t>
  </si>
  <si>
    <t>가재는 수족관을 통해 구입하였음</t>
  </si>
  <si>
    <t>가재를 키울 때 소중하게 다뤘음</t>
  </si>
  <si>
    <t>가족 구성원(형)이 장수풍뎅이를 좋아해서 장수풍뎅이를 키우게 됨</t>
  </si>
  <si>
    <t>거북이에게 밥을 주며 키우려고함</t>
  </si>
  <si>
    <t>고양이와 물고기를 키우고 있음</t>
  </si>
  <si>
    <t>구피를 키웠었지만, 자신이 직접 관리하지는 않고, 부모가 대신 관리를 했음</t>
  </si>
  <si>
    <t>금붕어를 키웠던 경험이 있음</t>
  </si>
  <si>
    <t>김포에 있는 사슴벌레농장에 가서 사슴벌레 체험을 함</t>
  </si>
  <si>
    <t>달팽이를 기르면서 달팽이에 대한 이해와 생물 양육의 어려움을 느낌</t>
  </si>
  <si>
    <t>동식물 판매 코너(일상 화훼 농협)에서 거북이를 접함</t>
  </si>
  <si>
    <t>물고기를 키우고 있음</t>
  </si>
  <si>
    <t>물고기와 상호작용하는 방법이 한계가 있어서 좋아하지 않음(밥주기)</t>
  </si>
  <si>
    <t>사슴벌레를 키우고 있고, 직접 관리함</t>
  </si>
  <si>
    <t>새를 키우고 나서 새에 관심이 생겼고, 더 관찰하게 됨</t>
  </si>
  <si>
    <t>소라게, 동생이 유치원에서 받아온 배추흰나비를 키운 경험이 있음</t>
  </si>
  <si>
    <t>아는 형이 밀웜을 선물로 줬음</t>
  </si>
  <si>
    <t>아파트에 곤충, 새가 많이 있어 자주 보이고, 집에 물고기가 있어서 경험이 있음</t>
  </si>
  <si>
    <t>장수풍뎅이를 키웠던 경험이 있음.</t>
  </si>
  <si>
    <t>장수풍뎅이를 키워본 경험이 있음</t>
  </si>
  <si>
    <t>장수풍뎅이를 키울 때, 참나무가 필요해서 참나무도 실제로 접함</t>
  </si>
  <si>
    <t>집에서 사슴 벌레를 키우고 관리하고 있음.</t>
  </si>
  <si>
    <t>키우던 동물(도마뱀, 햄스터, 소라게)가 자기 전에 생각남</t>
  </si>
  <si>
    <t>학교에서 달팽이를 키우는 실습을 함</t>
  </si>
  <si>
    <t>햄스터, 도마뱀, 소라게를 키웠었음</t>
  </si>
  <si>
    <t>햄스터를 키우고 있음</t>
  </si>
  <si>
    <t>햄스터에게 밥을 주고 관리를 해줌</t>
  </si>
  <si>
    <t>곤충(밀웜)을 키울 때 재미를 느꼈고, 죽었을 때는 아쉬움을 느낌</t>
  </si>
  <si>
    <t>물고기가 성장해서 성체가 된 줄 몰랐는데, 키우고 나서 작은 물고기가 있어서 신기함을 느꼈음</t>
  </si>
  <si>
    <t>물고기를 묻어둔 곳에서 풀이 자라 신기하고 기분이 좋았음</t>
  </si>
  <si>
    <t>물고기를 키웠던 경험이 가장 좋았던 경험이라고 생각함</t>
  </si>
  <si>
    <t>물고기를 키웠던 경험이 좋았음</t>
  </si>
  <si>
    <t>부모(엄마)가 고양이, 강아지의 대안으로 햄스터를 키우게 해서 키우고 있지만, 만족하지는 못함</t>
  </si>
  <si>
    <t>자신이 키우고 있는 물고기 환경이 열악해도 살아있는게 신기하다고 생각함</t>
  </si>
  <si>
    <t>자신이 키우는 거북이를 처음 만난 날이 가장 좋은 경험이라고 생각함</t>
  </si>
  <si>
    <t>크리스마스 선물로 달팽이를 받았을 때가 가장 좋았던 경험으로 기억됨</t>
  </si>
  <si>
    <t>키우는 거북이가 밥을 잘 먹는 모습을 보면 행복감을 느낌</t>
  </si>
  <si>
    <t>햄스터에서 귀여움을 느끼고, 밥을 먹는 모습이 보기 좋은 것 같다고 생각함</t>
  </si>
  <si>
    <t>달팽이가 죽어서 슬픔과 책임감을 느낌</t>
  </si>
  <si>
    <t>동물(자라, 소라게)을 분양할 때 아쉬운 마음과 후회의 감정을 느낌</t>
  </si>
  <si>
    <t>물고기를 키우다가 친구들한테 분양주거나 나머지는 죽어서 슬픔과 허전함을 느낌</t>
  </si>
  <si>
    <t>첫번째 물고기 죽음 이후 슬픔의 감정이 덜해졌음</t>
  </si>
  <si>
    <t>키우던 동물(햄스터, 소라게, 도마뱀)이 죽어서 슬픔을 느낌</t>
  </si>
  <si>
    <t>할머니가 주신 물고기를 키웠는데, 작년에 아파하다가 죽어서 많이 슬펐고, 울었음</t>
  </si>
  <si>
    <t>햄스터를 풀어두고, 밖에도 데리고 나가고 싶지만, 그럴 수 없어서 아쉬움</t>
  </si>
  <si>
    <t>햄스터를 풀어주고 싶지만, 이전에 도망간 적이 있어서 풀어주는 것에 대한 무서움이 있음</t>
  </si>
  <si>
    <t>달팽이의 죽음을 경험함</t>
  </si>
  <si>
    <t>동물(자라, 소라게)를 키우다가 양육의 어려움(동물의 스트레스, 부모의 개입) 때문에 다른 사람에게 분양함</t>
  </si>
  <si>
    <t>물고기 어항을 청소하는게 어려움</t>
  </si>
  <si>
    <t>물고기를 키웠다가 물고기가 죽었음</t>
  </si>
  <si>
    <t>어항 청소를 안해줘서 관리가 안됨</t>
  </si>
  <si>
    <t>어항의 물이 더러워서 어항에서 물고기를 빼낼 수 없음</t>
  </si>
  <si>
    <t>여행을 다녀왔다가, 온도 관리를 못해서 달팽이가 죽었음</t>
  </si>
  <si>
    <t>강아지(봄)과 함께 여행을 갔을 때 기분이 좋았음</t>
  </si>
  <si>
    <t>강아지를 너무 좋아해서 입양하게 됐음</t>
  </si>
  <si>
    <t>강아지를 키우는게 가장 좋은 경험이라고 생각함</t>
  </si>
  <si>
    <t>반려동물 강아지가 재롱을 부려 자신을 즐겁게 해줘서 동물을 좋아하게 됨</t>
  </si>
  <si>
    <t>강아지, 물고기, 햄스터, 병아리, 앵무새를 키워봤음</t>
  </si>
  <si>
    <t>반려동물(강아지)를 키우고 있음</t>
  </si>
  <si>
    <t>부모님과 반려동물과 같이 산책을 매일 나감</t>
  </si>
  <si>
    <t>친구 집에 있는 동물(고양이)가 자신의 말에 반응할 때 좋았음</t>
  </si>
  <si>
    <t>작명, 의미 부여</t>
  </si>
  <si>
    <t>강아지 이름을 지어줌</t>
  </si>
  <si>
    <t>강아지에게 이름을 지어줌</t>
  </si>
  <si>
    <t>강아지에게 작명을 해줌</t>
  </si>
  <si>
    <t>식물(호야)에게 자신을 바람을 생각해서 튼튼이라고 이름을 지어줬음</t>
  </si>
  <si>
    <t>자신의 이름과 양의 이름이 같아서 양을 좋아하고, 실제 만져봤을 때 포근한 느낌이 들어 좋았음</t>
  </si>
  <si>
    <t>형과 같이 물고기(이름을 지어줌)를 양육하기로 함</t>
  </si>
  <si>
    <t>탐험</t>
  </si>
  <si>
    <t>식물도감을 보고 산에서 식물이나 동물을 찾아보려고 했던 경험이 있음</t>
  </si>
  <si>
    <t>채집, 사냥</t>
  </si>
  <si>
    <t>사촌 동생과 외할아버지가 곤충을 잘 잡아서, 같이 곤충 찾기를 할 때, 자신은 매미통만 들고다니고, 직접 잡지는 않음</t>
  </si>
  <si>
    <t>(생물 사냥)</t>
  </si>
  <si>
    <t>작은 개구리(청개구리)를 손으로 잡을 수 있다고 생각함</t>
  </si>
  <si>
    <t>친구 별장에 놀러가서 친구와 함께 야생에서 사슴벌레를 잡았음</t>
  </si>
  <si>
    <t>계곡에 가서 다슬기를 잡았던 경험(채집)에서 재미를 느낌</t>
  </si>
  <si>
    <t>곤충을 잡거나 채집을 하려고 등산하는게 취미고, 힐링이 됨</t>
  </si>
  <si>
    <t>도마뱀을 잡았을 때 기분이 좋고 신기함을 느낌</t>
  </si>
  <si>
    <t>별장에 가서 물수제비를 했던 경험, 사슴벌레를 잡았던 경험, 통발로 물고기를 잡았던 경험</t>
  </si>
  <si>
    <t>여행갔을 때, 등산하고 있는데, 도바뱀을 잡아서 만져볼 수 있었음. - 외국, 희귀종이라서 더 특별함을 느낌</t>
  </si>
  <si>
    <t>할아버지 집(시골)에 갔을 때 도마뱀을 손으로 잡았던 경험이 가장 좋았던 경험이라고 생각함</t>
  </si>
  <si>
    <t>모기를 잡으려고 해도 잡을 수가 없어서 가장 싫어함</t>
  </si>
  <si>
    <t>친구들과 곤충 찾기를 할 때, 곤충을 가둬두면 안될 것 같은 느낌이 들었고, 예전에 친구가 개구기를 잡았을 때, 죽는걸 본 경험이 있어서 상황이 잘못됨을 인식함</t>
  </si>
  <si>
    <t>(수집)</t>
  </si>
  <si>
    <t>해변가에 있는 조개 껍데기가 아름다워서 기분이 좋고, 실제로 수집도 함</t>
  </si>
  <si>
    <t>해변에서 조개를 줍다가 부모가 개입(방해)하여 놀람</t>
  </si>
  <si>
    <t>(채집)</t>
  </si>
  <si>
    <t>근처에서 나뭇잎을 따서 돌멩이로 빻았던 경험이 재미있었음-자연부정적</t>
  </si>
  <si>
    <t>떨어지는 나뭇잎을 잡았을 때, 신기함을 느낌</t>
  </si>
  <si>
    <t>산에서 도토리를 줍고 만져보는게 흥미롭고 즐거웠음.</t>
  </si>
  <si>
    <t>생태체험에서 식물 채집이 가장 재미있었으</t>
  </si>
  <si>
    <t>친구들과 식물 채집을 할 때, 같이 식물을 찾아다녔는데, 친구가 먼저 찾아서 어려움, 재미, 황당함을 동시에 느낌</t>
  </si>
  <si>
    <t>학교에서 채집 숙제가 있거나, 신기한게 있으면 잎사귀를 만짐</t>
  </si>
  <si>
    <t>산에 놀러가서 단풍잎을 가져와서 보관해두려고 했다가 부모가 모두 버림</t>
  </si>
  <si>
    <t>생물에게 고통을 주거나 죽여서는 안된다는 생각에 평소에 동식물을 죽이거나 꺾지 않음</t>
  </si>
  <si>
    <t>생태체험 교육에서 식물찾기탐험을 했는데, 같은 식물을 찾기가 어려웠음</t>
  </si>
  <si>
    <t>숲에서 채집을 했던 경험-어린이 집에서 단풍잎으로 만들기 해본 적이 있음</t>
  </si>
  <si>
    <t>예전에 할머니와 산에 자주 가서 도토리를 주웠던 기억이 있음</t>
  </si>
  <si>
    <t>먹이</t>
  </si>
  <si>
    <t>고양이가 귀여웠고, 고양이가 잘 먹어서 자신이 직접 만든 음식에서 자부심을 느낌</t>
  </si>
  <si>
    <t>고양이에게 먹이를 줬던 경험이 가장 좋았음</t>
  </si>
  <si>
    <t>딸기 체험 농장에서 고양이와 강아지에게 먹이를 주고 봐서 재미를 느낌</t>
  </si>
  <si>
    <t>산에서 고양이들에게 밥을 줬던 기억이 가장 좋았음</t>
  </si>
  <si>
    <t>제주도에 가서 앵무새에게 먹이를 줬는데, 먹이를 먹는 모습이 신기했음.</t>
  </si>
  <si>
    <t>하와이 해변에서 벌새 같은 새가 자신이 먹던 딸기 바나나를 줘서 먹은게 가장 기억에 남고 신기함과 즐거움을 느낌</t>
  </si>
  <si>
    <t>고양이에게 먹이를 주는데, 고양이가 급하게 먹어서 물릴까봐 잘 만지지 않음</t>
  </si>
  <si>
    <t>알파카에게 먹이를 주려고 했는데 침을 뱉어서 화남이 느껴짐</t>
  </si>
  <si>
    <t>토끼 공원에 갔을 때, 토끼에게 먹이를 줬더니 여러마리가 쫒아와서 무서웠음</t>
  </si>
  <si>
    <t>호수에서 음식을 빠뜨렸을 때, 잉어가 많이 모이는 것을 보고 무서움을 느낌</t>
  </si>
  <si>
    <t>길고양이를 도와줬던 경험</t>
  </si>
  <si>
    <t>동물 농장에 가서 동물들(토끼, 염소, 당나귀)에게 먹이를 주고, 바나나를 땄던 경험이 있음</t>
  </si>
  <si>
    <t>동물과 친해질 수 있는 방법으로, 조용히 다가가서 먹을 거를 주면 된다고 생각함. 그러나 야생동물은 잘 모름</t>
  </si>
  <si>
    <t>동물들에게 먹을 것을 주면 가까이 할 수 있다고 생각함</t>
  </si>
  <si>
    <t>동물에게 먹을걸 주면 가까이 할 수 있음</t>
  </si>
  <si>
    <t>야외에 먹이를 놔두면 새들이 먹는 것을 볼 수있음</t>
  </si>
  <si>
    <t>방생</t>
  </si>
  <si>
    <t>개구리를 잡았을 때 키우고 싶었지만, 다시 자연으로 돌려보내줌</t>
  </si>
  <si>
    <t>도마뱀을 잡고 풀어줌</t>
  </si>
  <si>
    <t>소개하기</t>
  </si>
  <si>
    <t>강아지에게 잘해주거나, 예뻐해주거나, 냄새를 맡게 해주면 더 가까워질 수 있다고 생각함</t>
  </si>
  <si>
    <t>냄새를 맡게 해주고, 먹이를 줌</t>
  </si>
  <si>
    <t>동물과 상호작용을 하지 않고 기다리는 것이 가까워질 수 있는 방법이라고 생각함</t>
  </si>
  <si>
    <t>동물을 바라만 보는 것이 동물들에게 신뢰를 주는 것이라 생각함</t>
  </si>
  <si>
    <t>동물의 입장에서 무서워하지 않게 해주려고 행동함</t>
  </si>
  <si>
    <t>동식물을 대할 때, 스트레스를 주지 않고 봐주기만 한다</t>
  </si>
  <si>
    <t>감각적 상호작용</t>
  </si>
  <si>
    <t>(미각, 비의도적인) 맛보기</t>
  </si>
  <si>
    <t>나뭇잎을 먹은 적이 있고 매웠음</t>
  </si>
  <si>
    <t>목격</t>
  </si>
  <si>
    <t>개구리가 자신의 신발 한짝을 들고 도망갔던 경험이 어이가 없고 인상 깊었음</t>
  </si>
  <si>
    <t>나비를 멀리서 보면 귀엽고 이뻐서 좋아하지만, 만지거나 가까이서 보는 것은 싫어함</t>
  </si>
  <si>
    <t>노루가 숲으로 들어가는 것을 직접 보고 신기함을 느낌</t>
  </si>
  <si>
    <t>등교길에 볼 수 있는 풀을 볼 때 신기함을 느낌</t>
  </si>
  <si>
    <t>무당벌레를 직접 봐서 신기함을 느꼈음</t>
  </si>
  <si>
    <t>생각지도 못한 장소에 너구리가 나타나서 신기했음</t>
  </si>
  <si>
    <t>숲에서 너구리를 봐서 신기했음</t>
  </si>
  <si>
    <t>아파트에 있는 고양이 집에서 고양이를 봤음-귀여움을 느낌</t>
  </si>
  <si>
    <t>유치원 근처 숲에서 무당벌레를 본 경험이 가장 좋았음</t>
  </si>
  <si>
    <t>주변에서 작은 생물(귀뚜라미, 달팽이, 매미)를 볼 수 있고 징그럽기도 하지만 귀여움을 느낄 때도 있음</t>
  </si>
  <si>
    <t>강아지 밥그릇에서 개미가 나오고, 안방에도 개미가 나와서 자주 접하지만 싫어함</t>
  </si>
  <si>
    <t>강아지 알레르기가 있어서 엘레베이터에서 강아지를 안고 타지 않는 사람들이 있을 때 불쾌감과 혐오감을 느낌</t>
  </si>
  <si>
    <t>강아지가 너무 들이대서 무서움을 느낌</t>
  </si>
  <si>
    <t>강아지에게 물릴 뻔한 경험이 있음</t>
  </si>
  <si>
    <t>개미를 자주 봐서 자기 전에 개미가 몸에 붙을까봐 불안해서 무서움을 느낌</t>
  </si>
  <si>
    <t>공원에 가서 외할머니와 외할아버지가 잠자리를 보여주셨는데, 혐오감을 느낌</t>
  </si>
  <si>
    <t>길고양이가 무서워진 이유-길고양이가 죽어가는 모습을 직접 목격해서 무서워짐</t>
  </si>
  <si>
    <t>길고양이를 보고 불쌍함을 느낌</t>
  </si>
  <si>
    <t>나무들이 베어져있는 것을 보고 우리에게 주는 이익이 줄어들 것 같아 거부감을 느낌.-환경을 파괴하고 있다고 생각함</t>
  </si>
  <si>
    <t>늦은 시간에 산에 올라가서 무서움을 느꼈고(친구들이 무서워해서 무서움이 더 커짐), 벌레와 접촉해서 소름이 돋고 혐오감이 들었음, 올라가서 올라온걸 후회함</t>
  </si>
  <si>
    <t>다른 사람들이 동물과 상호작용(비둘기에게 먹이제공)하는 과정에서 무서움과 짜증을 느낌</t>
  </si>
  <si>
    <t>등산을 하고나서 힘들 때, 수많은 애벌레를 보고 큰 부정적인 정서(짜증, 불쾌감, 혐오감)을 느낌.</t>
  </si>
  <si>
    <t>딱따구리가 죽은 것을 보고 큰 슬픔을 느낌</t>
  </si>
  <si>
    <t>말벌, 벌이 자신에게 가까이 왔던 경험이 가장 싫었음</t>
  </si>
  <si>
    <t>바퀴벌레를 보고 무서움의 감정을 느낌</t>
  </si>
  <si>
    <t>벌과 말벌이 자신에게 다가왔을 때 무서움을 느낌</t>
  </si>
  <si>
    <t>벌레가 꿈틀거리는게 무섭다고 느껴짐</t>
  </si>
  <si>
    <t>아프거나 불편한 고양이를 보면 불쌍하다는 생각이 들어서 도와주고 싶음</t>
  </si>
  <si>
    <t>야생의 동물들이 모두 더럽다고 생각함. (비둘기가 음식물 쓰레기를 파먹은 걸 본 경험)</t>
  </si>
  <si>
    <t>야외에서는 해충(바퀴벌레)를 본 경험이 있고, 실내에서는 모기와 날파리를 봤음</t>
  </si>
  <si>
    <t>어렸을 때 바퀴벌레가 나와서 그때부터 곤충을 무서워하게 됨</t>
  </si>
  <si>
    <t>쥐를 봤을 때, 놀랐고, 병균이 있을 것 같아서 더럽다고 느낌</t>
  </si>
  <si>
    <t>쥐를 아주 잠깐 접했음(보자마자 빠르게 도망갔다고 함)</t>
  </si>
  <si>
    <t>집 화장실에서 바퀴벌레를 봤던 기억이 가장 싫었던 경험</t>
  </si>
  <si>
    <t>집에 가다가 딱따구리가 죽어있는 것을 보고 슬픔을 느낌</t>
  </si>
  <si>
    <t>학교 가는 길에 지렁이가 많이 나오는데 기분이 안 좋고, 징그러움을 느낌, 그리고 사체가 있어서 별로 안 좋다고 느낌</t>
  </si>
  <si>
    <t>혐오스러운 곤충(귀뚜라미)를 목격했을 때, 소리를 지르고, 아빠를 부름</t>
  </si>
  <si>
    <t>혐오하는 곤충을 봤을 때, 부모를 불러야겠다는 생각을 함</t>
  </si>
  <si>
    <t>강아지한테 물릴 뻔한 경험이 있어도 그 상황을 조심해야겠다는 생각이 들지, 싫어하진 않음</t>
  </si>
  <si>
    <t>거북이와의 접촉-이마트에서 본적있음</t>
  </si>
  <si>
    <t>근처에 비둘기 말고 동물이 안 보임</t>
  </si>
  <si>
    <t>길고양이를 자주 볼 수 있음</t>
  </si>
  <si>
    <t>길에서 고양이나 강아지를 볼 수 있고, 키우고 싶다는 생각이 듦</t>
  </si>
  <si>
    <t>동네에서 가끔 산비둘기, 부엉이, 매, 까치, 까마귀, 비둘기를 본 적이 있음</t>
  </si>
  <si>
    <t>비둘기나 참새를 볼 때 생각이 들지 않음</t>
  </si>
  <si>
    <t>산에 가서 다람쥐를 본 적이 있음</t>
  </si>
  <si>
    <t>산에서 다람쥐를 봤을 때 먹이를 주고 싶었음</t>
  </si>
  <si>
    <t>새를 자주 접하고, 어디에나 있다고 생각함</t>
  </si>
  <si>
    <t>신기한 동식물을 봤을 때, 가족과 얘기를 나눔</t>
  </si>
  <si>
    <t>아파트 단지 내 자연 공간과 도로 옆 나무에도 자연 요소가 있어 자주 볼 수 있음</t>
  </si>
  <si>
    <t>아파트 단지 내에서 길고양이를 본 적이 있음</t>
  </si>
  <si>
    <t>아파트 단지내에서 식물(소나무, 보라색 꽃 등)을 볼 수 있지만, 관심있게 보는 편은 아님</t>
  </si>
  <si>
    <t>아파트 단지에서 길고양이를 볼 수 있음</t>
  </si>
  <si>
    <t>아파트에서 고양이, 강아지, 쥐를 접할 수 있음</t>
  </si>
  <si>
    <t>아파트에서 자연요소풀(풀)을 볼 수 있고, 학교 근처에 벚꽃나무가 있음</t>
  </si>
  <si>
    <t>야외 식물, 흙을 볼 때 아무 생각이 들지 않음.</t>
  </si>
  <si>
    <t>야외에서 본 동물을 집에서 키우고 싶다는 생각을 많이 하지만, 실제로 행동으로 옮긴 적은 없음</t>
  </si>
  <si>
    <t>여행가서 꽃을 본 경험이 있음</t>
  </si>
  <si>
    <t>여행가서 물고기, 게, 도롱뇽을 본 경험이 있음</t>
  </si>
  <si>
    <t>일상에서 강아지와 고양이를 가장 많이 보는 것 같음</t>
  </si>
  <si>
    <t>일상에서 고양이와 나비를 볼 수 있음</t>
  </si>
  <si>
    <t>일상에서 길고양이, 비들기를 경험할 수 있음</t>
  </si>
  <si>
    <t>일상에서 나무, 가로수, 길고양이를 볼 수 있음</t>
  </si>
  <si>
    <t>일상에서 나무를 볼 수 있음(꽂혀있다고 생각함)</t>
  </si>
  <si>
    <t>일상에서 비둘기, 참새를 볼 수 있음</t>
  </si>
  <si>
    <t>일상에서 새(참새), 애완동물(강아지), 햇빛, 식물을 볼 수 있음</t>
  </si>
  <si>
    <t>일상에서 새, 새싹, 나무, 나뭇가지, 꽃을 볼 수 있음</t>
  </si>
  <si>
    <t>일상에서 식물을 볼 수 있음(수동적)</t>
  </si>
  <si>
    <t>자연환경이 오염된 것을 직접 목격함</t>
  </si>
  <si>
    <t>주변에 견주가 많아서 강아지를 많이 봄</t>
  </si>
  <si>
    <t>주변에 있는 화단을 봄</t>
  </si>
  <si>
    <t>주변에 풀이나 나무가 많다고 생각함. 다람쥐도 본 적이 있음</t>
  </si>
  <si>
    <t>주변에서 강아지와 나무를 볼 수 있음</t>
  </si>
  <si>
    <t>주변에서 곤충(나비, 벌, 개미), 식물(꽃, 나무, 풀)을 볼 수 있음</t>
  </si>
  <si>
    <t>주변에서 길고양이와 이웃 강아지를 볼 수 있음</t>
  </si>
  <si>
    <t>주변에서 나무, 하늘, 흙, 비둘기, 참새, 꽃, 감나무를 볼 수 있음</t>
  </si>
  <si>
    <t>주변에서 나무나 꽃을 볼 수 있음</t>
  </si>
  <si>
    <t>주변에서 볼 수 있는 나무를 좋아함</t>
  </si>
  <si>
    <t>주변에서 비둘기, 참새, 길고양이, 강아지를 볼 수 있음</t>
  </si>
  <si>
    <t>주변에서 새를 보고 자신도 날 수 있기를 바람</t>
  </si>
  <si>
    <t>주변에서 인공적으로 만들어진 화단과 새로 심은 나무를 볼 수 있음</t>
  </si>
  <si>
    <t>집 근처 놀이터에 나무가 심어져 있지만, 주의깊게 보는 편은 아님</t>
  </si>
  <si>
    <t>집 근처 도로에 옆에 나무와 풀을 본 적이 있음</t>
  </si>
  <si>
    <t>집 근처에 동물 농장이 있어서, 고양이, 거북이, 앵무새, 염소, 고라니를 봤음</t>
  </si>
  <si>
    <t>집 근처에 자연 공간이 있지만 주의깊게 보지는 않음</t>
  </si>
  <si>
    <t>집 근처에서 고양이를 볼 수 있음</t>
  </si>
  <si>
    <t>집 근처에서 나무, 길고양이, 나뭇잎,나뭇가지를 접할 수 있음</t>
  </si>
  <si>
    <t>집 근처에서 새(까치, 비둘기)와 식물을 볼 수 있음</t>
  </si>
  <si>
    <t>집 주변 공원에서 식물과 애완동물을 볼 수 있음</t>
  </si>
  <si>
    <t>집 주변 놀이터에서 강아지와 길고양이를 볼 수 있음</t>
  </si>
  <si>
    <t>집 주변에 공원이 있어서 잔디, 나무, 호수가 있고, 그 곳에 식물이나 동물(개구리)를 볼 수 있음</t>
  </si>
  <si>
    <t>집 주변에서 볼 수 있는 자연요소(나무, 비둘기)에 대해서 느낌을 받지 않음</t>
  </si>
  <si>
    <t>참새, 길고양이를 본 적이 있음</t>
  </si>
  <si>
    <t>참새, 심어진 나무를 학교에 오가며 볼 수 있음</t>
  </si>
  <si>
    <t>친할머니 댁 근처 산에서 학, 두루미, 왜가리, 메기, 청둥오리, 오리를 봄</t>
  </si>
  <si>
    <t>파괴된 자연 (쓰레기가 많은 산과 바다)를 보고 구하고 싶은 마음이 생김</t>
  </si>
  <si>
    <t>풀, 고양이, 강아지를 동네에서 볼 수 있음</t>
  </si>
  <si>
    <t>학교 가는 길에 가로수를 본 적이 있음</t>
  </si>
  <si>
    <t>학교 가는 길에 길고양이, 매미, 잠자리, 나무, 꽃을 볼 수 있음</t>
  </si>
  <si>
    <t>학교 가는 길에 길고양이를 자주 봄</t>
  </si>
  <si>
    <t>학교 가는 길에 나무가 규칙적으로 심어져 있음</t>
  </si>
  <si>
    <t>학교 가는 길에 나비,벌,말벌을 볼 수 있음</t>
  </si>
  <si>
    <t>학교 가는 길에 동식물을 본 적이 없음</t>
  </si>
  <si>
    <t>학교 가는 길에 매미, 비둘기, 참새가 있음</t>
  </si>
  <si>
    <t>학교 가는 길에 민들레가 있고, 봄에는 벚꽃도 있다고 함</t>
  </si>
  <si>
    <t>학교 가는 길에 식물(나무, 벚꽃나무, 진달래)을 볼 수 있고, 동물은 가끔 볼 수 있음.</t>
  </si>
  <si>
    <t>학교 가는 길에 식물(나무, 풀)이 많고 보지만 아름다움을 느끼지는 못함</t>
  </si>
  <si>
    <t>학교 가는 길에 식물(은행나무, 개나리, 아카시아, 제비꽃 등)이 많음</t>
  </si>
  <si>
    <t>학교 가는 길에 식물(장미, 금사철)을 볼 수 있음</t>
  </si>
  <si>
    <t>학교 가는 길에 식물(장미, 꽃)을 볼 수 있음</t>
  </si>
  <si>
    <t>학교 가는 길에 식물이 있음</t>
  </si>
  <si>
    <t>학교 가는 길에 자연 요소(나무, 풀)가 있다고 생각함</t>
  </si>
  <si>
    <t>학교 안에 식물들과 나무가 있고, 연못도 있음</t>
  </si>
  <si>
    <t>학교 화단에 채소나 꽃을 키워서 곤충이나 식물을 볼 수 있음</t>
  </si>
  <si>
    <t>학교가는 길에 고양이를 볼 수 있음</t>
  </si>
  <si>
    <t>관찰</t>
  </si>
  <si>
    <t>강아지, 개미, 토끼를 키우는 사람들과 토끼를 길가다가 볼 수 있음</t>
  </si>
  <si>
    <t>겨울에 산에 갔을 때, 청설모를 보고 같이 있었음</t>
  </si>
  <si>
    <t>계절에 따라 학교 가는 길에 꽃(민들레, 진달래)를 볼 수 있음</t>
  </si>
  <si>
    <t>곤충은 보기만하고 만져보지는 않음</t>
  </si>
  <si>
    <t>공원에 가면 자연 요소를 구경하거나 냄새를 맡아 보지만, 만지지는 않음</t>
  </si>
  <si>
    <t>고슴도치가 산책하는걸 보고 키우고 싶다는 생각이 들었음</t>
  </si>
  <si>
    <t>고양이가 구경하고 싶을 때 고양이 카페에 가서 구경함</t>
  </si>
  <si>
    <t>공원과 놀이터에 가면 식물(꽃)을 볼 수 있음</t>
  </si>
  <si>
    <t>공원에 가면, 사람들이 강아지를 산책시키러 나옴</t>
  </si>
  <si>
    <t>귀뚜라미가 뛰는 것을 보고 나가고 싶어하는 것 같다는 생각이 들었음</t>
  </si>
  <si>
    <t>귀여운 고양이를 멀리서 관찰하는 편임</t>
  </si>
  <si>
    <t>근처에서 고사리, 복숭아 나무를 본 적이 있음</t>
  </si>
  <si>
    <t>근처에서 볼 수 있는 자연 요소를 지각하지만, 놀이 대상으로 인식하지는 않음</t>
  </si>
  <si>
    <t>근처에서 식물을 많이 접할 수 있음(나무, 봄에는 벚꽃)</t>
  </si>
  <si>
    <t>나무가 있으면 나무를 보는 편임</t>
  </si>
  <si>
    <t>나무가 잘려있는 것을 본 경험</t>
  </si>
  <si>
    <t>나무로 만든 필통을 보고 자연적으로 느껴짐</t>
  </si>
  <si>
    <t>등교길 바닥, 화분, 산에서 새싹을 접할 수 있음</t>
  </si>
  <si>
    <t>물고기의 행동을 보고 동정하여, 물을 계속 갈아줌</t>
  </si>
  <si>
    <t>반 친구 중에 곤충을 좋아하는 친구가 학교에 곤충을 가지고 와서 자주 보게 됨</t>
  </si>
  <si>
    <t>산에서 개미가 짐을 옮기는 것, 다람쥐가 입에 도토리를 먹는 것, 나무가 큰 것을 본 적이 있음</t>
  </si>
  <si>
    <t>생태체험에서 나무를 관찰했던 경험</t>
  </si>
  <si>
    <t>새가 나무 위에서 모이를 먹는 것을 본 적이 있음</t>
  </si>
  <si>
    <t>자연(나무)를 쉽게 접할 수 있음. (창문 밖으로 나무도 봄)</t>
  </si>
  <si>
    <t>주변에서 동그랗고 잎파리가 작은 수풀을 볼 수 있음</t>
  </si>
  <si>
    <t>주변에서 인공 나무(일부러 심은 나무)를 볼 수 있음</t>
  </si>
  <si>
    <t>친구네 집에서 고양이를 본 적이 있음</t>
  </si>
  <si>
    <t>친할머니 댁 근처에 인공폭포와 자연공간(산)이 있음</t>
  </si>
  <si>
    <t>평소에 걸어다닐 때 나무, 풀을 유심히 보려고 함</t>
  </si>
  <si>
    <t>하늘의 색깔이 변해서 자주 봄</t>
  </si>
  <si>
    <t>강아지를 보고 있으면 귀여워서 좋고, 행복해짐</t>
  </si>
  <si>
    <t>곤충 박물관에서 나비를 봤을 때 무섭지만 아름다움을 느낌</t>
  </si>
  <si>
    <t>공원에서 강아지를 볼 수 있고 귀여움을 느낌</t>
  </si>
  <si>
    <t>길가에 보이는 식물의 생존력을 보고 신비로움을 느낌</t>
  </si>
  <si>
    <t>나무를 봤던 수업이 가장 기억에 남는 이유는 나무를 제일 가까이서 봐서 좋았음</t>
  </si>
  <si>
    <t>동물들을 야생에서는 볼 수 없는데 동물원에서는 볼 수 있어서 특별하다고 생각함</t>
  </si>
  <si>
    <t>동물원에서 동물들을 가까이서 볼 수 있었던 것이 가장 좋은 경험이라고 생각함</t>
  </si>
  <si>
    <t>부모(엄마,아빠)가 외출했을 때, 어항 소리를 듣거나 물고기를 보면 안심이 되는 느낌이 들엇음</t>
  </si>
  <si>
    <t>산을 봤을 때 멋지다라는 생각을 한 적이 있음</t>
  </si>
  <si>
    <t>생태 체험을 통해 반 친구들이 함께 한 것이 좋았고, 같은 장소에서 가족들과 산책했던 느낌과 달리, 더 많은 것을 볼 수 있게 되었음</t>
  </si>
  <si>
    <t>소형 동물(청설모, 다람쥐, 개미)을 보면 귀여워서 키우고 싶다는 생각이 듦</t>
  </si>
  <si>
    <t>숲에서 만나는 작은 생물(다슬기, 개구리)를 보고 신기함을 느낌</t>
  </si>
  <si>
    <t>식물의 색(초록색)을 보면 진정 효과가 있는 것처럼 눈이 덜 아픈 경험이 있음</t>
  </si>
  <si>
    <t>유치원에서 나무를 관찰하는 수업에서 나이테를 보고 나이를 알 수 있어 신기했음</t>
  </si>
  <si>
    <t>이사를 하고나서 자연이 더 좋아진 것 같음-봄에 벚꽃을 더 오래볼 수 있어서 좋음</t>
  </si>
  <si>
    <t>자연에 초록색 식물들이 많아서 마음이 편해진다고 생각함</t>
  </si>
  <si>
    <t>자연은 건물이 없어서 멀리 볼 수 있어서 좋은 것 같음</t>
  </si>
  <si>
    <t>잘린 나무에서 버섯이 자라는 모습을 보고 신기해함</t>
  </si>
  <si>
    <t>자연의 색을 보고 있으면 기분이 좋아지는 것 같음</t>
  </si>
  <si>
    <t>집에서 나무들을 볼 수 있어서 좋은 것 같음</t>
  </si>
  <si>
    <t>책에서만 보던 무당벌레의 겨울잠을 보고 신기함을 느꼈음</t>
  </si>
  <si>
    <t>친구네 집 강아지가 몸집이 작고, 털이 많아서 귀여웠음</t>
  </si>
  <si>
    <t>친구들과 제주도로 여행을 갔을 때, 바닷가가 층층이 나눠져 있는 것을 보고 아름다움을 느껴 좋았음</t>
  </si>
  <si>
    <t>친구들이 길고양이들을 좋아하고 만져서, 자신도 만져보고 싶은 생각이 있음]</t>
  </si>
  <si>
    <t>키우는 사슴벌레의 행동(톱밥을 깔아줘도 밑에서만 있는 사슴벌레의 행동)에 신기함을 느낌</t>
  </si>
  <si>
    <t>하교할 때마다 날씨가 달라서, 하늘을 보는 것을 좋아함</t>
  </si>
  <si>
    <t>하늘의 색깔을 보면 마음이 편안해지고, 구름의 모양이 신기하다는 생각이 들음</t>
  </si>
  <si>
    <t>하와이에 갔을 때, 다람쥐와 비슷한 동물을 관찰했을 때 가장 좋았음</t>
  </si>
  <si>
    <t>화살나무가 화살 같이 생긴 것이 제일 기억에 남았음</t>
  </si>
  <si>
    <t>가재가 사나워짐을 느낌</t>
  </si>
  <si>
    <t>개미가 징그럽고 위험할 것 같아서 혐오함</t>
  </si>
  <si>
    <t>곤충을 대부분 싫어하고, 일부 곤충(무당벌레)는 멀리서 봤을 때만 귀여움을 느낌</t>
  </si>
  <si>
    <t>길고양이가 먹을 것도 없고, 벌레(진드기) 때문에 고통스러워 하는 것 같아서 불쌍하다고 생각함(동정)</t>
  </si>
  <si>
    <t>길고양이가 죽어가는 것을 보고 동정함(고양이의 고통을 지각함)</t>
  </si>
  <si>
    <t>길고양이를 봤을 때, 귀여움을 느끼거나 상처가 나있을 때는 안쓰러움을 느낌(동정)</t>
  </si>
  <si>
    <t>나무가 다 자란 뒤에 자르는 사람들이 잔인하다고 생각함-무서움과 속상함을 느낌</t>
  </si>
  <si>
    <t>나이테를 보고 나무가 큰데 한번에 죽는게 불쌍하다는 생각이 들었지만, 인간에게 필요하기 때문에 어쩔 수 없다고 생각함</t>
  </si>
  <si>
    <t>숲 잔디가 사람과 동물에 의해 밟히는게 불쌍하다는 생각이 들고, 마음이 아팠음</t>
  </si>
  <si>
    <t>식물을 동정함-주변에서 볼 수 있는 식물들이 아파할 것 같음</t>
  </si>
  <si>
    <t>잡초의 생명력을 보고 지긋지긋하다라는 생각이 들었음</t>
  </si>
  <si>
    <t>전망대 앞 나무가 시야에 맞게 잘라져 있어서 더 파괴될거라 생각함</t>
  </si>
  <si>
    <t>키우던 물고기가 자신의 새끼를 먹는 것을 보고 무서움을 느낌</t>
  </si>
  <si>
    <t>(청각, 비의도적) 소리 듣기</t>
  </si>
  <si>
    <t>강아지가 짖거나 물려고하면 무서움을 느낌.</t>
  </si>
  <si>
    <t>매미 소리를 들으며 매미가 혼자라서 우는 것이라고 생각해서 동정심이 느껴짐</t>
  </si>
  <si>
    <t>매미가 울어서 자연이 시끄럽다는 생각이 듦</t>
  </si>
  <si>
    <t>매미소리를 좋아하지만, 밤에 들으면 시끄러움을 느낌</t>
  </si>
  <si>
    <t>매미의 소리가 멀리서 들으면 좋지만, 가까이서 들으면 시끄럽다는 느낌이 듦</t>
  </si>
  <si>
    <t>밤에 시끄러워서 모기가 짜증난다고 생각함</t>
  </si>
  <si>
    <t>벌레의 시끄러운 소리가 들릴 때 싫었음</t>
  </si>
  <si>
    <t>벌에 쏘인 경험이 있어서 벌 소리만 들어도 쏘이기 전부터 무서움을 느낌</t>
  </si>
  <si>
    <t>아파트에서 벌레가 자신에게 소리를 내며 가까이 와서 가장 싫었던 경험으로 기억함</t>
  </si>
  <si>
    <t>자기 전에 모기가 날아다니는 소리 때문에 불안해져서 자기 어려워서 고통스럽게 느껴짐</t>
  </si>
  <si>
    <t>강아지가 자신이 여행을 다녀왔을 때, 반갑게 맞이 해줌</t>
  </si>
  <si>
    <t>새(부엉이or까치)소리를 들은 경험은 있지만, 본 적은 없음</t>
  </si>
  <si>
    <t>주변에서 새소리를 들은 적이 있음</t>
  </si>
  <si>
    <t>(청각, 의도적인) 소리 듣기</t>
  </si>
  <si>
    <t>비오는 소리를 좋아함</t>
  </si>
  <si>
    <t>새가 지저귀는 소리를 들었을때, 풀을 만질 때 평온함을 느낌</t>
  </si>
  <si>
    <t>새와 매미 소리, 바람 소리가 자신의 마음을 편안하게 해준다고 생각함</t>
  </si>
  <si>
    <t>생태체험에서 벌을 상자에 넣어서 상자의 소리를 들었는데, 생각보다 커서 흥미로움을 느낌</t>
  </si>
  <si>
    <t>(촉각, 비의도적)신체적 접촉</t>
  </si>
  <si>
    <t>강아지에게 물릴 뻔한 경험이있어도 귀여워서 좋아함</t>
  </si>
  <si>
    <t>놀이터에서 거미가 다리에 붙었을 때 놀랐으나 친구들이 장난을 쳐서 재미를 느낌</t>
  </si>
  <si>
    <t>매미와 접촉했을 때, 생각보다 싫진 않았음</t>
  </si>
  <si>
    <t>벌에게 물리면 고통이 심할 것이라 생각했지만, 생각보다 괜찮았음. 이후 벌에 대한 무서움을 느낌</t>
  </si>
  <si>
    <t>강물이 옷에 튈 때 가장 싫었음-더럽고 찝찝하고 귀찮다는 생각이 들었음</t>
  </si>
  <si>
    <t>가시에 찔린 경험이 있어서 가시가 있는 식물들을 싫어함</t>
  </si>
  <si>
    <t>개미가 자신의 신체에서 움직일 때 간지러운 느낌을 싫어하고 혐오스러워함</t>
  </si>
  <si>
    <t>거미는 독이 있을 수도 있어서 물릴까봐 거미를 만지는 것에 거부감을 느낌</t>
  </si>
  <si>
    <t>거미를 먹었던 경험이 가장 혐오스러웠다고 느낌</t>
  </si>
  <si>
    <t>나뭇가지인 줄 알고 만졌는데, 자벌레였던게 가장 싫은 경험이었음</t>
  </si>
  <si>
    <t>동물원에서 동물이 자신에게 뭘 던져서 맞았던 기억이 가장 싫었음(공격성)</t>
  </si>
  <si>
    <t>매미를 밟았을 때, 죽인 것 같은 느낌 때문에 미안한 감정을 느낌</t>
  </si>
  <si>
    <t>매미의 생김새에 무서움을 느끼고, 매미를 밟았을 때 무서워서 도망 갔음</t>
  </si>
  <si>
    <t>모기가 물 때가 가장 싫은 경험으로 기억됨</t>
  </si>
  <si>
    <t>모기에 많이 물려서 화가 남</t>
  </si>
  <si>
    <t>모기한테 물리면 간지럽고, 물린 자국을 봤을 때, 혐오감을 느껴서 싫은 경험으로 생각함</t>
  </si>
  <si>
    <t>벌레가 자신의 다리위로 올라갔을 때, 간지러웠고 무서워서 날뛰었음</t>
  </si>
  <si>
    <t>벌레들이 자신의 몸에 붙었을 때가 가장 싫었던 경험으로 생각함</t>
  </si>
  <si>
    <t>벌에 쏘였을 때, 할머니가 숯으로 치료를 해주셔서 병원에 가지 않았음</t>
  </si>
  <si>
    <t>벌에게 쏘여서 고통을 느꼈던 경험이 있어 벌을 무서워함</t>
  </si>
  <si>
    <t>버스에서 벌이 자신을 쏘았던 경험이 가장 싫었던 경험-이때 부모가 그 벌을 쫒아 냈음</t>
  </si>
  <si>
    <t>사슴벌레에게 물렸던 경험 때문에, 사슴벌레를 보면 무서움을 느낌</t>
  </si>
  <si>
    <t>산에 갔을 때 모기에 물렸던 경험이 가장 싫었음</t>
  </si>
  <si>
    <t>산에서 모기가 물었을 때, 간지러워서 고통스러움을 느끼고, 화도 났음</t>
  </si>
  <si>
    <t>실수로 키우던 나비를 쎄게 건드렸는데, 자신 때문에 다쳤을까봐 걱정이 들었음(죄책감, 동정), 다행히 괜찮았음</t>
  </si>
  <si>
    <t>애벌레가 자신의 머리에 떨어졌을 때 공포감과 혐오감을 느낌</t>
  </si>
  <si>
    <t>양의 똥을 밟았을 때 질퍽질퍽한 느낌이 들었고 불쾌한 기분과 감정을 느꼈음</t>
  </si>
  <si>
    <t>엘레베이터에서 강아지가 접촉하려고 하는게 싫었음(줄이 길고 달려와서)</t>
  </si>
  <si>
    <t>오래전에 여름에 산에 가서 모기에게 물렸던 경험이 가장 싫었던 경험으로 기억함</t>
  </si>
  <si>
    <t>이전에 날파리가 입에 들어가서 큰 혐오감을 느낌</t>
  </si>
  <si>
    <t>이전에 장미의 가시에 찔린 경험에서 고통과 화남을 느낌</t>
  </si>
  <si>
    <t>자벌레를 모르고 만졌을 때 물컹해서 놀랐음</t>
  </si>
  <si>
    <t>캠핑장 토끼가 자신을 깨문 경험 때문에 가장 안 좋은 기억으로 남음</t>
  </si>
  <si>
    <t>토끼한테 물린 경험 때문에 가까이는 갈 수 있지만, 만지기는 꺼려함</t>
  </si>
  <si>
    <t>평소에도 모기에게 잘 물리지만, 여러 군데를 물려서 싫었음</t>
  </si>
  <si>
    <t>햄스터에게 물린 경험이 있어서 만지는 것에 대한 무서움이 있음</t>
  </si>
  <si>
    <t>(촉각, 의도적인)만지기</t>
  </si>
  <si>
    <t>강아지들이 자주 모이는 공터가 있어서 그곳에가면 강아지들을 만질 수 있어서 좋았음</t>
  </si>
  <si>
    <t>강아지를 키우지 않을 때, 강아지를 좋아해서 강아지가 보이면 계속 만졌음</t>
  </si>
  <si>
    <t>공격성이 없는 강아지들을 만질 수 있어서 좋은 경험으로 남았음</t>
  </si>
  <si>
    <t>공원에서 토끼를 만졌을 때 부드럽고 기분이 좋았음</t>
  </si>
  <si>
    <t>고민이 많을 때 머릿속을 비우기 위해 나무를 만질 때가 있음</t>
  </si>
  <si>
    <t>고양이를 실제로 만져본 적이 없을 때, 촉감이 어떤지 몰랐는데, 만져보고 나서 신기했음</t>
  </si>
  <si>
    <t>공원에서 토끼를 만졌을 때 부드럽고 기분이 좋았음 (2)</t>
  </si>
  <si>
    <t>고양이가 귀여워서 친구 집 고양이를 만지거나 산책을 하고, 만졌을 때 부드러움을 느낌</t>
  </si>
  <si>
    <t>기대보다 도마뱀의 비늘이 부드러워서 가장 좋은 경험으로 생각함</t>
  </si>
  <si>
    <t>길고양이를 만졌을 때 부드럽고, 포근함을 느낌</t>
  </si>
  <si>
    <t>나무를 만질 때, 느낌이 모두 달라서 신기함을 느낌</t>
  </si>
  <si>
    <t>동물농장에 가서 귀여운 토끼를 머리 위에 올려본 경험이 좋았고 재미있었음</t>
  </si>
  <si>
    <t>동물카페에 가서 동물(새, 수달)을 만지고, 먹이를 준 경험이 좋았음</t>
  </si>
  <si>
    <t>맨들맨들 하고 비늘 같은 촉감을 이상하거나 싫어하고 부드럽고 털 같은 촉감은 좋아하고 만지고 싶어함</t>
  </si>
  <si>
    <t>처음 친구의 강아지를 만졌을 때, 무섭지 않았고, 생각보다 보들하고 푹신했음</t>
  </si>
  <si>
    <t>토끼를 만졌을 때, 보들보들한 느낌이 들었음</t>
  </si>
  <si>
    <t>풀밭에서 누웠을 때 포근함을 느꼈음</t>
  </si>
  <si>
    <t>학교 가는 길 세탁소 강아지가 귀여워서 만져봄</t>
  </si>
  <si>
    <t>곤충(사슴벌레)를 만지다가 물려서 고통을 느끼고 놀랐음-곤충을 모두 싫어함</t>
  </si>
  <si>
    <t>곤충을 찾는 것은 잘하지만, 곤충을 잡는 것은 좋아하지 않음. - 거부감, 징그러움, 살아서 움직이는걸 잡는 것에 거부감을 느낌</t>
  </si>
  <si>
    <t>나무를 만지면 끈적끈적해서 손이 더러워지는 느낌이 들어 만지지 않음</t>
  </si>
  <si>
    <t>벌레(털)를 만지는 것이 익숙하지 않아서 느낌이 이상했음</t>
  </si>
  <si>
    <t>자신이 고양이를 만지면 싫어할 수도 있겠다는 생각을 함</t>
  </si>
  <si>
    <t>나무나 예쁜 꽃을 가끔 건드려보거나 만지지만, 꺾지 않음.- 꽃도 생명이기 때문에, 꺾으면 죽이는거나 마찬가지라고 생각함</t>
  </si>
  <si>
    <t>동물을 별로 좋아하지 않지만, 고양이의 털이 부드러워서 고양이를 좋아함</t>
  </si>
  <si>
    <t>딱따구리가 세균이라 생각해서 마스크로 잡았음. (따듯함을 느낌)</t>
  </si>
  <si>
    <t>산에서 고양이를 만져본 경험이 있음</t>
  </si>
  <si>
    <t>식물을 만져보지만, 떼지는 않음</t>
  </si>
  <si>
    <t>토끼 중 순한 토끼(게이트키퍼)를 만나서 만질 수 있었음</t>
  </si>
  <si>
    <t>(후각, 비의도적) 냄새, 숨쉬기</t>
  </si>
  <si>
    <t>강아지 똥을 밟았을 때 냄새가 나는 것 같아서 불쾌감을 느낌</t>
  </si>
  <si>
    <t>부모님이 싸우셨을 때, 자연을 경험(풀냄새를 맡고)했을 때, 기분이 나아졌음</t>
  </si>
  <si>
    <t>자연 환경(산)에서 공기를 마실 때, 스트레스가 줄어드는 느낌과 시원함을 느낌</t>
  </si>
  <si>
    <t>자연(꽃밭)이 아름답고 냄새도 좋아 기분이 좋아진다고 생각함</t>
  </si>
  <si>
    <t>자연에 있으면 마음이 편안해진다고 느낌-숲 냄새, 향기</t>
  </si>
  <si>
    <t>자연에 있으면 좋은 냄새가 나서 좋음</t>
  </si>
  <si>
    <t>풀 냄새를 맡으면 기분이 좋아짐</t>
  </si>
  <si>
    <t>자연 경험과 관련한 정서</t>
  </si>
  <si>
    <t>긍정적인 정서</t>
  </si>
  <si>
    <t>고마움</t>
  </si>
  <si>
    <t>동식물을 경험할 수 있게 해줘서 자연에게 고마움을 느낌</t>
  </si>
  <si>
    <t>식물은 공기를 맑게 해주기 때문에 고마운 존재라고 생각함</t>
  </si>
  <si>
    <t>자연이 고마운 존재라고 생각함</t>
  </si>
  <si>
    <t>자연이 물건을 만들 수 있는 재료를 줘서 고마움을 느낌</t>
  </si>
  <si>
    <t>경이로움</t>
  </si>
  <si>
    <t>산의 자연요소(울산 바위)의 아름다움과 경이로움을 느낌</t>
  </si>
  <si>
    <t>예전에 엄청 크고 오래되고 웅장한 나무를 보고 경이로움을 느낀 후로 왕 같은 존재로 인식함</t>
  </si>
  <si>
    <t>길고양이를 보면 놀라고, 부모한테 공유하고 싶다는 생각이 듦</t>
  </si>
  <si>
    <t>동물을 보면 신기하다는 생각이 듦</t>
  </si>
  <si>
    <t>바닷가에 가서 갑오징어 껍질을 보고 신기함을 느낌</t>
  </si>
  <si>
    <t>벌레를 만질 때 익숙하지 않다고 느껴짐</t>
  </si>
  <si>
    <t>식물들이 살아있지 않은 것 같은데 자라는 것을 보고 신기하다고 느낌</t>
  </si>
  <si>
    <t>장수풍뎅이와 잠자리를 좋아하고 장수풍뎅이에게 신기함을 느낌</t>
  </si>
  <si>
    <t>가족들과 시간을 보내서 좋았고, 등산이 힘들긴 했지만, 올라가서 뿌듯함을 느꼈음</t>
  </si>
  <si>
    <t>등산을 하고, 정상에 올랐을 때, 자신의 동네 풍경을 볼 때 뿌듯함을 느낌</t>
  </si>
  <si>
    <t>등산을 힘들게 해서 정상에 도달했을 때 보는 풍경이 선물처럼 느껴짐</t>
  </si>
  <si>
    <t>인왕산에 교회 사람들과 같이 갔을 때, 1등을 했던 기억</t>
  </si>
  <si>
    <t>한라산을 등산할 때, 힘들었지만, 뿌듯함을 느꼈음</t>
  </si>
  <si>
    <t>환경을 위해 행동하고 싶어함_대단한 일이라고 느낌</t>
  </si>
  <si>
    <t>안정감</t>
  </si>
  <si>
    <t>산에 있으면 상쾌하고 좋은 기분이 듦</t>
  </si>
  <si>
    <t>숲에서 산책할 때, 시원함, 편함, 기분이 좋고, 놀 수 있어서 좋았음</t>
  </si>
  <si>
    <t>자연에 가면 마음이 평온해짐을 느낌</t>
  </si>
  <si>
    <t>집 근처에 경의선 숲길이 있음. 조용하고 평안하다는 느낌을 받음</t>
  </si>
  <si>
    <t>동생과 함께 자연요소를 가지고 놀이를 한 경험</t>
  </si>
  <si>
    <t>자긍심</t>
  </si>
  <si>
    <t>거북이를 키울 때 책임감과 자랑스러움을 느낌</t>
  </si>
  <si>
    <t>개미를 따라가면 재미를 느낌</t>
  </si>
  <si>
    <t>겨울에 아빠랑 한라산에 올라갔을 때, 눈에 들어간게 재미있었음</t>
  </si>
  <si>
    <t>근처에서 나뭇잎을 따서 돌멩이로 빻았던 경험이 재미있었음</t>
  </si>
  <si>
    <t>단풍산의 크기와 단풍을 보고 아름다움과 즐거움을 느꼈지만, 힘들었음</t>
  </si>
  <si>
    <t>동식물(개, 고양이, 나무)과 같이 있으면 재미를 느낌</t>
  </si>
  <si>
    <t>사이판 바다에 가서 수영하고 스노쿨링했을 때 재미를 느낌</t>
  </si>
  <si>
    <t>할머니 집에 있는 밭에서 노는 것이 가장 좋았고, 재미를 느낌</t>
  </si>
  <si>
    <t>행복함</t>
  </si>
  <si>
    <t>애완동물이 슬플 때 행복하게 만들어준다고 생각함(회복)</t>
  </si>
  <si>
    <t>할머니, 할아버지와 산에 가서 다양한 자연 요소(고양이, 도토리, 밤)을 보고, 사회적 상호작용도 하고, 음식도 먹어서 행복감을 느낌</t>
  </si>
  <si>
    <t>호기심</t>
  </si>
  <si>
    <t>물고기가 죽은 자리에 풀이 나와 생명의 순환을 알게 됐고, 직접 확인해보고 싶은 호기심이 생김</t>
  </si>
  <si>
    <t>공원에 가면 기분이 괜찮아지고, 평온해짐</t>
  </si>
  <si>
    <t>동물(강아지)와 있으면 스트레스가 줄어들고, 안도감(안정감)을 주는 존재라고 생각함</t>
  </si>
  <si>
    <t>바다가 시원하고 스트레스가 감소되는 것 같아서 양양이 가장 좋은 추억</t>
  </si>
  <si>
    <t>볼거리가 있고, 눈이 맑아지는 느낌이 들어서 일상에서 자연을 보고 싶다는 생각이 듦</t>
  </si>
  <si>
    <t>부정적인 정서</t>
  </si>
  <si>
    <t>쓰레기 섬의 규모를 듣고 충격을 받았던 경험이 있음</t>
  </si>
  <si>
    <t>두려움(미래)</t>
  </si>
  <si>
    <t>거미를 먹고 나서 이후부터 거미를 만지는 것에 대한 두려움을 가지고 있음</t>
  </si>
  <si>
    <t>너구리를 보고 사진을 찍고 싶고(그 경험을 간직), 물까봐 두려움을 느낌</t>
  </si>
  <si>
    <t>야생동물들이 물거나 쪼을까봐 무섭지만, 크게 무서운 건 아님</t>
  </si>
  <si>
    <t>무서움(현재)</t>
  </si>
  <si>
    <t>강아지와 벌레 둘 다 무서워함</t>
  </si>
  <si>
    <t>길고양이가 처음에는 귀여웠지만, 지금은 무서움을 느낌</t>
  </si>
  <si>
    <t>동물의 행동과 외모에 따라서 귀여움, 무서움, 멋있음</t>
  </si>
  <si>
    <t>매미의 크기가 커서 가까이 오면 물 것 같아서 무서움과 혐오감이 듦</t>
  </si>
  <si>
    <t>벌레를 만지는 것에 무서움을 느낌</t>
  </si>
  <si>
    <t>벌레를 별로 안 좋아해서, 무서움을 느낌</t>
  </si>
  <si>
    <t>벌을 무서워함</t>
  </si>
  <si>
    <t>벌을 조금 무서워 함.</t>
  </si>
  <si>
    <t>사슴벌레를 예전에는 무서워서 잡질 못했었음</t>
  </si>
  <si>
    <t>예전에 강아지에게 물릴 뻔한 경험이 있어서 동물을 좋아하지만, 개와 고양이는 무서워함.</t>
  </si>
  <si>
    <t>자신을 공격할 수 있는 존재(벌)이 주변에 있다고 생각하니까, 무서움을 느낌</t>
  </si>
  <si>
    <t>평소에 겁이 많아서 고양이가 귀엽지만 무서움을 느낌</t>
  </si>
  <si>
    <t>할머니 댁에서 사촌이랑 돌아다니고 있는데, 갑자기 벌이 나타나서 자신을 쏘아서 놀라움과 무서움을 느낌</t>
  </si>
  <si>
    <t>불쾌감</t>
  </si>
  <si>
    <t>알파카에 대한 혐오감을 느끼는 이유-목장에 놀러갔을 때 알파카가 자신에게 침을 뱉어 불쾌감과 놀람을 느낌.</t>
  </si>
  <si>
    <t>강아지를 키우고 싶지만, 키우지 못해 속상함을 느낌</t>
  </si>
  <si>
    <t>물고기 환경이 좋지 않아 슬픈 감정이 들어도 청소를 해줄 생각이 들지 않음</t>
  </si>
  <si>
    <t>유기견 문제가 심각하다고 생각함, 버려진 유기견들이 안락사를 당하는 것을 들었을 때 슬픔을 느낌</t>
  </si>
  <si>
    <t>절망감</t>
  </si>
  <si>
    <t>자연이 사라지면 슬플 것 같지만, 어떻게 할 수 있는게 없다고 생각함.</t>
  </si>
  <si>
    <t>죄책감</t>
  </si>
  <si>
    <t>물고기가 죽었을 때 미안한 감정이 느껴짐</t>
  </si>
  <si>
    <t>자신이 환경파괴적 행동을 했을 때 자연에게 미안한 느낌이 듦</t>
  </si>
  <si>
    <t>거미줄과 거미가 입에 들어가서 끔찍하고 소름이 돋았음</t>
  </si>
  <si>
    <t>곤충은 징그러워서 좋아하지 않음</t>
  </si>
  <si>
    <t>곤충을 싫어해서 나무에 올라가지 못함</t>
  </si>
  <si>
    <t>곤충이 징그러워서(외관) 별로 좋아하지 않음</t>
  </si>
  <si>
    <t>귀뚜라미가 집에 들어왔을 때 싫었음</t>
  </si>
  <si>
    <t>다리가 많은 벌레를 징그럽다고 느낌</t>
  </si>
  <si>
    <t>모기가 무섭거나 두렵지는 않지만 혐오함</t>
  </si>
  <si>
    <t>물고기를 보면 징그럽다는 생각이 듦</t>
  </si>
  <si>
    <t>벌레가 징그러워서 싫어함</t>
  </si>
  <si>
    <t>벌레를 싫어함</t>
  </si>
  <si>
    <t>생물을 좋아하지만 곤충은 징그러워서 좋아하지 않음</t>
  </si>
  <si>
    <t>여름이 모기에게 물릴까봐 싫어함-무기를 혐오함</t>
  </si>
  <si>
    <t>자연 부정적인 경험_캠핑을 하러 갔을 때, 신발을 벗고 맨발로 산을 올라갔는데 벌레 밟는 느낌이 가장 싫었음</t>
  </si>
  <si>
    <t>자연_등산하는게 힘들어서 싫어함</t>
  </si>
  <si>
    <t>지렁이를 징그럽다고 생각함</t>
  </si>
  <si>
    <t>공감</t>
  </si>
  <si>
    <t>강아지가 바라는 것을 해주고 싶지만(신나게 뛰어놀게 하고 싶음) 위험하다고 생각함(차, 강아지 무서워하는 사람)</t>
  </si>
  <si>
    <t>봄이가 바라는 걸 파악, 공감</t>
  </si>
  <si>
    <t>생물의 고통에 공감함</t>
  </si>
  <si>
    <t>자신의 반려동물에게 자연에 있는 것을 좋아함</t>
  </si>
  <si>
    <t>자연이 말을 못하지만, 아플 것 같다는 생각이 듦(공감)</t>
  </si>
  <si>
    <t>자연이 병들고 있고 고통을 견디고 있는 것 같다고 생각함</t>
  </si>
  <si>
    <t>동정</t>
  </si>
  <si>
    <t>길고양이가 더러워서 불쌍하다고 생각함</t>
  </si>
  <si>
    <t>길고양이가 먹지도 못하고, 위생관리도 안되고, 빨리 죽어서 불쌍하다고 생각함</t>
  </si>
  <si>
    <t>길고양이들이 주인이 없어서 불쌍하고, 주인이 있으면 더 행복했을 것 같음</t>
  </si>
  <si>
    <t>물고기가 더러운 물에서 죽은게 안타까워하지만, 공감은 되지 않음</t>
  </si>
  <si>
    <t>책임감</t>
  </si>
  <si>
    <t>강아지를 키우고 나서 생명을 키우는 일이 어렵게 느껴짐</t>
  </si>
  <si>
    <t>달팽이 죽음 이후 생물에 대한 책임감과 병원비 부담 때문에 강아지와 고양이를 키우고 싶다는 생각을 하지 않음</t>
  </si>
  <si>
    <t>동물은 책임감이 필요하고, 더 보살펴야 하기 때문에 관심이 감</t>
  </si>
  <si>
    <t>자연에 대한 인식</t>
  </si>
  <si>
    <t>비관적</t>
  </si>
  <si>
    <t>미래 자연의 소멸</t>
  </si>
  <si>
    <t>동네 돌아다닐 때, 참새가 많이 없어진 것 같은 느낌이 들어서 동식물이 멸종되고 있다고 생각함</t>
  </si>
  <si>
    <t>(멸종)</t>
  </si>
  <si>
    <t>동물들이 멸종되거나 위기에 놓여있어 자연이 위험한 상태라고 생각함</t>
  </si>
  <si>
    <t>동물이 멸종되고 있다고 생각함</t>
  </si>
  <si>
    <t>미래에는 자연이 거의 찾아볼 수 없을 만큼 적어질 것 같음</t>
  </si>
  <si>
    <t>미래에는 자연이 멸망할 수 있을 것이라고 생각함</t>
  </si>
  <si>
    <t>벌목과 해양 오염으로 인해 자연이 사라지고 있다고 생각함</t>
  </si>
  <si>
    <t>사람들이 노력하지 않으면 지구는 없어질 것이라고 생각함</t>
  </si>
  <si>
    <t>사람들이 쓰레기를 함부러 버리면 멸종 위기 동물들이 더 많이 생길 것 같음</t>
  </si>
  <si>
    <t>앞으로 유지하길 바람-북극곰이 멸종할까봐 슬픔을 느낌.</t>
  </si>
  <si>
    <t>자연은 없어질 수 없을거라 생각함</t>
  </si>
  <si>
    <t>자연이 미래에 더 사라질 것 같다는 생각이 듦</t>
  </si>
  <si>
    <t>자연이 사라져가고 있다고 생각함</t>
  </si>
  <si>
    <t>자연이 사라지고 있어 친환경행동(쓰레기줍기) 동기를 느낌</t>
  </si>
  <si>
    <t>자연이 사라지면, 우리가 먹을 수 있는게 (동식물) 없어지기 때문에 있어야 함</t>
  </si>
  <si>
    <t>자연이 사라진 것 같다는 생각이 듦</t>
  </si>
  <si>
    <t>지구온난화 때문에 자연이 언젠가는 사라질 것이라고 생각함</t>
  </si>
  <si>
    <t>(인공화)</t>
  </si>
  <si>
    <t>건물이 많이 생겨서 자연이 사라지고 있는 것 같음</t>
  </si>
  <si>
    <t>(도시화)</t>
  </si>
  <si>
    <t>미래에는 인공물(건물)이 대부분을 차지 할 것 같다는 생각이 듦</t>
  </si>
  <si>
    <t>미래에는 자연이 사라지고 건물이 채워질 것 같음</t>
  </si>
  <si>
    <t>사람들이 자연을 없애고 건물을 짓고 있다고 생각함</t>
  </si>
  <si>
    <t>실제로 본적은 없지만, 소문을 통해 원래 건물이 있던 자리에 밭 또는 산이라는 것을 듣고 자연이 사라지고 있는 것 같음</t>
  </si>
  <si>
    <t>여러 곳에서 공사를 하고 있고, 계속 벌목하기 때문에 자연이 사라질 것 같다는 생각이 듦</t>
  </si>
  <si>
    <t>예전보다 숲이 많이 사라진 것 같음(건물이 많이 생겨서 숲이 사라졌다고 생각함)</t>
  </si>
  <si>
    <t>(로봇화)</t>
  </si>
  <si>
    <t>동식물이 많이 사라지고, 대부분 로봇, AI로 채워질 것 같음</t>
  </si>
  <si>
    <t>(인문)</t>
  </si>
  <si>
    <t>미래에 자연을 위해 노력해도, 지금의 자연의 모습을 찾기 힘들거라 생각함</t>
  </si>
  <si>
    <t>미래에는 사람들이 자연을 인공적으로 만들 것 같다는 생각이 듦</t>
  </si>
  <si>
    <t>미래에는 사람이 만든 동식물이 아니면 없을 것 같다는 생각이 듦</t>
  </si>
  <si>
    <t>미래에는 지금보다 인조적으로 만든 자연(식물,잔디)이 많아질 것으로 생각함</t>
  </si>
  <si>
    <t>자연을 인위적으로 만든 것 말고는 자연을 접할 수 없다고 생각함(산,바다)</t>
  </si>
  <si>
    <t>자연환경이 없고, 인문환경(건물)만 있을 경우, 답답하고 안정되지 않을 것 같음</t>
  </si>
  <si>
    <t>미래 자연의 파괴</t>
  </si>
  <si>
    <t>다른 행성으로 이주해야할 만큼 자연이 파괴될 것으로 생각함</t>
  </si>
  <si>
    <t>미래에는 자연이 더 악화될 것이라고 생각함</t>
  </si>
  <si>
    <t>미래에는 환경이 많이 파괴(오염)될 것이며, 건물과 인조적으로 만든 자연이 많아질 것이라고 생각함</t>
  </si>
  <si>
    <t>자연이 미래에 더 파괴될 것이라고 생각함</t>
  </si>
  <si>
    <t>환경이 더 안 좋아질 것이라고 생각함</t>
  </si>
  <si>
    <t>(기술 발전으로 인한 환경 파괴)</t>
  </si>
  <si>
    <t>기술에 필요한 자원을 쓰는 일이 환경 파괴적이라 환경이 더 악화될 것 같음</t>
  </si>
  <si>
    <t>기술이 발전되면 더 많은 쓰레기가 나올 것이라고 생각함</t>
  </si>
  <si>
    <t>기술이 발전되면 환경이 더 파괴될 것</t>
  </si>
  <si>
    <t>기술이 발전하면 오히려 환경이 악화될 것이라고 생각함</t>
  </si>
  <si>
    <t>기술이 발전하면 자연이 더 파괴될 것이라고 생각함</t>
  </si>
  <si>
    <t>다른 첨단 기술들이 환경문제를 악화시킬 것이라고 생각함-기술을 만드는데 더 큰 자원을 소모하고 오염될 것</t>
  </si>
  <si>
    <t>(타인의 환경 파괴적 행동)</t>
  </si>
  <si>
    <t>다른 사람들이 환경 오염을 하고 있다고 생각함</t>
  </si>
  <si>
    <t>동네에 쓰레기(쓰레기, 담배, 껌)가 버려져있어서 자연이 사람들 때문에 훼손되었다고 생각함</t>
  </si>
  <si>
    <t>미래에 사람들이 쓰레기를 버려서 자연이 오염될 것이라고 생각함</t>
  </si>
  <si>
    <t>벌목하는 사람들이 자연을 파괴하고 있다고 생각함</t>
  </si>
  <si>
    <t>사람들이 쓰레기를 많이 버려서 환경이 오염되었다고 생각함</t>
  </si>
  <si>
    <t>사람들이 자연을 많이 파괴해서 자연을 찾아볼 수 없을 것 같음</t>
  </si>
  <si>
    <t>사람들이 자연을 파괴하고, 건물을 지어서 점점 사라져가고 있다고 생각함(주변에 산이 없는걸 보면, 그게 느껴짐)</t>
  </si>
  <si>
    <t>자연이 더 많이 파괴될 것이라 생각해서 사람들 모두 행동해야된다고 생각함.</t>
  </si>
  <si>
    <t>자연이 악화되고 있다고는 들었지만(대리적 상호작용) 주변에서 실제로 볼 수 없고 느낄 수 없음. 단, 믿을 수는 있음</t>
  </si>
  <si>
    <t>(현재 환경 문제의 심각성)</t>
  </si>
  <si>
    <t>기술들이 앞으로 버려질 쓰레기는 어느정도 해결할 수 있으나, 이미 버려진 것을 해결하는데는 어려울 것이라고 생각함</t>
  </si>
  <si>
    <t>나무들이 잘리고, 폐수나 대기 오염 문제가 있다고 생각함</t>
  </si>
  <si>
    <t>날씨가 더워서 자연이 파괴되고 있다는 것과 문제가 생긴 것 같다는 생각이 듦</t>
  </si>
  <si>
    <t>산을 파괴하고 아파트를 짓기 때문에 파괴되고 있다고 생각함</t>
  </si>
  <si>
    <t>쓰레기가 많아지고, 지구 온도가 올라가서 지구가 멸망할 것이라고 생각함</t>
  </si>
  <si>
    <t>여름마다 더 더워지는 것 같은 느낌이 들어서 자연이 파괴되고 있다고 생각함</t>
  </si>
  <si>
    <t>예전보다 자연이 많이 오염되고 망가져 있다고 생각함</t>
  </si>
  <si>
    <t>자연이 많이 안 좋아졌다고 생각함</t>
  </si>
  <si>
    <t>자연이 많이 오염되었다고 생각함</t>
  </si>
  <si>
    <t>자연이 많이 훼손되었다고 생각함</t>
  </si>
  <si>
    <t>자연이 망가지고 있다고 생각함</t>
  </si>
  <si>
    <t>자연이 예전에 비해서 많이 썩어가고 있다고 생각함-지구온난화, 이산화탄소</t>
  </si>
  <si>
    <t>자연이 파괴되고 있다고 생각함</t>
  </si>
  <si>
    <t>자연이 파괴되고, 더러워지고, 사라지고 있는 것 같음</t>
  </si>
  <si>
    <t>자연이 파괴되었고, 사라졌고, 오염되었다고 생각함</t>
  </si>
  <si>
    <t>자연이 파괴되었다고 생각함</t>
  </si>
  <si>
    <t>자연환경이 많이 안 좋아져서 자신도 친환경행동(아껴써야)해야 되겠다는 생각이 들었음</t>
  </si>
  <si>
    <t>자연환경이 파괴되지 않길 바라지만, 절망적으로 생각함.</t>
  </si>
  <si>
    <t>현재 자연이 악화되고 있어서 미래에는 더 망가져있을 것이라고 생각함</t>
  </si>
  <si>
    <t>환경 문제 해결의 어려움</t>
  </si>
  <si>
    <t>군인이나 자원봉사자들의 노력으로 환경 문제를 해결할지는 잘 모르겠음</t>
  </si>
  <si>
    <t>기술만으로는 환경 문제를 해결할 수 없을 것이라고 생각하고, 사람과 기술이 같이 노력해야 될 것 같다라고 생각함</t>
  </si>
  <si>
    <t>기술이 자연을 해결하지 못할 것이라고 생각함</t>
  </si>
  <si>
    <t>기술이 환경 문제를 해결할 수 있는 부분이 있지만, 없는 부분도 있음</t>
  </si>
  <si>
    <t>기술이 환경 문제를 해결하는데 기여할 순 있지만, 완전히 해결하지는 못할 것</t>
  </si>
  <si>
    <t>기술이 환경을 해결하지 못할 것이라고 생각함.</t>
  </si>
  <si>
    <t>미래에는 환경문제로 인해 사람들이 불편함을 느낄 것이고, 이를 해결하지 못할 것이라고 생각함</t>
  </si>
  <si>
    <t>사람들이 노력을 하고 있다고 생각하지만 변화가 없는 것 같음.</t>
  </si>
  <si>
    <t>사람들이 환경문제를 해결할 수 없을 것이라고 생각함</t>
  </si>
  <si>
    <t>소수의 사람들로 환경문제를 해결할 수 있을거라 생각하지 않음</t>
  </si>
  <si>
    <t>환경 문제는 인간도 기술도 해결하기 어려울 것이라고 생각함</t>
  </si>
  <si>
    <t>환경 문제를 전부 해결은 어렵다고 생각함. 이미 너무 오염되었기 때문에 너무 오래걸리거나 해결할 수 없을 것이라고 생각함</t>
  </si>
  <si>
    <t>환경문제가 해결하려는 사람은 늘어갈 것 같으나, 해결 가능한지는 잘 모르겠다고 생각함</t>
  </si>
  <si>
    <t>환경문제와 관련해서 인간도 못하는 일을 기술이 해결할 수 있을거라 생각하지 않음</t>
  </si>
  <si>
    <t>환경을 위해 행동하는 사람들이 환경문제를 해결할 수는 없지만 많은 도움은 될것이라는 인식</t>
  </si>
  <si>
    <t>희망적</t>
  </si>
  <si>
    <t>기술 낙관적</t>
  </si>
  <si>
    <t>과학 기술이 발전해서 미래에 자연이 되살아날 것 같다는 생각이 듦</t>
  </si>
  <si>
    <t>기술이 나무가 빨리 자라게 해서 자연이 되살아날 수 있다고 생각함</t>
  </si>
  <si>
    <t>기술이 발전해서 환경이 더 좋아질 것이라고 생각함</t>
  </si>
  <si>
    <t>기술이 환경 문제를 해결할 수 있을 것이라 기대함. (쓰레기를 치우거나, 동식물들의 약점을 보완하거나)</t>
  </si>
  <si>
    <t>대체 에너지가 생겨 환경 문제를 해결할 수 있을거라 생각함</t>
  </si>
  <si>
    <t>미래에는 기술이 발전해서 자연을 회복할 수 있을 것이라고 생각함</t>
  </si>
  <si>
    <t>인공지능이 지구시스템을 학습해서 깨끗하게 만들어 환경문제를 해결할 수 있을거라 생각함</t>
  </si>
  <si>
    <t>인공지능이 환경문제해결에 기여할 수 있을거라 생각함</t>
  </si>
  <si>
    <t>인공지능이나, 기술이 환경문제를 해결하는데 기여할 수 있을 것 같음</t>
  </si>
  <si>
    <t>환경 지킴이 만화 같은 것과 기술(AI)를 활용하면 환경 문제를 해결할 수 있을거라 생각함</t>
  </si>
  <si>
    <t>인간의 친환경 행동을 통한 자연 회복</t>
  </si>
  <si>
    <t>미래에 자연이 파괴될 수도 있지만, 사람들이 보존 행동을 할 수도 있을 거라 생각해 희망적으로 느낌</t>
  </si>
  <si>
    <t>미래에는 사람들이 보존해서 환경문제가 없던 때처럼 자연이 회복될 것이라고 생각함</t>
  </si>
  <si>
    <t>미래에는 자연이 다시 좋아질 수도 있을 것 같은 기대감</t>
  </si>
  <si>
    <t>미래에는 자연이 더 깨끗해질 것이라고 생각함</t>
  </si>
  <si>
    <t>사람들이 여러 세계에서 노력하고 있어서 미래에는 자연이 좋아질 것 같음</t>
  </si>
  <si>
    <t>사람들이 환경을 위해 노력할 것 같아서 미래에는 더 좋아질 것 같다고 생각함</t>
  </si>
  <si>
    <t>산에서 등산하면서 쓰레기를 줍는 노력들이 환경이 좋아지는데 기여할 것이라고 생각함</t>
  </si>
  <si>
    <t>자연이 현재 조금씩 회복되고 있다고 생각함</t>
  </si>
  <si>
    <t>자연환경을 다시 회복시켜야 하는 권리를 인간이 가지고 있음</t>
  </si>
  <si>
    <t>환경 문제를 해결하기 위해서는 개인이 노력해야 된다고 생각함.</t>
  </si>
  <si>
    <t>환경 보호행동을 하는 사람들이 노력하면 해결할 수 있을것이라고 생각하며, 자신도 동참해야 된다고 생각함</t>
  </si>
  <si>
    <t>환경 파괴를 주제로 사람들이 시위를 많이해서 환경문제가 해결될 수 있을 거라 생각함</t>
  </si>
  <si>
    <t>환경문제가 전부 해결될 것 같지는 않지만 해야된다고 생각함</t>
  </si>
  <si>
    <t>환경문제를 해결하기 위해 사람들이 노력하면, 문제가 줄어들 것 같음</t>
  </si>
  <si>
    <t>환경보호를 위해 자신도 행동해야 된다고 생각함.</t>
  </si>
  <si>
    <t>자연의 회복력</t>
  </si>
  <si>
    <t>자연이 스스로 회복해서 미래에는 자연이 좋게 변할 거라 생각함</t>
  </si>
  <si>
    <t>생명중심적</t>
  </si>
  <si>
    <t>생명 존중</t>
  </si>
  <si>
    <t>꽃이 아름다워서 꺾고 싶었지만, 부모(엄마)가 제지한 후로 공원에서 자연물을 만지면 안될 것 같다는 생각이 듦 (2)</t>
  </si>
  <si>
    <t>동물은 죽을 때까지 책임져야하고, 더 보살펴야 하기 때문에 관심이 감</t>
  </si>
  <si>
    <t>벌레가 싫지만, 생명을 존중하기 때문에 소중하다고 느낌</t>
  </si>
  <si>
    <t>생물에게 고통을 주거나 죽여서는 안된다는 생각에 평소에 동식물을 죽이거나 꺾지 않음 (2)</t>
  </si>
  <si>
    <t>자연에 건물은 포함되지 않고, 사람, 동물, 식물, 산은 자연이라고 생각함</t>
  </si>
  <si>
    <t>자연을 인공적인게 아닌 본래의 것, 생명이라고 생각함</t>
  </si>
  <si>
    <t>자연이 살아있는 신기한 것이라고 생각함</t>
  </si>
  <si>
    <t>지구가 계속 살아나가야 하기 위해서 자연이 필요함</t>
  </si>
  <si>
    <t>인간과 유사한 존재</t>
  </si>
  <si>
    <t>강아지가 자신이 누군지 알고, 상황을 알고 있는 것 같아서 친구처럼 느껴짐</t>
  </si>
  <si>
    <t>식물(벤자민 나무)이 자라는 모습을 보고 자신과 비슷하다라는 것을 느낌</t>
  </si>
  <si>
    <t>인간필요이상의가치</t>
  </si>
  <si>
    <t>동물의 생존에 자연이 꼭 필요하다고 생각함</t>
  </si>
  <si>
    <t>동식물은 소중한 존재라고 생각함</t>
  </si>
  <si>
    <t>동식물이 소중한 존재라고 생각함</t>
  </si>
  <si>
    <t>물고기가 자신에게 소중한 존재라고 생각함</t>
  </si>
  <si>
    <t>사람들에게 도움이 되지 않더라도 자연은 존재해야 함. (인간뿐만 아니라 동물들에게도 자연 공간은 꼭 필요함)</t>
  </si>
  <si>
    <t>인간에게 도움이 되지 않더라도 자연이 존재해야만 함</t>
  </si>
  <si>
    <t>인간에게 필요가 없어도 존재해야함</t>
  </si>
  <si>
    <t>자연은 아주 중요한 존재</t>
  </si>
  <si>
    <t>자연은 인간의 필요와 무관하게 존재해야 함</t>
  </si>
  <si>
    <t>자연을 소중한 존재라고 생각함</t>
  </si>
  <si>
    <t>자연을 인간의 필요 이상의 가치를 가진 존재라고 생각함</t>
  </si>
  <si>
    <t>자연이 없어지면 안되는 존재라고 생각함</t>
  </si>
  <si>
    <t>자연이 인간에게 필요 없어지더라도 완전히 제거하면 안된다라고 생각함</t>
  </si>
  <si>
    <t>자연이 인간에게 필요없어도, 다른 동식물들에게 필요하니까 있어야 함</t>
  </si>
  <si>
    <t>자연이 자신에게 소중한 존재라고 생각함</t>
  </si>
  <si>
    <t>생태중심적</t>
  </si>
  <si>
    <t>다양성</t>
  </si>
  <si>
    <t>동물이 없으면 허전할 것 같다라는 생각이 듦</t>
  </si>
  <si>
    <t>동식물이 지구를 풍성하게 해주는 존재라 생각함(지구에 없으면, 휑해지는 존재라 생각함)</t>
  </si>
  <si>
    <t>자연이 생물들이 모이는 곳이라고 생각함</t>
  </si>
  <si>
    <t>자연이 인간과 동물 모두에게 필요하다고 생각함</t>
  </si>
  <si>
    <t>근원</t>
  </si>
  <si>
    <t>자연은 시작이라고 생각함</t>
  </si>
  <si>
    <t>자연은 지구가 만들어질 때부터 있었던 것들이라고 생각함(풀, 나무, 꽃, 동물)</t>
  </si>
  <si>
    <t>자연을 자신을 태어나게 해준 존재라고 생각함.</t>
  </si>
  <si>
    <t>자연이 없으면 인간도 없을 것이라 생각함</t>
  </si>
  <si>
    <t>자연이 오랫동안 존재해왔기 때문에 없으면, 허전할 것 같다는 생각이 들고, 망할 것 같음</t>
  </si>
  <si>
    <t>자연이 인간의 기원이기 때문에 필요하다고 생각함</t>
  </si>
  <si>
    <t>자연이 자신의 삶의 바탕이 되는 존재라고 생각함-근본</t>
  </si>
  <si>
    <t>자연적으로 만들어진 것들이 자연이라고 생각함</t>
  </si>
  <si>
    <t>순환</t>
  </si>
  <si>
    <t>생태계가 돌아가기 때문에 자연이 필요함</t>
  </si>
  <si>
    <t>현재 자연이 순환하고 있다고 생각함.</t>
  </si>
  <si>
    <t>평형</t>
  </si>
  <si>
    <t>동물을 키울 수 없는 이유-방생을 하면 안됨</t>
  </si>
  <si>
    <t>동물이 있어야 생태계가 평형된다고 생각함</t>
  </si>
  <si>
    <t>생태계가 순환하고 평형되는데 꼭 필요하다는 인식</t>
  </si>
  <si>
    <t>생태계가 유지되려면, 자연이 필요할 것이라 생각함</t>
  </si>
  <si>
    <t>포식자가 먹이를 잡아 먹는 것을 보고 잔인함과 끔찍함을 느낌</t>
  </si>
  <si>
    <t>연결</t>
  </si>
  <si>
    <t>자연 안에 있는 것들은 모두 연결되어 있기 때문에 필요한 존재라고 생각함</t>
  </si>
  <si>
    <t>자연 요소가 서로 관련이 있다고 생각함.</t>
  </si>
  <si>
    <t>자연은 여러 생물이 있는 공동체라고 생각함</t>
  </si>
  <si>
    <t>인간중심적</t>
  </si>
  <si>
    <t>(이로운 존재)</t>
  </si>
  <si>
    <t>자연과 함께 있으면, 마음이 안정됨</t>
  </si>
  <si>
    <t>자연에 있으면 기분이 좋아져서 좋은 존재라고 생각함</t>
  </si>
  <si>
    <t>자연에 있으면 기분이 좋아지고, 하루가 더 활기찬 것 같음</t>
  </si>
  <si>
    <t>자연에 있으면 마음이 평안해짐</t>
  </si>
  <si>
    <t>자연은 사람들의 마음을 편안하게 해줌</t>
  </si>
  <si>
    <t>자연은 숨쉬고 취미를 제공해주는 공간이라 생각함.</t>
  </si>
  <si>
    <t>자연의 소리나 풍경 때문에 자연이 평화로운 존재라고 생각함.</t>
  </si>
  <si>
    <t>자연이 기분을 좋게 해주기 때문에 필요함</t>
  </si>
  <si>
    <t>자연이 마음에 평화를 준다고 생각함</t>
  </si>
  <si>
    <t>자연이 있어야 먹을 수 있는게 있고, 자연이 주는 느낌이 마음에 안정을 주는 것 같음</t>
  </si>
  <si>
    <t>자연이 자신을 편안하게 해주는 존재라 생각함</t>
  </si>
  <si>
    <t>자연이 자신의 마음을 편안하게 해주는 존재라고 생각함</t>
  </si>
  <si>
    <t>자연이 자신의 마음을 평안하게 해주는 존재라고 생각함-나무 흔들리는 소리</t>
  </si>
  <si>
    <t>아름다운 존재</t>
  </si>
  <si>
    <t>도시와 다르게 자연은 깨끗한 것 같다고 생각함</t>
  </si>
  <si>
    <t>자연(꽃)이 아름답기 때문에 기분이 좋아짐</t>
  </si>
  <si>
    <t>자원</t>
  </si>
  <si>
    <t>동물을 음식으로 생각함. 인간-고기 관계라고 생각함</t>
  </si>
  <si>
    <t>식물을 먹을 수 있는 관계라고 생각함-식물을 영양소로 인식함</t>
  </si>
  <si>
    <t>인간에게 필요하기 때문에(소고기, 우유) 자연이 필요하다고 생각함</t>
  </si>
  <si>
    <t>인간의 생존에 필요한 존재(농사, 음식 등)</t>
  </si>
  <si>
    <t>자연(바다, 숲, 갯벌, 동식물을)이 없으면 식량이 부족해지고, 공기가 탁해질 것이라고 생각함</t>
  </si>
  <si>
    <t>자연은 인간의 생존에 필요한 존재-고기(자원)</t>
  </si>
  <si>
    <t>자연을 도움이 많이 되는 존재라고 인식함-고기를 제공해주기 때문에</t>
  </si>
  <si>
    <t>자연이 먹을 거리를 줌</t>
  </si>
  <si>
    <t>자연이 없으면 동물도 없고 동물이 없으면 우리가 동물을 먹을 수 없다고 생각함</t>
  </si>
  <si>
    <t>자연이 없으면 사람이 음식(꿀)을 먹지 못하니까 필요하다고 생각함</t>
  </si>
  <si>
    <t>자연이 인간의 음식이기 때문에 필요하다고 생각함</t>
  </si>
  <si>
    <t>자연이 자신에게 도움(음식)을 많이 준다고 생각함</t>
  </si>
  <si>
    <t>동식물이 옷을 만들거나 종이를 만들 때 필요하기 때문에 필요함</t>
  </si>
  <si>
    <t>인간에게 필요한 것들을 제공해주기 때문에 자연이 필요하다고 생각함</t>
  </si>
  <si>
    <t>인간의 생활에 자연 자원이 필요하다고 생각함</t>
  </si>
  <si>
    <t>자연은 없으면 안되는 존재라고 생각함(파괴되고 있는 것을 가정하고 말함)</t>
  </si>
  <si>
    <t>자연이 인간에게 도움이 되지 않는다면 필요가 없음</t>
  </si>
  <si>
    <t>(해로운 존재)</t>
  </si>
  <si>
    <t>공격적인 존재</t>
  </si>
  <si>
    <t>곤충 중에 해충이 많고, 외관상 혐오스러워서 좋아하지 않음</t>
  </si>
  <si>
    <t>곤충이 해를 끼치는 병이 많아서 싫어함</t>
  </si>
  <si>
    <t>더러운 존재</t>
  </si>
  <si>
    <t>불편함</t>
  </si>
  <si>
    <t>자연 없어져서 생활하는데 필요한 것들을 제공해주지 못하면, 인간은 불편함을 느낄거라 생각함</t>
  </si>
  <si>
    <t>자연보다 도시가 놀거리, 이동, 편리하기 좋고 도시에는 먹거리가 풍부하기 때문에 더 좋음</t>
  </si>
  <si>
    <t>자연을 불편하다고 생각함(자연=불편함)</t>
  </si>
  <si>
    <t>환경 훼손하는 이유가 자신의 귀찮음과 편리성 때문에 한다고 생각함</t>
  </si>
  <si>
    <t>비용</t>
  </si>
  <si>
    <t>고양이를 입양하고 싶지만 비용 때문에 키우지 못함</t>
  </si>
  <si>
    <t>고양이를 키우지 못하는 이유-비용 때문에</t>
  </si>
  <si>
    <t>동물 보호 행동에 비용 들 것이라고 생각</t>
  </si>
  <si>
    <t>신비로운 존재</t>
  </si>
  <si>
    <t>모든 동물들이 신비로운 존재라고 생각함</t>
  </si>
  <si>
    <t>사람들이 자연에 대해 모르는게 많아서 자연은 신비로운 존재라고 생각함</t>
  </si>
  <si>
    <t>자연이 우리가 알지 못하는 존재의 이유를 가지고 있다고 생각함</t>
  </si>
  <si>
    <t>말을 할 수 없는 존재</t>
  </si>
  <si>
    <t>자연이 말이 안 통하고, 친구들보다 놀 수 있는게 적어서 그저 그런 사이라고 생각함</t>
  </si>
  <si>
    <t>장래희망</t>
  </si>
  <si>
    <t>동물과 관련한 일을 하고 싶지만, 어떤 일이 있는지 잘 모르겠음</t>
  </si>
  <si>
    <t>동물을 좋아하고, 키우고 싶어서 수의사가 되고 싶음(장래희망)</t>
  </si>
  <si>
    <t>롤모델(수의사)이 되어, 다친 동물들을 책임지고 치료해서 회복되면 뿌듯함을 느낄 것 같음</t>
  </si>
  <si>
    <t>버킷리스트-나중에 어른이 되면 친구들과 시골로가서 별을 보고 싶어함</t>
  </si>
  <si>
    <t>우주에 관심이 많아 꿈이 과학자였음</t>
  </si>
  <si>
    <t>장래희망이 동물원 사육사가 되는 것임</t>
  </si>
  <si>
    <t>햄스터를 키우는게 어른이 되면 꼭 해보고 싶은 일</t>
  </si>
  <si>
    <t>통제가능한 존재</t>
  </si>
  <si>
    <t>미래에는 기술이 발전돼서 자연을 해치지 않고 인간의 필요를 충족시킬 수 있을 거라 생각함</t>
  </si>
  <si>
    <t>(대체가능한존재)</t>
  </si>
  <si>
    <t>미래에는 생물을 대신할 수 있는 기계를 만들어서 환경 문제를 해결할 것 같다는 생각이 듦</t>
  </si>
  <si>
    <t>(조작가능한존재)</t>
  </si>
  <si>
    <t>미래에 인간이 자연을 효율적으로 조작하고, 쓸데 없는 것을 버릴 것 같다는 생각이 듦</t>
  </si>
  <si>
    <t>미래에 자연이 인공적으로 새로운 형질이 생기면서 발전할 것 같음</t>
  </si>
  <si>
    <t>미래에는 기술(죽어도 살아날 수 있는 기술)이 발전해서 지금보다 환경이 더 좋아질 것 같은 느낌이 듦</t>
  </si>
  <si>
    <t>미래에는 기술로 환경이 더 좋아져서 공룡이 다시 생겨날 수 있을거라 생각함</t>
  </si>
  <si>
    <t>현실</t>
  </si>
  <si>
    <t>게임 속에 있는 자연 요소(풀)은 자연이라고 느껴지지 않음</t>
  </si>
  <si>
    <t>게임에서 자연을 경험할 수 없다고 생각함</t>
  </si>
  <si>
    <t>동물(여우) 사진과 동물 그림을 구별 가능함</t>
  </si>
  <si>
    <t>관계세기</t>
  </si>
  <si>
    <t xml:space="preserve">가까운 관계 </t>
  </si>
  <si>
    <t>동물을 키우게 된다면 동생처럼 친하게 지낼 수 있음</t>
  </si>
  <si>
    <t>(가족 관계)</t>
  </si>
  <si>
    <t>자신의 가족에 다른 생명체가 있어서 더 좋은 것 같다는 생각이 들었음</t>
  </si>
  <si>
    <t>(친구 관계)</t>
  </si>
  <si>
    <t>동식물은 친구 같은 존재라고 생각함</t>
  </si>
  <si>
    <t>동식물이 절친이라고 생각함</t>
  </si>
  <si>
    <t>동식물이 친구 같은 존재라고 생각함</t>
  </si>
  <si>
    <t>동식물이 친구처럼 말할 때 좋은 것 같음</t>
  </si>
  <si>
    <t>동식물이 친구처럼 의지가 되고, 친구가 힘들 때, 개나 고양이와 같은 동물과 놀면 위로가 된다고 말해줌</t>
  </si>
  <si>
    <t>자신과 동식물이 좋은 사이, 친해지고 싶은 사이, 키우고 싶은 사이로 생각함</t>
  </si>
  <si>
    <t>자연과 가까운 관계, 친구 관계라고 생각함.</t>
  </si>
  <si>
    <t>자연과 친구 관계라고 생각함</t>
  </si>
  <si>
    <t>자연과 친한 관계라고 생각함</t>
  </si>
  <si>
    <t>자연이 자신과 친근한 것 같아서 친구 관계 같다고 생각함</t>
  </si>
  <si>
    <t>주변에서 많이 접할 수 있어서 자연과 자신이 친한 친구 관계라 생각함</t>
  </si>
  <si>
    <t>꽃이 없으면 허전할 것 같은 느낌이 들 것 같음</t>
  </si>
  <si>
    <t>동물이 애완동물, 또는 반려동물이 될 수 있고, 재미있는 놀이를 같이 할 수 있기 때문에 필요하다고 생각함</t>
  </si>
  <si>
    <t>동물이 자신에게 기쁨을 주는 존재라고 생각함</t>
  </si>
  <si>
    <t>동식물이 인간의 외로움을 덜어주기 때문에 필요함</t>
  </si>
  <si>
    <t>모든 사람이 자연과 관련이 있다고 생각함</t>
  </si>
  <si>
    <t>아파트 화단, 반려 식물, 고층 아파트에서 살고 있어서 자연을 접할 수 있어서 자연과 가까운 관계라 생각함</t>
  </si>
  <si>
    <t>자신과 자연이 가까운 관계라고 생각함</t>
  </si>
  <si>
    <t>자신이 자연을 선호하고, 생활 곳곳에서 자연을 접할 수 있어서 자연과 매우 가까운 관계라고 생각함</t>
  </si>
  <si>
    <t>자연과 자신의 관계를 동반자라고 생각함</t>
  </si>
  <si>
    <t>주변에서 참새, 비둘기, 강아지, 고양이를 볼 수 있기 때문에 동물은 인간과 많이 가까운 존재라는 생각이 듦</t>
  </si>
  <si>
    <t>집에 개미가 나와서 자연과 가까이 사는 것이라고 생각함</t>
  </si>
  <si>
    <t>항상 볼 수 있기 때문에 자주 볼 수 있는 사이라고 생각함.</t>
  </si>
  <si>
    <t>적당한 관계</t>
  </si>
  <si>
    <t>자연과 어느정도 거리가 있는 것 같다는 생각이 듦</t>
  </si>
  <si>
    <t>적당한 거리를 유지하고 있는 사이라고 생각함</t>
  </si>
  <si>
    <t>다른 친굳들보다 특별히 자연과 가깝다는 느낌을 받지 못함</t>
  </si>
  <si>
    <t>도시에 살고, 자연과 교류한 적이 없어서 자연과 분리되어 있다고 생각함</t>
  </si>
  <si>
    <t>도시와 자연이 관련성이 없다고 생각함(연결되어 있지 않거나, 융화되지 않음)</t>
  </si>
  <si>
    <t>자연과 말을 할 수 없고, 같이 할 수 있는게 많이 없어서 그저 그런 사이라고 생각함</t>
  </si>
  <si>
    <t>자연과 자신이 평범한 관계라고 생각함</t>
  </si>
  <si>
    <t>자연을 알고 지내는 사이라고 생각함</t>
  </si>
  <si>
    <t>자연이 가까이에 있는 것은 다 인위적으로 보여주기용이라는 생각이 들고, 자연은 멀리있다고 생각해서 자연이 어느정도 거리가 있다고 느낌</t>
  </si>
  <si>
    <t>자연이 자신과 알고 지내는 사이 같다고 느껴짐</t>
  </si>
  <si>
    <t>특별한게 없는 관계</t>
  </si>
  <si>
    <t>식물은 자신과 관련이 없다고 생각함</t>
  </si>
  <si>
    <t>자연과 자신의 관계에 대해 생각해본적이 없음</t>
  </si>
  <si>
    <t>자연과 자신의 관계에 대해 잘 모르겠음</t>
  </si>
  <si>
    <t>자연의 관계에 대해 잘 모르겠음</t>
  </si>
  <si>
    <t>자연과 관계가 없다고 생각함</t>
  </si>
  <si>
    <t>자연과 자신이 별로 관계가 없는 것 같다고 느낌</t>
  </si>
  <si>
    <t>자연과 접촉한 경험이 적어서 자연과 관계가 없다고 생각함</t>
  </si>
  <si>
    <t>관계유형</t>
  </si>
  <si>
    <t>(인간+, 자연+) 상리관계</t>
  </si>
  <si>
    <t>공존하는 관계</t>
  </si>
  <si>
    <t>동식물과 공존하는 관계라고 생각함</t>
  </si>
  <si>
    <t>동식물은 함께 살아가는 기쁨을 주는 존재라 생각함</t>
  </si>
  <si>
    <t>다른 생물들도 인간과 동일하다고 생각해야 된다고 생각함</t>
  </si>
  <si>
    <t>인간이 특별한 이유로 태어난게 아니기 때문에 다른 생명을 죽이거나 하면 안된다고 생각함</t>
  </si>
  <si>
    <t>지구 안에서 같이 생활하고 있기 때문에 자연과 자신이 동료 관계라고 생각함.</t>
  </si>
  <si>
    <t>신뢰할 수 있는 관계</t>
  </si>
  <si>
    <t>의지하는 관계</t>
  </si>
  <si>
    <t>,</t>
  </si>
  <si>
    <t>동물과 서로 도움을 주고 받는 관계라고 생각함</t>
  </si>
  <si>
    <t>동물에게 위로를 받은 적은 없지만, 부모한테 위로 받아본 경험이 있어, 동물도 키우면 의지가 많이 될 것 같음</t>
  </si>
  <si>
    <t>동물은 자신을 힐링해주는 존재</t>
  </si>
  <si>
    <t>동식물과 자신의 관계를 서로 도움 주는 관계라고 생각함</t>
  </si>
  <si>
    <t>동식물에게 잘해주면, 동식물도 자신에게 잘해주는 관계</t>
  </si>
  <si>
    <t>식물과 서로 도움을 주고 받는 관계라 생각함(식물 스스로 물을 얻을 수 없고, 사람은 식물을 통해 영양분 섭취</t>
  </si>
  <si>
    <t>식물은 사람에게 열매를 주고, 사람은 식물에게 물을 주기 때문에 서로 도움을 주는 존재라고 생각함</t>
  </si>
  <si>
    <t>인간과 동물에 도움을 주기 때문에</t>
  </si>
  <si>
    <t>인간이 씨앗을 심고, 자연이 열매를 주는 그런 관계라고 생각함</t>
  </si>
  <si>
    <t>자신이 친환경행동(쓰레기를 줍기 때문에) 자연에게 도움을 주는 존재라고 생각함</t>
  </si>
  <si>
    <t>자연과 인간은 서로 도움을 주는 관계</t>
  </si>
  <si>
    <t>자연과 인간이 서로 도움을 주는 관계라고 생각함</t>
  </si>
  <si>
    <t>자연과 인간이 서로 의지하는 관계라고 생각함</t>
  </si>
  <si>
    <t>자연과 자신이 서로 주고 받는 관계라고 생각함</t>
  </si>
  <si>
    <t>(인간+-, 자연+-) 편리, 편해, 기생 관계</t>
  </si>
  <si>
    <t>가해-피해 관계</t>
  </si>
  <si>
    <t>보존을 위해 노력해도, 사람들이 불편함(보존)을 느끼거나 편리한거(파괴)에 더 끌리기 때문에 다시 환경 파괴를 할 것 같음</t>
  </si>
  <si>
    <t>사람들은 자연이 다 없어지기 전까지 실천하지 않을 것 같다고 생각이 듦(환경파괴에 대한 불신 때문에)</t>
  </si>
  <si>
    <t>사람들이 공사를 막아서 자연이 사라지는 것을 막을 수 있다고 생ㅇ각함</t>
  </si>
  <si>
    <t>사람이 많아져서 집이 더 필요하니까 자연 공간이 많이 사라질 것 같다는 생각이 듦</t>
  </si>
  <si>
    <t>인간의 생활에 동식물들이 필요해서 멸종하고 있는 종이 많은 것 같다는 생각이 듦</t>
  </si>
  <si>
    <t>인간의 욕심 때문에 기술이 발전이 되면 환경이 더 파괴될 것이라고 생각함</t>
  </si>
  <si>
    <t>인간이 동식물을 아끼고 죽이지 않으면 더 좋아질 것이라고 생각함</t>
  </si>
  <si>
    <t>인간이 생태계를 파괴하고 있다고 생각함</t>
  </si>
  <si>
    <t>인간이 없는 세상이 완벽한 자연이라고 생각함</t>
  </si>
  <si>
    <t>인간이 이미 자연을 많이 파괴해왔고, 습관처럼 앞으로도 더 파괴할것이라 생각함</t>
  </si>
  <si>
    <t>인간이 자연을 일방적으로 파괴하는 관계라고 생각함</t>
  </si>
  <si>
    <t>인간이 자연의 위대함을 느끼고 파괴를 멈춰야 한다고 생각함</t>
  </si>
  <si>
    <t>자연 파괴, 멸종의 원인이 인간이기 때문에 인간이 없어야 보존 될 수 있을거라 생각함</t>
  </si>
  <si>
    <t>자연(나무)가 피해를 받고 있다고 인식하는 것(인간에게 베어짐)으로 생각함</t>
  </si>
  <si>
    <t>자연이 오염되고 있는 이유는 인간 때문이라고 생각함</t>
  </si>
  <si>
    <t>자연이 파괴되는 원인은 인간이기 때문에, 자연을 보존하려면 인간이 없어야된다고 생각함</t>
  </si>
  <si>
    <t>자연환경이 오염되지 않기 위해서는 인간을 제거해야된다고 생각함</t>
  </si>
  <si>
    <t>현재 자연은 많이 사라진 것 같음-사람들이 집을 지어서</t>
  </si>
  <si>
    <t>현재 자연은 인간 때문에 질서가 무너졌다고 생각함</t>
  </si>
  <si>
    <t>환경 문제는 인간이 해결해야 된다고 생각함</t>
  </si>
  <si>
    <t>환경이 파괴된 이유가 인간의 욕심 때문이라고 생각함</t>
  </si>
  <si>
    <t>도움을 받는 관계</t>
  </si>
  <si>
    <t>동식물이 일방적으로 우리를 도와주는 관계라고 생각함.</t>
  </si>
  <si>
    <t>인간에게 많은 도움을 주는 존재라고 생각함</t>
  </si>
  <si>
    <t>자연이 인간에게 도움을 주기 때문에 필요하다고 생각함</t>
  </si>
  <si>
    <t>자연이 자신을 도와주고 있다고 생각함-공기정화, 산사태 방지</t>
  </si>
  <si>
    <t>보호하는 관계</t>
  </si>
  <si>
    <t>동물과 식물을 보존해야된다고 생각함</t>
  </si>
  <si>
    <t>동식물을 지킬 수 있지만, 사람 때문에 많이 멸종돼서 안타깝다라는 생각이 듦</t>
  </si>
  <si>
    <t>자연은 보존해야되는 존재라고 생각함</t>
  </si>
  <si>
    <t>자연을 보존해야하는 존재라고 생각함</t>
  </si>
  <si>
    <t>수직적 관계</t>
  </si>
  <si>
    <t>모기가 한 살 나이 많은 선배한테 까부는 후배 같다고 생각함. 무섭기보다는 짜증이 더 큼</t>
  </si>
  <si>
    <t>인간은 자연을 지배한다고 생각하지만, 실제로는 자연 아래에 있다고 생각함</t>
  </si>
  <si>
    <t>인간이 자연보다 아래에 있다고 생각함</t>
  </si>
  <si>
    <t>의존 관계</t>
  </si>
  <si>
    <t>과학시간에 자연이 사라지면 인간은 생존할 수 없다는 것을 배움</t>
  </si>
  <si>
    <t>(자연이 인간의 생존에 필요함)</t>
  </si>
  <si>
    <t>식물이 인간의 생존에 필요하다고 생각함</t>
  </si>
  <si>
    <t>우리의 생존을 위해 자연이 필요하다고 생각함</t>
  </si>
  <si>
    <t>인간의 발전 이유가 자연 때문이고, 자연이 없으면 멸망할 것이라고 생각함</t>
  </si>
  <si>
    <t>자연은 생존(공기, 생태계, 필요한 물품, 음식)에 필요함</t>
  </si>
  <si>
    <t>자연은 생존에 필요한 존재</t>
  </si>
  <si>
    <t>자연은 없어서는 안되는 존재</t>
  </si>
  <si>
    <t>자연은 우리 생존에 꼭 필요하다고 생각함</t>
  </si>
  <si>
    <t>자연은 인간의 생존에 꼭 필요한 존재라고 생각함</t>
  </si>
  <si>
    <t>자연이 산소를 공급해주기 때문에 필요함</t>
  </si>
  <si>
    <t>자연이 인간의 생존(공기)에 필요하기 때문에, 없어서는 안될 존재라고 생각함</t>
  </si>
  <si>
    <t>자연이 인간의 생존에 꼭 필요함(깨끗한 공기)</t>
  </si>
  <si>
    <t>자연이 인간의 생존에 꼭 필요하다고 생각함</t>
  </si>
  <si>
    <t>자연이 인간의 생존에 필요하기 때문에 (공기) 있어야 한다고 생각함</t>
  </si>
  <si>
    <t>자연이 인간의 생존에 필요하기 때문에 필요함(식량, 공기)</t>
  </si>
  <si>
    <t>자연이 인간의 생존에 필요한 존재라 생각함(공기정화, 산사태로부터 안전)</t>
  </si>
  <si>
    <t>(자연이 인간의 생활에 필요함)</t>
  </si>
  <si>
    <t>동물은 음식(고기)를 제공해주기 때문에 아주 중요하다고 생각함</t>
  </si>
  <si>
    <t>사람에게 좋은 공기를 주기 때문에 필요함</t>
  </si>
  <si>
    <t>인간에게 도움이 되지 않는다면 자연은 필요없고, 없어도 됨</t>
  </si>
  <si>
    <t>인간의 입장에서 자연이 생활하는데 꼭 필요하다고 생각함</t>
  </si>
  <si>
    <t>인간의 필요(가죽, 종이) 때문에 자연을 헤치면 안된다라고 생각함</t>
  </si>
  <si>
    <t>자연 덕분에 인간이 발전했기 때문에 자연은 꼭 필요하다고 생각함</t>
  </si>
  <si>
    <t>자연은 도구를 제공한다고 생각함</t>
  </si>
  <si>
    <t>자연이 관광지로도 활용되기 때문에 필요하다고 생각함</t>
  </si>
  <si>
    <t>자연이 없어지면, 문명이 발달하지 못할 거라 생각함</t>
  </si>
  <si>
    <t>자연이 없어지면, 사람들이 우울해할 것 같음</t>
  </si>
  <si>
    <t>자연이 없으면, 답답하고, 공기도 좋지 않을 것이라 생각함</t>
  </si>
  <si>
    <t>자연이 인간에게 필요가 없어지면, 조금은 없어도 된다고 생각함</t>
  </si>
  <si>
    <t>자연이 인간에게 필요하기 때문에 존재해야 한다고 생각함</t>
  </si>
  <si>
    <t>자연이 좋은 공기를 주니까 고마운 존재라고 생각함</t>
  </si>
  <si>
    <t>(필요한 존재)</t>
  </si>
  <si>
    <t>동식물을 필요한 존재라고 생각함</t>
  </si>
  <si>
    <t>동식물이 우리에게 필요한 존재라고 생각함</t>
  </si>
  <si>
    <t>식물이 우리에게 꼭 필요한 존재라고 생각함</t>
  </si>
  <si>
    <t>자연이 꼭 필요한 존재라고 생각함</t>
  </si>
  <si>
    <t>자연이 인간에게 아낌없이 줘서 고맙다는 생각이 듦</t>
  </si>
  <si>
    <t>자연이 인간에게 필요한 것들을 뭐든지 주는 것이라고 생각함</t>
  </si>
  <si>
    <t>자연이 인간에게 필요한 모든 것을 아낌없이 주는 존재라고 생각함</t>
  </si>
  <si>
    <t>갈등 관계</t>
  </si>
  <si>
    <t>동식물과 사람들이 사이가 안 좋을 때가 많은 것 같다고 느낌</t>
  </si>
  <si>
    <t>동식물을 주식으로 하고 있어서 동식물의 원한을 살 것이라고 생각함</t>
  </si>
  <si>
    <t>인간과 자연이 서로 싸우는 관계라고 생각함</t>
  </si>
  <si>
    <t>자연의 입장에서 원수라고 생각함</t>
  </si>
  <si>
    <t>포함여부</t>
  </si>
  <si>
    <t>배제</t>
  </si>
  <si>
    <t>사람과 사람이 만든 인공물(건물)을 제외한 나머지를 자연이라고 생각함</t>
  </si>
  <si>
    <t>사람은 자연환경에서 자라지 않기 때문에 사람은 자연에 포함되지 않는다고 생각함.</t>
  </si>
  <si>
    <t>포함</t>
  </si>
  <si>
    <t>사람이 자연 세계에 포함된다고 생각함</t>
  </si>
  <si>
    <t>자신과 자신의 조상이 자연의 일부라고 생각함</t>
  </si>
  <si>
    <t>바람, 니즈(미래)</t>
  </si>
  <si>
    <t>보존</t>
  </si>
  <si>
    <t>공장도 필요하기 때문에, 공장에서 매연이 나오는 것을 줄이려고 노력하고 싶음</t>
  </si>
  <si>
    <t>미래에 지금 환경이 유지되길 바람</t>
  </si>
  <si>
    <t>미래에는 사람들이 환경의 중요성을 깨닫고, 불편하더라도 파괴를 멈추기를 바람</t>
  </si>
  <si>
    <t>미래에는 자연(나무)를 파괴하지 않는 사이로 바뀌길 바람</t>
  </si>
  <si>
    <t>생태계가 잘 유지될 수 있기를 바람</t>
  </si>
  <si>
    <t>생태계가 잘 조정되길 바람</t>
  </si>
  <si>
    <t>인간의 영향을 받지 않는 생태계를 바람</t>
  </si>
  <si>
    <t>자연 보존을 위해서 인간 문명의 수준을 낮추고 싶어함</t>
  </si>
  <si>
    <t>자연, 동식물을 죽이지 않고 음식을 얻을 수 있기를 바람</t>
  </si>
  <si>
    <t>자연에 소중함을 느껴서 계속 유지하길 바람</t>
  </si>
  <si>
    <t>자연이 나아지기 위해 인간을 변화시켜야 한다고 생각함(환경을 오염시키지 않고, 나무를 심길 바람)</t>
  </si>
  <si>
    <t>자연이 많이 사라지고 있기 때문에 유지하길 바람</t>
  </si>
  <si>
    <t>꺾인 나무들을 다시 세우길 바람</t>
  </si>
  <si>
    <t>모든 생명이 초재생 능력을 가지고 있어서 인간이 필요한 음식을 얻으면서도 생존할 수 있도록 되길 바람</t>
  </si>
  <si>
    <t>미래에 자연과 인간이 서로 살리는 관계가 되길 바람</t>
  </si>
  <si>
    <t>인간 때문에 오염된 환경에서 동물이 살 수 있는 깨끗한 환경으로 바뀌길 바람</t>
  </si>
  <si>
    <t>자연 공간의 쓰레기를 없애길 바람.</t>
  </si>
  <si>
    <t>자연을 더 많이 만들고, 환경 파괴적인 것들(공장의 매연)을 없애기 위해 연구하고 싶음</t>
  </si>
  <si>
    <t>환경이 지금은 많이 오염돼서 환경 오염이 없고 오염되지 않은 자연을 만들고 싶어함</t>
  </si>
  <si>
    <t>사라지길 바람</t>
  </si>
  <si>
    <t>가끔 자연이 사라지길 바란다는 생각을 함</t>
  </si>
  <si>
    <t>기분에 따라 자연요소(나무)를 파괴하고 싶다는 생각</t>
  </si>
  <si>
    <t>소통하고 싶음</t>
  </si>
  <si>
    <t>동물과 대화를 한다면 재미있을 것 같다는 기대</t>
  </si>
  <si>
    <t>동식물과 더 좋고 가까워지길 바라고, 특히 동식물과 대화를 하길 바람</t>
  </si>
  <si>
    <t>자연물(나무)이 하고 싶은 말을 듣고 싶음</t>
  </si>
  <si>
    <t>자연이 어떤 생각을 하는지 궁금해서 자연과 말할 수 있는 관계가 되길 바람</t>
  </si>
  <si>
    <t>자연이 자신을 소개(이름, 성격)을 할 수 있길 바람</t>
  </si>
  <si>
    <t>자연이 파괴되지 않도록 인간에게 경고를 주기를 바람</t>
  </si>
  <si>
    <t>건물(에너지 소비)과 공장(메탄)을 줄이고, 동식물이 번성하길 바람</t>
  </si>
  <si>
    <t>건물을 줄이고 자연을 더 많이 만들기를 바람</t>
  </si>
  <si>
    <t>동식물의 수가 줄어들고 있어서 미래에는 개체수가 증가하길 바람</t>
  </si>
  <si>
    <t>산이 더 많길 바람</t>
  </si>
  <si>
    <t>식물들이 잘 자라길 바람</t>
  </si>
  <si>
    <t>자연물들(나무, 벌레, 동물)이 잘 자라고 살 수 있게 하길 바람</t>
  </si>
  <si>
    <t>자연이 평화롭거나 더 풍요롭기를 바람</t>
  </si>
  <si>
    <t xml:space="preserve"> 관계</t>
  </si>
  <si>
    <t>더 가깝고 친해지고 싶어함. (상호작용할 수 있는 관계)</t>
  </si>
  <si>
    <t>더 좋은 관계가 되길 바람</t>
  </si>
  <si>
    <t>동물과 더 친한 관계를 바람</t>
  </si>
  <si>
    <t>동식물이 가족, 친구를 대신해서 산책할 때 같이 놀고 싶어함</t>
  </si>
  <si>
    <t>미래에 정원이 넓은 단독 주택에서 살면서 자연과 가까워지고 싶음</t>
  </si>
  <si>
    <t>미래에도 자연과 친근한 관계를 유지하길 바람</t>
  </si>
  <si>
    <t>자연과 가까워지길 바람</t>
  </si>
  <si>
    <t>자연과 관련된 활동을 더 많이 해보고 싶음</t>
  </si>
  <si>
    <t>자연과 더 친해지길 바람-숲에 더 자주 가고, 영상도 많이 보고 싶어함</t>
  </si>
  <si>
    <t>자연과의 관계가 더 좋아지길 바람</t>
  </si>
  <si>
    <t>자연을 보존하고, 노력하고, 잘못에 대한 사과를 해서 다시 친한 관계로 돌아가길 바람</t>
  </si>
  <si>
    <t>학교에서 자연에 대한 것을 더 많이 알려주길 바람</t>
  </si>
  <si>
    <t>동등한 관계가 되길 바람</t>
  </si>
  <si>
    <t>미래에는 자연과 인간, 자연과 도시가 동등한 관계가 되길 바람</t>
  </si>
  <si>
    <t>인간과 동물, 식물을 모두 평등하게 만들고 싶어함</t>
  </si>
  <si>
    <t>현재 인간이 자연을 지배하고자 하나, 계속 동등하게 있거나 자연이 지배하길 바람</t>
  </si>
  <si>
    <t>도움을 주고 싶음</t>
  </si>
  <si>
    <t>자연에 바라는 점도 없음.</t>
  </si>
  <si>
    <t>자연의 관계에서 바라는게 없음</t>
  </si>
  <si>
    <t>강아지를 키울 수 있는 환경으로 가고 싶어함</t>
  </si>
  <si>
    <t>강아지와 함께 산책하고 싶어서 키우고 싶어함</t>
  </si>
  <si>
    <t>고양이를 못 키워서 거북이를 키우고 싶어함</t>
  </si>
  <si>
    <t>대형 동물을 키우고 싶어함.</t>
  </si>
  <si>
    <t>동물(고양이)를 키우고 싶음</t>
  </si>
  <si>
    <t>미래에 강아지를 키울 수 여건이 되면 키우고 싶어함</t>
  </si>
  <si>
    <t>반려동물을 키우고 싶음</t>
  </si>
  <si>
    <t>소형 동물을 키우고 싶어함(강아지는 별로 좋아하지 않음)</t>
  </si>
  <si>
    <t>오랫동안 강아지 고양이를 키우고 싶었음</t>
  </si>
  <si>
    <t>자신이 비염, 털 알레르기(재채기 증상)이 있어서 강아지, 고양이를 키우고 싶지만 키우지 못함</t>
  </si>
  <si>
    <t>작은 거북이를 키우고 싶음</t>
  </si>
  <si>
    <t>가공한 자연을 원함-자연 그대로가 아닌 인간의 개입이 필요(전자기기, 철, 등)</t>
  </si>
  <si>
    <t>건물과 나무를 비슷하게 만들어서 자연도 보호하면서, 사람들도 불편하지 않게 살길 바람</t>
  </si>
  <si>
    <t>식물을 많이 심어서 공기를 정화하길 바람</t>
  </si>
  <si>
    <t>자신이 편하게 만들고 싶어함</t>
  </si>
  <si>
    <t>자연에서 먹을 것을 제외하고는 모두 제거하고 하길 바람</t>
  </si>
  <si>
    <t>자연이 많지도 적지도 않게 적당히 있길 바람</t>
  </si>
  <si>
    <t>자연이 알아서 제 기능을 할 수 있기를 바람</t>
  </si>
  <si>
    <t>자연이 필요한 것만 있기를 바람</t>
  </si>
  <si>
    <t>자연환경을 더 좋게 만들어서 인간의 기분을 더 좋게 만들길 바람</t>
  </si>
  <si>
    <t>현재 날씨에 기상이변이 있기 때문에, 날씨가 적당하게 바뀌길 바람.</t>
  </si>
  <si>
    <t>자연과 인간이 공존하길 바람</t>
  </si>
  <si>
    <t>동물과 인간이 갈등없이 공존하여 평화롭길 바람</t>
  </si>
  <si>
    <t>동식물과 공존하는 사회가 되길 바람.</t>
  </si>
  <si>
    <t>동식물과 인간이 공존하는 관계가 되길 바람</t>
  </si>
  <si>
    <t>미래에도 도움을 주고 받는 관계가 되길 바람</t>
  </si>
  <si>
    <t>사람과 자연이 공존하는 환경을 만들고 싶어함.</t>
  </si>
  <si>
    <t>적당한 거리를 유지하기 바람</t>
  </si>
  <si>
    <t>가깝지도 멀지도 않은 사이가 되길 바람</t>
  </si>
  <si>
    <t>곤충이 자신에게 접근하지 않았으면 하는 바람</t>
  </si>
  <si>
    <t>자연과 관련한 영상을 볼 때, 스마트폰, 아이패드는 화면이 작아서 크길 바람</t>
  </si>
  <si>
    <t>적당한 선을 지키는 관계를 바람</t>
  </si>
  <si>
    <t>자연공간(숲, 바다) 체험</t>
  </si>
  <si>
    <t>공원</t>
  </si>
  <si>
    <t>공원에는 부모님과 가장 많이 감</t>
  </si>
  <si>
    <t>공원을 친구와 함께 간 경험이 없고, 공원에는 가족들하고 앉거나 산책한 경험이 있음</t>
  </si>
  <si>
    <t>강아지를 키우게 되면, 매일 공원에 가서 산책을 해줘야하기 때문에 자연 공간에 더 많이 가게 됨</t>
  </si>
  <si>
    <t>공원에 가면 만지거나 놀지 않고, 산책만 함</t>
  </si>
  <si>
    <t>공원에 가면 킥보드를 타거나 달리면서 놈</t>
  </si>
  <si>
    <t>공원에 가서 만지거나 하지는 않고, 산책하는게 대부분임</t>
  </si>
  <si>
    <t>공원에 가서 자전거만 탔음</t>
  </si>
  <si>
    <t>공원에 부모(아빠)와 같이 자전거를 타러감</t>
  </si>
  <si>
    <t>공원에서 산책하고 놀았던 경험이 있음</t>
  </si>
  <si>
    <t>공원에서 친구들과 놀 때, 주로 뛰어 놀기를 함</t>
  </si>
  <si>
    <t>농장</t>
  </si>
  <si>
    <t>부모님이 동물농장에 가자고 해서 같이 갔음</t>
  </si>
  <si>
    <t>동물원</t>
  </si>
  <si>
    <t>동물원에 사촌과 놀러갔던 경험이 있음</t>
  </si>
  <si>
    <t>전반적으로 동물을 좋아하는 편이 아니라서 동물원에 가는 걸 싫어하고 재미를 느끼지 못함</t>
  </si>
  <si>
    <t>바다</t>
  </si>
  <si>
    <t>바다를 몇 번 봤지만, 제주도에 여행가서 바닷가를 봤을 때 더 주의 깊게 봐서 인상 깊었음</t>
  </si>
  <si>
    <t>바다에 들어가지 않고 구경만 함</t>
  </si>
  <si>
    <t>바닷가에 가서 둘러보는 것이 자연과 가까이할 수 있는 방법임</t>
  </si>
  <si>
    <t>바다를 보면 마음에 안정을 줘서 산보다 바다를 더 좋아함</t>
  </si>
  <si>
    <t>여행간 지역의 바다가 맑아서 인상 깊었음</t>
  </si>
  <si>
    <t>바다에서 수영하고, 소금만들고, 물고기를 잡을 수 있어서 좋아함</t>
  </si>
  <si>
    <t>부모가 자연과 관련한 취미(낚시)를 가지고 있어서 자연공간(산,바다)에 자주 감</t>
  </si>
  <si>
    <t>바다로 여행 간 경험(괌)이 제일 기억에 남았음</t>
  </si>
  <si>
    <t>바다에는 여행을 갈 때 가는 편임.</t>
  </si>
  <si>
    <t>바닷가에 가서 가족과 함께 놀았던 경험</t>
  </si>
  <si>
    <t>물을 좋아해서 바다를 좋아함(수영하는 것을 좋아함)</t>
  </si>
  <si>
    <t>바다에 가서 스노쿨링을 했던 경험(물고기, 잠수, 음식)</t>
  </si>
  <si>
    <t>바다에서 스노쿨링을 했던 경험이 특별했고, 너무 좋았음</t>
  </si>
  <si>
    <t>평소에 수영을 좋아해서 스노쿨링이 좋았고, 나중에는 스쿠버다이빙을 해보고 싶어함</t>
  </si>
  <si>
    <t>별장</t>
  </si>
  <si>
    <t>산</t>
  </si>
  <si>
    <t>계절마다 오는 벚꽃 축제와 단풍 산에 간 경험</t>
  </si>
  <si>
    <t>산 경치의 아름다움을 느낌</t>
  </si>
  <si>
    <t>산에 갔을 때, 풍경이 아름다웠지만, 다리가 아팠음</t>
  </si>
  <si>
    <t>자연공간(산)에서 꿩, 다람쥐, 나무, 토끼를 만날 수 있음</t>
  </si>
  <si>
    <t>산에 가서 친구들과 축구를 했던 경험이 가장 좋은 경험이라고 생각함</t>
  </si>
  <si>
    <t>친구들과 함께 산에가서 즐겁게 놀았던 경험</t>
  </si>
  <si>
    <t>가족과 친척과 산에 가서 땅벌을 만나고, 넘어지고, 미끄러지고, 올랐던 경험이 가장 싫었음</t>
  </si>
  <si>
    <t>가족들과 산에서 음식을 먹고, 대화하면서 등산해서 뿌듯함을 느꼈음</t>
  </si>
  <si>
    <t>등산과 수영을 하는게 취미고, 등산은 여름(덥고, 모기가 있음)보다 가을에 하는 것이 건강에 좋기 때문에 좋아함</t>
  </si>
  <si>
    <t>부모(아빠)가 등산을 좋아해서 동생과 함께 산에 자주 오름</t>
  </si>
  <si>
    <t>부모님과 등산을 갔을 때 재미가 없어서 가장 싫은 경험으로 남음</t>
  </si>
  <si>
    <t>산 계단 오르기를 하거나, 산 근처 카페에서 음료수를 마심</t>
  </si>
  <si>
    <t>산 정상에 올라간 경험</t>
  </si>
  <si>
    <t>산에서 다양한 경로로 내려옴</t>
  </si>
  <si>
    <t>산은 올라가는 방법 밖에 없다고 생각함</t>
  </si>
  <si>
    <t>산은 올라가야 되고, 바다는 평지를 걷는 것이기 때문에 바다가 더 좋음</t>
  </si>
  <si>
    <t>아빠랑 둘이서 등산한게 처음이고, 눈을 봐서 특별하게 느껴졌음</t>
  </si>
  <si>
    <t>자연에 대한 탐구 없이 산을 계속 오르기만 해서 재미와 흥미가 없었음</t>
  </si>
  <si>
    <t>친구들과 늦게 산에 올라갔을 때,잘 안보이고 벌레가 많아서 고생함</t>
  </si>
  <si>
    <t>한라산에서 내려올 때, 힘들어서 부모에게 쉬자고 했지만, 부모(아빠)가 좀 더 가자고 했던게 힘들게 느껴짐</t>
  </si>
  <si>
    <t>할아버지와 함께 자연 공간(우면산)에 일주일에 두번 등산함</t>
  </si>
  <si>
    <t>산에 올라갔을 때, 다양한 경험(과일을 먹고, 도토리를 만져보고, 할머니, 사촌들과 얘기하면서 등산)을 해서 기억에 남고 좋았음</t>
  </si>
  <si>
    <t>산에 올라갔을 때, 휴식터에서 부모님이 주신 과일을 먹은 것이 기억에 남고 좋았음.</t>
  </si>
  <si>
    <t>삼촌이 산 정상에 올라가는데 신체적으로 힘들었고, 다 왔다고 거짓말해서 가장 싫었음</t>
  </si>
  <si>
    <t>새로운 자연공간 방문했을 때 부모님이 잔소리하거나 제지를 하심</t>
  </si>
  <si>
    <t>오랜만에 가족들과 함께 등산하고 음식도 먹고, 대화를 나눠서 특별함을 느낌</t>
  </si>
  <si>
    <t>외할머니, 외할아버지와 함께 산에 자주 놀러갔음</t>
  </si>
  <si>
    <t>최근에는 엄마, 친구들, 할아버지랑 산에 감</t>
  </si>
  <si>
    <t>친구들끼리 캠프,여행를 다녀온 경험</t>
  </si>
  <si>
    <t>친할머니, 친할아버지 성묘를 간 경험이 싫었음</t>
  </si>
  <si>
    <t>할머니가 산에 갈 때마다 따라가고 싶어서 같이 감</t>
  </si>
  <si>
    <t>생태 체험을 통해 다양한 나무의 종류를 알게 되었음</t>
  </si>
  <si>
    <t>평소에 곤충을 혐오하고 무서워하지만, 체험활동을 했을 때는 안전할 것 같아서 괜찮다고 느낌</t>
  </si>
  <si>
    <t>학교에서 생태체험을 간 경험이 있음</t>
  </si>
  <si>
    <t>등산하고나서 쓰레기를 집에 가져오고 정리함</t>
  </si>
  <si>
    <t>쓰레기를 갖고 오는 경우가 있음</t>
  </si>
  <si>
    <t>가장 긍정적인 경험_자연 공간에서 씻고, 다리 같은 곳에서 누워서 오렌지 향수를 만들었을 때가 가장 좋았음</t>
  </si>
  <si>
    <t>미도산에 지정된 길이 아닌 곳으로 가면서 꿩을 찾으려고 했음</t>
  </si>
  <si>
    <t>생태교육 식물탐험을 통해 풀밭에 있는 식물들이 한 종인 줄 알았는데, 종이 모두 다르다는 것을 알게됨</t>
  </si>
  <si>
    <t>숲</t>
  </si>
  <si>
    <t>다른 숲에 갔을 때 숲이 오염(담배꽁초, 캔, 페트병 등 쓰레기)된 것을 본 경험</t>
  </si>
  <si>
    <t>부모와 함께 숲에서 산책할 때가 가장 좋았음</t>
  </si>
  <si>
    <t>스카우트에서 놀자숲이라는 곳으로 체험학습을 갔음</t>
  </si>
  <si>
    <t>유치원 숲에 반 전체가 체험하러 감</t>
  </si>
  <si>
    <t>식물원</t>
  </si>
  <si>
    <t>부모와 함께 식물원에 갔던 경험이 가장 기억에 남음</t>
  </si>
  <si>
    <t>시골(친척집)</t>
  </si>
  <si>
    <t>자연에서 불편함을 느낌</t>
  </si>
  <si>
    <t>아쿠아리움</t>
  </si>
  <si>
    <t>Overarching themes</t>
  </si>
  <si>
    <t>Condensed meaning units</t>
  </si>
  <si>
    <t>n</t>
  </si>
  <si>
    <t>Nature experience</t>
  </si>
  <si>
    <t>Interaction with nature</t>
  </si>
  <si>
    <t xml:space="preserve">Virtual interaction with nature </t>
  </si>
  <si>
    <t>Viewing images</t>
  </si>
  <si>
    <t>Searching for pictures of dogs and cats online</t>
  </si>
  <si>
    <t>Explore images, viewing images, sharing pictures, saving pictures</t>
  </si>
  <si>
    <t>Exploring ant colonies on the smartphone</t>
  </si>
  <si>
    <t>Searching for reptile videos on YouTube</t>
  </si>
  <si>
    <t>Finding the dog meme cute</t>
  </si>
  <si>
    <t>Viewing sky photos on my phone</t>
  </si>
  <si>
    <t>Looking at the nature scene on the computer wallpaper</t>
  </si>
  <si>
    <t>Viewing close-up images of insects on a screen make me feel repulsed</t>
  </si>
  <si>
    <t>Seeing a close-up photo, I felt scared and disgusted</t>
  </si>
  <si>
    <t>Sharing cat pictures with my friends when they asked</t>
  </si>
  <si>
    <t>Downloading cat photos online</t>
  </si>
  <si>
    <t>Listening to sounds</t>
  </si>
  <si>
    <t>Turning on a video with the sound of a brook</t>
  </si>
  <si>
    <t>Listening to the sound of nature through smartphones</t>
  </si>
  <si>
    <t>Watching videos</t>
  </si>
  <si>
    <t>Watching videos of wild boars, I realized they weren't as bad as he thought</t>
  </si>
  <si>
    <t>Experiencing nature virtually through videos such as watching TV (news, documentaries), watching YouTube, YouTube shorts, school educational videos, and environmental advertisements</t>
  </si>
  <si>
    <t>Viewing videos about plants on the smartphone</t>
  </si>
  <si>
    <t>Watching videos of _x0008_beautiful, exotic nature</t>
  </si>
  <si>
    <t>Watching nature-related videos by chance</t>
  </si>
  <si>
    <t>Watching videos of nature, like plants and trees</t>
  </si>
  <si>
    <t>Watching videos of a natural place like the ocean I want to visit</t>
  </si>
  <si>
    <t>Watching videos about nature often.</t>
  </si>
  <si>
    <t>Watching videos of trees blowing in the breeze.</t>
  </si>
  <si>
    <t>Watching videos about surviving in the wild.</t>
  </si>
  <si>
    <t>Watching videos of nature being destroyed.</t>
  </si>
  <si>
    <t>Watching nature-related videos on YouTube through TV.</t>
  </si>
  <si>
    <t>Watching nature videos on TV</t>
  </si>
  <si>
    <t>Watching nature programs through my parents' TV viewing habits</t>
  </si>
  <si>
    <t>Learning strategies for connecting with animals through watching TV.</t>
  </si>
  <si>
    <t>Watching nature videos on TV.</t>
  </si>
  <si>
    <t>Learning that animals are becoming extinct due to environmental pollution through watching TV</t>
  </si>
  <si>
    <t>Learning about the destruction of our planet on TV</t>
  </si>
  <si>
    <t>Learning about the Earth's suffering through TV programs</t>
  </si>
  <si>
    <t>Watching dog training TV shows</t>
  </si>
  <si>
    <t>Watching a bear on TV</t>
  </si>
  <si>
    <t>Watching TV news of someone getting bitten by a stray cat</t>
  </si>
  <si>
    <t>Learning about environmental pollution on the TV news</t>
  </si>
  <si>
    <t>Watching TV news has influenced my relationship with nature.</t>
  </si>
  <si>
    <t>After hearing about the environmental threats in the news and online, I worry that things will worsen.</t>
  </si>
  <si>
    <t>Watching TV news about the destruction of nature.</t>
  </si>
  <si>
    <t>Watching TV news about the natural disaster</t>
  </si>
  <si>
    <t>Watching something about environmental destruction on the TV news leads me to talk to the family about it.</t>
  </si>
  <si>
    <t>After watching the news, I talks about environmental issues to the family</t>
  </si>
  <si>
    <t>Watching documentaries about nature on TV</t>
  </si>
  <si>
    <t>Watching a hedgehog (hamster) in a documentary made me want to raise one.</t>
  </si>
  <si>
    <t>Watching nature documentaries, either at school or at home on TV</t>
  </si>
  <si>
    <t>Watching documentaries about environmental issues on TV</t>
  </si>
  <si>
    <t>Watching an ant colony on YouTube Shorts,</t>
  </si>
  <si>
    <t>Watching a lion on YouTube Shorts, I didn't find it interesting.</t>
  </si>
  <si>
    <t>Learning about nature through YouTube Shorts.</t>
  </si>
  <si>
    <t>Watching YouTube videos led to liking animals.</t>
  </si>
  <si>
    <t>Watching videos about reptiles on YouTube comes from the desire to raise reptiles</t>
  </si>
  <si>
    <t>Searching for fascinating insects on YouTube</t>
  </si>
  <si>
    <t>Watching people rescuing animals on YouTube</t>
  </si>
  <si>
    <t>Learning about venomous creatures on YouTube</t>
  </si>
  <si>
    <t>Learning on YouTube that bees are venomous</t>
  </si>
  <si>
    <t>Watching people rescue a seal on YouTube</t>
  </si>
  <si>
    <t>Learning how to train dogs through YouTube ('There Are No Bad Dogs')</t>
  </si>
  <si>
    <t>Watching YouTube makes me feel like I belong to nature.</t>
  </si>
  <si>
    <t>Learning how to befriend animals on YouTube.</t>
  </si>
  <si>
    <t>Watching plant growth videos on YouTube.</t>
  </si>
  <si>
    <t>Watching Bear Grylls' survival videos on YouTube.</t>
  </si>
  <si>
    <t>Learning from YouTube how volcanoes can negatively impact ecosystems</t>
  </si>
  <si>
    <t xml:space="preserve">Watching gardening videos recommended by YouTube </t>
  </si>
  <si>
    <t>Watching educational animal videos.</t>
  </si>
  <si>
    <t>Learning about environmental destruction through educational videos</t>
  </si>
  <si>
    <t>Watching nature documentaries in school</t>
  </si>
  <si>
    <t>Watching environmental protection commercials.</t>
  </si>
  <si>
    <t>Reading</t>
  </si>
  <si>
    <t>Reading the story of the ant and the grasshopper made me appreciate ants.</t>
  </si>
  <si>
    <t>Experiencing nature virtually through text-based media, such as reading books and viewing articles</t>
  </si>
  <si>
    <t>Reading a book about stag beetles sparked my interest in insects.</t>
  </si>
  <si>
    <t>Reading books about plants and animals</t>
  </si>
  <si>
    <t>Reading about wolves in a book made me like them</t>
  </si>
  <si>
    <t>After reading about tigers, they became my favorite animal</t>
  </si>
  <si>
    <t>Learning how to be friends with dogs through books</t>
  </si>
  <si>
    <t>After reading about sharks, I became interested in them.</t>
  </si>
  <si>
    <t>Reading a plant field guide</t>
  </si>
  <si>
    <t>Reading books influenced my relationship with nature.</t>
  </si>
  <si>
    <t>Learning environmental issues through reading books and online articles.</t>
  </si>
  <si>
    <t>Reading about natural disasters like hurricanes, typhoons, and floods</t>
  </si>
  <si>
    <t>Reading that many trees are dying and disappearing</t>
  </si>
  <si>
    <t>Reading about deforestation made me realize that nature is being destroyed</t>
  </si>
  <si>
    <t>Reading about nature cycle</t>
  </si>
  <si>
    <t>Reading about the environment</t>
  </si>
  <si>
    <t>Reading articles about environmental pollution</t>
  </si>
  <si>
    <t>Multimodal experiences (AR,VR)</t>
  </si>
  <si>
    <t>Tapping on the grass captured by the smartphone in Pokémon Go made me feel like real Pokémon were there.</t>
  </si>
  <si>
    <t>Experiencing nature virtually through virtual reality and augmented reality</t>
  </si>
  <si>
    <t>Playing Pokémon Go made me curious about nature and think it would be fun if real Pokémon existed.</t>
  </si>
  <si>
    <t xml:space="preserve">Experiencing a natural disaster through VR at school </t>
  </si>
  <si>
    <t>Experiencing natural disasters and future scenarios through VR at school was both novel and enjoyable</t>
  </si>
  <si>
    <t>Vicarious interaction with nature</t>
  </si>
  <si>
    <t>Conversations with people close to them</t>
  </si>
  <si>
    <t>Sharing the knowledge about nature I learned at school with my parents made me feel proud.</t>
  </si>
  <si>
    <t>Experiencing nature vicariously through conversations with family and friends</t>
  </si>
  <si>
    <t>Being told ghost stories about the cemetery (a natural space) by family scared me</t>
  </si>
  <si>
    <t>Being told by a family member that kangaroos are dangerous animals made me afraid of them.</t>
  </si>
  <si>
    <t>Being told by father that ant bites hurt</t>
  </si>
  <si>
    <t>Being told by my parents that there were snakes made me afraid to walk on the forest path.</t>
  </si>
  <si>
    <t>My parents' story about the abduction influenced me fear of the forest.</t>
  </si>
  <si>
    <t>Being told by family members that they almost hit a deer with their car</t>
  </si>
  <si>
    <t>Talking about climate (the effects of global warming) and weather with family</t>
  </si>
  <si>
    <t>Talking about growing plants with my family</t>
  </si>
  <si>
    <t>Talking about nature with family when I see something unusual</t>
  </si>
  <si>
    <t>Talking about feelings after hiking with family</t>
  </si>
  <si>
    <t>Hearing the family shout to a deer surprised me.</t>
  </si>
  <si>
    <t>Talking about nature with family when natural disasters are on the news</t>
  </si>
  <si>
    <t>Talking to family about environmental pollution after watching the news</t>
  </si>
  <si>
    <t>Asking parents questions about plants and animals</t>
  </si>
  <si>
    <t>Being told by parents that it would be sad if a dog dies</t>
  </si>
  <si>
    <t>Being told by parents to walk on the road instead of the forest path because of snakes and bees</t>
  </si>
  <si>
    <t>Being told about the benefits of forests by parents</t>
  </si>
  <si>
    <t>Talking to parents about plants and animals</t>
  </si>
  <si>
    <t>Being told things by parents when they read articles about nature</t>
  </si>
  <si>
    <t>Being told by parents that pigeons carry many germs</t>
  </si>
  <si>
    <t>Talking about nature with family when I see something interesting about nature</t>
  </si>
  <si>
    <t>Talking to Mother about nature a lot since Father is busy</t>
  </si>
  <si>
    <t>Talking about flowers with Mother and raising turtles with Father...</t>
  </si>
  <si>
    <t>Being told by parents about my experiences of being stung by bees</t>
  </si>
  <si>
    <t>Talking to parents about nature</t>
  </si>
  <si>
    <t>Telling Mother about nature learned from school</t>
  </si>
  <si>
    <t>Being told by parents about nature when I do something harmful to the environment</t>
  </si>
  <si>
    <t>Talking about nature when engaging in environmentally harmful behaviors</t>
  </si>
  <si>
    <t>Talking about nature when consuming delivery food or disposable products</t>
  </si>
  <si>
    <t>Being told by a friend that the Earth would be destroyed within 10 years</t>
  </si>
  <si>
    <t>Talking about nature with friends who are interested in nature</t>
  </si>
  <si>
    <t>Talking about nature with friends frequently</t>
  </si>
  <si>
    <t>Conversations with friends about environmental issues</t>
  </si>
  <si>
    <t>Talking with friends about the environment</t>
  </si>
  <si>
    <t>Talking with friends about the stories of animals and plants</t>
  </si>
  <si>
    <t>Talking with friend about the environmental destruction</t>
  </si>
  <si>
    <t>Formal environmental education</t>
  </si>
  <si>
    <t>Learning about the food chain in science class at school</t>
  </si>
  <si>
    <t>Experiencing nature vicariously through environmental education</t>
  </si>
  <si>
    <t>Being told about climate change by teachers</t>
  </si>
  <si>
    <t>Learning from teachers about environmental pollution and how to practice eco-friendly behaviors</t>
  </si>
  <si>
    <t>Participating in an environmental project at school with friends</t>
  </si>
  <si>
    <t>Learning in environmental education classes</t>
  </si>
  <si>
    <t>Being told about climate change and environmental issues by teachers</t>
  </si>
  <si>
    <t>Learning about environmental pollution in science class</t>
  </si>
  <si>
    <t>Writing nature-related essays and participating in nature contests at school</t>
  </si>
  <si>
    <t>Learning at school that picking flowers is wrong</t>
  </si>
  <si>
    <t>Learning at school to cherish nature</t>
  </si>
  <si>
    <t>Learning at school that the Earth's temperature is rising</t>
  </si>
  <si>
    <t>Learning about eco-friendly behaviors like recycling paper at school</t>
  </si>
  <si>
    <t>Learning about environmental pollution at school</t>
  </si>
  <si>
    <t>Learning about environmental pollution at school made me understand it better.</t>
  </si>
  <si>
    <t>Learning about environmental education at school</t>
  </si>
  <si>
    <t>Learning about environmental education made me realize that the environment will be destroyed in the future</t>
  </si>
  <si>
    <t>Learned about the environment at school and at home</t>
  </si>
  <si>
    <t>Interaction with robots</t>
  </si>
  <si>
    <t>Talking to and _x0008_commanding a pet robot to perform tricks</t>
  </si>
  <si>
    <t>Experiencing nature vicariously through robots that imitate nature (puppies)</t>
  </si>
  <si>
    <t>Direct interaction with nature</t>
  </si>
  <si>
    <t>Sensory interaction</t>
  </si>
  <si>
    <t>Gustatory interaction</t>
  </si>
  <si>
    <t>Having eaten leaves before, I found them bitter.</t>
  </si>
  <si>
    <t>Visual interaction</t>
  </si>
  <si>
    <t>After seeing one taking a walk with a hedgehog, I wanted to have it.</t>
  </si>
  <si>
    <t>Seeing cats in cat cafes</t>
  </si>
  <si>
    <t>Seeing cats from a distance</t>
  </si>
  <si>
    <t>Seeing trees</t>
  </si>
  <si>
    <t>Seeing trees in neighborhoods</t>
  </si>
  <si>
    <t>Seeing animals at zoos</t>
  </si>
  <si>
    <t>Watching fish without stressing them out</t>
  </si>
  <si>
    <t>Seeing how fish behave made me feel sorry for them, so I changed their water frequently.</t>
  </si>
  <si>
    <t>Seeing ants carrying things, squirrels eating acorns, and big trees in the mountains</t>
  </si>
  <si>
    <t>Seeing the squirrels in the mountains made me want to feed them</t>
  </si>
  <si>
    <t>When I saw mountains, I thought they were beautiful.</t>
  </si>
  <si>
    <t>Seeing small animals like squirrels and ants made me want to have them as pets.</t>
  </si>
  <si>
    <t>Seeing flowers when I traveled</t>
  </si>
  <si>
    <t>After seeing birds, I wish I could fly too.</t>
  </si>
  <si>
    <t>Seeing plants at Costco</t>
  </si>
  <si>
    <t>After seeing damaged nature, like mountains and oceans filled with trash, I want to save it.</t>
  </si>
  <si>
    <t>Trying to pay close attention to trees and grass when I walk.</t>
  </si>
  <si>
    <t>Seeing the sky change color</t>
  </si>
  <si>
    <t>Looking at a frog jumping away was an absurd and impressive experience</t>
  </si>
  <si>
    <t>Looking at a cricket jumping, I thought it seemed like it wanted to go outside.</t>
  </si>
  <si>
    <t>Witnessing firsthand how polluted the natural environment is</t>
  </si>
  <si>
    <t>Looking at dogs makes me happy and feel cute</t>
  </si>
  <si>
    <t>Looking at dogs' behavior</t>
  </si>
  <si>
    <t>Being able to see far without buildings is nice.</t>
  </si>
  <si>
    <t>Looking at a butterfly at the insect museum, I felt both scared and beautiful.</t>
  </si>
  <si>
    <t>Looking at natural elements at the park</t>
  </si>
  <si>
    <t>Looking at dogs at the park</t>
  </si>
  <si>
    <t>Looking at flowers makes me feel good</t>
  </si>
  <si>
    <t>Looking at mushrooms growing on a tree surprised me.</t>
  </si>
  <si>
    <t>Looking at butterflies from a distance is enjoyable.</t>
  </si>
  <si>
    <t>Looking at a ladybug in person surprised me.</t>
  </si>
  <si>
    <t>Looking at fish makes me feel reassured</t>
  </si>
  <si>
    <t>Seeing the layered beach made me feel good and appreciate its beauty</t>
  </si>
  <si>
    <t>Looking at cherry blossoms for a longer time</t>
  </si>
  <si>
    <t>Observing the stag beetle's behavior was truly amazing</t>
  </si>
  <si>
    <t>After the ecological experience program, I was able to see more of nature</t>
  </si>
  <si>
    <t>Appreciating the beauty of plants</t>
  </si>
  <si>
    <t>Looking at the color green on plants</t>
  </si>
  <si>
    <t>Looking at a stray cat in my apartment building made me feel adorable</t>
  </si>
  <si>
    <t>Witnessing the survival of wild plants amazed me.</t>
  </si>
  <si>
    <t>The beauty of cherry blossoms and the changing colors of the mountains was unforgettable</t>
  </si>
  <si>
    <t xml:space="preserve">Looking a ladybug in the forest near the kindergarten </t>
  </si>
  <si>
    <t>Discovering mushrooms growing on a cut tree</t>
  </si>
  <si>
    <t>Finding stag beetles cute</t>
  </si>
  <si>
    <t>Looking at the color green in nature makes me happy</t>
  </si>
  <si>
    <t xml:space="preserve">Looking at small creatures like crickets, snails, and cicadas </t>
  </si>
  <si>
    <t>Looking at trees from my house</t>
  </si>
  <si>
    <t>Looking at a ladybug hibernating read about in books was amazing.</t>
  </si>
  <si>
    <t>Looking at green plants relaxes me.</t>
  </si>
  <si>
    <t>Looking at my friend's small and fluffy dog made me happy</t>
  </si>
  <si>
    <t>Watching plants grow is fascinating</t>
  </si>
  <si>
    <t>Looking at the changing sky every time I go to school is enjoyable.</t>
  </si>
  <si>
    <t>Looking at the sky's color and the clouds' shapes calms me.</t>
  </si>
  <si>
    <t>Looking at arrow-like shape of the tree</t>
  </si>
  <si>
    <t>Looking at unique bamboo was exciting and memorable.</t>
  </si>
  <si>
    <t>Watching a deer run into the forest was amazing</t>
  </si>
  <si>
    <t>Looking at a raccoon in an unexpected place</t>
  </si>
  <si>
    <t>Looking at a raccoon in the forest was surprising</t>
  </si>
  <si>
    <t>Seeing ants in the dog's food bowl and in the bedroom frequently</t>
  </si>
  <si>
    <t>Watching crayfish eat made me feel they were fierce.</t>
  </si>
  <si>
    <t>Finding ants disgusting and dangerous</t>
  </si>
  <si>
    <t>Seeing ants so often that I am afraid they might crawl on me when I sleep</t>
  </si>
  <si>
    <t>Looking at insects like ladybugs from a distance</t>
  </si>
  <si>
    <t>After looking at stray cats eating nothing and suffering from bugs like ticks, I felt sorry for them.</t>
  </si>
  <si>
    <t>After looking at a dying stray cat, I was scared of them.</t>
  </si>
  <si>
    <t>After looking at a dying stray cat, I felt sympathy</t>
  </si>
  <si>
    <t>After looking at a dying stray cat, I felt sorry for them</t>
  </si>
  <si>
    <t>After looking at a dying stray cat, I think they are pitiful.</t>
  </si>
  <si>
    <t>Looking at the tree cut down made I feel scared and sad.</t>
  </si>
  <si>
    <t>Looking at the tree rings made me feel sorry</t>
  </si>
  <si>
    <t>Looking at the dead woodpecker made me feel deep sorrow</t>
  </si>
  <si>
    <t>Looking at a cockroach in the house</t>
  </si>
  <si>
    <t>Looking at a cockroach made me feel scared</t>
  </si>
  <si>
    <t>Looking at the bug wriggle made me feel scared</t>
  </si>
  <si>
    <t>Watching the pigeon eat made me feel scared and annoyed</t>
  </si>
  <si>
    <t>Looking at many maggots made me feel annoyed, disgusted, and repulsed</t>
  </si>
  <si>
    <t>Looking at the grass in the forest being trampled by people and animals made me feel sorry</t>
  </si>
  <si>
    <t>Looking at a sick or uncomfortable cat makes me feel sorry for it and want to help</t>
  </si>
  <si>
    <t>Having looked at a pigeon eating garbage, I think all wild animals are dirty.</t>
  </si>
  <si>
    <t>Having seen cockroaches outdoors and mosquitoes and fruit flies indoors.</t>
  </si>
  <si>
    <t>Looking at the vitality of the weeds made me feel sick of them</t>
  </si>
  <si>
    <t>Seeing that the tree in front of the observatory had been cut to match the view</t>
  </si>
  <si>
    <t>Looking at the grass around me made me feel empathy</t>
  </si>
  <si>
    <t>Looking at a rat, I was startled and felt disgusted.</t>
  </si>
  <si>
    <t>Having a brief encounter with a rat</t>
  </si>
  <si>
    <t>Seeing a cockroach in the bathroom was the most unpleasant experience</t>
  </si>
  <si>
    <t>Seeing a dead woodpecker on the way home</t>
  </si>
  <si>
    <t>Having seen a cockroach at home</t>
  </si>
  <si>
    <t>Looking at the fish eating its own babies</t>
  </si>
  <si>
    <t>Seeing so many earthworms on the way to school</t>
  </si>
  <si>
    <t>Being shown a dragonfly by my grandmother, I felt disgusted.</t>
  </si>
  <si>
    <t>Seeing a disgusting insect</t>
  </si>
  <si>
    <t>Having seen a disgusting insect</t>
  </si>
  <si>
    <t>Seeing dogs and rabbits every day</t>
  </si>
  <si>
    <t>Having seen a turtle at E-mart</t>
  </si>
  <si>
    <t>Seeing insects makes me feel disgusted, so I only look at them</t>
  </si>
  <si>
    <t>Looking at plants in the park or playground</t>
  </si>
  <si>
    <t>Looking at dogs out for a walk in the park</t>
  </si>
  <si>
    <t>Having seen ferns and peach trees nearby</t>
  </si>
  <si>
    <t>Encountering many cherry blossoms nearby</t>
  </si>
  <si>
    <t>Looking at stray cats often</t>
  </si>
  <si>
    <t>Looking at cats or dogs on the street</t>
  </si>
  <si>
    <t>Having seen a tree cut down</t>
  </si>
  <si>
    <t>Seeing sprouts on the ground, in flower pots, and in the mountains on the way to school</t>
  </si>
  <si>
    <t>Seeing friend's insects often in the school</t>
  </si>
  <si>
    <t xml:space="preserve">Seeing pigeons or sparrows </t>
  </si>
  <si>
    <t>Having seen pigeons near the house</t>
  </si>
  <si>
    <t>Seeing rock pigeons, owls, hawks, magpies, crows, and pigeons in the neighborhood</t>
  </si>
  <si>
    <t>Having seen squirrels in the mountains</t>
  </si>
  <si>
    <t>Having seen birds eating seeds in trees</t>
  </si>
  <si>
    <t>Seeing birds often, I think they're everywhere</t>
  </si>
  <si>
    <t>Seeing bushes often but not playing with them</t>
  </si>
  <si>
    <t>Having seen stray cats in the apartment complex</t>
  </si>
  <si>
    <t>Seeing plants (pine trees, purple flowers, etc.) in the apartment complex</t>
  </si>
  <si>
    <t>Seeing stray cats in the apartment complex</t>
  </si>
  <si>
    <t>Having seen trees in front of the apartment and academy</t>
  </si>
  <si>
    <t>Seeing many insects and birds in the apartment often</t>
  </si>
  <si>
    <t>Encountering cats, dogs, and rats in the apartment</t>
  </si>
  <si>
    <t>Seeing natural elements like grass in the apartment and school</t>
  </si>
  <si>
    <t>Seeing outdoor plants or soil doesn't make me think anything</t>
  </si>
  <si>
    <t>Seeing outdoor animals makes me want to keep them as pets</t>
  </si>
  <si>
    <t>Having seen fish, crabs, and newts when traveling</t>
  </si>
  <si>
    <t>Seeing dogs and cats the most in daily life</t>
  </si>
  <si>
    <t>Seeing cats and butterflies in daily life</t>
  </si>
  <si>
    <t>Encountering stray cats and pigeons in daily life</t>
  </si>
  <si>
    <t>Seeing trees, street trees, and stray cats in daily life</t>
  </si>
  <si>
    <t>Seeing trees in daily life</t>
  </si>
  <si>
    <t>Seeing pigeons and sparrows in daily life</t>
  </si>
  <si>
    <t>Seeing birds (sparrows), pets (dogs), sunlight, and plants in daily life</t>
  </si>
  <si>
    <t>Seeing birds, sprouts, trees, branches, and flowers in daily life</t>
  </si>
  <si>
    <t>Encountering plants in daily life</t>
  </si>
  <si>
    <t>Seeing trees out the window</t>
  </si>
  <si>
    <t>Seeing a lot of dogs because there are many dog owners</t>
  </si>
  <si>
    <t>Seeing flower beds nearby</t>
  </si>
  <si>
    <t>Seeing a lot of grass, trees, and squirrels around the house</t>
  </si>
  <si>
    <t>Seeing dogs and trees around the house</t>
  </si>
  <si>
    <t>Seeing insects (butterflies, bees, ants) and plants (flowers, trees, grass) around the house</t>
  </si>
  <si>
    <t>Seeing stray cats and my neighbors' dogs around the house</t>
  </si>
  <si>
    <t>Seeing trees, the sky, soil, pigeons, sparrows, flowers, and persimmon trees around the house</t>
  </si>
  <si>
    <t>Seeing trees or flowers around the house</t>
  </si>
  <si>
    <t>Seeing small, round bushes around the house</t>
  </si>
  <si>
    <t>Seeing the trees around the house makes me happy.</t>
  </si>
  <si>
    <t>Seeing pigeons, sparrows, stray cats, and dogs around the house</t>
  </si>
  <si>
    <t>Seeing planted trees around the house</t>
  </si>
  <si>
    <t>Seeing artificial flower beds and newly planted trees around the house</t>
  </si>
  <si>
    <t>Seeing trees in the playground near the house</t>
  </si>
  <si>
    <t>Having seen trees and grass along the road near the house</t>
  </si>
  <si>
    <t>Having seen cats, turtles, parrots, goats, and deer at the animal farm near the house</t>
  </si>
  <si>
    <t>Seeing natural elements in a natural space near the house</t>
  </si>
  <si>
    <t>Seeing cats near the house</t>
  </si>
  <si>
    <t>Encountering trees, stray cats, leaves, and branches near the house</t>
  </si>
  <si>
    <t>Seeing birds (magpies, pigeons) and plants near the house.</t>
  </si>
  <si>
    <t>Seeing plants and pets in the park near the house</t>
  </si>
  <si>
    <t>Seeing dogs and stray cats in the playground near the house</t>
  </si>
  <si>
    <t>Seeing grass, trees, a lake, animals in the park near the house</t>
  </si>
  <si>
    <t>Seeing trees and pigeons around the house</t>
  </si>
  <si>
    <t>Having seen sparrows and stray cats</t>
  </si>
  <si>
    <t>Seeing sparrows and planted trees on the way to and from school</t>
  </si>
  <si>
    <t>Having seen a cat at the friend's house</t>
  </si>
  <si>
    <t>Having seen cranes, herons, catfish, mallards, and ducks in the mountains near my grandmother's house</t>
  </si>
  <si>
    <t>Having seen artificial waterfall and a mountain near my grandmother's house</t>
  </si>
  <si>
    <t>Seeing grass, cats, and dogs in the neighborhood</t>
  </si>
  <si>
    <t>Seeing street trees on the way to school</t>
  </si>
  <si>
    <t>Seeing stray cats, cicadas, dragonflies, trees, and flowers on the way to school</t>
  </si>
  <si>
    <t>Seeing stray cats on the way to school</t>
  </si>
  <si>
    <t>Seeing dandelions and azaleas on the way to school</t>
  </si>
  <si>
    <t>Seeing trees planted regularly along the way to school</t>
  </si>
  <si>
    <t>Seeing butterflies, bees, and wasps on the way to school</t>
  </si>
  <si>
    <t>Having seen cicadas, pigeons, and sparrows on the way to school</t>
  </si>
  <si>
    <t>Having seen cherry blossoms and dandelions on the way to school</t>
  </si>
  <si>
    <t>Having seen trees, cherry blossom trees, azaleas and sometimes animals on the way to school</t>
  </si>
  <si>
    <t>Seeing many trees and grass on the way to school</t>
  </si>
  <si>
    <t>Having seen ginkgo trees, forsythias, acacia, violets on the way to school</t>
  </si>
  <si>
    <t>Looking at roses and goldenrods on the way to school</t>
  </si>
  <si>
    <t>Looking at roses and flowers on the way to school</t>
  </si>
  <si>
    <t>Having seen plants on the way to school</t>
  </si>
  <si>
    <t>Seeing trees and grass on the way to school.</t>
  </si>
  <si>
    <t>Seeing plants, trees, and a pond in school</t>
  </si>
  <si>
    <t>Seeing insects and plants in the flower beds at school</t>
  </si>
  <si>
    <t>Seeing cats on the way to school</t>
  </si>
  <si>
    <t>Watching a squirrel in the mountains for about 20 minutes</t>
  </si>
  <si>
    <t>Raising a bird made me interested in birds and I started observing them more</t>
  </si>
  <si>
    <t>Observing trees during an ecological experience program</t>
  </si>
  <si>
    <t>Observing insects and learning about different types of birds during environmental education</t>
  </si>
  <si>
    <t>Observing trees was my favorite experience.</t>
  </si>
  <si>
    <t>Observing tree rings and figuring out their age was amazing</t>
  </si>
  <si>
    <t>Observing animals closely at the zoo was the best experience.</t>
  </si>
  <si>
    <t>Observing animals safely and comfortably at the zoo</t>
  </si>
  <si>
    <t xml:space="preserve">Observing a Hawaiian animal similar to a squirrel </t>
  </si>
  <si>
    <t>Taking pictures while looking at the scenery</t>
  </si>
  <si>
    <t>Taking pictures while looking at the racoon</t>
  </si>
  <si>
    <t>Taking pictures of the parks with parents</t>
  </si>
  <si>
    <t>Taking pictures of birds and flowers</t>
  </si>
  <si>
    <t>Taking pictures of pretty flowers</t>
  </si>
  <si>
    <t>Taking pictures of beautiful scenery</t>
  </si>
  <si>
    <t>Taking pictures of natural objects like rocks and sand</t>
  </si>
  <si>
    <t>Auditory interaction</t>
  </si>
  <si>
    <t>Hearing a dog bark made me feel scared.</t>
  </si>
  <si>
    <t>Hearing of nature, shouting to nature, unilateral conversation with nature, giving meanings to nature</t>
  </si>
  <si>
    <t>Hearing cicadas makes me think nature is noisy.</t>
  </si>
  <si>
    <t>Hearing cicadas makes me feel sorry for them because I think they're crying alone</t>
  </si>
  <si>
    <t>Hearing cicadas at night makes me feel annoyed.</t>
  </si>
  <si>
    <t>Hearing cicadas from a distance is pleasant, but hearing them up close is noisy.</t>
  </si>
  <si>
    <t>Hearing mosquitoes makes me anxious and unable to sleep</t>
  </si>
  <si>
    <t>Hearing mosquitoes makes me annoyed</t>
  </si>
  <si>
    <t>Hearing the sound of a bee scares me</t>
  </si>
  <si>
    <t>Hearing an insect making noise</t>
  </si>
  <si>
    <t>Hearing the loud sound of an insect was unpleasant</t>
  </si>
  <si>
    <t>Hearing the dog bark happily greeting me</t>
  </si>
  <si>
    <t>Hearing the sound of an owl or magpie but never seeing it</t>
  </si>
  <si>
    <t>Hearing birds singing around me</t>
  </si>
  <si>
    <t>Listening to the sound of rain makes me happy</t>
  </si>
  <si>
    <t>Listening to the sounds of birds, cicadas, and the wind makes me feel at peace.</t>
  </si>
  <si>
    <t>Listening to the bees in a box during an ecological experience was interesting.</t>
  </si>
  <si>
    <t>Listening to the birds chirping and touching grass makes me feel calm</t>
  </si>
  <si>
    <t>Listening to the sound of a fish tank makes me feel reassured.</t>
  </si>
  <si>
    <t>Screaming when I saw a cockroach at home</t>
  </si>
  <si>
    <t>Talking to stray cats makes me happy when they seem to understand, but sad when they don't.</t>
  </si>
  <si>
    <t>Talking to pet reptile out of curiosity about what it might be thinking</t>
  </si>
  <si>
    <t>Sharing secrets with pet</t>
  </si>
  <si>
    <t>Talking to the friend's cat</t>
  </si>
  <si>
    <t>Naming the dog</t>
  </si>
  <si>
    <t>Naming the fish Earth and Universe</t>
  </si>
  <si>
    <t>Naming the pet</t>
  </si>
  <si>
    <t>Naming the hoya plant "Tteontteuni"</t>
  </si>
  <si>
    <t>Naming the plants</t>
  </si>
  <si>
    <t>Having the same name as a sheep made me happy</t>
  </si>
  <si>
    <t>Tactile interaction</t>
  </si>
  <si>
    <t>Having river water splash on the clothes was the worst</t>
  </si>
  <si>
    <t>Unintentional physical contact with nature and intentional touch of nature</t>
  </si>
  <si>
    <t>Being pricked by thorns made me dislike plants with thorns.</t>
  </si>
  <si>
    <t>Being bitten by a dog</t>
  </si>
  <si>
    <t>Feeling ants crawling was itchy and disgusting.</t>
  </si>
  <si>
    <t>Having a spider stick to the leg startled me.</t>
  </si>
  <si>
    <t>Feeling a spider on the mouth was the most disgusting experience</t>
  </si>
  <si>
    <t>Having a fly fly into the mouth was disgusting</t>
  </si>
  <si>
    <t>Accidentally hurting a butterfly made me feel guilty and sorry</t>
  </si>
  <si>
    <t>Being hit by something an animal threw at the zoo was the worst</t>
  </si>
  <si>
    <t>Accidentally stepping on a cicada made me feel sorry</t>
  </si>
  <si>
    <t>Stepping on a cicada scared me</t>
  </si>
  <si>
    <t>Touching a cicada wasn't as bad as I thought.</t>
  </si>
  <si>
    <t>Being bitten by many mosquitoes made me angry</t>
  </si>
  <si>
    <t>Being bitten by mosquitoes in the mountains was the worst experience.</t>
  </si>
  <si>
    <t>Being bitten by mosquitoes in many places was unpleasant.</t>
  </si>
  <si>
    <t>Being bitten by mosquitoes makes itchy and disgusted.</t>
  </si>
  <si>
    <t>Having an insect crawl into the clothes</t>
  </si>
  <si>
    <t>Having bugs on the body was the worst experience.</t>
  </si>
  <si>
    <t>Being stung by a bee was surprising and scary.</t>
  </si>
  <si>
    <t>Being stung by a bee</t>
  </si>
  <si>
    <t>Being stung by a bee was the worst experience.</t>
  </si>
  <si>
    <t>Being stung by a bee and feeling the pain made me afraid of bees.</t>
  </si>
  <si>
    <t>Being bitten by a stag beetle scares me</t>
  </si>
  <si>
    <t>Having a caterpillar fall on the head made me feel terrified and disgusted.</t>
  </si>
  <si>
    <t>Being bitten by a parrot</t>
  </si>
  <si>
    <t>Stepping in sheep poop felt gross and disgusting.</t>
  </si>
  <si>
    <t>Having a dog on a long leash run toward me in the elevator made me unpleasant.</t>
  </si>
  <si>
    <t>Being pricked by a rose thorn made me angry.</t>
  </si>
  <si>
    <t>Accidentally touching a caterpillar and feeling it was squishy surprised me.</t>
  </si>
  <si>
    <t>Being bitten by a rabbit</t>
  </si>
  <si>
    <t>Being bitten by a rabbit is the worst memory.</t>
  </si>
  <si>
    <t>Having been bitten by a hamster makes me afraid to touch them.</t>
  </si>
  <si>
    <t>Petting other people's dogs whenever I saw them</t>
  </si>
  <si>
    <t>Being able to pet non-aggressive dogs was a great experience.</t>
  </si>
  <si>
    <t>Petting a rabbit in the park felt soft and good.</t>
  </si>
  <si>
    <t>Touching trees to clear the head head when I am stressed.</t>
  </si>
  <si>
    <t>Petting a stray cat felt soft and warm.</t>
  </si>
  <si>
    <t>Petting a stray cat for the first time was a new experience.</t>
  </si>
  <si>
    <t>Touching different trees and feeling their different textures was amazing.</t>
  </si>
  <si>
    <t>Petting animals (birds, otters) at an animal cafe was a great experience.</t>
  </si>
  <si>
    <t>Feeling the soft scales of the lizard was the favorite experience.</t>
  </si>
  <si>
    <t>Putting a rabbit on the head at a petting zoo was fun.</t>
  </si>
  <si>
    <t>Touching acorns in the mountains was interesting and enjoyable.</t>
  </si>
  <si>
    <t>Petting a dog at the laundry</t>
  </si>
  <si>
    <t>Feeling the warmth of petting a sheep</t>
  </si>
  <si>
    <t>Petting friend's dog for the first time felt soft and fluffy.</t>
  </si>
  <si>
    <t>Petting friend's cat felt soft.</t>
  </si>
  <si>
    <t>Petting other people's dogs was enjoyable.</t>
  </si>
  <si>
    <t>Petting a rabbit felt soft.</t>
  </si>
  <si>
    <t>Lying on the grass made me feel cozy.</t>
  </si>
  <si>
    <t>Touching grass makes me feel calm.</t>
  </si>
  <si>
    <t>Touching a stag beetle made me get bitten and scared.</t>
  </si>
  <si>
    <t>Catching insects makes me feel disgusted.</t>
  </si>
  <si>
    <t>Touching trees makes the hands sticky, so I avoid it.</t>
  </si>
  <si>
    <t>Touching a furry insect made me feel strange because I am not used to it.</t>
  </si>
  <si>
    <t>Hugging a dog and having it follow me</t>
  </si>
  <si>
    <t>Playing with dirt and sand in the park</t>
  </si>
  <si>
    <t>Petting cats feels good because their fur is soft.</t>
  </si>
  <si>
    <t>Touching trees or beautiful flowers but not picking them</t>
  </si>
  <si>
    <t>Catching a woodpecker with a mask because I thought it had germs</t>
  </si>
  <si>
    <t>Petting a cat in the mountains</t>
  </si>
  <si>
    <t>Touching plants but not picking them</t>
  </si>
  <si>
    <t>Petting a gentle rabbit</t>
  </si>
  <si>
    <t>Olfactory interaction</t>
  </si>
  <si>
    <t>Smelling the grass made me feel better after the parents fought.</t>
  </si>
  <si>
    <t>Smelling natural places and non-human beings, encouraging animals to engage in olfactory exploration</t>
  </si>
  <si>
    <t>Breathing the air in the mountains makes me feel less stressed and refreshed.</t>
  </si>
  <si>
    <t>Smelling the nice scent of flowers in the flower beds makes me feel good.</t>
  </si>
  <si>
    <t>Being in nature and smelling the forest makes me feel at peace.</t>
  </si>
  <si>
    <t>Nature smells good</t>
  </si>
  <si>
    <t>Smelling grass makes me happy.</t>
  </si>
  <si>
    <t>Smelling dog poop makes me feel disgusted.</t>
  </si>
  <si>
    <t>Smelling things when I go to the park</t>
  </si>
  <si>
    <t>Letting a dog smell me, he thinks I can get closer to it.</t>
  </si>
  <si>
    <t>Letting dogs smell and giving them food</t>
  </si>
  <si>
    <t>Letting animals smell</t>
  </si>
  <si>
    <t>Avoidance</t>
  </si>
  <si>
    <t>Climbing onto a chair to avoid a dog was the worst experience.</t>
  </si>
  <si>
    <t>Avoiding contact with animals</t>
  </si>
  <si>
    <t>Avoiding insects because I was scared of them</t>
  </si>
  <si>
    <t>Avoiding stray cats because I was scared of them</t>
  </si>
  <si>
    <t>Avoiding butterflies and bees, although I find them cute</t>
  </si>
  <si>
    <t>Running away from a bee because I was scared</t>
  </si>
  <si>
    <t>Avoid pests when I saw them indoors</t>
  </si>
  <si>
    <t>Avoiding dogs since I was young because I am allergic to them</t>
  </si>
  <si>
    <t>Approach to animal</t>
  </si>
  <si>
    <t>Following ants was fun</t>
  </si>
  <si>
    <t>Approaching to animal</t>
  </si>
  <si>
    <t>Trying to touch a cat made it run away</t>
  </si>
  <si>
    <t>Approaching a stray cat made it run away</t>
  </si>
  <si>
    <t>Animal approach</t>
  </si>
  <si>
    <t>A dog approaching makes me feel uncomfortable and disgusted</t>
  </si>
  <si>
    <t>A dog getting close scares me</t>
  </si>
  <si>
    <t>Almost being bitten by a dog</t>
  </si>
  <si>
    <t>A wasp or bee coming close was the worst experience</t>
  </si>
  <si>
    <t>Bees or wasps coming near scares</t>
  </si>
  <si>
    <t>Helping animals</t>
  </si>
  <si>
    <t>Helping stray cats</t>
  </si>
  <si>
    <t>Helping animals, building houses, or providing food</t>
  </si>
  <si>
    <t>Making baskets for animals</t>
  </si>
  <si>
    <t>Feeding stray cats with churu</t>
  </si>
  <si>
    <t>Feeding stray cats</t>
  </si>
  <si>
    <t>Feeding rabbits, goats, and donkeys at an animal farm</t>
  </si>
  <si>
    <t>Feeding animals made them come closer.</t>
  </si>
  <si>
    <t>Leaving food outside for birds to eat</t>
  </si>
  <si>
    <t>Quietly approaching animals and feeding them</t>
  </si>
  <si>
    <t>Feeding a cat was the favorite experience.</t>
  </si>
  <si>
    <t>Feeding animals at the zoo and having them come closer was the best memory</t>
  </si>
  <si>
    <t>Feeding birds and otters at an animal cafe was a great experience.</t>
  </si>
  <si>
    <t>Feeding cats and dogs at a strawberry farm was fun.</t>
  </si>
  <si>
    <t>Feeding a hummingbird a strawberry or banana was interesting and fun.</t>
  </si>
  <si>
    <t>Feeding cats in the mountains was the favorite memory.</t>
  </si>
  <si>
    <t>Feeding a cat the food I made myself and feeling proud when it ate well</t>
  </si>
  <si>
    <t>Feeding a parrot in Jeju Island was amazing</t>
  </si>
  <si>
    <t>Feeding a cat made me afraid of being bitten.</t>
  </si>
  <si>
    <t>Trying to feed an alpaca made me angry when it spat at me.</t>
  </si>
  <si>
    <t>Feeding fish made me scared when many of them gathered.</t>
  </si>
  <si>
    <t>Feeding rabbits made me scared when many of them chased me</t>
  </si>
  <si>
    <t>Hunting for living creatures</t>
  </si>
  <si>
    <t>Carrying a cicada container when going insect catching</t>
  </si>
  <si>
    <t>Hunting living creatures, the release of living creatures from captivity</t>
  </si>
  <si>
    <t>Collecting insects in a collection box during an ecological experience program</t>
  </si>
  <si>
    <t>Catching small green tree frogs in the mountains</t>
  </si>
  <si>
    <t>Catching stag beetles in the wild with friends near the friend's villa</t>
  </si>
  <si>
    <t>Catching river snails in a stream was fun</t>
  </si>
  <si>
    <t>Catching or collecting insects is healing</t>
  </si>
  <si>
    <t>Catching a lizard was amazing</t>
  </si>
  <si>
    <t>Catching a lizard was the best experience</t>
  </si>
  <si>
    <t>Catching a lizard made me happy and amazed.</t>
  </si>
  <si>
    <t>Catching stag beetles and fish at the villa was fun</t>
  </si>
  <si>
    <t>Hunting with a friend and having a creature die made me feel guilty</t>
  </si>
  <si>
    <t>Catching mosquitoes is frustrating because I think I will never succeed.</t>
  </si>
  <si>
    <t>Releasing the frog, though I wanted to keep it.</t>
  </si>
  <si>
    <t>Releasing the lizard back into the wild</t>
  </si>
  <si>
    <t>Gathering</t>
  </si>
  <si>
    <t>Picking leaves from nature and grinding them with stones was fun.</t>
  </si>
  <si>
    <t>Foraging, gathering living things, and non-living things</t>
  </si>
  <si>
    <t>Catching a falling leaf amazed me.</t>
  </si>
  <si>
    <t>Picking up acorns and touching them in the mountains was interesting and fun.</t>
  </si>
  <si>
    <t>Collecting plants during an ecological experience program was the most fun.</t>
  </si>
  <si>
    <t>Collecting plants with friends was both fun and absurd.</t>
  </si>
  <si>
    <t>Collecting leaves when I have a school assignment</t>
  </si>
  <si>
    <t>Killing or breaking plants or animals made me feel sorry</t>
  </si>
  <si>
    <t>Trying to keep maple leaves I collected from the mountains</t>
  </si>
  <si>
    <t>Collecting plants during an ecological education program</t>
  </si>
  <si>
    <t>Collecting plants in the forest</t>
  </si>
  <si>
    <t>Collecting acorns with my grandmother</t>
  </si>
  <si>
    <t>Collecting shells and stones on the beach was the best memory.</t>
  </si>
  <si>
    <t>Collecting stones at the beach was fun.</t>
  </si>
  <si>
    <t>Collecting rocks and sand by color was fun.</t>
  </si>
  <si>
    <t>Collecting seashells on the beach made me happy.</t>
  </si>
  <si>
    <t xml:space="preserve">Collecting shells on the beach </t>
  </si>
  <si>
    <t>Exploration</t>
  </si>
  <si>
    <t>Searching for insects in the forest</t>
  </si>
  <si>
    <t>Exploring to find creatures in natural space</t>
  </si>
  <si>
    <t xml:space="preserve">Exploring the forest for wildlife </t>
  </si>
  <si>
    <t>Play</t>
  </si>
  <si>
    <t>Climbing trees</t>
  </si>
  <si>
    <t>Climbing trees in the backyard</t>
  </si>
  <si>
    <t>Climbing trees for fun</t>
  </si>
  <si>
    <t>Climbing trees is fun.</t>
  </si>
  <si>
    <t>Play with animals</t>
  </si>
  <si>
    <t>Playing with dogs, even when it's nothing special, is fun.</t>
  </si>
  <si>
    <t>Playing with animals</t>
  </si>
  <si>
    <t>Playing with dogs is my hobby.</t>
  </si>
  <si>
    <t>Playing with dogs makes me feel like they enjoy it.</t>
  </si>
  <si>
    <t>Playing fetch with a dog was fun.</t>
  </si>
  <si>
    <t>Playing with dogs is boring and tiring</t>
  </si>
  <si>
    <t>Playing with dogs using toys like tug of war or throwing toys</t>
  </si>
  <si>
    <t>Playing with rabbits at a petting zoo made me want one</t>
  </si>
  <si>
    <t>Playing with a dog in the mountains</t>
  </si>
  <si>
    <t>Playing with stray cats with friends using churu and toys</t>
  </si>
  <si>
    <t>Playing with my friend's dog a lot made it really friendly with me.</t>
  </si>
  <si>
    <t>Playing with dogs and cats at my friend's house makes me feel like they're friends.</t>
  </si>
  <si>
    <t>Playing with my friend's dog helped me overcome the fear.</t>
  </si>
  <si>
    <t>Social play in a natural space</t>
  </si>
  <si>
    <t>Playing tag and walking a tightrope on the railroad tracks at the Line Forest Trail</t>
  </si>
  <si>
    <t>Playing with friends and family members in a natural space</t>
  </si>
  <si>
    <t>Playing with friends in the park</t>
  </si>
  <si>
    <t>Playing a game of touching trees with the sibling</t>
  </si>
  <si>
    <t>Playing tag with siblings at the beach</t>
  </si>
  <si>
    <t>Playing role-playing games with friends using branches in the mountains</t>
  </si>
  <si>
    <t>Playing role-playing games with friends in the mountains</t>
  </si>
  <si>
    <t>Playing games like passing the handkerchief and Red Light, Green Light with friends during an ecological experience program was fun.</t>
  </si>
  <si>
    <t>Playing tag with friends in the forest</t>
  </si>
  <si>
    <t>Playing cooking games with family in nature</t>
  </si>
  <si>
    <t>Playing fighting games with friends using natural objects</t>
  </si>
  <si>
    <t>Playing games like freeze tag with friends in nature</t>
  </si>
  <si>
    <t>Playing in the snow with friends felt good</t>
  </si>
  <si>
    <t>Playing tag with friends in parks</t>
  </si>
  <si>
    <t>Playing a game of collecting and throwing leaves with friends was fun.</t>
  </si>
  <si>
    <t>Having snowball fights with friends</t>
  </si>
  <si>
    <t>Playing tag with friends in nature</t>
  </si>
  <si>
    <t>Creative play</t>
  </si>
  <si>
    <t>Making a rabbit out of foxtail grass was fun</t>
  </si>
  <si>
    <t>Making and playing with natural resources such as branches, leaves, and stones</t>
  </si>
  <si>
    <t>Making shapes with leaves and branches in the park was fun.</t>
  </si>
  <si>
    <t>Playing with mud and sand in the park</t>
  </si>
  <si>
    <t>Breaking branches</t>
  </si>
  <si>
    <t>Making an owl out of leaves</t>
  </si>
  <si>
    <t>Building a snowman with sibling when it snowed a lot was the favorite memory.</t>
  </si>
  <si>
    <t>Playing with a top made of acorns</t>
  </si>
  <si>
    <t>Building a sandcastle with siblings at the beach</t>
  </si>
  <si>
    <t>Playing with natural objects like four-leaf clovers and foxtail grass in the mountains</t>
  </si>
  <si>
    <t>Making faces with maple leaves at daycare</t>
  </si>
  <si>
    <t>Raising animals and plants</t>
  </si>
  <si>
    <t>Gardening</t>
  </si>
  <si>
    <t>Growing bean seeds from the fruits they produced</t>
  </si>
  <si>
    <t>Gardening plants at home, school, rural areas</t>
  </si>
  <si>
    <t>Growing tomatoes on the balcony and eating them</t>
  </si>
  <si>
    <t>Growing bamboo helps me clear the mind.</t>
  </si>
  <si>
    <t>Growing plants in the house</t>
  </si>
  <si>
    <t>Growing plants is fun.</t>
  </si>
  <si>
    <t>Growing plants because they are beautiful and I like them</t>
  </si>
  <si>
    <t>Growing tomatoes is fun.</t>
  </si>
  <si>
    <t>Seeing tomatoes grow gives me a sense of accomplishment.</t>
  </si>
  <si>
    <t>Growing plants with family</t>
  </si>
  <si>
    <t>My family grows plants</t>
  </si>
  <si>
    <t>Growing bean plants in the house</t>
  </si>
  <si>
    <t>Having grown bean plants</t>
  </si>
  <si>
    <t>Growing flowers in the house, but someone else taking care of them</t>
  </si>
  <si>
    <t>Feeling like I own the bamboo plant, so I take care of it by watering it</t>
  </si>
  <si>
    <t>Growing bamboo in the house</t>
  </si>
  <si>
    <t>Growing a monstera plant that parents brought home or received as a gift</t>
  </si>
  <si>
    <t>Growing plants like monsteras and lemongrass at home because parents love them</t>
  </si>
  <si>
    <t>Growing many plants at home because parents love them</t>
  </si>
  <si>
    <t>Growing plants such as trees, flowers, and tomatoes</t>
  </si>
  <si>
    <t>Growing plants monsteras, and rubber plants</t>
  </si>
  <si>
    <t>Growing basil at home</t>
  </si>
  <si>
    <t>Growing plants like cacti and sansevieria at home</t>
  </si>
  <si>
    <t>Growing beautiful flowers, especially sansevieria at home</t>
  </si>
  <si>
    <t>Growing Pilea peperomioides and cherry tomatoes at home</t>
  </si>
  <si>
    <t>Growing herbs, like basil at home</t>
  </si>
  <si>
    <t>Growing parents' plants at home</t>
  </si>
  <si>
    <t>Growing plants because they grow well even if neglect them</t>
  </si>
  <si>
    <t>Growing plants at home</t>
  </si>
  <si>
    <t>Growing many plants at home</t>
  </si>
  <si>
    <t>Having grown plants for a long time</t>
  </si>
  <si>
    <t>Growing plants, but feeling burdened by having to water them</t>
  </si>
  <si>
    <t>Growing plants in a room</t>
  </si>
  <si>
    <t>Growing the plants makes me think about watering them.</t>
  </si>
  <si>
    <t>Growing plants makes me think I am exposed to nature often.</t>
  </si>
  <si>
    <t>Growing plants with parents' help</t>
  </si>
  <si>
    <t>Having parents take care of the plants</t>
  </si>
  <si>
    <t>Growing plants but not taking care of them</t>
  </si>
  <si>
    <t>Watering plants</t>
  </si>
  <si>
    <t>Growing plants makes me feel obligated but not taking care of them</t>
  </si>
  <si>
    <t>Growing cherry tomatoes and palm trees at home</t>
  </si>
  <si>
    <t>Having grown tomatoes at home</t>
  </si>
  <si>
    <t>Growing many different kinds of plants at home</t>
  </si>
  <si>
    <t>Growing tomatoes and bamboo at home</t>
  </si>
  <si>
    <t>Growing plants in pots at home</t>
  </si>
  <si>
    <t>Growing plants from seeds my grandmother gave me.</t>
  </si>
  <si>
    <t>Bought a plant at Costco and growing it</t>
  </si>
  <si>
    <t>Growing tomatoes to eat</t>
  </si>
  <si>
    <t>Growing a bamboo plant given to me by the school</t>
  </si>
  <si>
    <t>Growing herbs and basil, and having grown many plants in the past</t>
  </si>
  <si>
    <t>The dying flower I was growing made me feel sad and guilty.</t>
  </si>
  <si>
    <t>Trying to grow bean plants but failed</t>
  </si>
  <si>
    <t>Losing a bean plant was less sad than losing a fish.</t>
  </si>
  <si>
    <t>Only a few tomato plants survive</t>
  </si>
  <si>
    <t>Letting the plant die because I didn't water it</t>
  </si>
  <si>
    <t>Not taking good care of plants and causing them to die</t>
  </si>
  <si>
    <t>Having failures while growing plants but feeling a sense of accomplishment when they eventually grow well</t>
  </si>
  <si>
    <t>Growing plants made me realize that I shouldn't raise animals.</t>
  </si>
  <si>
    <t>Planting grass in the garden</t>
  </si>
  <si>
    <t>Growing plants, such as sunflowers, flowers, and vegetables in the backyard yard was fun.</t>
  </si>
  <si>
    <t>Gardening has given me many experiences of plants dying, watering, and harvesting.</t>
  </si>
  <si>
    <t>Enjoying gardening and growing plants, but parents do most of the work</t>
  </si>
  <si>
    <t>Growing tomatoes in the garden</t>
  </si>
  <si>
    <t>Growing plants as a school activity</t>
  </si>
  <si>
    <t>Growing plants because of a gardening program at the kindergarten or school</t>
  </si>
  <si>
    <t>Growing the marimo plant I got from school</t>
  </si>
  <si>
    <t>Growing plants in the school garden</t>
  </si>
  <si>
    <t>Growing bean seeds I brought home from school and feeling rewarded when they bore fruit</t>
  </si>
  <si>
    <t>Having a tomato plant die at school</t>
  </si>
  <si>
    <t>Gardening at school</t>
  </si>
  <si>
    <t>Growing tomatoes at school</t>
  </si>
  <si>
    <t>Growing plants, such as Pilea peperomioides and cherry tomatoes at school and at home</t>
  </si>
  <si>
    <t>Growing plants in the grandmother's garden was fun but also hard at times.</t>
  </si>
  <si>
    <t>Growing plants at my grandmother's house</t>
  </si>
  <si>
    <t>Harvesting sweet potatoes and jujubes at my grandfather's house</t>
  </si>
  <si>
    <t>Harvesting sweet potatoes and jujubes at my grandfather's house made me feel reassured</t>
  </si>
  <si>
    <t>Harvesting my own food is a great experience.</t>
  </si>
  <si>
    <t>Planting quince trees and growing vegetables in my grandfather's garden is fun</t>
  </si>
  <si>
    <t>Growing plants at my grandfather's house makes me want to eat them</t>
  </si>
  <si>
    <t>Planting a quince tree and picking chives and peppers at my grandfather's house</t>
  </si>
  <si>
    <t>Farming at my grandfather's house</t>
  </si>
  <si>
    <t>Terrarium keeping</t>
  </si>
  <si>
    <t>Keeping crayfish, turtles, and stag beetles.</t>
  </si>
  <si>
    <t>Raising animals, such as lizards, insects, and fish, in enclosures</t>
  </si>
  <si>
    <t>Bought the crayfish from a pet store</t>
  </si>
  <si>
    <t>Caring for the crayfish carefully</t>
  </si>
  <si>
    <t>Bought the turtle from a pet store</t>
  </si>
  <si>
    <t>Raised a turtle for a year</t>
  </si>
  <si>
    <t>Keeping a hedgehog</t>
  </si>
  <si>
    <t>Having kept guppies, but parents took care of them</t>
  </si>
  <si>
    <t>Having kept goldfish</t>
  </si>
  <si>
    <t>Raising butterflies</t>
  </si>
  <si>
    <t>Raising a snail made me realize the difficulties of caring for living things</t>
  </si>
  <si>
    <t>Keeping lizards, hamsters, and hermit crabs</t>
  </si>
  <si>
    <t>Keeping fish at home</t>
  </si>
  <si>
    <t>Having kept fish at home</t>
  </si>
  <si>
    <t>Raising mealworms</t>
  </si>
  <si>
    <t>Raising and caring for a stag beetle</t>
  </si>
  <si>
    <t xml:space="preserve">Raising a stag beetle and taking care of it </t>
  </si>
  <si>
    <t>Raising four birds</t>
  </si>
  <si>
    <t>Keeping hermit crabs and cabbage white butterflies</t>
  </si>
  <si>
    <t>Keeping fish and turtles</t>
  </si>
  <si>
    <t>Keeping a parrot</t>
  </si>
  <si>
    <t>Having kept stag beetles</t>
  </si>
  <si>
    <t>Keeping reptiles for 4 years</t>
  </si>
  <si>
    <t>Keeping reptiles with parents</t>
  </si>
  <si>
    <t>Raising snails at school</t>
  </si>
  <si>
    <t>Having kept hamsters, lizards, and hermit crabs</t>
  </si>
  <si>
    <t>Keeping a hamster</t>
  </si>
  <si>
    <t>Keeping a hamster and taking care of it, including feeding it</t>
  </si>
  <si>
    <t>Keeping a hamster but not being satisfied</t>
  </si>
  <si>
    <t>Getting the first turtle was the best experience.</t>
  </si>
  <si>
    <t>Raising hedgehog is healing and calming.</t>
  </si>
  <si>
    <t>Receiving a snail was the best experience.</t>
  </si>
  <si>
    <t>Raising and breeding fish</t>
  </si>
  <si>
    <t>Experiencing the life cycle of a fish</t>
  </si>
  <si>
    <t>Keeping fish was my best experience.</t>
  </si>
  <si>
    <t>Enjoying keeping fish</t>
  </si>
  <si>
    <t>Raising mealworms is fun.</t>
  </si>
  <si>
    <t>Keeping fish is amazing.</t>
  </si>
  <si>
    <t>Rasing turtles makes me happy.</t>
  </si>
  <si>
    <t>Losing my snail made me feel sad and responsible.</t>
  </si>
  <si>
    <t>Losing the fish I raised made me feel sad and empty.</t>
  </si>
  <si>
    <t>Losing the fish I raised last year made me very sad and cried.</t>
  </si>
  <si>
    <t>Losing the mealworms I raised made me sad.</t>
  </si>
  <si>
    <t>Taking care of a stag beetle is stressful (feeding it, cleaning, ensuring its safety).</t>
  </si>
  <si>
    <t>Giving away the turtle and snail I raised made me feel regret and disappointment.</t>
  </si>
  <si>
    <t>Being unable to let the hamster run around freely at the house</t>
  </si>
  <si>
    <t>Being afraid of letting the hamster out because it ran away before</t>
  </si>
  <si>
    <t>Losing the hamster, hermit crab, and lizard made me sad.</t>
  </si>
  <si>
    <t>Losing the fish I raised</t>
  </si>
  <si>
    <t>Losing the snail because I couldn't control the temperature while I was traveling</t>
  </si>
  <si>
    <t>Not taking good care of the fish</t>
  </si>
  <si>
    <t>Losing the snail I raised made me sad.</t>
  </si>
  <si>
    <t>Having the stag beetle die</t>
  </si>
  <si>
    <t>Feeling like the turtle and snail I raised were stressed</t>
  </si>
  <si>
    <t>Pet care</t>
  </si>
  <si>
    <t>Adopting a dog because I love dogs so much</t>
  </si>
  <si>
    <t>Raising domestic animals, such as dogs and cats</t>
  </si>
  <si>
    <t>Raising a dog is the best experience.</t>
  </si>
  <si>
    <t>Traveling with the dog, Bom, was great.</t>
  </si>
  <si>
    <t>Raising a dog makes me happy and made me love animals.</t>
  </si>
  <si>
    <t>Having a dog and walking it every day</t>
  </si>
  <si>
    <t>Caring for a dog</t>
  </si>
  <si>
    <t>Caring for a cat</t>
  </si>
  <si>
    <t>Training animals</t>
  </si>
  <si>
    <t>Training a dog</t>
  </si>
  <si>
    <t>Training pets or urban wildlife</t>
  </si>
  <si>
    <t>Training stray cats</t>
  </si>
  <si>
    <t>Training stag beetles using commands and treats</t>
  </si>
  <si>
    <t>total</t>
  </si>
  <si>
    <t>Emotions</t>
  </si>
  <si>
    <t>Positive emotions</t>
  </si>
  <si>
    <t>Sense of sense of stability</t>
  </si>
  <si>
    <t>Being with a dog reduces the stress and makes me feel calm.</t>
  </si>
  <si>
    <t>Being on the quiet Forest Trail makes me feel peaceful.</t>
  </si>
  <si>
    <t>Going to the park makes me feel better and at peace.</t>
  </si>
  <si>
    <t>Feeling at peace when I go to the park</t>
  </si>
  <si>
    <t>Taking care of a hedgehog is healing and calming.</t>
  </si>
  <si>
    <t>Seeing stray cats makes me feel comfortable.</t>
  </si>
  <si>
    <t>Being around plants and animals makes me feel comfortable.</t>
  </si>
  <si>
    <t>Hiking makes me feel healed.</t>
  </si>
  <si>
    <t>The ocean being refreshing and relieving my stress</t>
  </si>
  <si>
    <t>Feeling more at ease when I see the ocean than mountains</t>
  </si>
  <si>
    <t>Experiencing nature like smelling grass made me feel better when my parents fought.</t>
  </si>
  <si>
    <t>Breathing in the mountain air makes me feel less stressed and refreshed.</t>
  </si>
  <si>
    <t>Hearing birds chirping and touching grass makes me feel at peace.</t>
  </si>
  <si>
    <t>Hearing the sounds of birds, cicadas, and the wind calms me down</t>
  </si>
  <si>
    <t>Being in and smelling the forest makes me feel at peace</t>
  </si>
  <si>
    <t>Walking in the forest made me feel comfortable.</t>
  </si>
  <si>
    <t>Hearing the sound of an aquarium or seeing fish reassures me.</t>
  </si>
  <si>
    <t>Seeing many green plants in nature makes me feel at ease.</t>
  </si>
  <si>
    <t>Happiness</t>
  </si>
  <si>
    <t>Seeing a dog makes me happy.</t>
  </si>
  <si>
    <t>Playing with leaves with friends made me happy.</t>
  </si>
  <si>
    <t>Seeing beautiful and cute butterflies makes me happy.</t>
  </si>
  <si>
    <t>Being with animals makes me happy.</t>
  </si>
  <si>
    <t>Seeing the turtle eating well makes me happy.</t>
  </si>
  <si>
    <t>Going to the mountains with my grandfather made me happy.</t>
  </si>
  <si>
    <t>Gratitude</t>
  </si>
  <si>
    <t>Being able to experience plants and animals makes me grateful for nature.</t>
  </si>
  <si>
    <t>Knowing that plants purify the air makes me grateful.</t>
  </si>
  <si>
    <t>Feels a sense of gratitude for nature</t>
  </si>
  <si>
    <t>Knowing that nature provides materials for us to make things makes me grateful.</t>
  </si>
  <si>
    <t xml:space="preserve">Sense of achivement </t>
  </si>
  <si>
    <t>Seeing the bean plant I grew bear fruit gave me a sense of accomplishment.</t>
  </si>
  <si>
    <t>Reaching the summit of the mountain and seeing the view of the neighborhood gave me a sense of accomplishment.</t>
  </si>
  <si>
    <t>Reaching the summit of the mountain after a difficult climb gave me a sense of accomplishment.</t>
  </si>
  <si>
    <t>Although the mountain hike was tough, reaching the summit gave me a sense of accomplishment.</t>
  </si>
  <si>
    <t>Hiking mountains is the best memory because of achieving the goal.</t>
  </si>
  <si>
    <t>Coming in first place, hiking the mountain with others gave me a sense of accomplishment.</t>
  </si>
  <si>
    <t>Seeing plants grow well gives me a sense of accomplishment.</t>
  </si>
  <si>
    <t>Sharing what I learned about nature with my parents made me feel sense of accomplishment.</t>
  </si>
  <si>
    <t>Climbing Mount Halla, even though it was tough, gave me a sense of accomplishment.</t>
  </si>
  <si>
    <t>Pride</t>
  </si>
  <si>
    <t>Raising a turtle makes me feel proud.</t>
  </si>
  <si>
    <t>Seeing cat eat the food I cook for it fills me with pride.</t>
  </si>
  <si>
    <t>Enjoyment</t>
  </si>
  <si>
    <t>Experiencing future nature in VR was fun</t>
  </si>
  <si>
    <t>Playing with dogs is fun</t>
  </si>
  <si>
    <t>Being with dogs, cats, and trees is enjoyable.</t>
  </si>
  <si>
    <t>Following ants was fun.</t>
  </si>
  <si>
    <t>Having friends tease me when a spider climbed on the leg was fun.</t>
  </si>
  <si>
    <t>Taking pictures of hedgehogs is fun.</t>
  </si>
  <si>
    <t>Picking leaves nearby and crushing them with stones was fun.</t>
  </si>
  <si>
    <t>Climbing trees was fun</t>
  </si>
  <si>
    <t>Playing with leaves, branches, and soil was fun.</t>
  </si>
  <si>
    <t>Climbing trees, especially when playing with friends, was fun.</t>
  </si>
  <si>
    <t>Getting in the snow was interesting.</t>
  </si>
  <si>
    <t>Catching snails was fun.</t>
  </si>
  <si>
    <t>Seeing the maple trees and leaves in autumn was enjoyable.</t>
  </si>
  <si>
    <t>Building a snowman with my sibling was the most fun.</t>
  </si>
  <si>
    <t>Feeding the cats and dogs at the strawberry farm was enjoyable.</t>
  </si>
  <si>
    <t>Raising mealworms was enjoyable.</t>
  </si>
  <si>
    <t>Being bitten by my pet reptile was fun.</t>
  </si>
  <si>
    <t>Playing in the water with sibling at the beach was fun and enjoyable.</t>
  </si>
  <si>
    <t>Collecting stones, playing in the water, and playing with sand at the beach was fun.</t>
  </si>
  <si>
    <t>Playing in the waves with brother at the beach was fun.</t>
  </si>
  <si>
    <t>Collecting rocks and sand is fun.</t>
  </si>
  <si>
    <t>Feeding a hummingbird was a fun experience.</t>
  </si>
  <si>
    <t>Collecting and touching acorns in the mountains was interesting and enjoyable.</t>
  </si>
  <si>
    <t>Swimming and snorkeling in the Saipan ocean was fun.</t>
  </si>
  <si>
    <t>Playing games (like passing the handkerchief and Red Light, Green Light) during the ecological experience program was fun.</t>
  </si>
  <si>
    <t>Collecting plants during the ecological experience program was the most fun.</t>
  </si>
  <si>
    <t>Collecting plants was fun.</t>
  </si>
  <si>
    <t>Growing plants was enjoyable.</t>
  </si>
  <si>
    <t>Keeping a parrot is enjoyable.</t>
  </si>
  <si>
    <t>Taking pictures of a parrot is enjoyable.</t>
  </si>
  <si>
    <t>Watching animal content on YouTube is enjoyable.</t>
  </si>
  <si>
    <t>Participating in activities related to nature is fun.</t>
  </si>
  <si>
    <t>Gardening was fun.</t>
  </si>
  <si>
    <t>Putting a rabbit on the head was fun.</t>
  </si>
  <si>
    <t>Watching a reptile hunt crickets was enjoyable.</t>
  </si>
  <si>
    <t>Playing in my grandmother's garden was the most fun.</t>
  </si>
  <si>
    <t>Growing plants in my grandmother's garden was fun.</t>
  </si>
  <si>
    <t>Planting quince trees and growing vegetables in my grandfather's garden was fun.</t>
  </si>
  <si>
    <t>Surprise</t>
  </si>
  <si>
    <t>Feeling a sense of wonder and awe at the beauty of the Ulsanbawi in the mountain</t>
  </si>
  <si>
    <t>Seeing a huge, old, and majestic tree made me feel a sense of wonder.</t>
  </si>
  <si>
    <t>Experiencing future nature in VR was amazing.</t>
  </si>
  <si>
    <t>Seeing the frog's strange behavior surprised me.</t>
  </si>
  <si>
    <t>Having a spider climb on the leg startled me.</t>
  </si>
  <si>
    <t>Seeing a hedgehog amazed me.</t>
  </si>
  <si>
    <t>Touching a cat amazed me.</t>
  </si>
  <si>
    <t>Thinking the shape of the clouds was amazing.</t>
  </si>
  <si>
    <t>Seeing the vitality of the plants on the roadside amazed me.</t>
  </si>
  <si>
    <t>Seeing a stray cat surprised me.</t>
  </si>
  <si>
    <t>Looking at flowers fills me with wonder.</t>
  </si>
  <si>
    <t>Seeing mushrooms growing on a tree amazed me</t>
  </si>
  <si>
    <t>Feeling how different each tree was amazed me</t>
  </si>
  <si>
    <t>How can one tell the age of a tree by its rings amazed me.</t>
  </si>
  <si>
    <t>Seeing a deer go into the forest amazed me.</t>
  </si>
  <si>
    <t>Feeling happy and amazed when I caught a lizard.</t>
  </si>
  <si>
    <t>Feeling amazed by animals</t>
  </si>
  <si>
    <t>Feeling amazed by the plants I see on the way to school.</t>
  </si>
  <si>
    <t>Feeling amazed when I caught a falling leaf.</t>
  </si>
  <si>
    <t>Feeling amazed by fish that have survived in such poor conditions</t>
  </si>
  <si>
    <t>I was amazed to see a ladybug in person</t>
  </si>
  <si>
    <t>Feeling surprised and happy to see plants growing where I buried fish</t>
  </si>
  <si>
    <t>Feeling amazed to see a cuttlefish bone at the beach.</t>
  </si>
  <si>
    <t>The sound of bees in the box surprised me.</t>
  </si>
  <si>
    <t>I was surprised to see a raccoon in an unexpected place.</t>
  </si>
  <si>
    <t>I was surprised to see a raccoon in the forest.</t>
  </si>
  <si>
    <t>I was amazed to see small creatures like snails and frogs in the forest.</t>
  </si>
  <si>
    <t>I was amazed to see plants grow.</t>
  </si>
  <si>
    <t>I was amazed at how the parrot eat its food.</t>
  </si>
  <si>
    <t>I was amazed by fish.</t>
  </si>
  <si>
    <t>The was startled when he touched a caterpillar without knowing what it was and it felt squishy.</t>
  </si>
  <si>
    <t>I was amazed to see such small fish.</t>
  </si>
  <si>
    <t>I was amazed to see mushrooms growing on a cut tree.</t>
  </si>
  <si>
    <t>The was amazed to see a stag beetle.</t>
  </si>
  <si>
    <t>I was amazed to see a ladybug hibernating, something I had only read about in books.</t>
  </si>
  <si>
    <t>I was amazed by the pet stag beetle's behavior.</t>
  </si>
  <si>
    <t>I was amazed to see bamboo.</t>
  </si>
  <si>
    <t>Curiosity</t>
  </si>
  <si>
    <t>I was curious to see where I had buried the fish.</t>
  </si>
  <si>
    <t>Watching ant colonies on YouTube shorts sparked my curiosity.</t>
  </si>
  <si>
    <t>Hearing about deer from people around me made me curious about them.</t>
  </si>
  <si>
    <t>Oneness</t>
  </si>
  <si>
    <t>I felt like I was one with nature when I was playing in it.</t>
  </si>
  <si>
    <t>Negative emotions</t>
  </si>
  <si>
    <t>I was surprised when the stag beetle bit me.</t>
  </si>
  <si>
    <t>I was shocked to hear about the size of the garbage patch.</t>
  </si>
  <si>
    <t>I was startled when my parents interrupted me while I was collecting seashells.</t>
  </si>
  <si>
    <t>Fear</t>
  </si>
  <si>
    <t>I was scared when the dog got too close.</t>
  </si>
  <si>
    <t>I'm afraid of animals because a dog threatened me before.</t>
  </si>
  <si>
    <t>The dog's teeth scared me when it barked.</t>
  </si>
  <si>
    <t>I used to be afraid of dogs, but playing with my friend's dog helped me overcome my fear.</t>
  </si>
  <si>
    <t>I was scared because my family told me ghosts come out of graveyards.</t>
  </si>
  <si>
    <t>I'm afraid of dogs and cats because I almost got bitten by a dog.</t>
  </si>
  <si>
    <t>I'm afraid of both dogs and insects.</t>
  </si>
  <si>
    <t>I'm afraid of ants crawling on me.</t>
  </si>
  <si>
    <t>Having eaten a spider makes me afraid of them.</t>
  </si>
  <si>
    <t>I was scared when I saw a butterfly at the insect museum.</t>
  </si>
  <si>
    <t>I'm afraid of stray cats.</t>
  </si>
  <si>
    <t>I'm afraid of insects.</t>
  </si>
  <si>
    <t>I was terrified after seeing a stray cat dying.</t>
  </si>
  <si>
    <t>I used to think stray cats were cute, but now I'm afraid of them.</t>
  </si>
  <si>
    <t>I avoid stray cats because I'm scared of them.</t>
  </si>
  <si>
    <t>I find it scary when people cut down fully grown trees.</t>
  </si>
  <si>
    <t>I'm afraid of raccoons because they might bite.</t>
  </si>
  <si>
    <t>I'm afraid of stray cats after hearing about someone being bitten by one.</t>
  </si>
  <si>
    <t>I was scared of climbing the mountain late at night.</t>
  </si>
  <si>
    <t>I was terrified of wasps and bees when they got near me.</t>
  </si>
  <si>
    <t>I was terrified of wasps.</t>
  </si>
  <si>
    <t>Although I thought wild boars were ugly and scary, they didn't seem so bad in videos.</t>
  </si>
  <si>
    <t>The appearance of cicadas scared me.</t>
  </si>
  <si>
    <t>The size of cicadas scared me because I thought they might bite.</t>
  </si>
  <si>
    <t>The sound of mosquitoes scared me.</t>
  </si>
  <si>
    <t>I was scared when I saw cockroaches.</t>
  </si>
  <si>
    <t>The squirming motion of insects scares me.</t>
  </si>
  <si>
    <t>When an insect crawled on my leg, I felt both itchy and scared.</t>
  </si>
  <si>
    <t>I'm afraid of touching insects.</t>
  </si>
  <si>
    <t>I'm scared of bees because I've been stung before.</t>
  </si>
  <si>
    <t>The sound of bees scares me because I've been stung before.</t>
  </si>
  <si>
    <t>I'm afraid of bees because I've been stung before.</t>
  </si>
  <si>
    <t>The pain of a bee sting has made me fearful of them ever since</t>
  </si>
  <si>
    <t>I'm terrified of bees after being stung.</t>
  </si>
  <si>
    <t>I have a phobia of bees.</t>
  </si>
  <si>
    <t>Bees make me nervous.</t>
  </si>
  <si>
    <t>I was scared when a bee chased me.</t>
  </si>
  <si>
    <t>My parents told me that ant bites hurt, so I'm afraid of them.</t>
  </si>
  <si>
    <t>I'm scared of walking in the forest because I heard there are snakes.</t>
  </si>
  <si>
    <t>I was scared when a flock of pigeons surrounded me.</t>
  </si>
  <si>
    <t>The stag beetle scared me too much to touch it.</t>
  </si>
  <si>
    <t>I'm terrified of stag beetles now because I've been bitten by one before.</t>
  </si>
  <si>
    <t>I was horrified when a caterpillar fell on my head.</t>
  </si>
  <si>
    <t>I'm afraid of wild animals because they might bite me.</t>
  </si>
  <si>
    <t>I feel threatened when there's a stinging insect around.</t>
  </si>
  <si>
    <t>I've been afraid of insects ever since I saw a cockroach in my house.</t>
  </si>
  <si>
    <t>My friend scared me by saying the world was going to end.</t>
  </si>
  <si>
    <t>I was afraid of kangaroos after hearing they can be dangerous.</t>
  </si>
  <si>
    <t>Knowing that kangaroos can be aggressive made me scared at the zoo.</t>
  </si>
  <si>
    <t>When a bunch of rabbits chased me after I fed them, I was terrified.</t>
  </si>
  <si>
    <t>I'm afraid of hamster touching hamsters</t>
  </si>
  <si>
    <t>I'm afraid to touch hamsters because I've been bitten by one before.</t>
  </si>
  <si>
    <t>Anger</t>
  </si>
  <si>
    <t>It makes me furious to see rivers and oceans polluted.</t>
  </si>
  <si>
    <t>I get angry when I see trees or flowers broken.</t>
  </si>
  <si>
    <t>I'm so annoyed by mosquitoes.</t>
  </si>
  <si>
    <t>I was irritated by the mosquitoes buzzing around at night.</t>
  </si>
  <si>
    <t>I was furious when a mosquito bit me on the mountain.</t>
  </si>
  <si>
    <t>I was annoyed when the alpaca spat at me.</t>
  </si>
  <si>
    <t>I was furious when the parrot bit me.</t>
  </si>
  <si>
    <t>The rose thorn pricked me and it made me angry.</t>
  </si>
  <si>
    <t>I was angry when my friend damaged the plant.</t>
  </si>
  <si>
    <t>I felt upset when my friends picked the flowers.</t>
  </si>
  <si>
    <t>Sadness</t>
  </si>
  <si>
    <t>I was heartbroken that I couldn't have a dog.</t>
  </si>
  <si>
    <t xml:space="preserve"> I was devastated when my snail died.</t>
  </si>
  <si>
    <t>I was deeply sad to see the dead woodpecker.</t>
  </si>
  <si>
    <t>It made me sad to see fish living in a polluted environment.</t>
  </si>
  <si>
    <t>I was very sad when my fish died.</t>
  </si>
  <si>
    <t>I was so sad when my fish died last year</t>
  </si>
  <si>
    <t>I felt a deep sense of loss when my pet died.</t>
  </si>
  <si>
    <t>I felt sad when I heard about abandoned dogs being euthanized.</t>
  </si>
  <si>
    <t>I was sad when my fish died.</t>
  </si>
  <si>
    <t>I was heartbroken when my pet stag beetle passed away.</t>
  </si>
  <si>
    <t>Disgust</t>
  </si>
  <si>
    <t>I hate the itchy feeling when ants crawl on me.</t>
  </si>
  <si>
    <t>I dislike it when I see ants in my house.</t>
  </si>
  <si>
    <t>I don't like ants because they disgusting.</t>
  </si>
  <si>
    <t>I hate leeches because they are gross for sucking other animals' blood.</t>
  </si>
  <si>
    <t>The experience of getting a spiderweb and a spider in my mouth was terrible.</t>
  </si>
  <si>
    <t>I dislike insects.</t>
  </si>
  <si>
    <t>I hate most insects.</t>
  </si>
  <si>
    <t>My aversion insects prevents me from climbing trees.</t>
  </si>
  <si>
    <t>I don't like insects because I find them disgusting.</t>
  </si>
  <si>
    <t>I dislike insects because of their appearance.</t>
  </si>
  <si>
    <t>I find insects creepy.</t>
  </si>
  <si>
    <t>Insects make me feel disgusted.</t>
  </si>
  <si>
    <t>I find crickets, snails, and cicadas creepy.</t>
  </si>
  <si>
    <t>I hated it when a cricket got into my house.</t>
  </si>
  <si>
    <t>The worst experience was touching a caterpillar.</t>
  </si>
  <si>
    <t>I don't like touching or getting close to butterflies.</t>
  </si>
  <si>
    <t>I've disliked butterflies ever since I saw a magnified picture of one.</t>
  </si>
  <si>
    <t>I find insects with many legs creepy.</t>
  </si>
  <si>
    <t>I hate how tiring hiking is.</t>
  </si>
  <si>
    <t>I hated the experience of climbing a mountain barefoot.</t>
  </si>
  <si>
    <t>I don't fear mosquitoes, but I hate them.</t>
  </si>
  <si>
    <t>The most frustrating thing is trying to catch mosquitoes but failing.</t>
  </si>
  <si>
    <t>I hate the idea of getting bitten by mosquitoes.</t>
  </si>
  <si>
    <t>Mosquito bites itch and make me feel gross.</t>
  </si>
  <si>
    <t>I find fish creepy.</t>
  </si>
  <si>
    <t>I hate bugs.</t>
  </si>
  <si>
    <t>The worst feeling is when bugs crawl on me.</t>
  </si>
  <si>
    <t>My aversion to insects keeps me from going hiking.</t>
  </si>
  <si>
    <t>I hate the sound of insects.</t>
  </si>
  <si>
    <t>Knowing that bees are poisonous makes me dislike them.</t>
  </si>
  <si>
    <t>I don't like to see leaves that look like caterpillars on the street.</t>
  </si>
  <si>
    <t>It was terrible when a caterpillar landed on my head.</t>
  </si>
  <si>
    <t>My worst memory is getting bitten by mosquitoes on a summer hike.</t>
  </si>
  <si>
    <t>It was terrible when my grandfather showed me a dragonfly.</t>
  </si>
  <si>
    <t>I had a terrible experience when a fly flew into my mouth.</t>
  </si>
  <si>
    <t>I found a dead creepy mouse.</t>
  </si>
  <si>
    <t>Even though I know earthworms are beneficial, I still find them creepy.</t>
  </si>
  <si>
    <t xml:space="preserve"> I feel uneasy and dislike earthworms.</t>
  </si>
  <si>
    <t>I find earthworms creepy.</t>
  </si>
  <si>
    <t>Distaste</t>
  </si>
  <si>
    <t>The river water splashing on my clothes made me feel unclean.</t>
  </si>
  <si>
    <t>The smell of dog poop made me feel nauseous.</t>
  </si>
  <si>
    <t>My hands felt dirty and sticky after touching the tree.</t>
  </si>
  <si>
    <t>Seeing so many maggots made me feel disgusted.</t>
  </si>
  <si>
    <t>The alpaca's spit made me feel nauseous.</t>
  </si>
  <si>
    <t>Stepping in sheep poop was gross and slimy.</t>
  </si>
  <si>
    <t>It was disgusting people with unleashed dogs in elevators.</t>
  </si>
  <si>
    <t>I felt disgusted when I saw a dead rat.</t>
  </si>
  <si>
    <t>I was disgusted to see a rat, fearing it might carry diseases.</t>
  </si>
  <si>
    <t>Despair</t>
  </si>
  <si>
    <t>There's nothing I can do to prevent nature from disappearing.</t>
  </si>
  <si>
    <t>Guilt</t>
  </si>
  <si>
    <t>I feel guilty for not taking better care of my plant.</t>
  </si>
  <si>
    <t>I felt guilty about accidentally killing the cicada.</t>
  </si>
  <si>
    <t>I felt guilty about my fish's death.</t>
  </si>
  <si>
    <t>I feel guilty about my contribution to environmental destruction.</t>
  </si>
  <si>
    <t>Empathy</t>
  </si>
  <si>
    <t>I can sense what my dog is feeling.</t>
  </si>
  <si>
    <t>I can feel my dog's love for nature.</t>
  </si>
  <si>
    <t>I can empathize with the suffering of other creatures.</t>
  </si>
  <si>
    <t>Even though nature can't speak, I can feel its pain.</t>
  </si>
  <si>
    <t>Sympathy</t>
  </si>
  <si>
    <t>I feel sorry for stray cats because they look dirty.</t>
  </si>
  <si>
    <t>It breaks my heart to think of stray cats going hungry and suffering.</t>
  </si>
  <si>
    <t>I feel sad that stray cats have short lives.</t>
  </si>
  <si>
    <t>It's heartbreaking to see a stray cat with injuries.</t>
  </si>
  <si>
    <t>I feel sorry for the suffering of dying stray cats.</t>
  </si>
  <si>
    <t>I feel bad for stray cats who don't have their owners.</t>
  </si>
  <si>
    <t>I felt sorry for the stray cat.</t>
  </si>
  <si>
    <t>I can feel the pain of stray cats.</t>
  </si>
  <si>
    <t>It's sad to think that a tree that has grown so tall can die so quickly.</t>
  </si>
  <si>
    <t>I feel sorry for cicadas when they chirp.</t>
  </si>
  <si>
    <t>It's heartbreaking to see fish dying in polluted water.</t>
  </si>
  <si>
    <t>I feel bad for the trees when people litter.</t>
  </si>
  <si>
    <t>I feel sorry for the animals that people abandon.</t>
  </si>
  <si>
    <t>It made me sad to see the grass being trampled on by people and animals.</t>
  </si>
  <si>
    <t>I feel sorry for cats that are sick or injured and want to help them.</t>
  </si>
  <si>
    <t>I was worried that I might have hurt the butterfly.</t>
  </si>
  <si>
    <t>I feel sorry for the plants around me.</t>
  </si>
  <si>
    <t>Responsibility</t>
  </si>
  <si>
    <t>Raising a dog has made me realize the responsibility of caring for a living being.</t>
  </si>
  <si>
    <t>I feel obligated to play with my dog, even when I don't feel like it.</t>
  </si>
  <si>
    <t>I feel a sense of responsibility for my turtle's well-being.</t>
  </si>
  <si>
    <t>My snail's death made me realize the weight of responsibility for a living creature.</t>
  </si>
  <si>
    <t>I've become more interested in animal care because of the responsibility involved.</t>
  </si>
  <si>
    <t>Perspectives on nature</t>
  </si>
  <si>
    <t>Existence</t>
  </si>
  <si>
    <t>Pessimistic view</t>
  </si>
  <si>
    <t>Destruction of nature</t>
  </si>
  <si>
    <t>The trash dumped in the vicinity is causing damage to the environment.</t>
  </si>
  <si>
    <t>Future environmental destruction due to humans’ anti- environmental behavior, difficulty in solving environmental problems, technological advances</t>
  </si>
  <si>
    <t>I worry that future generations will face a polluted environment due to excessive littering.</t>
  </si>
  <si>
    <t>I believe that deforestation is causing significant damage to the natural environment.</t>
  </si>
  <si>
    <t>I think that people's pursuit of convenience will result in further environmental destruction.</t>
  </si>
  <si>
    <t>Excessive littering has led to severe environmental pollution.</t>
  </si>
  <si>
    <t>Human activities are causing damage to nature that it may become extinct.</t>
  </si>
  <si>
    <t>People are causing environmental damage.</t>
  </si>
  <si>
    <t>I've come to realize that nature is being destroyed by climate change.</t>
  </si>
  <si>
    <t>I've come to know that nature is being destroyed by the changing weather patterns.</t>
  </si>
  <si>
    <t xml:space="preserve">I think nature will be even more damaged in the future. </t>
  </si>
  <si>
    <t>I believe that nature is being destroyed by deforestation, wastewater, and air pollution.</t>
  </si>
  <si>
    <t>I believe nature is much more polluted and damaged than it used to be.</t>
  </si>
  <si>
    <t>Due to the excessive amount of waste, I believe our environment is headed for destruction.</t>
  </si>
  <si>
    <t>I believe the state of nature has worsened considerably.</t>
  </si>
  <si>
    <t>I believe nature is heavily polluted.</t>
  </si>
  <si>
    <t>I think nature has been greatly damaged.</t>
  </si>
  <si>
    <t>I think nature has been greatly harmed.</t>
  </si>
  <si>
    <t>I believe nature is being ruined.</t>
  </si>
  <si>
    <t>I think nature has been degraded and destroyed.</t>
  </si>
  <si>
    <t>I think nature has deteriorated.</t>
  </si>
  <si>
    <t>I believe nature is undergoing destruction and contamination.</t>
  </si>
  <si>
    <t>I think nature has been damaged.</t>
  </si>
  <si>
    <t>Seeing global warming, I believe nature is being destroyed.</t>
  </si>
  <si>
    <t>Global warming shows that nature is deteriorating.</t>
  </si>
  <si>
    <t>I believe the destruction of the environment will lead to the extinction of our planet.</t>
  </si>
  <si>
    <t>I'm concerned that technology will make the environment worse.</t>
  </si>
  <si>
    <t>I think that technological progress will lead to greater environmental destruction.</t>
  </si>
  <si>
    <t>I think technology will cause environmental degradation.</t>
  </si>
  <si>
    <t>I think technological progress will lead to greater destruction of nature.</t>
  </si>
  <si>
    <t>I think cutting-edge technology will worsen environmental issues.</t>
  </si>
  <si>
    <t>I think nature will be so destroyed that we'll have to migrate to another planet.</t>
  </si>
  <si>
    <t>I think nature will be destroyed in the future.</t>
  </si>
  <si>
    <t>I think air pollution will become much worse in the future.</t>
  </si>
  <si>
    <t>I think that waste will destroy the environment in the future.</t>
  </si>
  <si>
    <t>I think the oceans will be heavily polluted by waste in the future.</t>
  </si>
  <si>
    <t>I think that nature will be even more destroyed in the future.</t>
  </si>
  <si>
    <t>I think that war could lead to the extinction of nature.</t>
  </si>
  <si>
    <t>I think that environment will be devastated due to global warming.</t>
  </si>
  <si>
    <t>I think that global warming will cause nature to deteriorate further in the future.</t>
  </si>
  <si>
    <t>I think that nuclear war could cause the extinction of life on Earth.</t>
  </si>
  <si>
    <t>While technology can help, it won't be enough to fully solve environmental problems.</t>
  </si>
  <si>
    <t>I don't think technology can solve environmental problems.</t>
  </si>
  <si>
    <t>I believe technology will fail to solve environmental issues.</t>
  </si>
  <si>
    <t>I don't think a few people can solve environmental problems.</t>
  </si>
  <si>
    <t>I think the damage to the environment is too severe to be repaired.</t>
  </si>
  <si>
    <t>I don't think environmental problems will be solved.</t>
  </si>
  <si>
    <t>I think environmental problems are too complex for humans or technology to solve.</t>
  </si>
  <si>
    <t>I don't think we can solve environmental problems.</t>
  </si>
  <si>
    <t>I don't believe technology can solve problems that even humans can't.</t>
  </si>
  <si>
    <t>Extinction</t>
  </si>
  <si>
    <t>I think animals will become extinct.</t>
  </si>
  <si>
    <t>Extinction of nature</t>
  </si>
  <si>
    <t>I think animals are facing extinction.</t>
  </si>
  <si>
    <t>I think many plants and animals will disappear.</t>
  </si>
  <si>
    <t>I think deforestation and ocean pollution are causing nature to disappear.</t>
  </si>
  <si>
    <t>Many species will disappear.</t>
  </si>
  <si>
    <t>I think nature will disappear more in the future.</t>
  </si>
  <si>
    <t>I think nature is vanishing.</t>
  </si>
  <si>
    <t>I feel like nature has already disappeared.</t>
  </si>
  <si>
    <t>I think nature will disappear.</t>
  </si>
  <si>
    <t>I think the Earth will be destroyed.</t>
  </si>
  <si>
    <t>I think global warming will eventually cause nature to disappear.</t>
  </si>
  <si>
    <t>The lack of sparrows makes me think that animals and plants are facing extinction.</t>
  </si>
  <si>
    <t>I think all the plants and trees will disappear.</t>
  </si>
  <si>
    <t>Artificialization</t>
  </si>
  <si>
    <t>I believe that nature will disappear in the future and be replaced by artificial objects.</t>
  </si>
  <si>
    <t>Artificialization, urbanization, roboticization</t>
  </si>
  <si>
    <t>I believe it will be difficult to find nature in the future.</t>
  </si>
  <si>
    <t>I think people will create artificial nature in the future.</t>
  </si>
  <si>
    <t>I think the only plants and animals in the future will be man-made.</t>
  </si>
  <si>
    <t>I think the built environment will surpass natural environments in the future.</t>
  </si>
  <si>
    <t>I believe artificial plants will become more common.</t>
  </si>
  <si>
    <t>I think the only way to experience nature will be in artificial nature.</t>
  </si>
  <si>
    <t>Natural environments will disappear and be replaced by built environment.</t>
  </si>
  <si>
    <t>I think I'll feel suffocated if natural environments disappear.</t>
  </si>
  <si>
    <t>It seems like nature is disappearing because of all the buildings.</t>
  </si>
  <si>
    <t>I think construction is causing nature to disappear.</t>
  </si>
  <si>
    <t>I believe the increase in buildings has led to deforestation.</t>
  </si>
  <si>
    <t>The construction of buildings is leading to the loss of nature.</t>
  </si>
  <si>
    <t>I think urbanization is responsible for the decline of natural environments.</t>
  </si>
  <si>
    <t>In the future, nature will disappear and be replaced by buildings.</t>
  </si>
  <si>
    <t>I think nature will be replaced by buildings in the future.</t>
  </si>
  <si>
    <t>Deforestation is causing nature to disappear.</t>
  </si>
  <si>
    <t>I think people are destroying nature to build buildings.</t>
  </si>
  <si>
    <t>I think animals and plants will disappear and be replaced by robots and AI.</t>
  </si>
  <si>
    <t>Hopeful view</t>
  </si>
  <si>
    <t>Conservation</t>
  </si>
  <si>
    <t>I think that individuals can make a difference in conserving nature.</t>
  </si>
  <si>
    <t>Expecting nature to be conserved</t>
  </si>
  <si>
    <t>I think we can conserve plants and animals by addressing their vulnerabilities.</t>
  </si>
  <si>
    <t>I believe people will protect nature.</t>
  </si>
  <si>
    <t>I think that mass demonstrations can lead to environmental protection.</t>
  </si>
  <si>
    <t>I think that using artificial intelligence will help people protect nature.</t>
  </si>
  <si>
    <t>I believe that the efforts of environmental activists can protect the environment.</t>
  </si>
  <si>
    <t>Clean</t>
  </si>
  <si>
    <t>I think technology can help us clean up the environment.</t>
  </si>
  <si>
    <t>Expecting nature to be cleaner</t>
  </si>
  <si>
    <t>I believe that if everyone works to protect the environment, it will become cleaner.</t>
  </si>
  <si>
    <t>I think the environment will be cleaner in the future.</t>
  </si>
  <si>
    <t>I think efforts like picking up trash while hiking can help clean up the environment.</t>
  </si>
  <si>
    <t>I believe AI can help us create a cleaner planet.</t>
  </si>
  <si>
    <t>I think that human efforts can reduce pollution.</t>
  </si>
  <si>
    <t>Recovery, restoration, rewild</t>
  </si>
  <si>
    <t>I believe that through conservation efforts, nature will one day recover to its pristine state.</t>
  </si>
  <si>
    <t>Pro-environmental behavior, the recovery of nature destroyed through technology, the resilience of nature itself</t>
  </si>
  <si>
    <t>The widespread tree-planting efforts make me believe that nature is healing.</t>
  </si>
  <si>
    <t>Because people are working hard, I believe nature will recover in the future.</t>
  </si>
  <si>
    <t>I believe that human efforts are leading to the recovery of nature.</t>
  </si>
  <si>
    <t>It's our duty to restore the natural world.</t>
  </si>
  <si>
    <t>If we start working now, I believe we can recover the environment.</t>
  </si>
  <si>
    <t>I believe technology can help restore nature by accelerating tree growth.</t>
  </si>
  <si>
    <t>I believe that technological advancements will help recover nature.</t>
  </si>
  <si>
    <t>I believe technology will lead to a better nature.</t>
  </si>
  <si>
    <t>I believe the development of alternative energy sources will help recover nature.</t>
  </si>
  <si>
    <t>I believe future technology will allow us to restore nature.</t>
  </si>
  <si>
    <t>I believe nature has the ability to heal itself.</t>
  </si>
  <si>
    <t>Biocentric values</t>
  </si>
  <si>
    <t>Intrinsic values of nature</t>
  </si>
  <si>
    <t>I believe that it is wrong to kill other living beings.</t>
  </si>
  <si>
    <t>Animals, plants, and nature possess life and experience suffering like human</t>
  </si>
  <si>
    <t>Even insects are valuable because they are living beings.</t>
  </si>
  <si>
    <t>I see nature as a living entity, not just something artificial.</t>
  </si>
  <si>
    <t>I think of nature as a living being.</t>
  </si>
  <si>
    <t>Nature is essential for the continued survival of our planet.</t>
  </si>
  <si>
    <t>I feel that dogs are also intelligent beings.</t>
  </si>
  <si>
    <t>I think other creatures deserve the same respect as humans.</t>
  </si>
  <si>
    <t>I think animals and humans are similar.</t>
  </si>
  <si>
    <t>Seeing plants and animals being destroyed makes me angry because they are living beings.</t>
  </si>
  <si>
    <t>I believe it is wrong to cause pain to any living being.</t>
  </si>
  <si>
    <t>I feel a kinship with plants.</t>
  </si>
  <si>
    <t>I believe plants are living beings just like humans.</t>
  </si>
  <si>
    <t>I believe that even grass can feel pain.</t>
  </si>
  <si>
    <t>I believe nature can experience pain.</t>
  </si>
  <si>
    <t>I believe that plants and animals are precious beings.</t>
  </si>
  <si>
    <t>Fish hold a special place in my heart.</t>
  </si>
  <si>
    <t>Nature should exist even if it doesn't directly benefit humans.</t>
  </si>
  <si>
    <t>Nature needs to exist, even if humans don't need it.</t>
  </si>
  <si>
    <t>I believe nature is necessary, even if it doesn't directly benefit humans.</t>
  </si>
  <si>
    <t>Nature has a value that goes beyond human needs.</t>
  </si>
  <si>
    <t>Nature is precious to me.</t>
  </si>
  <si>
    <t>I believe that nature is indispensable.</t>
  </si>
  <si>
    <t>Nature is important to me.</t>
  </si>
  <si>
    <t>Ecocentric values</t>
  </si>
  <si>
    <t>Natural community</t>
  </si>
  <si>
    <t>Nature exists because people, plants and animals need it.</t>
  </si>
  <si>
    <t>Animals, plants, and humans are interconnected</t>
  </si>
  <si>
    <t>I feel like the world would be a less rich place without animals.</t>
  </si>
  <si>
    <t>I believe that plants and animals enrich our planet.</t>
  </si>
  <si>
    <t>I see Earth as a home for both humans and animals.</t>
  </si>
  <si>
    <t>Nature is necessary for the survival of all living beings, not just humans.</t>
  </si>
  <si>
    <t>Animals need nature just as much as humans do.</t>
  </si>
  <si>
    <t>I believe nature is essential for the survival of both humans and animals.</t>
  </si>
  <si>
    <t>Everything in nature is interconnected, so each element is necessary.</t>
  </si>
  <si>
    <t>All elements of nature are interconnected.</t>
  </si>
  <si>
    <t>I see nature as a community of living beings.</t>
  </si>
  <si>
    <t>Nature is a gathering place for all living things.</t>
  </si>
  <si>
    <t>Nature is vital for all living beings.</t>
  </si>
  <si>
    <t>Root</t>
  </si>
  <si>
    <t>Nature is the origin of everything.</t>
  </si>
  <si>
    <t>Start, root, background</t>
  </si>
  <si>
    <t>Nature has existed since the beginning of the Earth, including plants, trees, flowers, and animals.</t>
  </si>
  <si>
    <t>I see nature as something original, living, and not artificial.</t>
  </si>
  <si>
    <t>I see nature as the source of my existence.</t>
  </si>
  <si>
    <t>Nature is the foundation of everything.</t>
  </si>
  <si>
    <t>Without nature, humans wouldn't exist.</t>
  </si>
  <si>
    <t>Nature has always been here.</t>
  </si>
  <si>
    <t>Nature is the origin of humanity, and therefore, it is essential.</t>
  </si>
  <si>
    <t>Nature is everything that is naturally occurring.</t>
  </si>
  <si>
    <t>Equilibrium</t>
  </si>
  <si>
    <t>I can't keep pets because releasing them back into nature can disrupt the ecosystem.</t>
  </si>
  <si>
    <t>Equilibrium and circulation of nature</t>
  </si>
  <si>
    <t>Animals play a crucial role in keeping ecosystems in equilibrium.</t>
  </si>
  <si>
    <t>I think nature is necessary for the maintenance of ecosystems.</t>
  </si>
  <si>
    <t>Nature is maintained through the food chain.</t>
  </si>
  <si>
    <t>I recognize the importance of all living things in the ecological cycle.</t>
  </si>
  <si>
    <t>I believe ecosystems are cyclical.</t>
  </si>
  <si>
    <t>I have come to understand the cyclical nature of nature.</t>
  </si>
  <si>
    <t>I've realized that nature operates in cycles.</t>
  </si>
  <si>
    <t>Anthropocentric values</t>
  </si>
  <si>
    <t>Beneficial to human</t>
  </si>
  <si>
    <t>Refuge</t>
  </si>
  <si>
    <t>I think of parks as peaceful places.</t>
  </si>
  <si>
    <t>Natural environments as places of calm, hideouts, and healing</t>
  </si>
  <si>
    <t>Animals help me to heal.</t>
  </si>
  <si>
    <t>Animals make me feel good.</t>
  </si>
  <si>
    <t>I feel at peace when I'm in nature.</t>
  </si>
  <si>
    <t>Nature brings me peace.</t>
  </si>
  <si>
    <t>Nature soothes people's minds.</t>
  </si>
  <si>
    <t>Nature make me feel good.</t>
  </si>
  <si>
    <t>I think of nature as a place to pursue my hobbies.</t>
  </si>
  <si>
    <t>I think of nature as a hideaway.</t>
  </si>
  <si>
    <t>Nature is my hideaway.</t>
  </si>
  <si>
    <t>I need nature because it makes me happy.</t>
  </si>
  <si>
    <t>I believe nature brings peace to my mind.</t>
  </si>
  <si>
    <t>I think people would be depressed without nature.</t>
  </si>
  <si>
    <t>I find nature comforting.</t>
  </si>
  <si>
    <t>Nature makes me feel good.</t>
  </si>
  <si>
    <t>Nature calms my mind.</t>
  </si>
  <si>
    <t>Beauty</t>
  </si>
  <si>
    <t>Nature is cool.</t>
  </si>
  <si>
    <t>Nature as a beautiful and cool being</t>
  </si>
  <si>
    <t>Nature is beautiful, and it makes me feel good.</t>
  </si>
  <si>
    <t>I think nature is beautiful.</t>
  </si>
  <si>
    <t>I think nature is pretty.</t>
  </si>
  <si>
    <t>Human need</t>
  </si>
  <si>
    <t>I think plants and animals are necessary for us.</t>
  </si>
  <si>
    <t>Necessary for human survival (air purification, food, resources)</t>
  </si>
  <si>
    <t>I believe plants and animals are essential for our survival.</t>
  </si>
  <si>
    <t>Plants are necessary for us.</t>
  </si>
  <si>
    <t>Nature provides us with everything we need.</t>
  </si>
  <si>
    <t>Nature is necessary for us.</t>
  </si>
  <si>
    <t>I'm grateful for everything nature gives us.</t>
  </si>
  <si>
    <t>Nature is good for our health.</t>
  </si>
  <si>
    <t>I view nature as a source of resources.</t>
  </si>
  <si>
    <t>Nature is essential for human survival.</t>
  </si>
  <si>
    <t>I believe nature must exist because it is necessary for humans.</t>
  </si>
  <si>
    <t>Nature, to me, is a breath of fresh air, especially trees.</t>
  </si>
  <si>
    <t>Nature is vital for human life, providing clean air.</t>
  </si>
  <si>
    <t>Nature acts as a filter, purifying the air we breathe.</t>
  </si>
  <si>
    <t>Nature has a role in purifying the air.</t>
  </si>
  <si>
    <t>I think of nature as something that provides air.</t>
  </si>
  <si>
    <t>I believe that nature should exist because it provides oxygen.</t>
  </si>
  <si>
    <t>I think of nature as something that gives us oxygen.</t>
  </si>
  <si>
    <t>I think it would be stuffy and the air would be bad without nature.</t>
  </si>
  <si>
    <t>Nature is necessary because it gives humans good air.</t>
  </si>
  <si>
    <t>I think nature is indispensable because it provides air for humans to breathe.</t>
  </si>
  <si>
    <t>Nature is essential for human survival because it provides clean air.</t>
  </si>
  <si>
    <t>Nature is necessary for human survival because it purifies the air and protects us from landslides.</t>
  </si>
  <si>
    <t>I think nature should exist because it provides air that is necessary for human survival.</t>
  </si>
  <si>
    <t>I am grateful to nature for giving us good air.</t>
  </si>
  <si>
    <t>I think of animals as food.</t>
  </si>
  <si>
    <t>I think of plants and animals as providing food for humans.</t>
  </si>
  <si>
    <t>I think of plants as nutrients for humans.</t>
  </si>
  <si>
    <t>I think of plants as food.</t>
  </si>
  <si>
    <t>I think of nature as food like beef.</t>
  </si>
  <si>
    <t>I think of nature as food like beef and milk.</t>
  </si>
  <si>
    <t>I think of nature as food.</t>
  </si>
  <si>
    <t>I think of nature as something that provides beef.</t>
  </si>
  <si>
    <t>I think nature is necessary because it provides food.</t>
  </si>
  <si>
    <t>I think nature provides food.</t>
  </si>
  <si>
    <t>I think of nature as something that provides food.</t>
  </si>
  <si>
    <t>I think of nature as food for humans.</t>
  </si>
  <si>
    <t>I think nature is necessary for human survival because it provides food and air.</t>
  </si>
  <si>
    <t>I think nature is necessary because it is food for humans.</t>
  </si>
  <si>
    <t>I think nature provides me with a lot of help, like food.</t>
  </si>
  <si>
    <t>I think of plants and animals as resources like clothes and paper.</t>
  </si>
  <si>
    <t>From a human perspective, I think nature is essential for living.</t>
  </si>
  <si>
    <t>I think nature provides tools.</t>
  </si>
  <si>
    <t>I think nature is necessary because it can be used as a tourist spot..</t>
  </si>
  <si>
    <t>I think of nature as something that provides humans with what they need.</t>
  </si>
  <si>
    <t>I think of nature as something that provides resources.</t>
  </si>
  <si>
    <t>Harmful to human</t>
  </si>
  <si>
    <t>Aggressive being</t>
  </si>
  <si>
    <t>I think insects are harmful.</t>
  </si>
  <si>
    <t>Aggressive, harmful natural elements(flies, bees etc..)</t>
  </si>
  <si>
    <t>I think of insects as something harmful.</t>
  </si>
  <si>
    <t>I think of bees as something that can attack me.</t>
  </si>
  <si>
    <t>Dirty being</t>
  </si>
  <si>
    <t>I think the wild is something dirty.</t>
  </si>
  <si>
    <t>Thinking that wild animals are dirty</t>
  </si>
  <si>
    <t>Uncomfort being</t>
  </si>
  <si>
    <t>I think nature is an uncomfortable place.</t>
  </si>
  <si>
    <t>Discomfort of natural spaces and pro-environmental behaviors</t>
  </si>
  <si>
    <t>I think nature causes discomfort.</t>
  </si>
  <si>
    <t>Mysterious being</t>
  </si>
  <si>
    <t>I think all animals are mysterious.</t>
  </si>
  <si>
    <t>Mysterious, incommunicable, unknown being</t>
  </si>
  <si>
    <t>I think nature is mysterious because humans don't know much about it.</t>
  </si>
  <si>
    <t>I think nature has reasons for being that we don't understand.</t>
  </si>
  <si>
    <t>I think of nature as something that can't communicate.</t>
  </si>
  <si>
    <t>I think of nature as something that can't speak.</t>
  </si>
  <si>
    <t>Relationship with nature</t>
  </si>
  <si>
    <t>Strength of relationship with nature</t>
  </si>
  <si>
    <t>Close relationship</t>
  </si>
  <si>
    <t>I think I can easily become friends with animals.</t>
  </si>
  <si>
    <t>Close relationship like family and friends</t>
  </si>
  <si>
    <t>I think I have a good relationship with animals.</t>
  </si>
  <si>
    <t>I think I have a close relationship with plants and animals.</t>
  </si>
  <si>
    <t>I think plants and animals have a close relationship with humans.</t>
  </si>
  <si>
    <t>I think everyone has a relationship with nature.</t>
  </si>
  <si>
    <t>I think I have a close relationship with nature.</t>
  </si>
  <si>
    <t>I think of my relationship with nature as a partnership.</t>
  </si>
  <si>
    <t>I prefer nature and I think I have a close relationship with it.</t>
  </si>
  <si>
    <t>I think I have a close relationship with nature because I have ants in my house.</t>
  </si>
  <si>
    <t>My dog is part of my family.</t>
  </si>
  <si>
    <t>I think I can have a sibling-like bond with animals.</t>
  </si>
  <si>
    <t>I think plants and animals are members of my family.</t>
  </si>
  <si>
    <t>I consider my fish to be part of my family.</t>
  </si>
  <si>
    <t>I consider my reptile to be part of my family.</t>
  </si>
  <si>
    <t>I feel like I have a friendship with my puppy.</t>
  </si>
  <si>
    <t>I feel like I have a friendship with animals.</t>
  </si>
  <si>
    <t>I think of myself as being very close friends with plants and animals.</t>
  </si>
  <si>
    <t>I think of myself as being friends with plants and animals.</t>
  </si>
  <si>
    <t>I think I have a close relationship with animals.</t>
  </si>
  <si>
    <t>I think the relationship between humans and nature will become closer.</t>
  </si>
  <si>
    <t>I think of myself as being close friends with nature.</t>
  </si>
  <si>
    <t>I think of nature as a friend.</t>
  </si>
  <si>
    <t>I think nature feels close to me, so I feel like we're friends.</t>
  </si>
  <si>
    <t>I feel like I've become close with my puppy friend.</t>
  </si>
  <si>
    <t>Moderate relationship</t>
  </si>
  <si>
    <t>I think I have a moderate relationship with nature.</t>
  </si>
  <si>
    <t>Relationship that is neither close nor distant from nature</t>
  </si>
  <si>
    <t>I think I keep a moderate distance from nature.</t>
  </si>
  <si>
    <t>Distant relationship</t>
  </si>
  <si>
    <t>I think that the relationship between humans and animals is distant.</t>
  </si>
  <si>
    <t>Thinking nature and humans are distant or separate</t>
  </si>
  <si>
    <t>I think the relationship between humans and animals will become more distant.</t>
  </si>
  <si>
    <t>I don't feel close to nature.</t>
  </si>
  <si>
    <t>I can't communicate with nature, and we don't have much in common.</t>
  </si>
  <si>
    <t>We're just acquaintances</t>
  </si>
  <si>
    <t>I think I have a distant relationship with nature.</t>
  </si>
  <si>
    <t>I think I have a detached relationship with nature.</t>
  </si>
  <si>
    <t>I think my relationship with nature will become more distant.</t>
  </si>
  <si>
    <t>I feel like nature is just an acquaintance to me.</t>
  </si>
  <si>
    <t>No relationship</t>
  </si>
  <si>
    <t>I don't think I have a relationship with plants and animals.</t>
  </si>
  <si>
    <t>Not related or not sure about the relationship</t>
  </si>
  <si>
    <t>I don't think I have a relationship with plants.</t>
  </si>
  <si>
    <t>I don't feel like I have a relationship with nature.</t>
  </si>
  <si>
    <t>I don't think I have a relationship with nature.</t>
  </si>
  <si>
    <t>I don't have a relationship with nature, and I'm not interested in nature.</t>
  </si>
  <si>
    <t>I don't think I have a relationship with nature because I haven't had many experiences with it.</t>
  </si>
  <si>
    <t>Because I don't have many experiences with plants and animals, I don't have a relationship with them.</t>
  </si>
  <si>
    <t>I've never really thought about my relationship with nature.</t>
  </si>
  <si>
    <t>I'm not sure how to define my relationship with nature.</t>
  </si>
  <si>
    <t>I'm not sure about the relationship with nature.</t>
  </si>
  <si>
    <t>Types of relationship with nature</t>
  </si>
  <si>
    <t>Benefits for both humans and nature</t>
  </si>
  <si>
    <t>Mutually beneficial relationship</t>
  </si>
  <si>
    <t>Animals and humans have a mutually necessary relationship.</t>
  </si>
  <si>
    <t>Humans and animals help and support each other.</t>
  </si>
  <si>
    <t>Humans, plants, and animals help each other.</t>
  </si>
  <si>
    <t>Humans, plants and animals have a mutually necessary relationship.</t>
  </si>
  <si>
    <t>When you treat plants and animals well, they treat you well in return.</t>
  </si>
  <si>
    <t>Plants and humans have a mutually supportive relationship.</t>
  </si>
  <si>
    <t>Nature and humans have a relationship of mutual help.</t>
  </si>
  <si>
    <t>Nature and humans help each other.</t>
  </si>
  <si>
    <t>Nature and humans have a relationship of mutual support.</t>
  </si>
  <si>
    <t>Nature and humans are interdependent.</t>
  </si>
  <si>
    <t>Nature and I have a relationship of give and take.</t>
  </si>
  <si>
    <t>Coexisting relationship</t>
  </si>
  <si>
    <t>I think in a relationship of coexistence with plants and animals.</t>
  </si>
  <si>
    <t>Coexistence of nature and humans</t>
  </si>
  <si>
    <t>I think plants and animals have a relationship of living together.</t>
  </si>
  <si>
    <t>Since we are together on Earth, I believe nature and I are companions.</t>
  </si>
  <si>
    <t>Reliable relationship</t>
  </si>
  <si>
    <t>A relationship where I can share the stories in my heart with my pet.</t>
  </si>
  <si>
    <t>I think I have a relationship with my pet where I can share the stories in my heart.</t>
  </si>
  <si>
    <t>I have a trustworthy relationship with my pet.</t>
  </si>
  <si>
    <t>I think my relationship with my pet is one of trust.</t>
  </si>
  <si>
    <t>It feels comfortable to share the stories in my heart with my pet.</t>
  </si>
  <si>
    <t>Since my pet cannot speak, I believe it can keep secrets, which is why I trust it.</t>
  </si>
  <si>
    <t>After my friends and parents, I trust my pet (reptile) the most.</t>
  </si>
  <si>
    <t>Unilateral benefit</t>
  </si>
  <si>
    <t>Unilateral destructive relationship</t>
  </si>
  <si>
    <t>Human activities are causing the disappearance of nature.</t>
  </si>
  <si>
    <t>Humans’ unilateral destruction of nature</t>
  </si>
  <si>
    <t>Relationship that humans destroy nature because of their greed.</t>
  </si>
  <si>
    <t>Humans are unilaterally destroying nature for their convenience.</t>
  </si>
  <si>
    <t>Humans are destroying the ecosystem.</t>
  </si>
  <si>
    <t>Humans are the cause of nature's destruction.</t>
  </si>
  <si>
    <t>Humans are plundering nature.</t>
  </si>
  <si>
    <t>Humans are polluting nature.</t>
  </si>
  <si>
    <t>Humans are unilaterally destroying nature.</t>
  </si>
  <si>
    <t>Humans are destroying nature.</t>
  </si>
  <si>
    <t>Humans are harming nature.</t>
  </si>
  <si>
    <t>Humans are the reason why nature is being destroyed.</t>
  </si>
  <si>
    <t>Humans are destroying the environment.</t>
  </si>
  <si>
    <t>Humans are the cause of environmental problems, so humans should solve environmental problems.</t>
  </si>
  <si>
    <t>Humans are the cause of environmental problems.</t>
  </si>
  <si>
    <t>Human greed is the reason for the destruction of the environment.</t>
  </si>
  <si>
    <t>Unilateral helpful relationship</t>
  </si>
  <si>
    <t>The relationship is that animals comfort me.</t>
  </si>
  <si>
    <t>Nature’s unilateral benevolence to humans</t>
  </si>
  <si>
    <t>The relationship is that animals and plants unilaterally help us.</t>
  </si>
  <si>
    <t>The relationship is that nature helps humans.</t>
  </si>
  <si>
    <t>The relationship is that nature supports humans.</t>
  </si>
  <si>
    <t>The relationship is that nature helps me.</t>
  </si>
  <si>
    <t>Vertical relationship</t>
  </si>
  <si>
    <t>I think humans and stray cats have a master-servant relationship.</t>
  </si>
  <si>
    <t>Vertical relationship between humans and nature</t>
  </si>
  <si>
    <t>I think humans are subordinate to nature.</t>
  </si>
  <si>
    <t>I think humans are lower than nature.</t>
  </si>
  <si>
    <t>I think my relationship with mosquitoes is like that of a senior and a junior.</t>
  </si>
  <si>
    <t>I think nature is like a king to me.</t>
  </si>
  <si>
    <t>Unilateral protecting relationship</t>
  </si>
  <si>
    <t>I think humans must protect plants and animals.</t>
  </si>
  <si>
    <t>Relationship in which humans have obligation to protect nature</t>
  </si>
  <si>
    <t>I am in a relationship of preserving both plants and animals.</t>
  </si>
  <si>
    <t>I have a relationship that benefits nature.</t>
  </si>
  <si>
    <t>Nature must be preserved.</t>
  </si>
  <si>
    <t>We must preserve nature.</t>
  </si>
  <si>
    <t>Relation to be tamed</t>
  </si>
  <si>
    <t>I view my relationship with plants and animals as taming.</t>
  </si>
  <si>
    <t>Loss to both humans and nature</t>
  </si>
  <si>
    <t>Conflicting relationship</t>
  </si>
  <si>
    <t>I think the relationship between humans and animals and plants is negative.</t>
  </si>
  <si>
    <t>Conflict between human and nature</t>
  </si>
  <si>
    <t>I think humans and animals have a hostile relationship.</t>
  </si>
  <si>
    <t>I think the relationship between humans and nature is deteriorating.</t>
  </si>
  <si>
    <t>I believe humans and nature are in conflict.</t>
  </si>
  <si>
    <t>I think nature sees humans as enemies.</t>
  </si>
  <si>
    <t xml:space="preserve">Inclusion in nature </t>
  </si>
  <si>
    <t>Inclusion of humans in nature</t>
  </si>
  <si>
    <t>I believe humans are part of the natural world.</t>
  </si>
  <si>
    <t>As humans are a part of nature, and nature is also a living thing, it should not be destroyed.</t>
  </si>
  <si>
    <t>I believe that I and my ancestors are part of nature.</t>
  </si>
  <si>
    <t>Exclusion of humans from nature</t>
  </si>
  <si>
    <t>I define nature as everything except humans and human-made objects like buildings.</t>
  </si>
  <si>
    <t>Since humans don't grow in natural environments, I don't believe humans are part of nature.</t>
  </si>
  <si>
    <t>Wishes and needs</t>
  </si>
  <si>
    <t>I hope that humans and nature can live together in the future.</t>
  </si>
  <si>
    <t>Wishing for the conservation of nature</t>
  </si>
  <si>
    <t>I hope the current environment will be preserved in the future.</t>
  </si>
  <si>
    <t>I hope the ecosystem will be well-preserved.</t>
  </si>
  <si>
    <t>I hope the ecosystem will be well-balanced.</t>
  </si>
  <si>
    <t>I hope the environment, polluted by humans, will change into a clean one where animals can live.</t>
  </si>
  <si>
    <t>I hope for an ecosystem that is not affected by humans.</t>
  </si>
  <si>
    <t>I hope humans can meet their needs without harming nature.</t>
  </si>
  <si>
    <t>I hope humans will change.</t>
  </si>
  <si>
    <t>I hope the trash in natural spaces will be removed.</t>
  </si>
  <si>
    <t>I want to lower the level of human civilization for the sake of nature conservation.</t>
  </si>
  <si>
    <t>I hope we can get food without killing nature, plants, or animals.</t>
  </si>
  <si>
    <t>I hope we will continue to cherish nature and keep it intact.</t>
  </si>
  <si>
    <t>I hope nature will be preserved.</t>
  </si>
  <si>
    <t>I hope the relationship will change to one where we do not destroy nature.</t>
  </si>
  <si>
    <t>I hope nature will be maintained because it is disappearing rapidly.</t>
  </si>
  <si>
    <t>I hope the current state will be maintained.</t>
  </si>
  <si>
    <t>I hope the destroyed nature will be saved.</t>
  </si>
  <si>
    <t>I hope environmental destruction will stop.</t>
  </si>
  <si>
    <t>I hope humans reduce the impact on the environment.</t>
  </si>
  <si>
    <t>I want to create a natural environment that is not polluted.</t>
  </si>
  <si>
    <t>I hope that even if humans throw away trash, nature will be clean enough for it to disappear immediately.</t>
  </si>
  <si>
    <t>Abundant quantity and quality</t>
  </si>
  <si>
    <t xml:space="preserve"> I hope to see more nature and fewer buildings.</t>
  </si>
  <si>
    <t>Wishing to enrich the quantity and quality of nature</t>
  </si>
  <si>
    <t>I hope the population of plants and animals will increase in the future as it's decreasing now.</t>
  </si>
  <si>
    <t>I hope plants and animals will thrive.</t>
  </si>
  <si>
    <t>I wish there were more mountains.</t>
  </si>
  <si>
    <t>I hope plants grow well.</t>
  </si>
  <si>
    <t>I hope natural things like trees, insects, and animals can grow and live well.</t>
  </si>
  <si>
    <t>I hope to create more nature.</t>
  </si>
  <si>
    <t>I hope nature becomes more abundant.</t>
  </si>
  <si>
    <t>I want to create a jungle-like environment, a place where trees grow abundantly.</t>
  </si>
  <si>
    <t>Communication with nature</t>
  </si>
  <si>
    <t>I wish to communicate with animals.</t>
  </si>
  <si>
    <t>Wishing to communicate with nature</t>
  </si>
  <si>
    <t>I want to hear what trees want to say.</t>
  </si>
  <si>
    <t>I hope nature could talk.</t>
  </si>
  <si>
    <t>I'm curious about what nature thinks, so I hope I can have a conversation with it.</t>
  </si>
  <si>
    <t>I wish nature could introduce itself.</t>
  </si>
  <si>
    <t>I hope nature could warn humans.</t>
  </si>
  <si>
    <t>Safety</t>
  </si>
  <si>
    <t>I want to be safe from animals.</t>
  </si>
  <si>
    <t>Wishing to be safe from nature</t>
  </si>
  <si>
    <t>I want to be safe from insects.</t>
  </si>
  <si>
    <t>I want to be safe from plants.</t>
  </si>
  <si>
    <t>Elimination of nature</t>
  </si>
  <si>
    <t>Sometimes, I think I want nature to disappear.</t>
  </si>
  <si>
    <t>Wishing for the Disappearance of Nature</t>
  </si>
  <si>
    <t>I sometimes feel like destroying trees.</t>
  </si>
  <si>
    <t>I wish everything in nature except what humans need would disappear.</t>
  </si>
  <si>
    <t>I wish only the necessary parts of nature remained and the rest disappeared.</t>
  </si>
  <si>
    <t>Relationship</t>
  </si>
  <si>
    <t>I want to be closer and more familiar with nature.</t>
  </si>
  <si>
    <t>Wishing to be closer to nature</t>
  </si>
  <si>
    <t>I hope to have a better relationship with nature.</t>
  </si>
  <si>
    <t>I want to work with animals, but I'm not sure what kind of job that would be.</t>
  </si>
  <si>
    <t>I want to have a closer relationship with animals.</t>
  </si>
  <si>
    <t>I want to have a close relationship with animals.</t>
  </si>
  <si>
    <t>I want to keep touching animals.</t>
  </si>
  <si>
    <t>I want to be friends with animals.</t>
  </si>
  <si>
    <t>I want to be a veterinarian because I love animals and want to be close to them.</t>
  </si>
  <si>
    <t>I wish animals would come to me.</t>
  </si>
  <si>
    <t>I hope to have a better and closer relationship with plants and animals, especially I want to talk with them.</t>
  </si>
  <si>
    <t>I want to have a better and closer relationship with plants and animals</t>
  </si>
  <si>
    <t>I want to have a close relationship with plants and animals.</t>
  </si>
  <si>
    <t>I hope plants and animals will come to me first and recognize me as a comfortable presence.</t>
  </si>
  <si>
    <t>I wish plants and animals would be affectionate towards me.</t>
  </si>
  <si>
    <t>I want plants and animals to accompany me on walks, like a family or friend.</t>
  </si>
  <si>
    <t>I want to live in a house with a large garden in the future to be closer to nature.</t>
  </si>
  <si>
    <t>I hope to maintain a close relationship with nature in the future.</t>
  </si>
  <si>
    <t>I want to have a close relationship with my pet, so close that we could even sleep together.</t>
  </si>
  <si>
    <t>When I grow up, I want to live to the countryside with my friends and look at the stars.</t>
  </si>
  <si>
    <t>I want to be closer to nature.</t>
  </si>
  <si>
    <t>I want to do more activities related to nature.</t>
  </si>
  <si>
    <t>I want to become closer to nature - I want to go to the forest more often and watch more nature-related videos.</t>
  </si>
  <si>
    <t>I want my relationship with nature to improve.</t>
  </si>
  <si>
    <t>I want to apologize to nature for my mistakes and return to a close relationship.</t>
  </si>
  <si>
    <t>If nature could talk, I would say, "I want to be your friend. I want to see each other often."</t>
  </si>
  <si>
    <t>I want to be a zookeeper when I grow up.</t>
  </si>
  <si>
    <t>I wish schools would teach more about nature.</t>
  </si>
  <si>
    <t>I really want to have a hamster when I grow up.</t>
  </si>
  <si>
    <t>I hope it will be easier to go to nature.</t>
  </si>
  <si>
    <t>I hope animals and humans can coexist peacefully without conflict.</t>
  </si>
  <si>
    <t>Wishing for coexistence of humans and nature</t>
  </si>
  <si>
    <t>I hope we can create a society where humans and animals and plants coexist.</t>
  </si>
  <si>
    <t>I hope for a relationship where humans, animals, and plants can coexist.</t>
  </si>
  <si>
    <t>I hope humans and nature can continue to help each other in the future.</t>
  </si>
  <si>
    <t>I want to create an environment where people and nature can coexist.</t>
  </si>
  <si>
    <t>Equivalent relationship</t>
  </si>
  <si>
    <t>I hope that in the future, nature, humans, and cities can have an equal relationship.</t>
  </si>
  <si>
    <t>Wishing for equivalence between humans and nature</t>
  </si>
  <si>
    <t>I want to create a world where humans, animals, and plants are all equal.</t>
  </si>
  <si>
    <t>I hope that humans and nature can coexist equally, or even that nature can dominate.</t>
  </si>
  <si>
    <t>Wish to help</t>
  </si>
  <si>
    <t>I would feel a sense of accomplishment if I could take care of nature and help them recover.</t>
  </si>
  <si>
    <t>Wishing to help animals and plants</t>
  </si>
  <si>
    <t>Wish to own</t>
  </si>
  <si>
    <t>I want to have a robot dog as a substitute for a real one.</t>
  </si>
  <si>
    <t>Wishing to own animals and plants</t>
  </si>
  <si>
    <t>I want to have a dog or a cat.</t>
  </si>
  <si>
    <t>I want to live in an environment where I can have a dog.</t>
  </si>
  <si>
    <t>I want to have a dog so I can walk it.</t>
  </si>
  <si>
    <t>I want to have a dog because I find their behavior cute.</t>
  </si>
  <si>
    <t>I saw a hedgehog walking and it made me want one.</t>
  </si>
  <si>
    <t>Since I can't have a cat, I want to have a turtle.</t>
  </si>
  <si>
    <t>When I see cats or dogs on the street, I want to have one.</t>
  </si>
  <si>
    <t>I want to have a large animal.</t>
  </si>
  <si>
    <t>When I played with rabbits at a zoo, I wanted to have one.</t>
  </si>
  <si>
    <t>I want to have an animal like a cat.</t>
  </si>
  <si>
    <t>I want to have a dog.</t>
  </si>
  <si>
    <t>If I have the conditions, I want to have a dog in the future.</t>
  </si>
  <si>
    <t>I want to have a pet like a cat.</t>
  </si>
  <si>
    <t>I want to have a pet.</t>
  </si>
  <si>
    <t>I find small animals like squirrels and ants cute, and I want to have one.</t>
  </si>
  <si>
    <t>I want to have a small animal.</t>
  </si>
  <si>
    <t>I've wanted a dog or a cat for a long time.</t>
  </si>
  <si>
    <t>I want to have a small turtle.</t>
  </si>
  <si>
    <t>Helpful to humans</t>
  </si>
  <si>
    <t>I want a modified nature that benefits humans.</t>
  </si>
  <si>
    <t>Wishing nature to benefit humans</t>
  </si>
  <si>
    <t>I hope to create an environment where buildings and trees coexist harmoniously, protecting nature while ensuring human comfort.</t>
  </si>
  <si>
    <t>I want to plant more trees to purify the air.</t>
  </si>
  <si>
    <t>I hope nature can function on its own.</t>
  </si>
  <si>
    <t>I want to improve the natural environment to enhance human well-being.</t>
  </si>
  <si>
    <t>Suited for humans</t>
  </si>
  <si>
    <t>I hope we can have a relationship that is neither too close nor too far.</t>
  </si>
  <si>
    <t>Wishing nature to be suited for humans</t>
  </si>
  <si>
    <t>I wish there was a moderate amount of nature, not too much and not too little.</t>
  </si>
  <si>
    <t>I hope the screen size is just right when watching nature-related videos.</t>
  </si>
  <si>
    <t xml:space="preserve">A moderate relationship with nature, where nature respects appropriate boundaries. </t>
  </si>
  <si>
    <t>I wish nature existed in a moderate amount.</t>
  </si>
  <si>
    <t>Due to the current extreme weather, I hope the weather will change to a moderate state.</t>
  </si>
  <si>
    <t>I want to create a natural space that is suitable for rest.</t>
  </si>
  <si>
    <t>Nothing from nature</t>
  </si>
  <si>
    <t>I have no expectations of relationship with plants and animals.</t>
  </si>
  <si>
    <t>Wishing nothing from nature</t>
  </si>
  <si>
    <t>I have nothing to ask of plants, animals, or nature.</t>
  </si>
  <si>
    <t>I don't expect anything from nature</t>
  </si>
  <si>
    <t>total sum</t>
  </si>
  <si>
    <t>Providing nature experiences to their children</t>
  </si>
  <si>
    <t>Vicarious and virtual interaction with nature</t>
  </si>
  <si>
    <t>I want to foster my child's environmental consciousness by watching nature documentaries on TV with them.</t>
  </si>
  <si>
    <t>Watching videos related to nature, such as environmental documentaries</t>
  </si>
  <si>
    <t>Conversations about nature</t>
  </si>
  <si>
    <t>We often talk about the environment that my child have learned about at school and in books.</t>
  </si>
  <si>
    <t>Conversations on pro-environmental behavior, environmental destruction, natural phenomena, and natural spaces</t>
  </si>
  <si>
    <t>I'm interested in the environment, so I talk about it with my child a lot.</t>
  </si>
  <si>
    <t>After visiting botanical gardens, national parks, or campsites, I talk with my child about the environment.</t>
  </si>
  <si>
    <t>I talk with my children about nature a lot.</t>
  </si>
  <si>
    <t>I usually talk with my child about nature.</t>
  </si>
  <si>
    <t>I don't usually talk about nature, but I do when we go somewhere new.</t>
  </si>
  <si>
    <t>Even when we're sorting out the trash, I try to teach my child about environmental damage.</t>
  </si>
  <si>
    <t>When we come across content about nature or environmental issues, I talk about them with my child.</t>
  </si>
  <si>
    <t>I talk about environmental issues with my child and encourage them to do eco-friendly things like recycling.</t>
  </si>
  <si>
    <t>After watching documentaries about environmental destruction, I talk to my children about it.</t>
  </si>
  <si>
    <t>We teach our children to pick up trash when we go camping or to the beach, to conserve water, and to bike short distances.</t>
  </si>
  <si>
    <t>Encouraging pro-environmental behaviors such as picking up trash, saving energy, reducing consumption, and providing environmental club activities and environmental education opportunities</t>
  </si>
  <si>
    <t>We picks up trash on our way to school.</t>
  </si>
  <si>
    <t>We've picked up trash in our neighborhood together.</t>
  </si>
  <si>
    <t>We've turned pro-environmental behaviors into games with our kids.</t>
  </si>
  <si>
    <t>I help my child with their upcycling environmental club activities.</t>
  </si>
  <si>
    <t>While I don't actively seek out eco-friendly activities, we do practice small things together like using reusable water bottles.</t>
  </si>
  <si>
    <t>We usually pick up trash when we go for walks together.</t>
  </si>
  <si>
    <t>I teach my child about everyday actions they can take to protect the environment.</t>
  </si>
  <si>
    <t>We go camping or to the beach with our children to experience nature throughout the seasons.</t>
  </si>
  <si>
    <t>Traveling to center for forest activities, national parks, campsites, mountains, seas, and valleys for intermittent children’s nature experiences on weekends, quarters, and seasons</t>
  </si>
  <si>
    <t>We frequently visit botanical gardens, national parks, and campsites with our children.</t>
  </si>
  <si>
    <t>We take our children to parks, mountains, beaches, and streams to enjoy nature.</t>
  </si>
  <si>
    <t>We try to visit parks or mountains with our children a few times a month.</t>
  </si>
  <si>
    <t>Nearby natural places</t>
  </si>
  <si>
    <t>We moved to a neighborhood with plenty of green spaces and parks to foster our children's environmental awareness.</t>
  </si>
  <si>
    <t>Moving to a place with much green space or allowing children to go to the park on the weekend, giving opportunities to them to experience more of the nearby nature</t>
  </si>
  <si>
    <t>We encourage our children to go for walks in the park after they finish their homework.</t>
  </si>
  <si>
    <t>When our child was younger, we would bike around Songdo Park or take weekend trips to forest recreation areas.</t>
  </si>
  <si>
    <t>I could take my child to the park more often.</t>
  </si>
  <si>
    <t>We go out to nature with our children on weekends and let them explore freely.</t>
  </si>
  <si>
    <t>We try to go camping and do other outdoor activities with our children frequently.</t>
  </si>
  <si>
    <t>We make an effort to provide opportunities for our children to enjoy mountains and parks.</t>
  </si>
  <si>
    <t>Perspectives on their children’s nature experiences</t>
  </si>
  <si>
    <t>Importance of access to nature</t>
  </si>
  <si>
    <t>Children need to be raised in good natural environments for their growth.</t>
  </si>
  <si>
    <t>Direct experience of nature for children’s growth</t>
  </si>
  <si>
    <t>Embodiment of environmental destruction</t>
  </si>
  <si>
    <t>I think children need to experience the effects of environmental damage firsthand to fully grasp its seriousness.</t>
  </si>
  <si>
    <t>Direct experience of nature for children’s grasp of environmental degradation</t>
  </si>
  <si>
    <t>Need for environmental education</t>
  </si>
  <si>
    <t>I think environmental education is crucial for a national development.</t>
  </si>
  <si>
    <t>The role of environmental education for national development</t>
  </si>
  <si>
    <t>Given the significant changes from the past to the present and the uncertain future, environmental education is crucial.</t>
  </si>
  <si>
    <t>Because of the significant impact on human survival and concerns for my children's future, I believe environmental education is essential.</t>
  </si>
  <si>
    <t>I worry about my children's future environment and want to preserve it</t>
  </si>
  <si>
    <t>I believe environmental education is essential due to the severity of environmental destruction.</t>
  </si>
  <si>
    <t>I think environmental destruction, such as climate change and biodiversity loss, is a serious issue and that it's important to educate our children about it.</t>
  </si>
  <si>
    <t>I am concerned about the impact of microplastics in our oceans and how it will affect current and future generations.</t>
  </si>
  <si>
    <t>Given my firsthand experience with environmental issues, I am convinced that environmental education is crucial.</t>
  </si>
  <si>
    <t>The older generation should encourage younger generations to develop an interest in nature.</t>
  </si>
  <si>
    <t>The role of parents in promoting children's environmental awareness</t>
  </si>
  <si>
    <t>I believe that environmental awareness is a prerequisite for environmental protection, and it should start in elementary school.</t>
  </si>
  <si>
    <t>We should teach our children why we need to coexist with nature and why nature is valuable, so they can learn to cherish it.</t>
  </si>
  <si>
    <t>Since humans are part of nature, it's essential for our children to understand the importance of environmental conservation.</t>
  </si>
  <si>
    <t>To encourage environmentally friendly behavior, we need to educate our children about environmental issues.</t>
  </si>
  <si>
    <t>Children need to be educated about the importance of the natural environment because they may not fully understand it.</t>
  </si>
  <si>
    <t>I believe that environmental education is essential for children, and it should start at home.</t>
  </si>
  <si>
    <t>Total sum</t>
  </si>
  <si>
    <t>자연과 관련된 상호작용</t>
  </si>
  <si>
    <t>사진 보기</t>
  </si>
  <si>
    <t>강아지와 고양이를 보고 싶을 때, 인터넷에서 사진을 탐색함</t>
  </si>
  <si>
    <t>(탐색하기)</t>
  </si>
  <si>
    <t>스마트폰을 통해 개미집을 보기 위해 더 탐색했음(호기심)</t>
  </si>
  <si>
    <t>유튜브에 검색해서 파충류 영상을 찾아봄</t>
  </si>
  <si>
    <t>(사진보기)</t>
  </si>
  <si>
    <t>스마트폰을 통해 하늘 사진을 봄</t>
  </si>
  <si>
    <t>곤충을 화면을 통해 보는 것은 괜찮지만, 확대된 모습을 보면 혐오감이 생김</t>
  </si>
  <si>
    <t>나비를 좋아했지만, 확대 사진을 본 후로 공포감과 혐오스러움을 느낌</t>
  </si>
  <si>
    <t>자연 요소가 많은 옛날 동네 사진을 보고 자연이 많이 사라졌다는 것을 느낌</t>
  </si>
  <si>
    <t>(사진 공유)</t>
  </si>
  <si>
    <t>(사진 저장)</t>
  </si>
  <si>
    <t>새, 꽃 이미지를 간직하고 싶어서 저장해놓음</t>
  </si>
  <si>
    <t>인터넷 고양이 사진을 저장한 경험이 있음</t>
  </si>
  <si>
    <t>소리 듣기</t>
  </si>
  <si>
    <t>영상 시청</t>
  </si>
  <si>
    <t>맷돼지를 못생겨서 무서워하지만, 영상으로 봤을 때 생각보다 괜찮다는 느낌을 받음</t>
  </si>
  <si>
    <t>스마트폰을 통해 식물에 관한 영상을 봄</t>
  </si>
  <si>
    <t>영상으로 이국적인 아름다운 자연을 본 경험이 있음</t>
  </si>
  <si>
    <t>자연(풀, 나무)과 관련한 영상을 본 경험이 있음</t>
  </si>
  <si>
    <t>자연공간(바다)에 가고 싶으면 영상을 봄</t>
  </si>
  <si>
    <t>(TV 시청)</t>
  </si>
  <si>
    <t>TV 유튜브를 통해 자연과 관련한 영상을 봄</t>
  </si>
  <si>
    <t>TV나 태블릿으로 자연과 관련한 영상을 봄</t>
  </si>
  <si>
    <t>TV로 자연과 관련한 영상을 접함 (엄마가 자주 봄)</t>
  </si>
  <si>
    <t>TV를 통해 동물과 친해질 수 있는 전략을 접함</t>
  </si>
  <si>
    <t>TV를 통해 자연과 관련한 영상을 봄</t>
  </si>
  <si>
    <t>TV를 통해 자연환경이 오염돼서 동물이 사라져가고 있음을 알게됨</t>
  </si>
  <si>
    <t>TV를 틀어서 강아지를 훈련시키는 영상을 본 적이 있음</t>
  </si>
  <si>
    <t>뉴스가 자연과 자신의 관계에 영향을 준 것 같다고 생각함</t>
  </si>
  <si>
    <t>(유튜브 쇼츠 시청)</t>
  </si>
  <si>
    <t>유튜브 쇼츠를 통해 개미집을 본 경험이 있음</t>
  </si>
  <si>
    <t>(유튜브 시청)</t>
  </si>
  <si>
    <t>유튜브에서 동물과 동물을 구조하는 사람들을 본 적이 있고, 멋져보였음</t>
  </si>
  <si>
    <t>유튜브를 통해 벌에게 쏘인 경험이 없어도 벌이 독이 있다는 것을 알게 돼서 싫어하게됨</t>
  </si>
  <si>
    <t>유튜브 영상을 통해 물개를 구조하는 사람들을 봤던 경험이 있음</t>
  </si>
  <si>
    <t>유튜브를 통해 동물과 친해질 수 있는 방법을 배움</t>
  </si>
  <si>
    <t>유튜브를 통해 야생 생존 영상(베이그릴스)을 봄.</t>
  </si>
  <si>
    <t>동물 영상(교육용 영상)을 봄</t>
  </si>
  <si>
    <t>영상(학교 교육용 비디오)을 통해 환경파괴에 대한 정보와 지식을 접함</t>
  </si>
  <si>
    <t>자연과 관련한 영화를 보여줘서 본 적이 있음</t>
  </si>
  <si>
    <t>환경 보호 광고 영상을 접한 적이 있음</t>
  </si>
  <si>
    <t>읽기</t>
  </si>
  <si>
    <t>개미와 베짱이 소설을 읽고 개미를 긍정적으로 생각함</t>
  </si>
  <si>
    <t>곤충(장수풍뎅이) 책을 읽고 좋아하게 됨</t>
  </si>
  <si>
    <t>동식물과 관련한 책을 봄</t>
  </si>
  <si>
    <t>책에서 늑대를 접하고 좋아하게 됨</t>
  </si>
  <si>
    <t>식물도감을 봤던 경험이 있음</t>
  </si>
  <si>
    <t>자연과 자신의 관계에 책이 영향을 준 것 같음</t>
  </si>
  <si>
    <t>책과 인터넷 기사를 읽고 환경과 관련된 지식을 알게됨</t>
  </si>
  <si>
    <t>책을 통해 나무가 많이 죽어가고 사라져간다는 것을 알게됨</t>
  </si>
  <si>
    <t>환경이 오염되었다는 것을 기사를 통해 접했음</t>
  </si>
  <si>
    <t>가족이 묘지(자연공간)에서 귀신이 나왔다고 해서 두려움을 느낌</t>
  </si>
  <si>
    <t>누군가 캥거루가 위협적인 동물이라고 말해줘서 캥거루가 무서웠음</t>
  </si>
  <si>
    <t>부모(아빠)가 개미에게 물리면 아프다고 말해줬음</t>
  </si>
  <si>
    <t>엄마와 동생이 고라니를 봤다고 말해줌 - 차로 고라니를 칠뻔 했지만, 직접 보진 못함</t>
  </si>
  <si>
    <t>가족과 식물 재배에 대한 얘기를 자주함</t>
  </si>
  <si>
    <t>가족들과 등산 후 느낀점을 얘기함</t>
  </si>
  <si>
    <t>고라니를 보진 못했지만, 가족들이 소리쳐서 아쉬움, 호기심, 놀람</t>
  </si>
  <si>
    <t>동식물에 대해 부모한테 질문함</t>
  </si>
  <si>
    <t>부모(엄마)가 강아지가 죽으면 슬프다고 말해줘서 못 키움</t>
  </si>
  <si>
    <t>부모가 숲길(뱀, 벌)이 아닌 차도(옵션2)로 다니라고 말해줬음</t>
  </si>
  <si>
    <t>부모가 숲의 이점에 대해서 말해줬음</t>
  </si>
  <si>
    <t>부모님이 비둘기에게 병균이 많다는 것을 알려줬음</t>
  </si>
  <si>
    <t>신기한게 있을 때, 가족들과 자연에 대한 대화를 함</t>
  </si>
  <si>
    <t>엄마와 아빠가 자신에게 벌에 쏘였던 경험이 있다고 말해줬음</t>
  </si>
  <si>
    <t>자연과 관련된 대화를 부모님과 자주하는 편임(학교에서 본 것을 말해줌)</t>
  </si>
  <si>
    <t>친구들과 환경 문제에 대한 대화를 나눈 적이 있음</t>
  </si>
  <si>
    <t>친구들과 환경에 대한 이야기를 함.</t>
  </si>
  <si>
    <t>친구와 환경이 파괴되는 상황에 대해 이야기를 자주 함</t>
  </si>
  <si>
    <t>학교 과학 시간에 먹이 사슬를 배운 경험이 있음</t>
  </si>
  <si>
    <t>학교 선생님들이 기후 변화에 대한 얘기를 많이 해줌</t>
  </si>
  <si>
    <t>학교 환경 관련 프로젝트에서 친구들과 친환경 행동을 한 경험은 있음</t>
  </si>
  <si>
    <t>학교에서 과학선생님이 우리나라의 기후변화를 알려줘서 환경이 파괴될 것이라고 생각함</t>
  </si>
  <si>
    <t>학교에서 글도 쓰고 공모전도 많이 해서 자연을 보존할 수 있을거라 생각함</t>
  </si>
  <si>
    <t>(수동적인)보임, see</t>
  </si>
  <si>
    <t>고양이를 멀리서 계속 보고 있음</t>
  </si>
  <si>
    <t>나무가 보이면, 주의 깊게 보는 편임</t>
  </si>
  <si>
    <t>나무로 만든 필통을 보고 자연으로 느낀 적이 있음</t>
  </si>
  <si>
    <t>물고기를 키울 때, 스트레스를 주지 않고 보기만 한다</t>
  </si>
  <si>
    <t>여행가서 꽃을 봤던 경험이 있음</t>
  </si>
  <si>
    <t>(능동적인)보기, look</t>
  </si>
  <si>
    <t>개구리가 도망가는 것을 봤던 경험이 어이가 없고 인상 깊었음</t>
  </si>
  <si>
    <t>강아지의 행동을 보면 귀여움을 느낌</t>
  </si>
  <si>
    <t>건물이 없어서 멀리 볼 수 있어서 좋은 것 같음</t>
  </si>
  <si>
    <t>공원에 가면 자연물들을 구경함</t>
  </si>
  <si>
    <t>꽃을 구경할 때 기분이 좋아짐</t>
  </si>
  <si>
    <t>나무에서 버섯이 자라는 모습을 보고 신기했음</t>
  </si>
  <si>
    <t>나비를 멀리서 보면 귀엽고 이뻐서 좋아함</t>
  </si>
  <si>
    <t>물고기를 보면 안심이 되는 느낌이 듦</t>
  </si>
  <si>
    <t>바닷가가 층층이 나눠져 있는 것을 보고 아름다움을 느껴 좋았음</t>
  </si>
  <si>
    <t>봄에 벚꽃을 더 오래볼 수 있어서 좋음</t>
  </si>
  <si>
    <t>사슴벌레의 행동을 보고 신기함을 느낌</t>
  </si>
  <si>
    <t>생태 체험을 통해 더 많은 것을 볼 수 있게 되었음</t>
  </si>
  <si>
    <t>식물을 볼 때 예쁘고 아름답다는 생각이 들었음</t>
  </si>
  <si>
    <t>아파트에 있는 길고양이를 봤던 경험이 있음-귀여움을 느낌</t>
  </si>
  <si>
    <t>야생 식물의 생존력을 보고 신비로움을 느낌</t>
  </si>
  <si>
    <t>예쁜 벚꽃과 산의 색이 변화하는 것을 본 경험이 있음</t>
  </si>
  <si>
    <t>자연의 색(초록색)을 보고 있으면 기분이 좋아지는 것 같음</t>
  </si>
  <si>
    <t>초록색 식물을 보면 마음이 편해진다고 생각함</t>
  </si>
  <si>
    <t>풀들이 자라는 모습을 보고 신기함을 느낌</t>
  </si>
  <si>
    <t>흔히 보지 못하는 대나무를 봤을 때 신기하고 기분이 좋아서 가장 기억에 남았음</t>
  </si>
  <si>
    <t>노루가 숲으로 들어가는 것을 보고 신기함을 느낌</t>
  </si>
  <si>
    <t>생각지도 못한 장소에 너구리가 나타난 것을 봤을 때 신기했음</t>
  </si>
  <si>
    <t>강아지 밥그릇과 안방에도 개미가 나와서 자주 볼 수 있지만 싫어함</t>
  </si>
  <si>
    <t>가재의 먹는 모습을 보고 사나워짐을 느낌</t>
  </si>
  <si>
    <t>곤충(무당벌레)는 멀리서 볼때만 귀여움을 느낌</t>
  </si>
  <si>
    <t>길고양이가 먹을 것도 없고, 벌레(진드기) 때문에 고통스러워 하는 걸 보고 불쌍하다고 생각함(동정)</t>
  </si>
  <si>
    <t>길고양이를 봤을 때, 귀여움 안쓰러움을 느낌</t>
  </si>
  <si>
    <t>나무가 잘린 것을 보고 무서움과 속상함을 느낌</t>
  </si>
  <si>
    <t>나무들이 베어져있는 것을 보고 거부감을 느낌.-환경을 파괴하고 있다고 생각함</t>
  </si>
  <si>
    <t>나이테를 보고 불쌍하다는 생각이 듦</t>
  </si>
  <si>
    <t>바퀴벌레가 집에서 나와서 곤충을 무서워하게 됨</t>
  </si>
  <si>
    <t>비둘기가 먹는 것을 보고 무서움과 짜증을 느낌</t>
  </si>
  <si>
    <t>수많은 애벌레를 보고 짜증, 불쾌감, 혐오감를 느낌.</t>
  </si>
  <si>
    <t>숲 잔디가 사람과 동물에 의해 밟히는 것을 보고 불쌍하다는 생각이 들었음</t>
  </si>
  <si>
    <t>야외에서는 바퀴벌레를 실내에서는 모기와 날파리를 본 경험이 있음</t>
  </si>
  <si>
    <t>전망대 앞 나무가 시야에 맞게 잘라져 있는 것을 본 경험 때문에 더 파괴될거라 생각함</t>
  </si>
  <si>
    <t>주변에서 볼 수 있는 풀들을 보면 공감이 됨</t>
  </si>
  <si>
    <t>집에서 바퀴벌레를 본 경험이 있음</t>
  </si>
  <si>
    <t>할머니가 잠자리를 보여주셨는데, 혐오감을 느낌</t>
  </si>
  <si>
    <t>혐오스러운 곤충을 보고 부모를 불러야겠다는 생각이 들었음</t>
  </si>
  <si>
    <t>혐오스러운 곤충을 본 경험이 있음</t>
  </si>
  <si>
    <t>강아지와 토끼가 일상에서 보임</t>
  </si>
  <si>
    <t>거북이를 이마트에서 본 적이 있음</t>
  </si>
  <si>
    <t>곤충이 징그러워서 보기만하고 만져보지는 않음</t>
  </si>
  <si>
    <t>공원에 가면, 산책하러 나온 강아지를 볼 수 있음</t>
  </si>
  <si>
    <t>길고양이가 자주 보임</t>
  </si>
  <si>
    <t>길에서 고양이나 강아지를 볼 수 있음</t>
  </si>
  <si>
    <t>비둘기나 참새가 보일 때 생각이 들지 않음</t>
  </si>
  <si>
    <t>비둘기를 집 근처에서 본 적이 있음</t>
  </si>
  <si>
    <t>산비둘기, 부엉이, 매, 까치, 까마귀, 비둘기를 동네에서 본 경험이 있음</t>
  </si>
  <si>
    <t>새를 자주 볼 수 있고, 어디에나 있다고 생각함</t>
  </si>
  <si>
    <t>수풀을 자주 볼 수 있지만, 놀지는 않음</t>
  </si>
  <si>
    <t>아파트, 학원 앞에 나무가 있어서 본 경험이 있음</t>
  </si>
  <si>
    <t>학교 가는 길에 꽃(민들레, 진달래)을 보고, 꽃 종류를 봄</t>
  </si>
  <si>
    <t>(시각, 의도적인) 관찰, observe</t>
  </si>
  <si>
    <t>산에서 청설모를 20분 정도 봤음</t>
  </si>
  <si>
    <t>수업 시간에  곤충 관찰하기, 새 종류 알아보기를 했음</t>
  </si>
  <si>
    <t>나무를 관찰한 경험이 가장 좋았음</t>
  </si>
  <si>
    <t>나이테를 관찰해서 나이를 알아내는게 신기했음</t>
  </si>
  <si>
    <t>안전하게 동물을 편하게 관찰할 수 있어서 좋았음(동물원)</t>
  </si>
  <si>
    <t>(사진 촬영)</t>
  </si>
  <si>
    <t>경치를 보면서 사진을 촬영을 함</t>
  </si>
  <si>
    <t>너구리를 보고 사진 촬영을 함</t>
  </si>
  <si>
    <t>부모와 함께 공원에 가면 사진 촬영을 함</t>
  </si>
  <si>
    <t>새, 꽃을 보면 사진 촬영을 함</t>
  </si>
  <si>
    <t>식물이 예뻐서 사진 촬영을 함</t>
  </si>
  <si>
    <t>예쁜 풍경을 사진 촬영함</t>
  </si>
  <si>
    <t>자연물(바위,모래)을 모아서 사진 촬영하는 것을 좋아함</t>
  </si>
  <si>
    <t>강아지가 짖는 소리를 들었을 때 무서움을 느낌.</t>
  </si>
  <si>
    <t>(청각, 비의도적 소리 듣기)</t>
  </si>
  <si>
    <t>매미 소리 때문에 자연이 시끄럽다는 생각이 듦</t>
  </si>
  <si>
    <t>매미 소리를 들으면 매미가 혼자라서 우는 것이라고 생각해서 동정심이 느껴짐</t>
  </si>
  <si>
    <t>모기 소리 때문에 불안해져서 자기 어려워서 고통스럽게 느껴짐</t>
  </si>
  <si>
    <t>모기 소리가 시끄러워서 짜증난다고 생각함</t>
  </si>
  <si>
    <t>벌 소리만 들어도 무서움을 느낌</t>
  </si>
  <si>
    <t>벌레가 소리를 내며 가까이 와서 가장 싫었던 경험으로 기억함</t>
  </si>
  <si>
    <t>강아지가 소리를 내며 반갑게 맞이 해줌</t>
  </si>
  <si>
    <t>(청각, 의도적인 소리 듣기)</t>
  </si>
  <si>
    <t>새, 매미, 바람 소리가 자신의 마음을 편안하게 해준다고 생각함</t>
  </si>
  <si>
    <t>어항 소리를 들으면 안심이 되는 느낌이 들었음</t>
  </si>
  <si>
    <t>(소리지르기)</t>
  </si>
  <si>
    <t>(일방적인 대화)</t>
  </si>
  <si>
    <t>길고양이들에게 말을 걸었을 때, 알아 들으면 기분이 좋고, 아닐 때는 속상함을 느낌</t>
  </si>
  <si>
    <t>반려동물(파충류)이 무슨생각을 하는지 궁금해서 말을 걸었던 경험이 있음</t>
  </si>
  <si>
    <t>반려동물에게 비밀을 말해줬던 경험이 있음</t>
  </si>
  <si>
    <t>친구 집에 있는 동물(고양이)에게 말을 걸었음</t>
  </si>
  <si>
    <t>(작명)</t>
  </si>
  <si>
    <t>물고기에게 지구와 우주라는 이름을 지어줌</t>
  </si>
  <si>
    <t>자신의 이름과 양의 이름이 같아서 양을 좋아했음</t>
  </si>
  <si>
    <t>강물이 옷에 튀었을 때 가장 싫었음-더럽고 찝찝하고 귀찮다는 생각이 들었음</t>
  </si>
  <si>
    <t>(신체적 접촉)</t>
  </si>
  <si>
    <t>강아지에게 물린 경험이 있음</t>
  </si>
  <si>
    <t>강아지한테 물릴 뻔한 경험이 있었음</t>
  </si>
  <si>
    <t>거미가 다리에 붙었을 때 놀랐음</t>
  </si>
  <si>
    <t>날파리가 입에 들어가서 혐오감을 느낌</t>
  </si>
  <si>
    <t>나비를 쎄게 건드렸는데, 자신 때문에 다쳤을까봐 걱정이 들었음(죄책감, 동정) (자연-)</t>
  </si>
  <si>
    <t>매미를 모르고 밟았을 때, 미안한 감정을 느낌 (자연-)</t>
  </si>
  <si>
    <t>매미를 밟았을 때 무서웠음</t>
  </si>
  <si>
    <t>모기에게 물렸던 경험이 가장 싫었던 경험으로 기억함 (산)</t>
  </si>
  <si>
    <t>모기에게 물렸던 경험이 가장 싫었음(산)</t>
  </si>
  <si>
    <t>모기에게 물렸던 경험이 가장 싫은 경험으로 기억됨</t>
  </si>
  <si>
    <t>모기에게 여러 군데를 물려서 싫었음</t>
  </si>
  <si>
    <t>모기한테 물리면 간지럽고 혐오감을 느낌</t>
  </si>
  <si>
    <t>벌레가 옷 속으로 들어왔던 경험이 있음</t>
  </si>
  <si>
    <t>벌에 쏘여서 놀랐고, 무서웠던 경험이 있음</t>
  </si>
  <si>
    <t>벌에 쏘인 경험이 있음</t>
  </si>
  <si>
    <t>벌에게 쏘였던 경험이 가장 싫었던 경험</t>
  </si>
  <si>
    <t>벌에게 쏘인 경험이 있음</t>
  </si>
  <si>
    <t>사슴벌레에게 물렸던 경험 때문에 무서움을 느낌</t>
  </si>
  <si>
    <t>앵무새에게 물렸던 경험이 있음</t>
  </si>
  <si>
    <t>장미 가시에 찔려서 고통을 느꼈고, 화가 났음</t>
  </si>
  <si>
    <t>토끼에게 물렸던 경험 때문에 가까이는 갈 수 있지만, 만지기는 꺼려함</t>
  </si>
  <si>
    <t>토끼에게 물렸던 경험이 가장 안 좋은 기억으로 남음</t>
  </si>
  <si>
    <t>(만지기)</t>
  </si>
  <si>
    <t>강아지를 좋아해서 타인의 강아지가 보이면 계속 만졌음</t>
  </si>
  <si>
    <t>길고양이를 처음 만져봤을 때 신기했음</t>
  </si>
  <si>
    <t>동물카페에 가서 동물(새, 수달)을 만졌던 경험이 좋았음</t>
  </si>
  <si>
    <t>도마뱀의 비늘이 부드러워서 가장 좋은 경험으로 생각함</t>
  </si>
  <si>
    <t>동물농장에 가서 토끼를 머리 위에 올려본 경험이 좋았고 재미있었음</t>
  </si>
  <si>
    <t>산에서 도토리를 만져봤던게 흥미롭고 즐거웠음.</t>
  </si>
  <si>
    <t>세탁소 강아지가 귀여워서 만져봄</t>
  </si>
  <si>
    <t>양을 만져봤을 때 포근한 느낌이 들어 좋았음</t>
  </si>
  <si>
    <t>친구의 강아지를 처음 만졌을 때, 보들하고 푹신했음</t>
  </si>
  <si>
    <t>친구의 고양이를 만졌을 때 부드러움을 느낌</t>
  </si>
  <si>
    <t>타인의 강아지들을 질 때 좋았음</t>
  </si>
  <si>
    <t>풀을 만질 때 평온함을 느낌</t>
  </si>
  <si>
    <t>강아지를 안아줬을 때 강아지가 자신을 따라왔던 경험</t>
  </si>
  <si>
    <t>고양이의 털이 부드러워서 고양이를 좋아함</t>
  </si>
  <si>
    <t>나무나 예쁜 꽃을 가끔 건드려보거나 만지지만, 꺾지 않음.- 꽃도 생명이기 때문에, 꺾으면 죽이는거나 마찬가지라고 생각함(자연+)</t>
  </si>
  <si>
    <t>(냄새 맡기)</t>
  </si>
  <si>
    <t>자연(꽃밭)이 냄새가 좋아서 기분이 좋아진다고 생각함</t>
  </si>
  <si>
    <t>강아지 똥 냄새가 나는 것 같아서 불쾌감을 느낌</t>
  </si>
  <si>
    <t>공원에 가면 냄새를 맡아 보지만, 만지지는 않음</t>
  </si>
  <si>
    <t>(동물에게 냄새를 맡게 해줌)</t>
  </si>
  <si>
    <t>강아지에게 냄새를 맡게 해주면 더 가까워질 수 있다고 생각함</t>
  </si>
  <si>
    <t>동물이 냄새를 맡게 해줌</t>
  </si>
  <si>
    <t>회피</t>
  </si>
  <si>
    <t>강아지를 피해 의자에 올라갔던 경험이 있었음 (가장 싫었던 경험)</t>
  </si>
  <si>
    <t>곤충을 무서워해서 피해다녔음</t>
  </si>
  <si>
    <t>벌한테서 도망갔던 경험이 있음 (무서웠음)</t>
  </si>
  <si>
    <t>개미를 따라다니면서 재미를 느낌</t>
  </si>
  <si>
    <t>고양이를 만지고 싶어서 다가가면 도망갔음</t>
  </si>
  <si>
    <t>길고양이에게 가까이 가면 도망갔음</t>
  </si>
  <si>
    <t>강아지 알레르기가 있어서 강아지가 다가오면 불쾌감과 혐오감을 느낌</t>
  </si>
  <si>
    <t>도움(먹이)</t>
  </si>
  <si>
    <t>길고양이를 도와줬던 경험이 있음</t>
  </si>
  <si>
    <t>(먹이)</t>
  </si>
  <si>
    <t>길고양이에게 먹이(츄르)를 줬던 경험이 있음</t>
  </si>
  <si>
    <t>길고양이에게 먹이를 줬던 경험이 있음</t>
  </si>
  <si>
    <t>동물 농장에 가서 동물들(토끼, 염소, 당나귀)에게 먹이를 줬던 경험이 있음</t>
  </si>
  <si>
    <t>동물들에게 먹이를 줬더니 다가왔던 경험이 있음</t>
  </si>
  <si>
    <t>동물에게 먹이를 주면 가까이 할 수 있음</t>
  </si>
  <si>
    <t>조용히 다가가서 먹이를 주면 된다고 생각함.</t>
  </si>
  <si>
    <t>동물카페에 가서 동물(새, 수달)을 먹이를 준 경험이 좋았음</t>
  </si>
  <si>
    <t>딸기 체험 농장에서 고양이와 강아지에게 먹이를 줬을 때 재미를 느낌</t>
  </si>
  <si>
    <t>벌새 같은 새에게 자신이 먹던 딸기 바나나(먹이)를 줬던 경험이 신기하고 재미있었음</t>
  </si>
  <si>
    <t>산에서 고양이들에게 먹이를 줬던 기억이 가장 좋았음</t>
  </si>
  <si>
    <t>자신이 직접 만든 먹이를 고양이에게 줬을 때 잘 먹어서 자부심을 느낌</t>
  </si>
  <si>
    <t>제주도에 가서 앵무새에게 먹이를 줬을 때 신기함을 느낌</t>
  </si>
  <si>
    <t>고양이에게 먹이를 줄때, 물릴까봐 두려움을 느꼈음</t>
  </si>
  <si>
    <t>알파카에게 먹이를 주려고 했는데 침을 뱉어서 화가 났음</t>
  </si>
  <si>
    <t>잉어에게 먹이를 줄 때, 많이 모이는 것을 보고 무서움을 느낌</t>
  </si>
  <si>
    <t>토끼에게 먹이를 줬더니 여러마리가 쫒아와서 무서웠음</t>
  </si>
  <si>
    <t>생물 사냥</t>
  </si>
  <si>
    <t>곤충 잡기를 할 때, 자신은 매미통만 들고다니고, 직접 잡지는 않음</t>
  </si>
  <si>
    <t>생태체험에서 벌레를 채집통에 넣었던 경험이 있음</t>
  </si>
  <si>
    <t>산에서 작은 개구리(청개구리)를 잡을 수 있다고 생각함</t>
  </si>
  <si>
    <t>곤충을 잡거나 채집을 하면 힐링이 됨</t>
  </si>
  <si>
    <t>도마뱀을 잡았던 경험에서 신기함을 느낌</t>
  </si>
  <si>
    <t>도마뱀을 잡았던 경험이 가장 좋았던 경험이라고 생각함</t>
  </si>
  <si>
    <t>별장에 가서 사슴벌레, 물고기를 잡았던 경험이 재미있었음</t>
  </si>
  <si>
    <t>친구와 사냥을 하다가 생물이 죽어서 죄책감을 느낌</t>
  </si>
  <si>
    <t>(방생)</t>
  </si>
  <si>
    <t>채집</t>
  </si>
  <si>
    <t>(자연-)나뭇잎을 따서 돌멩이로 빻았던 경험이 재미있었음</t>
  </si>
  <si>
    <t>생태체험에서 식물 채집이 가장 재미있었음</t>
  </si>
  <si>
    <t>친구들과 식물 채집을 할 때, 재미, 황당함을 동시에 느낌</t>
  </si>
  <si>
    <t>동식물을 죽이거나 꺾었을 때, 미안한 감정을 느꼈던 경험이 있음</t>
  </si>
  <si>
    <t>생태 체험에서 식물을 채집했던 경험이 있음</t>
  </si>
  <si>
    <t>생태체험 교육에서 식물 채집을 했음</t>
  </si>
  <si>
    <t>숲에서 식물 채집을 했던 경험이 있음</t>
  </si>
  <si>
    <t>할머니와 도토리 채집을 했음</t>
  </si>
  <si>
    <t>(무생물 수집)</t>
  </si>
  <si>
    <t>바다에 가서 조개나 돌을 줍고 놀았던게 가장 좋은 기억으로 남음</t>
  </si>
  <si>
    <t>바다에가서 돌멩이를 모았을 때 재미를 느꼈음</t>
  </si>
  <si>
    <t>바위와 모래를 색깔별로 모으는 것에 재미를 느낌</t>
  </si>
  <si>
    <t>곤충 찾기를 해본 경험이 있음</t>
  </si>
  <si>
    <t>산에서 식물이나 동물을 찾아보려고 했던 경험이 있음</t>
  </si>
  <si>
    <t>나무 올라가기</t>
  </si>
  <si>
    <t>나무에 올라가는 것에 재미를 느낌</t>
  </si>
  <si>
    <t>집 앞에 정원 나무에 올라감. 나무를 올라갔을 때 재미를 느낌</t>
  </si>
  <si>
    <t>동물과의 놀이</t>
  </si>
  <si>
    <t>강아지랑 노는 것이 취미임</t>
  </si>
  <si>
    <t>강아지를 놀아주면 강아지가 좋아하는게 느껴짐</t>
  </si>
  <si>
    <t>강아지와 노는게 재미없고 힘들지만 같이 놈</t>
  </si>
  <si>
    <t>산에서 강아지랑 놀았던 경험이 있음</t>
  </si>
  <si>
    <t>친구의 강아지랑 놀다보니 무서운게 괜찮아졌음</t>
  </si>
  <si>
    <t>자연 공간에서의 사회적 놀이</t>
  </si>
  <si>
    <t>공원에서 친구들과 놀았던 경험이 있음</t>
  </si>
  <si>
    <t>동생과 나무를 터치하는 놀이를 함</t>
  </si>
  <si>
    <t>바다에 가서 형제와 술래놀이를 했음</t>
  </si>
  <si>
    <t>산에서 나뭇가지를 가지고 친구들과 역할놀이를 했음</t>
  </si>
  <si>
    <t>생태 체험에서 친구들과 놀이(수건 돌리기, 무궁화 꽃이 피었습니다)를 했던 경험에서 재미를 느낌</t>
  </si>
  <si>
    <t>숲에 가서 친구들과 술래잡기를 하면서 놀았던 경험이 있음</t>
  </si>
  <si>
    <t>자연물을 이용해서 친구들과 싸움 놀이 활동을 함</t>
  </si>
  <si>
    <t>자연에서 친구들과 눈 놀이를 할 때 기분이 좋았음</t>
  </si>
  <si>
    <t>친구들과 공원 같은 곳에서 술래잡기를 해본 경험이 있음</t>
  </si>
  <si>
    <t>친구들과 나뭇잎을 모아서 던졌던 놀이가 즐거웠음</t>
  </si>
  <si>
    <t>친구들과 눈싸움을 했었던 경험</t>
  </si>
  <si>
    <t>친구들과 자연에서 술래잡기를 했음</t>
  </si>
  <si>
    <t>창의적 놀이</t>
  </si>
  <si>
    <t>강아지풀로 엮어서 토끼를 만들었던 놀이가 재미있었음</t>
  </si>
  <si>
    <t>공원에서 나뭇잎, 나뭇가지을 가지고 모양을 만들고 놀았을 때, 재미를 느낌</t>
  </si>
  <si>
    <t>나뭇가지를 갖고 부숴서 놀았던 기억이 있음</t>
  </si>
  <si>
    <t>나뭇잎으로 부엉이를 만들고 놀았던 경험이 있음</t>
  </si>
  <si>
    <t>눈이 많이 올 때, 동생과 눈사람을 만들면서 놀았던 경험이 가장 재미있었음</t>
  </si>
  <si>
    <t>도토리로 팽이를 만들어서 놀이를 했던 경험</t>
  </si>
  <si>
    <t>어린이 집에서 단풍잎으로 얼굴 만들기 놀이를 했음</t>
  </si>
  <si>
    <t>.재배(가드닝)</t>
  </si>
  <si>
    <t>(가정 실내 식물 재배)</t>
  </si>
  <si>
    <t>식물을 키울 때 재미를 느낌.</t>
  </si>
  <si>
    <t>식물이 이쁘고 좋아져서 키우고 있음</t>
  </si>
  <si>
    <t>토마토 키우는 것을 좋아함</t>
  </si>
  <si>
    <t>강낭콩을 키우고 있음</t>
  </si>
  <si>
    <t>강낭콩을 키워봤음</t>
  </si>
  <si>
    <t>부모가 식물(몬스테라)를 가지고 오거나, 선물(돌잔치)로 받아서 식물을 키우고 있음</t>
  </si>
  <si>
    <t>식물을 직접 기르고 있음</t>
  </si>
  <si>
    <t>식물을 키우고 있어서 자주 접할 수 있다고 생각함</t>
  </si>
  <si>
    <t>식물을 키우고 있음</t>
  </si>
  <si>
    <t>식물을 키우고 있음 (부모가 식물 가꾸기를 도와줌)</t>
  </si>
  <si>
    <t>식물을 키우고 있음(부모가 관리하고 있음)</t>
  </si>
  <si>
    <t>식물을 키우고있지만 관리하지 않음</t>
  </si>
  <si>
    <t>식물을 키우지만 부모님이 식물을 관리함</t>
  </si>
  <si>
    <t>친할머니가 씨앗을 주셔서 키우게 됨</t>
  </si>
  <si>
    <t>(가정 실외 식물 재배)</t>
  </si>
  <si>
    <t>집 앞 정원에서 식물(해바라기, 꽃, 채소)를 길렀던게 재미있었음</t>
  </si>
  <si>
    <t>텃밭 가꾸기를 하는 과정에서 많은 경험(식물이 죽음, 물 주기, 수확)을 함</t>
  </si>
  <si>
    <t>텃밭에서 식물(토마토)을 키움</t>
  </si>
  <si>
    <t>(교내 활동 식물 재배)</t>
  </si>
  <si>
    <t>학교에 텃밭도 있어서 식물을 키우고 있음</t>
  </si>
  <si>
    <t>학교에서 키우던 토마토가 죽었음</t>
  </si>
  <si>
    <t>학교에서 텃밭 기르기를 하고 있음</t>
  </si>
  <si>
    <t>학교에서 토마토를 키우고 있음</t>
  </si>
  <si>
    <t>할머니 집에 가서, 텃밭에 있는 식물을 키움-재미있지만, 힘들때도 있음</t>
  </si>
  <si>
    <t>할아버지 집에서는 농사를 함(밭)</t>
  </si>
  <si>
    <t>가재는 수족관을 통해 구입했음</t>
  </si>
  <si>
    <t>거북이를 동식물 판매 코너(일상 화훼 농협)에서 구입했음</t>
  </si>
  <si>
    <t>거북이를 키운지 1년 됐음</t>
  </si>
  <si>
    <t>고슴도치를 키우고 있음</t>
  </si>
  <si>
    <t>나비를 키운 경험이 있음</t>
  </si>
  <si>
    <t>나비를 키워본 경험이 있음</t>
  </si>
  <si>
    <t>달팽이를 키우면서 달팽이에 대한 이해와 생물 양육의 어려움을 느낌</t>
  </si>
  <si>
    <t>도마뱀, 햄스터, 소라게를 키운 경험이 있음</t>
  </si>
  <si>
    <t>물고기를 집에서 키우고 있음</t>
  </si>
  <si>
    <t>물고기를 키우고 있음 (고양이도 키우고 있음)</t>
  </si>
  <si>
    <t>물고기를 키웠던 경험</t>
  </si>
  <si>
    <t>물고기를 키웠던 경험이 있음</t>
  </si>
  <si>
    <t>밀웜을 키웠던 경험이 있음</t>
  </si>
  <si>
    <t>사슴 벌레를 키우고 관리하고 있음.</t>
  </si>
  <si>
    <t>새 4마리를 키우고 있음</t>
  </si>
  <si>
    <t>소라게, 배추흰나비를 키운 경험이 있음</t>
  </si>
  <si>
    <t>물고기, 거북이를 키움</t>
  </si>
  <si>
    <t>앵무새를 키우고 있음</t>
  </si>
  <si>
    <t>장수풍뎅이를 키운 경험이 있음</t>
  </si>
  <si>
    <t>장수풍뎅이를 키우고 있음</t>
  </si>
  <si>
    <t>파충류를 4년간 키우고 있음</t>
  </si>
  <si>
    <t>파충류를 부모님과 같이 관리하지만, 먹이는 자신이 줌</t>
  </si>
  <si>
    <t>햄스터를 키우고 있음- 밥을 주고 관리를 해줌</t>
  </si>
  <si>
    <t>햄스터를 키우고 있지만, 만족하지는 못함</t>
  </si>
  <si>
    <t>거북이를 처음 구입한 날이 가장 좋은 경험이라고 생각함</t>
  </si>
  <si>
    <t>고슴도치와 교감하면 힐링되고 마음이 안정이 됨</t>
  </si>
  <si>
    <t>달팽이를 받았을 때가 가장 좋았던 경험으로 기억됨</t>
  </si>
  <si>
    <t>밀웜을 키울 때 재미를 느꼈음</t>
  </si>
  <si>
    <t>키우고 있는 물고기가 살아있는게 신기하다고 생각함</t>
  </si>
  <si>
    <t>물고기를 키웠는데, 작년에 죽어서 많이 슬펐고, 울었음</t>
  </si>
  <si>
    <t>밀웜이 키우다가 죽었을 때 슬픔을 느낌</t>
  </si>
  <si>
    <t>장수풍뎅이를 관리해야되는 스트레스(먹이, 청소, 안전)</t>
  </si>
  <si>
    <t>자라, 소라를 분양할 때 아쉬운 마음과 후회의 감정을 느낌</t>
  </si>
  <si>
    <t>키우는 햄스터를 풀어두고, 밖에도 데리고 나가고 싶지만, 그럴 수 없어서 아쉬움</t>
  </si>
  <si>
    <t>키우는 햄스터를 풀어주고 싶지만, 이전에 도망간 적이 있어서 풀어주는 것에 대한 무서움이 있음</t>
  </si>
  <si>
    <t>키우던 햄스터, 소라게, 도마뱀이 죽어서 슬픔을 느낌</t>
  </si>
  <si>
    <t>키우는 물고기의 어항 청소를 안해줘서 관리가 안됨</t>
  </si>
  <si>
    <t>키우던 달팽이가 죽어서 슬펐음</t>
  </si>
  <si>
    <t>키우던 장수풍뎅이가 죽은 경험</t>
  </si>
  <si>
    <t>키웠던 자라와 소라게가 스트레스를 받는게 느껴졌음</t>
  </si>
  <si>
    <t>키우는 강아지(봄)와 함께 여행을 갔을 때 기분이 좋았음</t>
  </si>
  <si>
    <t>키우는 강아지가 재롱을 부려 자신을 즐겁게 해줘서 동물을 좋아하게 됨</t>
  </si>
  <si>
    <t>강아지를 키우고 있고 산책을 매일 나감</t>
  </si>
  <si>
    <t>강아지를 키우고 있음</t>
  </si>
  <si>
    <t>강아지를 키워봤음</t>
  </si>
  <si>
    <t>고양이를 키우고 있음</t>
  </si>
  <si>
    <t>강아지를 훈련시켜본 경험이 있음</t>
  </si>
  <si>
    <t>길고양이들을 대상으로 훈련을 시켜본 경험이 있음</t>
  </si>
  <si>
    <t>강아지와 있으면 스트레스가 줄어들고, 안정감을 느낌</t>
  </si>
  <si>
    <t>경의선 숲길에 있으면 조용하고 평안하다는 느낌을 받음</t>
  </si>
  <si>
    <t>공원에 가면 마음이 평온해짐을 느낌</t>
  </si>
  <si>
    <t>고슴도치를 보살필 때, 힐링되고 마음이 안정이 됨</t>
  </si>
  <si>
    <t>길고양이를 보면 편안해짐</t>
  </si>
  <si>
    <t>동식물들이 자신을 편안하게 해줌</t>
  </si>
  <si>
    <t>등산을 하면 힐링되는 느낌이 듦</t>
  </si>
  <si>
    <t>바다가 시원하고 스트레스를 날려줌</t>
  </si>
  <si>
    <t>바다를 보면 안정감을 느껴서 산보다 바다를 더 좋아함</t>
  </si>
  <si>
    <t>산에서 공기를 마실 때, 스트레스가 줄어드는 느낌과 시원함을 느낌</t>
  </si>
  <si>
    <t>숲에 있으면 마음이 편안해진다고 느낌-숲 냄새, 향기</t>
  </si>
  <si>
    <t>숲에서 산책할 때, 편안함을 느꼈음</t>
  </si>
  <si>
    <t>어항 소리를 듣거나 물고기를 보면 안심이 됨</t>
  </si>
  <si>
    <t>강아지를 보고 있으면 행복해짐</t>
  </si>
  <si>
    <t>나뭇잎으로 친구들과 놀이를 했을 때 행복했음</t>
  </si>
  <si>
    <t>동물이 행복하게 만들어줬음</t>
  </si>
  <si>
    <t>할아버지와 산에 갔을 때, 행복감을 느낌</t>
  </si>
  <si>
    <t>식물이 공기를 맑게 해줘서 고마움</t>
  </si>
  <si>
    <t>자연에게 고마움을 느낌</t>
  </si>
  <si>
    <t>강낭콩을 키워서 열매를 맺었을 때, 보람찼음</t>
  </si>
  <si>
    <t>등산을 힘들게 해서 정상에 도달했을 때 뿌듯함을 느꼈음</t>
  </si>
  <si>
    <t>등산이 힘들긴 했지만, 뿌듯함을 느꼈음</t>
  </si>
  <si>
    <t>사람들과 등산해서, 1등을 했을 때 성취감을 느꼈음</t>
  </si>
  <si>
    <t>학교에서 배운 자연에 대한 지식을 부모에게 알려줬을 때 뿌듯함을 느낌</t>
  </si>
  <si>
    <t>거북이를 키울 때 자랑스러움을 느낌</t>
  </si>
  <si>
    <t>고양이가 자신이 요리한 먹이를 먹을 때 자부심을 느낌</t>
  </si>
  <si>
    <t>VR로 미래 자연을 체험했을 때, 재미를 느낌</t>
  </si>
  <si>
    <t>강아지가 자신을 즐겁게 해줌</t>
  </si>
  <si>
    <t>강아지와 놀이를 하는 것이 재미있었음</t>
  </si>
  <si>
    <t>개, 고양이, 나무와 같이 있으면 재미를 느낌</t>
  </si>
  <si>
    <t>개미를 따라갔을 때, 재미를 느낌</t>
  </si>
  <si>
    <t>거미가 다리에 붙었을 때 친구들이 장난을 쳐서 재미를 느낌</t>
  </si>
  <si>
    <t>고슴도치 사진을 찍는 것에 대한 즐거움</t>
  </si>
  <si>
    <t>나무를 올라갔을 때 재미를 느낌</t>
  </si>
  <si>
    <t>나뭇잎, 나뭇가지, 흙을 가지고 놀았을 때, 재미를 느낌</t>
  </si>
  <si>
    <t>눈에 들어간 것이 재미있었음</t>
  </si>
  <si>
    <t>다슬기를 잡았을 때, 재미를 느낌</t>
  </si>
  <si>
    <t>단풍산과 단풍을 보고 즐거움을 느꼈음</t>
  </si>
  <si>
    <t>동생과 눈사람을 만들었던 경험이 가장 재미있었음</t>
  </si>
  <si>
    <t>딸기 체험 농장에서 고양이와 강아지에게 먹이를 주고 재미를 느낌</t>
  </si>
  <si>
    <t>벌새에게 먹이를 줬던 경험이 재미있었음</t>
  </si>
  <si>
    <t>식물 채집을 할 때, 재미를 느꼈음</t>
  </si>
  <si>
    <t>식물을 키울 때 재미를 느낌</t>
  </si>
  <si>
    <t>앵무새의 사진을 찍을 때 즐거움을 느낌.</t>
  </si>
  <si>
    <t>유튜브 동물 컨텐츠를 보고 즐거운 감정을 느낌</t>
  </si>
  <si>
    <t>정원에서 식물을 재배했던게 재미있었음</t>
  </si>
  <si>
    <t>토끼를 머리 위에 올려본 경험이 재미있었음</t>
  </si>
  <si>
    <t>파충류이 귀뚜라미를 사냥하는 모습을 봤을 때 즐거웠음</t>
  </si>
  <si>
    <t>할머니 밭에서 노는 것이 가장 좋았고, 재미를 느낌</t>
  </si>
  <si>
    <t>할머니 집에 텃밭에 있는 식물을 재배했을 때 재미있었음</t>
  </si>
  <si>
    <t>VR로 미래 자연 체험을 했을 때, 신기했음</t>
  </si>
  <si>
    <t>개구리의 신기한 행동 때문에 놀랐음</t>
  </si>
  <si>
    <t>고슴도치를 보고 신기함을 느꼈음</t>
  </si>
  <si>
    <t>고양이를 만져봤을 때 신기함을 느꼈음</t>
  </si>
  <si>
    <t>구름의 모양이 신기하다는 생각이 들었음</t>
  </si>
  <si>
    <t>길고양이를 보고 놀랐던 경험이 있음</t>
  </si>
  <si>
    <t>꽃을 구경하면 꽃의 신비로움이 느껴짐</t>
  </si>
  <si>
    <t>나무의 느낌이 모두 달라서 신기함을 느꼈음</t>
  </si>
  <si>
    <t>나이테를 보고 나이를 파악하는 것이 신기했음</t>
  </si>
  <si>
    <t>물고기 환경이 열악해도 물고기가 살아있는게 신기하다고 생각함</t>
  </si>
  <si>
    <t>벌이 들어있는 상자 소리를 들었는데, 생각보다 커서 신기했음</t>
  </si>
  <si>
    <t>숲에서 작은 생물(다슬기, 개구리)을 보고 신기함을 느낌</t>
  </si>
  <si>
    <t>식물들이 자라는 것을 보고 신기하다고 느낌</t>
  </si>
  <si>
    <t>앵무새가 먹이를 먹는 모습이 신기했음.</t>
  </si>
  <si>
    <t>어렸을 때, 물고기가 신기했음</t>
  </si>
  <si>
    <t>작은 물고기를 보고 신기함을 느꼈음</t>
  </si>
  <si>
    <t>장수풍뎅이를 보고 신기함을 느낌</t>
  </si>
  <si>
    <t>키우는 사슴벌레의 행동을 보고 신기했음</t>
  </si>
  <si>
    <t>흔히 보지 못하는 대나무를 봐서 신기함을 느꼈음</t>
  </si>
  <si>
    <t>물고기를 묻어둔 자리를 직접 확인해보고 싶은 호기심이 생김</t>
  </si>
  <si>
    <t>유튜브 쇼츠를 통해 개미집을 보고 호기심을 느낌</t>
  </si>
  <si>
    <t>주변 사람들 때문에 고라니에 호기심을 느낌</t>
  </si>
  <si>
    <t>자연에서 놀 때 자연과 하나가 된 것 같은 느낌이 들었음</t>
  </si>
  <si>
    <t>자연과 하나라고 느낌</t>
  </si>
  <si>
    <t>사슴벌레를 만지다가 물려서 놀랐음</t>
  </si>
  <si>
    <t>쓰레기 섬의 규모를 듣고 놀랐음</t>
  </si>
  <si>
    <t>해변에서 조개를 줍다가 부모가 방해해서 놀랐음</t>
  </si>
  <si>
    <t>강아지가 위협한 경험이 있어서 동물을 두려워함</t>
  </si>
  <si>
    <t>강아지가 짖을 때 이빨이 보여서 두려움을 느낌</t>
  </si>
  <si>
    <t>강아지를 무서워했는데, 친구 강아지랑 놀다보니 괜찮아졌음</t>
  </si>
  <si>
    <t>강아지에게 물릴 뻔한 경험이 있어서  개와 고양이를 무서워함.</t>
  </si>
  <si>
    <t>개미가 몸에 붙을까봐 두려워함</t>
  </si>
  <si>
    <t>거미를 먹은 경험 때문에 거미가 무서워짐</t>
  </si>
  <si>
    <t>곤충박물관에서 나비를 봤을 때 무서움을 느낌</t>
  </si>
  <si>
    <t>고양이가 무서움</t>
  </si>
  <si>
    <t>곤충을 무서워함</t>
  </si>
  <si>
    <t>길고양이가 무서움</t>
  </si>
  <si>
    <t>길고양이가 죽어가는 모습을 직접 목격해서 무서워짐</t>
  </si>
  <si>
    <t>길고양이를 보면 무서움을 느낌</t>
  </si>
  <si>
    <t>나무가 다 자란 뒤에 자르는 사람들이 잔인해서 무서움</t>
  </si>
  <si>
    <t>너구리를 봤을 때, 너구리가 물 것 같아서 두려움을 느낌</t>
  </si>
  <si>
    <t>뉴스를 통해 길고양이에게 물린 사람이 있다는 것을 알게 돼서 무서움</t>
  </si>
  <si>
    <t>늦은 시간에 산에 올라가서 무서웠음</t>
  </si>
  <si>
    <t>말벌을 무서워함</t>
  </si>
  <si>
    <t>매미의 크기가 커서 가까이 오면 물 것 같아서 무서움</t>
  </si>
  <si>
    <t>모기가 날아다니는 소리 때문에 두려움을 느낌</t>
  </si>
  <si>
    <t>벌에게 쏘여서 벌이 무서움</t>
  </si>
  <si>
    <t>벌한테 쫒겼을 때, 무서웠음</t>
  </si>
  <si>
    <t>부모가 개미한테 물리면 아프다고 해서 무서움</t>
  </si>
  <si>
    <t>부모가 숲에 뱀이 있다고 말해서 숲길로 가는 것이 무서워짐</t>
  </si>
  <si>
    <t>비둘기가 몰려와서 무서웠음</t>
  </si>
  <si>
    <t>사슴벌레를 무서워서 잡을 수 없었음</t>
  </si>
  <si>
    <t>애벌레가 자신의 머리에 떨어졌을 때 공포감 느낌</t>
  </si>
  <si>
    <t>야생동물들이 물 것 같아서 무서움</t>
  </si>
  <si>
    <t>집에 바퀴벌레가 나와서 곤충을 무서워하게 됨</t>
  </si>
  <si>
    <t>친구가 지구가 멸망할 거라 말해서 두려움이 생겼음</t>
  </si>
  <si>
    <t>캥거루가 위험한 동물인걸 들어서 무서웠음</t>
  </si>
  <si>
    <t>캥거루가 위협적인 동물인지 알게돼서 동물원에서 무서웠음</t>
  </si>
  <si>
    <t>햄스터가 탈출한 경험이 있어서 풀어주는 것에 대한 두려움이 있음</t>
  </si>
  <si>
    <t>강과 바다가 오염된 것을 보면 화가 날 것 같음</t>
  </si>
  <si>
    <t>나무나 꽃이 부러지면 화가 남</t>
  </si>
  <si>
    <t>모기한테 많이 물려서 화가 났음</t>
  </si>
  <si>
    <t>산에서 모기가 물었을 때, 간지러워서 화가 났음</t>
  </si>
  <si>
    <t>앵무새가 물어서 화가 났음</t>
  </si>
  <si>
    <t>장미 가시에 찔렸을 때 고통스러웠고 화가 났음</t>
  </si>
  <si>
    <t>친구들이 꽃을 꺾었을 때 부정적 감정을 느낌</t>
  </si>
  <si>
    <t>강아지를 키우고 싶지만, 키우지 못해 속상했음</t>
  </si>
  <si>
    <t>달팽이가 죽어서 슬픔을 느낌</t>
  </si>
  <si>
    <t>물고기가 살아가는 환경이 좋지 않아 슬픔</t>
  </si>
  <si>
    <t>물고기를 키우다가 죽어서 슬펐음</t>
  </si>
  <si>
    <t>버려진 유기견들이 안락사를 당하는 것을 알았을 때 슬펐음</t>
  </si>
  <si>
    <t>식물이 죽었을 때보다 물고기가 죽었을 때 더 슬펐음.</t>
  </si>
  <si>
    <t>장숭풍뎅이가 죽었을 때 슬퍼함</t>
  </si>
  <si>
    <t>키우던 동물들이 죽어서 슬픔을 느낌</t>
  </si>
  <si>
    <t>개미가 몸에서 움직일 때 간지러운 느낌을 싫어함</t>
  </si>
  <si>
    <t>개미가 집에서 자주 나와서 싫어함</t>
  </si>
  <si>
    <t>개미가 징그러워서 싫어함</t>
  </si>
  <si>
    <t>거머리가 다른 동물의 피를 빨아 먹는 것을 보고 징그러움을 느꼈음</t>
  </si>
  <si>
    <t>거미줄과 거미가 입에 들어갔던 경험이 끔찍해서 싫음</t>
  </si>
  <si>
    <t>곤충은 징그러워서 싫어함</t>
  </si>
  <si>
    <t>곤충을 대부분 싫어함</t>
  </si>
  <si>
    <t>곤충을 징그러워서 좋아하지 않음</t>
  </si>
  <si>
    <t>곤충이 징그러워서 싫어함</t>
  </si>
  <si>
    <t>곤충이 징그럽고 거부감이 듦</t>
  </si>
  <si>
    <t>귀뚜라미, 달팽이, 매미를 볼 수 있고 징그럽다고 생각함</t>
  </si>
  <si>
    <t>나비를 만지거나 가까이서 보는 것을 싫어함</t>
  </si>
  <si>
    <t>나비의 확대 사진을 본 후로 싫어졌음</t>
  </si>
  <si>
    <t>맨발로 산을 올라갔던 경험이 싫었음</t>
  </si>
  <si>
    <t>모기에게 물릴까봐 싫어함</t>
  </si>
  <si>
    <t>벌이 독이 있다는 것을 알게 돼서 싫어하게됨</t>
  </si>
  <si>
    <t>애벌레 모양의 잎들이 길거리에 있는게 싫었음</t>
  </si>
  <si>
    <t>애벌레가 자신의 머리에 떨어졌을 때 혐오감을 느낌</t>
  </si>
  <si>
    <t>외할아버지가 잠자리를 보여주셨는데, 혐오감을 느낌</t>
  </si>
  <si>
    <t>죽어있는 쥐를 봤을 때 징그러웠고, 혐오감을 느낌</t>
  </si>
  <si>
    <t>지렁이가 익충이어도 징그러워서 싫어함</t>
  </si>
  <si>
    <t>지렁이를 보면 기분이 안 좋고, 싫어함</t>
  </si>
  <si>
    <t>강물이 옷에 튈 때 더럽고 찝찝하다는 생각이 들었음</t>
  </si>
  <si>
    <t>나무를 만지면 끈적끈적해져서 손이 더러워지는 느낌이 들었음</t>
  </si>
  <si>
    <t>수많은 애벌레를 보고 불쾌감을 느낌</t>
  </si>
  <si>
    <t>알파카가 침을 뱉어 불쾌감을 느낌</t>
  </si>
  <si>
    <t>양의 똥을 밟았을 때 질퍽질퍽한 느낌이 들었고 불쾌한 기분이었음</t>
  </si>
  <si>
    <t>엘레베이터에서 강아지를 안고 타지 않는 사람들이 있을 때 불쾌감을 느낌</t>
  </si>
  <si>
    <t>죽어있는 쥐를 봤을 때 불쾌감을 느낌</t>
  </si>
  <si>
    <t>자연이 사라지는 것을 어떻게 막을 수 있는게 없다고 생각함.</t>
  </si>
  <si>
    <t>꽃을 키웠는데 죽어서 자신이 관리를 못했다는 생각에 죄책감을 느낌</t>
  </si>
  <si>
    <t>강아지가 바라는게 무엇인지 자신도 느낌</t>
  </si>
  <si>
    <t>강아지가 자연에 있는 것을 좋아하는 것이 자신도 느낌</t>
  </si>
  <si>
    <t>자연이 말을 못하지만, 고통에 공감이 됨</t>
  </si>
  <si>
    <t>길고양이가 먹을 것이 없고, 고통스러울 것 같아서 불쌍함</t>
  </si>
  <si>
    <t>길고양이가 빨리 죽어서 불쌍하다고 생각함</t>
  </si>
  <si>
    <t>길고양이가 상처가 있을 때 안쓰러움(동정)</t>
  </si>
  <si>
    <t>길고양이들이 주인이 없어서 불쌍함</t>
  </si>
  <si>
    <t>길고양이를 보고 불쌍했음</t>
  </si>
  <si>
    <t>길고양이의 고통이 느껴짐</t>
  </si>
  <si>
    <t>나이테를 보고 나무가 큰데 한번에 죽는게 불쌍함</t>
  </si>
  <si>
    <t>매미가 우는 것에서 동정심을 느낌</t>
  </si>
  <si>
    <t>물고기가 더러운 물에서 죽은게 불쌍함</t>
  </si>
  <si>
    <t>숲 잔디가 사람과 동물에 의해 밟히는게 불쌍하고 마음이 아팠음</t>
  </si>
  <si>
    <t>자신 때문에 나비가 다쳤을까봐 걱정했음</t>
  </si>
  <si>
    <t>주변에서 볼 수 있는 식물들의 고통을 느껴서 불쌍함</t>
  </si>
  <si>
    <t>강아지를 키우고 나서 생명을 키우는 일에 대한 책임감을 느낌</t>
  </si>
  <si>
    <t>강아지와 노는게 재미없고 힘들지만, 책임감 때문에 놀아줌</t>
  </si>
  <si>
    <t>거북이를 키울 때 책임감을 느낌</t>
  </si>
  <si>
    <t>달팽이 죽음 이후 생물에 대한 책임감을 느낌</t>
  </si>
  <si>
    <t>미래 자연의 파괴(오염)</t>
  </si>
  <si>
    <t>근처에 쓰레기가 버려져있어서 자연이 파괴되었다고 생각함</t>
  </si>
  <si>
    <t>(인간의 환경 파괴적 행동)</t>
  </si>
  <si>
    <t>사람들의 편의 때문에 자연이 더 파괴될 것이라 생각함</t>
  </si>
  <si>
    <t>사람들이 자연을 파괴하고 있다고 생각함</t>
  </si>
  <si>
    <t>(환경 문제의 심각성)</t>
  </si>
  <si>
    <t>날씨 때문에 자연이 파괴되고 있다고 생각함</t>
  </si>
  <si>
    <t>날씨로 인해 자연이 파괴되고 있다는 것을 알게 됨</t>
  </si>
  <si>
    <t>미래에는 자연이 더 파괴되어 있을 것이라 생각함</t>
  </si>
  <si>
    <t>벌목, 폐수, 대기 오염 등 환경이 파괴되고 있음</t>
  </si>
  <si>
    <t>이미 버려진 것이 많아 환경이 파괴될 것</t>
  </si>
  <si>
    <t>자연이 많이 악화되었다고 생각함</t>
  </si>
  <si>
    <t>자연이 많이 파괴되었다고 생각함</t>
  </si>
  <si>
    <t>자연이 악화, 파괴되었다고 생각함</t>
  </si>
  <si>
    <t>자연이 악화되었다고 생각함</t>
  </si>
  <si>
    <t>자연이 파괴되고 오염되었다고 생각함</t>
  </si>
  <si>
    <t>지구온난화를 보고 자연이 많이 파괴되고 있다고 생각함</t>
  </si>
  <si>
    <t>지구온난화를 보고 자연이 악화되고 있음</t>
  </si>
  <si>
    <t>환경이 파괴되어 지구가 멸망할 것이라고 생각함</t>
  </si>
  <si>
    <t>기술로 인해 환경이 더 악화될 것 같음</t>
  </si>
  <si>
    <t>기술이 발전으로 인해 환경이 악화될 것이라 생각함</t>
  </si>
  <si>
    <t>첨단 기술이 환경문제를 악화시킬 것이라고 생각함</t>
  </si>
  <si>
    <t>(미래 자연의 파괴)</t>
  </si>
  <si>
    <t>미래에는 대기오염이 심해질 것이라는 인식</t>
  </si>
  <si>
    <t>쓰레기로 인해 미래 환경은 파괴될 것이라 생각함</t>
  </si>
  <si>
    <t>쓰레기로 인해 미래에는 바다가 많이 오염될 것</t>
  </si>
  <si>
    <t>전쟁 때문에 자연이 멸망할 수도 있을 것이라고 생각함</t>
  </si>
  <si>
    <t>지구온난화 때문에 환경이 파괴되어 있을 것이라는 인식</t>
  </si>
  <si>
    <t>지구온난화로 인해 미래에는 자연이 더 악화될 것이라고 생각함</t>
  </si>
  <si>
    <t>핵전쟁으로 인해 지구가 멸망할 것이라 생각함</t>
  </si>
  <si>
    <t>(환경 문제 해결의 어려움)</t>
  </si>
  <si>
    <t>기술이 환경문제를 해결하지 못할 것이라고 생각함</t>
  </si>
  <si>
    <t>기술이 환경문제를 해결할 수 없을 것이라 생각함</t>
  </si>
  <si>
    <t>이미 오염돼서 환경문제를 해결할 수 없을 것이라 생각함</t>
  </si>
  <si>
    <t>환경 문제가 해결되지 않을 것 같음</t>
  </si>
  <si>
    <t>환경문제를 해결하지 못할 것이라 생각함</t>
  </si>
  <si>
    <t>소멸</t>
  </si>
  <si>
    <t>동물들이 멸종될 것이라 생각함</t>
  </si>
  <si>
    <t>동물이 멸종할 위기에 있다고 생각함</t>
  </si>
  <si>
    <t>동식물이 많이 사라질 것이라고 생각함</t>
  </si>
  <si>
    <t>생물이 많이 사라질 것</t>
  </si>
  <si>
    <t>자연이 사라질 것이라고 생각함</t>
  </si>
  <si>
    <t>지구가 없어질 것이라고 생각함</t>
  </si>
  <si>
    <t>참새가 안 보여서 동식물이 멸종되고 있다고 생각함</t>
  </si>
  <si>
    <t>풀이나 나무가 전부 사라질 것이라고 생각</t>
  </si>
  <si>
    <t>인공화</t>
  </si>
  <si>
    <t>미래에 자연이 사라지고 인공물로 채워질 것이라고 생각</t>
  </si>
  <si>
    <t>미래에 지금의 자연의 모습을 찾기 힘들거라 생각함</t>
  </si>
  <si>
    <t>미래에는 자연 환경보다 인문환경 더 많아질 것</t>
  </si>
  <si>
    <t>인조적으로 만든 식물이 많아질 것으로 생각함</t>
  </si>
  <si>
    <t>자연환경이 사라지고 인문환경이 많아질 것</t>
  </si>
  <si>
    <t>자연환경이 사라지면 답답할 것 같음</t>
  </si>
  <si>
    <t>건물 때문에 자연이 사라지고 있는 것 같음</t>
  </si>
  <si>
    <t>건물을 짓기 때문에 사라지고 있다고 생각함</t>
  </si>
  <si>
    <t>건물이 많이 생겨서 숲이 사라졌다고 생각함</t>
  </si>
  <si>
    <t>건물이 생기면서 자연이 사라지고 있는 것 같음</t>
  </si>
  <si>
    <t>도시화 때문에 자연이 많이 사라졌다는 것을 느낌</t>
  </si>
  <si>
    <t>미래에는 자연이 사라지고 건물이 채워질 것</t>
  </si>
  <si>
    <t>벌목 때문에 자연이 사라지고 있는 것 같음</t>
  </si>
  <si>
    <t>동식물이 많이 사라지고, 로봇, AI로 채워질 것 같음</t>
  </si>
  <si>
    <t>개인이 노력하면 환경을 보존할 수 있을 것이라 생각함</t>
  </si>
  <si>
    <t>동식물의 약점을 보완해서 보존할 수 있을 것이라 생각함</t>
  </si>
  <si>
    <t>사람들이 자연을 보존할 것이라 생각함</t>
  </si>
  <si>
    <t>시위를 많이해서 환경을 보존할 수 있을 것이라 생각함</t>
  </si>
  <si>
    <t>인공지능을 활용하면 사람들이 자연을 보호할 것이라 생각함</t>
  </si>
  <si>
    <t>환경 보호행동을 하는 사람들이 노력하면 환경을 보존할 수 있을거라 생각함</t>
  </si>
  <si>
    <t>청정</t>
  </si>
  <si>
    <t>기술로 환경이 더 깨끗해질 것이라 생각함</t>
  </si>
  <si>
    <t>모두가 환경을 보호하면, 환경이 깨끗해질 것이라 생각함</t>
  </si>
  <si>
    <t>산에서 등산하면서 쓰레기를 줍는 노력들이 환경을 깨끗하게 할 것이라 생각함</t>
  </si>
  <si>
    <t>인공지능으로 지구가 더 깨끗해질 것이라 생각함</t>
  </si>
  <si>
    <t>환경문제를 해결하기 위해 사람들이 노력하면, 오염이 줄어들 것이라 생각함</t>
  </si>
  <si>
    <t>회복(복원)</t>
  </si>
  <si>
    <t>사람들이 노력하고 있어서 미래에는 자연이 회복할 것 같음</t>
  </si>
  <si>
    <t>사람들이 노력해서 자연이 회복되고 있다고 생각함</t>
  </si>
  <si>
    <t>지금부터 노력하면 환경이 회복할 것 같음</t>
  </si>
  <si>
    <t>기술이 나무를 빨리 자라게 해서 자연을 복구할 수 있을 것</t>
  </si>
  <si>
    <t>기술이 발전해서 자연이 회복할 것이라 생각함</t>
  </si>
  <si>
    <t>대체 에너지가 생겨 자연이 회복될 것이라 생각함</t>
  </si>
  <si>
    <t>자연이 스스로 회복할 것이라 생각함</t>
  </si>
  <si>
    <t>다른 생명을 죽이거나 하면 안된다고 생각함</t>
  </si>
  <si>
    <t>(생명)</t>
  </si>
  <si>
    <t>벌레도 생명이기 때문에 가치있음</t>
  </si>
  <si>
    <t>자연이 생명이라고 생각함</t>
  </si>
  <si>
    <t>(인간과 유사한 존재)</t>
  </si>
  <si>
    <t>강아지도 지능이 있다고 느낌</t>
  </si>
  <si>
    <t>다른 생물들도 인간과 동등하다고 생각함</t>
  </si>
  <si>
    <t>동물과 인간이 비슷하다고 생각함</t>
  </si>
  <si>
    <t>동식물도 생명이기 때문에, 파괴되는 모습에 화가남</t>
  </si>
  <si>
    <t>생물에게 고통을 주면 안된다고 생각함</t>
  </si>
  <si>
    <t>식물과 자신이 유사하다고 느낌</t>
  </si>
  <si>
    <t>식물도 인간과 같이 생명이라고 생각함</t>
  </si>
  <si>
    <t>잔디도 고통을 느낀다고 생각함</t>
  </si>
  <si>
    <t>자연도 고통을 느낀다고 생각함</t>
  </si>
  <si>
    <t>(인간의 필요 이상의 가치)</t>
  </si>
  <si>
    <t>자연은 인간의 필요 이상의 가치를 가짐</t>
  </si>
  <si>
    <t>자연이 중요한 존재라 생각함</t>
  </si>
  <si>
    <t>공동체</t>
  </si>
  <si>
    <t>다른 동식물에게도 필요하기 때문에 존재해야 함</t>
  </si>
  <si>
    <t>인간과 동물이 모두 살아가는 곳이라 생각함</t>
  </si>
  <si>
    <t>인간뿐만 아니라 다른 생물을 위해서 필요함</t>
  </si>
  <si>
    <t>인간뿐만 아니라 동물들에게도 자연이 필요함</t>
  </si>
  <si>
    <t>인간뿐만 아니라 동물의 생존에 자연이 꼭 필요하다고 생각함</t>
  </si>
  <si>
    <t>자연이 기초, 바탕이라고 생각함</t>
  </si>
  <si>
    <t>자연이 옛날부터 존재해왔다고 생각함</t>
  </si>
  <si>
    <t>자연이 먹이 사슬로 유지되고 있음</t>
  </si>
  <si>
    <t>(순환)</t>
  </si>
  <si>
    <t>생태계가 순환하는데 꼭 필요하다는 인식</t>
  </si>
  <si>
    <t>생태계가 순환한다고 생각함</t>
  </si>
  <si>
    <t>자연이 순환하고 있다고 생각함.</t>
  </si>
  <si>
    <t>자연이 순환하고 있다는 것을 알게 됨</t>
  </si>
  <si>
    <t>공원을 평온해지는 공간이라 생각함</t>
  </si>
  <si>
    <t>동물은 자신의 기분을 좋게 만들어주는 존재</t>
  </si>
  <si>
    <t>자연에 있으면 마음이 안정되는 것 같음</t>
  </si>
  <si>
    <t>자연은 자신의 기분을 좋게 만들어주는 존재라고 생각함</t>
  </si>
  <si>
    <t>자연은 취미를 제공해주는 공간이라고 생각함</t>
  </si>
  <si>
    <t>자연을 아지트 같이 숨을 수 있는 곳이라 생각함</t>
  </si>
  <si>
    <t>자연을 아지트라고 생각함</t>
  </si>
  <si>
    <t>자연이 자신의 기분을 좋게 만드는 존재라고 생각함</t>
  </si>
  <si>
    <t>자연이 자신의 마음을 평안하게 해주는 존재라 생각함</t>
  </si>
  <si>
    <t>자연이 자신의 마음을 평안하게 해주는 존재라고 생각함</t>
  </si>
  <si>
    <t>자연이 자신의 마음의 안정을 도와주는 존재라 생각함</t>
  </si>
  <si>
    <t>자연이 멋있는 존재라 생각함</t>
  </si>
  <si>
    <t>자연이 아름다운 존재기 때문에 보면 기분이 좋아짐</t>
  </si>
  <si>
    <t>자연이 아름다운 존재라 생각함</t>
  </si>
  <si>
    <t>자연이 이쁜 존재라 생각함</t>
  </si>
  <si>
    <t>인간의 필요</t>
  </si>
  <si>
    <t>인간에게 필요한 것을 제공해주는 존재라 생각함</t>
  </si>
  <si>
    <t>자연이 인간의 건강을 좋게 해주는 존재라 생각함</t>
  </si>
  <si>
    <t>자원을 제공해주는 존재라 생각함</t>
  </si>
  <si>
    <t>(인간의 생존)</t>
  </si>
  <si>
    <t>자연이 인간의 생존에 꼭 필요한 존재</t>
  </si>
  <si>
    <t>자연이 인간의 생존에 필요한 존재라고 생각함</t>
  </si>
  <si>
    <t>(공기정화)</t>
  </si>
  <si>
    <t>나무가 공기를 맑게 해준다고 생각함</t>
  </si>
  <si>
    <t>자연은 인간의 생존에 필요한 존재 (공기 정화)</t>
  </si>
  <si>
    <t>자연은 인간의 생존에 필요한 존재라 생각함 (공기 정화)</t>
  </si>
  <si>
    <t>자연이 공기를 정화하는 역할을 함</t>
  </si>
  <si>
    <t>자연이 공기를 제공하는 존재라 생각함</t>
  </si>
  <si>
    <t>자연이 산소를 제공하기 때문에 존재해야 한다고 생각함</t>
  </si>
  <si>
    <t>자연이 산소를 제공해준다고 생각함</t>
  </si>
  <si>
    <t>자연이 인간에게 좋은 공기를 주기 때문에 필요함</t>
  </si>
  <si>
    <t>(식량)</t>
  </si>
  <si>
    <t>동물을 음식으로 생각함</t>
  </si>
  <si>
    <t>동식물이 인간에게 식량을 제공해주는 관계라 생각함</t>
  </si>
  <si>
    <t>식물을 인간에게 필요한 영양소로 생각함</t>
  </si>
  <si>
    <t>식물이 식량이라고 생각함</t>
  </si>
  <si>
    <t>자연을 식량(소고기)이라고 생각함</t>
  </si>
  <si>
    <t>자연을 식량(소고기, 우유)으로 생각함</t>
  </si>
  <si>
    <t>자연을 식량으로 생각함</t>
  </si>
  <si>
    <t>자연을 식량이라고 생각함</t>
  </si>
  <si>
    <t>자연을 음식으로 생각함</t>
  </si>
  <si>
    <t>자연을 음식이라 생각함</t>
  </si>
  <si>
    <t>자연이 소고기를 제공해주는 존재라 생각함</t>
  </si>
  <si>
    <t>자연이 식량을 제공하기 때문에 필요하다고 생각함</t>
  </si>
  <si>
    <t>자연이 식량을 제공한다고 생각함</t>
  </si>
  <si>
    <t>자연이 식량을 제공해주는 존재라 생각함</t>
  </si>
  <si>
    <t>자연이 식량을 제공해주는 존재라고 생각함</t>
  </si>
  <si>
    <t>자연이 식량을 제공해준다고 생각함</t>
  </si>
  <si>
    <t>자연이 식량이라고 생각함</t>
  </si>
  <si>
    <t>자연이 인간에게 식량이라고 생각함</t>
  </si>
  <si>
    <t>(자원)</t>
  </si>
  <si>
    <t>동식물을 자원(옷, 종이)으로 생각함</t>
  </si>
  <si>
    <t>자연이 인간에게 필요한 것을 제공하는 존재라 생각함</t>
  </si>
  <si>
    <t>자연이 자원을 제공해주는 존재라 생각함</t>
  </si>
  <si>
    <t>피해를 줄 수 있는 존재</t>
  </si>
  <si>
    <t>곤충을 해로운 존재라 생각함</t>
  </si>
  <si>
    <t>곤충을 해로운 존재라고 생각함</t>
  </si>
  <si>
    <t>벌이 자신을 공격할 수 있는 존재라 생각함</t>
  </si>
  <si>
    <t>야생을 더러운 존재라 생각함</t>
  </si>
  <si>
    <t>자연은 불편한 곳이라 생각함</t>
  </si>
  <si>
    <t>자연이 불편함을 유발한다고 생각함</t>
  </si>
  <si>
    <t>자연은 말이 안 통하는 존재라 생각함</t>
  </si>
  <si>
    <t>자연이 말을 못하는 존재라 생각함</t>
  </si>
  <si>
    <t>가까운 관계 (친구관계, 가족관계)</t>
  </si>
  <si>
    <t>동물과 쉽게 친해질 수 있는 관계라 생각함</t>
  </si>
  <si>
    <t>동물과 좋은 관계라 생각함</t>
  </si>
  <si>
    <t>동식물과 가까운 관계라 생각함</t>
  </si>
  <si>
    <t>동식물이 인간과 가까운 관계라고 생각함</t>
  </si>
  <si>
    <t>모든 사람이 자연과 관계가 있다고 생각함</t>
  </si>
  <si>
    <t>자연과 가까운 관계라 생각함</t>
  </si>
  <si>
    <t>자연과 가까운 관계라고 생각함</t>
  </si>
  <si>
    <t>자연과 자신의 관계를 동반자 관계라고 생각함</t>
  </si>
  <si>
    <t>자연을 선호하고, 자연과 가까운 관계라고 생각함</t>
  </si>
  <si>
    <t>집에 개미가 나와서 자연과 가까운 관계라 생각함</t>
  </si>
  <si>
    <t>강아지와 자신이 가족 관계라고 생각함</t>
  </si>
  <si>
    <t>동생처럼 친한 관계로 지낼 수 있다고 생각함</t>
  </si>
  <si>
    <t>동식물과 자신이 가족 관계라고 생각함</t>
  </si>
  <si>
    <t>물고기가 자신과 가족 관계라고 생각함</t>
  </si>
  <si>
    <t>파충류가 자신과 가족 관계라 생각함</t>
  </si>
  <si>
    <t>강아지가 친구 관계처럼 느껴짐</t>
  </si>
  <si>
    <t>동물과 친구 관계인 것처럼 느껴짐</t>
  </si>
  <si>
    <t>동식물과 자신이 절친 관계라고 생각함</t>
  </si>
  <si>
    <t>동식물과 자신이 친구 관계라 생각함</t>
  </si>
  <si>
    <t>동식물과 자신이 친구 관계라고 생각함</t>
  </si>
  <si>
    <t>동식물과 친구 관계라 생각함</t>
  </si>
  <si>
    <t>동식물과 친한 관계라 생각함</t>
  </si>
  <si>
    <t>동식물이 친구 관계라 생각함</t>
  </si>
  <si>
    <t>자신과 동식물이 친한 사이라 생각함</t>
  </si>
  <si>
    <t>자연과 인간의 관계가 더 친해질 것이라 생각함</t>
  </si>
  <si>
    <t>자연과 자신이 친한 친구 관계라 생각함</t>
  </si>
  <si>
    <t>자연과 친한 관계라 생각함</t>
  </si>
  <si>
    <t>친구 강아지와 친해졌다고 생각함</t>
  </si>
  <si>
    <t>자연과 적당한 관계라 생각함</t>
  </si>
  <si>
    <t>동물과의 관계가 더 멀어질 것이라 생각함</t>
  </si>
  <si>
    <t>자연과 가깝지 않은 관계라 생각함</t>
  </si>
  <si>
    <t>자연과 가깝지 않은 관계라고 생각함</t>
  </si>
  <si>
    <t>자연과 먼 관계 (알고 지내는 사이)라고 생각함</t>
  </si>
  <si>
    <t>자연과 먼 관계라 생각함</t>
  </si>
  <si>
    <t>자연과 분리된 관계라 생각함</t>
  </si>
  <si>
    <t>자연과 자신이 가깝지 않은 관계라 생각함</t>
  </si>
  <si>
    <t>자연과의 관계가 멀어질 것이라 생각함</t>
  </si>
  <si>
    <t>동식물과 자신이 관계가 없다고 생각함</t>
  </si>
  <si>
    <t>자연과 관계가 없는 것 같음</t>
  </si>
  <si>
    <t>자연과 자신이 관계가 없는 것 같다고 느낌</t>
  </si>
  <si>
    <t>자연과 자신이 관계가 없다고 생각함</t>
  </si>
  <si>
    <t>(관계에 대해 잘 모르겠음)</t>
  </si>
  <si>
    <t>공생 관계</t>
  </si>
  <si>
    <t>동물과 사람은 서로 필요한 관계</t>
  </si>
  <si>
    <t>동식물과 서로 도움을 주는 관계라고 생각함</t>
  </si>
  <si>
    <t>동식물과 서로 필요한 관계라고 생각함</t>
  </si>
  <si>
    <t>서로 도움을 주는 존재라고 생각함</t>
  </si>
  <si>
    <t>식물과 서로 도움을 주고 받는 관계라 생각함</t>
  </si>
  <si>
    <t>자연과 서로 돕는 관계라 생각함</t>
  </si>
  <si>
    <t>동식물은 함께 살아가는 관계라 생각함</t>
  </si>
  <si>
    <t>지구에서 같이 있기 때문에 자연과 자신이 동료 관계라고 생각함.</t>
  </si>
  <si>
    <t>신뢰 관계</t>
  </si>
  <si>
    <t>반려동물과 마음 속에 있는 이야기를 할 수 있는 관계</t>
  </si>
  <si>
    <t>반려동물과 마음속에 있는 이야기를 할 수 있는 관계라 생각함</t>
  </si>
  <si>
    <t>반려동물과 신뢰할 수 있는 관계라 생각함</t>
  </si>
  <si>
    <t>반려동물과 신뢰할 수 있는 관계라고 생각함</t>
  </si>
  <si>
    <t>가해하는 관계</t>
  </si>
  <si>
    <t>인간의 생활 때문에 자연이 사라지는 관계라 생각함</t>
  </si>
  <si>
    <t>인간의 욕심 때문에 인간이 자연을 파괴하는 관계라 생각함</t>
  </si>
  <si>
    <t>인간의 편리함 때문에 일방적으로 자연을 파괴하는 관계</t>
  </si>
  <si>
    <t>인간이 생태계를 파괴하는 관계라 생각함</t>
  </si>
  <si>
    <t>인간이 자연 파괴의 원인이라 생각함</t>
  </si>
  <si>
    <t>인간이 자연을 강탈하는 관계라 생각함</t>
  </si>
  <si>
    <t>인간이 자연을 오염시키는 관계라고 생각함</t>
  </si>
  <si>
    <t>인간이 자연을 파괴하고 있는 관계라 생각함</t>
  </si>
  <si>
    <t>인간이 자연을 파괴하는 관계라 생각함</t>
  </si>
  <si>
    <t>인간이 자연을 파괴하는 관계라고 생각함</t>
  </si>
  <si>
    <t>인간이 자연을 해치는 관계라 생각함</t>
  </si>
  <si>
    <t>인간이 자연이 파괴되고 있는 원인이라고 생각함</t>
  </si>
  <si>
    <t>인간이 환경을 파괴하는 관계라 생각함</t>
  </si>
  <si>
    <t>자연이 파괴되고 있는 원인이 인간에게 있다고 생각함</t>
  </si>
  <si>
    <t>환경 문제의 원인이 인간에게 있다고 생각함</t>
  </si>
  <si>
    <t>동물이 자신을 위로해주는 관계라 생각함</t>
  </si>
  <si>
    <t>자연이 인간에게 도움을 주는 관계라 생각함</t>
  </si>
  <si>
    <t>자연이 인간에게 도움을 주는 관계라고 생각함</t>
  </si>
  <si>
    <t>자연이 인간을 지원해주는 관계</t>
  </si>
  <si>
    <t>자연이 자신에게 도움을 주는 관계라 생각함</t>
  </si>
  <si>
    <t>자연이 자신을 도와주는 관계라 생각함</t>
  </si>
  <si>
    <t>길고양이들과 인간이 주종관계라 생각함</t>
  </si>
  <si>
    <t>인간이 자연 아래에 있는 관계</t>
  </si>
  <si>
    <t>자신과 모기의 관계가 선배-후배 관계라 생각함</t>
  </si>
  <si>
    <t>자연이 자신에게 왕과 같은 존재라 생각함</t>
  </si>
  <si>
    <t>동식물을 지켜야 하는 관계라 생각함</t>
  </si>
  <si>
    <t>자신과 동식물을 보존하는 관계라 생각함</t>
  </si>
  <si>
    <t>자신이 자연에게 도움이 되는 관계라 생각함</t>
  </si>
  <si>
    <t>자연은 보존해야하는 관계라고 생각함</t>
  </si>
  <si>
    <t>자연을 보존해야하는 관계라 생각함</t>
  </si>
  <si>
    <t>동식물과 인간의 사이가 안 좋은 관계라 생각함</t>
  </si>
  <si>
    <t>동식물의 원한을 사는 관계라 생각함</t>
  </si>
  <si>
    <t>인간과 자연의 관계가 악화될 것이라 생각함</t>
  </si>
  <si>
    <t>인간의 필요를 충족시키면서, 자연에 피해를 주지 않기를 바람</t>
  </si>
  <si>
    <t>인간이 변화하길 바람</t>
  </si>
  <si>
    <t>자연을 보존하길 바람</t>
  </si>
  <si>
    <t>자연을 파괴하지 않는 사이로 바뀌길 바람</t>
  </si>
  <si>
    <t>지금 상태를 유지하길 바람</t>
  </si>
  <si>
    <t>파괴된 자연을 구하길 바람</t>
  </si>
  <si>
    <t>환경 파괴를 멈추길 바람</t>
  </si>
  <si>
    <t>환경에 대한 영향을 줄이고 싶어함</t>
  </si>
  <si>
    <t>환경이 오염되지 않은 자연을 만들고 싶어함</t>
  </si>
  <si>
    <t>인간이 쓰레기를 버려도 바로 사라지는 깨끗한 자연이 되기를 바람</t>
  </si>
  <si>
    <t>동식물이 번성하길 바람</t>
  </si>
  <si>
    <t>자연을 더 만들고 싶다는 생각을 함</t>
  </si>
  <si>
    <t>자연을 더 많이 만들기를 바람</t>
  </si>
  <si>
    <t>자연이 더 풍요롭기를 바람</t>
  </si>
  <si>
    <t>정글 같은 자연을 만들고 싶음, 나무가 많이 자라는 자연을 만들기를 바람</t>
  </si>
  <si>
    <t>동물과 대화가 가능하기를 바람</t>
  </si>
  <si>
    <t>자연이 말을 할 수 있길 바람</t>
  </si>
  <si>
    <t>자연이 인간에게 경고를 주기를 바람</t>
  </si>
  <si>
    <t>동물로부터 안전하길 바람</t>
  </si>
  <si>
    <t>벌레로부터 안전하길 바람</t>
  </si>
  <si>
    <t>식물은 안전해서 선호함</t>
  </si>
  <si>
    <t>인간의 필요(외)에는 제거하기를 바람</t>
  </si>
  <si>
    <t>자연이 필요한 것만 있고 나머지는 사라지길 바람</t>
  </si>
  <si>
    <t>동식물들이 자신에게 애교를 부리기를 바람</t>
  </si>
  <si>
    <t>나중에 어른이 되면 친구들과 시골로가서 별을 보고 싶어함</t>
  </si>
  <si>
    <t>자연에게 잘못에 대한 사과를 해서 다시 친한 관계로 돌아가길 바람</t>
  </si>
  <si>
    <t>더 편하게 갈 수 있기를 바람</t>
  </si>
  <si>
    <t>인간과 자연이 동등하게 있거나 자연이 지배하길 바람</t>
  </si>
  <si>
    <t>다친 동물들을 책임지고 치료해서 회복되면 뿌듯함을 느낄 것 같음</t>
  </si>
  <si>
    <t>강아지, 고양이를 키우고 싶음</t>
  </si>
  <si>
    <t>인간에게 도움이 되는 가공한 자연(전자기기)를 원함</t>
  </si>
  <si>
    <t>자연이 적당하기를 바람</t>
  </si>
  <si>
    <t>자연과 관련한 영상을 볼 때, 화면이 적당하길 바람</t>
  </si>
  <si>
    <t>미각적 상호작용</t>
  </si>
  <si>
    <t>시각적 상호작용</t>
  </si>
  <si>
    <t>청각적 상호작용</t>
  </si>
  <si>
    <t>촉각적 상호작용</t>
  </si>
  <si>
    <t>후각적 상호작용</t>
  </si>
  <si>
    <t>부모님이 싸우셨을 때, 풀냄새를 맡았을 때, 기분이 나아졌음</t>
  </si>
  <si>
    <t>접근</t>
  </si>
  <si>
    <t>동물 접근</t>
  </si>
  <si>
    <t>긍정적 정서</t>
  </si>
  <si>
    <t>스트레스, 정서 조절</t>
  </si>
  <si>
    <t>자부심</t>
  </si>
  <si>
    <t>부정적 정서</t>
  </si>
  <si>
    <t>(비관적)</t>
  </si>
  <si>
    <t>(희망적)</t>
  </si>
  <si>
    <t>생명의 가치</t>
  </si>
  <si>
    <t>(인간+, 자연+)</t>
  </si>
  <si>
    <t>(인간+-, 자연+-)</t>
  </si>
  <si>
    <t>(인간-자연-)</t>
  </si>
  <si>
    <t>1차 테스트</t>
  </si>
  <si>
    <t>1. 관찰과 목격의 구분 기준 : 명확히 정의하고 가야겠음. 
- 짧은 시간, 의도, 수동적
2. 정서적 반응이 약간 애매함 ==&gt; 다시 확인 필요
- 의도/비의도 구분이 약간 어려움 ==&gt; 의도, 비의도 합쳐야 하나?
3. 2개의 meaning이 들어간 것 명확히 분리
4. 피함도 다시 생각해야될 듯. 
5. 일체감도 용어 명확히
6. 두려움과 무서움 합치기
7. 공감 나누기</t>
  </si>
  <si>
    <t>직접적 상호작용</t>
  </si>
  <si>
    <t xml:space="preserve">1. 경이로움과 놀라움의 기준이 명확하지 않음
2. meaning unit 하나당 정서 1개
3. 스트레스 구분 명확히.. </t>
  </si>
  <si>
    <t>1. 미래 자연의 파괴와 환경 문제 해결이 헷갈려보임
2. 자원에 대한 내용도 확실히 구분해야 함
3. 통제 가능한 존재에 대한 내용도 확인 
4. 가해-피해 관계 확인 
5. 의존/의지 관계도 모호함</t>
  </si>
  <si>
    <t>멸종하고 있는 종이 많은 것 같다는 생각이 듦</t>
  </si>
  <si>
    <t>사람들이 공사를 막아서 자연이 사라지는 것을 막을 수 있다고 생ᄋ각함</t>
  </si>
  <si>
    <t>수업 시간에 곤충 관찰하기, 새 종류 알아보기를 했음</t>
  </si>
  <si>
    <t>타인의 강아지들을 만질 때 좋았음</t>
  </si>
  <si>
    <t>접근(인간)</t>
  </si>
  <si>
    <t>접근(동물)</t>
  </si>
  <si>
    <t>.긍정적 정서</t>
  </si>
  <si>
    <t>생명 가치</t>
  </si>
  <si>
    <t>자연에 대한 관심 평균</t>
  </si>
  <si>
    <t>심미적 체험 평균</t>
  </si>
  <si>
    <t>정서 안정 평균</t>
  </si>
  <si>
    <t>자연에 대한 동정과 연민 평균</t>
  </si>
  <si>
    <t>오염된 환경에 노출 평균</t>
  </si>
  <si>
    <t>전체 환경감수성 평균</t>
  </si>
  <si>
    <t>김수린</t>
  </si>
  <si>
    <t>디자인기회</t>
  </si>
  <si>
    <t>자연과의 접근성(기회) 부족</t>
  </si>
  <si>
    <t>인간중심적 사고</t>
  </si>
  <si>
    <t>자연에 대한 관심</t>
  </si>
  <si>
    <t>1~5</t>
  </si>
  <si>
    <t>12번, 21번 질문이 겹침</t>
  </si>
  <si>
    <t>심미적 체험</t>
  </si>
  <si>
    <t>6~11</t>
  </si>
  <si>
    <t>정서안정? 오염된 환경에 노출</t>
  </si>
  <si>
    <t>정서안정</t>
  </si>
  <si>
    <t>12~14</t>
  </si>
  <si>
    <t xml:space="preserve">수돗가에서 물장난을 하며 낭비하는 친구들을 보면 화가난다. </t>
  </si>
  <si>
    <t>자연에 대한 동정과 연민</t>
  </si>
  <si>
    <t>15~18</t>
  </si>
  <si>
    <t>오염된 환경에 노출</t>
  </si>
  <si>
    <t>19~24</t>
  </si>
  <si>
    <t>전체 참여자</t>
  </si>
  <si>
    <t>부정적인 감정을 느낀 그룹 / 평균 비교</t>
  </si>
  <si>
    <t>관계가 없다고 언급한 아동 / 평균 비교</t>
  </si>
  <si>
    <t>관계를 인식한 아동 차이</t>
  </si>
  <si>
    <t>다양한 상호작용</t>
  </si>
  <si>
    <t>아동이 생각하는 관계적 가치</t>
  </si>
  <si>
    <t>전체 내용</t>
  </si>
  <si>
    <t>최소값</t>
  </si>
  <si>
    <t>최대값</t>
  </si>
  <si>
    <t xml:space="preserve">평균 </t>
  </si>
  <si>
    <t>표준편차</t>
  </si>
  <si>
    <t>강민주</t>
  </si>
  <si>
    <t>강유안</t>
  </si>
  <si>
    <t>이하늬</t>
  </si>
  <si>
    <t>혐오, 두려움</t>
  </si>
  <si>
    <t>이하늘</t>
  </si>
  <si>
    <t>김하준</t>
  </si>
  <si>
    <t>평균</t>
  </si>
  <si>
    <t>한준영</t>
  </si>
  <si>
    <t>주현성</t>
  </si>
  <si>
    <t>박종혁</t>
  </si>
  <si>
    <t>최예찬</t>
  </si>
  <si>
    <t>문선율</t>
  </si>
  <si>
    <t>조연재</t>
  </si>
  <si>
    <t>먼관계, 관계가 없음</t>
  </si>
  <si>
    <t>이주아</t>
  </si>
  <si>
    <t>이지환</t>
  </si>
  <si>
    <t>나예은</t>
  </si>
  <si>
    <t>최여원</t>
  </si>
  <si>
    <t>이나윤</t>
  </si>
  <si>
    <t>발견점(문제)</t>
  </si>
  <si>
    <t>디자인 고려사항</t>
  </si>
  <si>
    <t>자연에 대한 접근성 부족(지속적인 자연과의 상호작용 경험의 부족)</t>
  </si>
  <si>
    <t>더 강한 환경 감수성을 위해 자연에 대한 접근성 지원 필요</t>
  </si>
  <si>
    <t>디지털 미디어를 통한 자연과의 가상적 상호작용 지원, 대리적 상호작용</t>
  </si>
  <si>
    <t>자연과의 관계감이 소수의 자연 요소에 한정될 수 있음</t>
  </si>
  <si>
    <t>다양한 자연 요소를 접할 기회 필요</t>
  </si>
  <si>
    <t>맞춤형(사람마다 자연에 대한 두려움이 다름)</t>
  </si>
  <si>
    <t>알파세대와 주양육자 간 인식차이</t>
  </si>
  <si>
    <t>주양육자가 알파세대에게 더 많은 기회를 제공하게 동기를 자극</t>
  </si>
  <si>
    <t>과거 자연과의 상호작용에 따라 다른 자연 요소에 대한 감정</t>
  </si>
  <si>
    <t>부정적인 경험 치료, 긍정적인 경험 제공(놀이)</t>
  </si>
  <si>
    <t>외형+ 안전 고려 필요?</t>
  </si>
  <si>
    <t>알파세대의 디지털 환경?</t>
  </si>
  <si>
    <t>비관적인 인식(자연을 사라질 존재)</t>
  </si>
  <si>
    <t>환경 교육, 주양육자의 인식이 영향을 미침</t>
  </si>
  <si>
    <t>희망적인 인식</t>
  </si>
  <si>
    <t>환경보호와 관련된 이해관계자들과의 접촉 지원할 필요가 있음.</t>
  </si>
  <si>
    <t>실질적으로 환경보호와 관련된 사람들과 접했던 경험이 없음</t>
  </si>
  <si>
    <t>사회적 신뢰</t>
  </si>
  <si>
    <t>이를 위해 우선 이해관계자들을 파악해야함</t>
  </si>
  <si>
    <t>인간중심적(anthropocentic 사고</t>
  </si>
  <si>
    <t>생태중심적(ecocentic) 사고의 필요성</t>
  </si>
  <si>
    <t>시각화, 생태중심적 가치 지식 정보, 친밀감? / playful</t>
  </si>
  <si>
    <t>주양육자와도 연결되어 있음.</t>
  </si>
  <si>
    <t>Green, K. M., Beaudreau, A. H., Lukin, M. K., &amp; Ardoin, N. M. (2022). Pathways to subsistence management in Alaska national parks: Perspectives of harvesters and agency staff. People and Nature, 4(6), 1664-1678.</t>
  </si>
  <si>
    <t xml:space="preserve">Indigenous systems of knowledge and governance worldwide have sustained reciprocal relationships with the environment that laid the foundation for physical and cultural continuance over thousands of years (Byrd, 2011; Whyte, 2018; Wildcat et al., 2014). </t>
  </si>
  <si>
    <t xml:space="preserve">Indigenous peoples have sustained deep connections and relationships with the land, animals and plants adapted over millennia (Barnhardt &amp; Kawagley, 2005; Carothers et al., 2021; Fienup-Riordan, 1990; VanStone, 1967). </t>
  </si>
  <si>
    <t>Lerstrup, I., Chawla, L., &amp; Heft, H. (2021). Affordances of Small Animals for Young Children: A Path to Environmental Values of Care. International Journal of Early Childhood Environmental Education, 9(1), 58-76.</t>
  </si>
  <si>
    <t>Affordances of Small Animals for Young Children: A Path to Environmental Values of Care</t>
  </si>
  <si>
    <t>Four ethnographic studies of this kind show children eagerly learning about their environment and its creatures through direct exploration and inquiry, as well as learning from each other and program staff (Elliot et al., 2014; Kharod &amp; Arreguin-Anderson, 2018; Jørgensen, 2016; McClain &amp; Vandermaas-Peeler, 2016). In each study, children demonstrated concern and care for wild animals; or over time they were able to overcome initial aversion to insects or small creatures like slugs and snails and show fascination and even care.</t>
  </si>
  <si>
    <t>Kharod, D., &amp; Arreguín-Anderson, M. G. (2018). From aversion to affinity in a preschooler's relationships with nature. Ecopsychology, 10(4), 317-327.</t>
  </si>
  <si>
    <t>Children's play preferences and the benefits of outdoor play and unstructured time in nature are well documented by researchers across numerous settings and cultures (Chawla, 2007; Chawla, Keena, Pevec, &amp; Stanley, 2014; Hart, 1979; Heerwagen &amp; Orians, 2002; Pyle, 2003; Sobel, 2002).</t>
  </si>
  <si>
    <t>Tasting leaves</t>
    <phoneticPr fontId="20" type="noConversion"/>
  </si>
  <si>
    <t>Unintentional seeing, intentional looking, observing, taking pictures of nature</t>
    <phoneticPr fontId="20" type="noConversion"/>
  </si>
  <si>
    <t>Positive nature experiences for child development</t>
    <phoneticPr fontId="20" type="noConversion"/>
  </si>
  <si>
    <t>Concerns about future</t>
    <phoneticPr fontId="20" type="noConversion"/>
  </si>
  <si>
    <t>Destructed nature</t>
    <phoneticPr fontId="20" type="noConversion"/>
  </si>
  <si>
    <t>I try to expose my child to the realities of environmental destruction.</t>
    <phoneticPr fontId="20" type="noConversion"/>
  </si>
  <si>
    <t>Exposing their children to destructed nature.</t>
    <phoneticPr fontId="20" type="noConversion"/>
  </si>
  <si>
    <t>For national development</t>
    <phoneticPr fontId="20" type="noConversion"/>
  </si>
  <si>
    <t>To mitigate and/or respond to environmental problems</t>
    <phoneticPr fontId="20" type="noConversion"/>
  </si>
  <si>
    <t>The role of environmental education in addressing contemporary environmental changes and safeguarding future generation</t>
    <phoneticPr fontId="20" type="noConversion"/>
  </si>
  <si>
    <t>To raise Children's environmental awareness</t>
    <phoneticPr fontId="20" type="noConversion"/>
  </si>
  <si>
    <t>Concerns about future environment</t>
    <phoneticPr fontId="20" type="noConversion"/>
  </si>
  <si>
    <t>Environmental education/action</t>
    <phoneticPr fontId="20" type="noConversion"/>
  </si>
  <si>
    <r>
      <t>Wild</t>
    </r>
    <r>
      <rPr>
        <sz val="10"/>
        <color theme="3"/>
        <rFont val="Arial (Body)"/>
      </rPr>
      <t>/modified</t>
    </r>
    <r>
      <rPr>
        <sz val="10"/>
        <color theme="3"/>
        <rFont val="Arial"/>
        <family val="2"/>
        <scheme val="minor"/>
      </rPr>
      <t xml:space="preserve"> natural places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</si>
</sst>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27">
    <font>
      <sz val="10"/>
      <color rgb="FF000000"/>
      <name val="Arial"/>
      <scheme val="minor"/>
    </font>
    <font>
      <sz val="10"/>
      <color theme="1"/>
      <name val="Arial"/>
      <family val="2"/>
      <scheme val="minor"/>
    </font>
    <font>
      <sz val="10"/>
      <color theme="1"/>
      <name val="Arial"/>
      <family val="2"/>
    </font>
    <font>
      <sz val="11"/>
      <color rgb="FF000000"/>
      <name val="Inconsolata"/>
    </font>
    <font>
      <b/>
      <sz val="10"/>
      <color theme="1"/>
      <name val="Arial"/>
      <family val="2"/>
      <scheme val="minor"/>
    </font>
    <font>
      <sz val="10"/>
      <color rgb="FFB7B7B7"/>
      <name val="Arial"/>
      <family val="2"/>
      <scheme val="minor"/>
    </font>
    <font>
      <sz val="10"/>
      <color rgb="FFCCCCCC"/>
      <name val="Arial"/>
      <family val="2"/>
      <scheme val="minor"/>
    </font>
    <font>
      <sz val="10"/>
      <color rgb="FFD9D9D9"/>
      <name val="Arial"/>
      <family val="2"/>
      <scheme val="minor"/>
    </font>
    <font>
      <sz val="10"/>
      <color rgb="FF000000"/>
      <name val="Arial"/>
      <family val="2"/>
      <scheme val="minor"/>
    </font>
    <font>
      <sz val="9"/>
      <color rgb="FF999999"/>
      <name val="&quot;Google Sans&quot;"/>
    </font>
    <font>
      <sz val="10"/>
      <color rgb="FF999999"/>
      <name val="Arial"/>
      <family val="2"/>
      <scheme val="minor"/>
    </font>
    <font>
      <b/>
      <sz val="10"/>
      <color rgb="FFFFFFFF"/>
      <name val="Arial"/>
      <family val="2"/>
      <scheme val="minor"/>
    </font>
    <font>
      <sz val="11"/>
      <color theme="1"/>
      <name val="TimesNewRomanPSMT"/>
    </font>
    <font>
      <sz val="10"/>
      <color rgb="FFCCCCCC"/>
      <name val="Arial"/>
      <family val="2"/>
    </font>
    <font>
      <b/>
      <sz val="10"/>
      <color theme="1"/>
      <name val="Arial"/>
      <family val="2"/>
    </font>
    <font>
      <sz val="10"/>
      <color rgb="FF000000"/>
      <name val="Arial"/>
      <family val="2"/>
    </font>
    <font>
      <sz val="10"/>
      <color rgb="FF000000"/>
      <name val="Roboto"/>
    </font>
    <font>
      <sz val="10"/>
      <color theme="1"/>
      <name val="Roboto"/>
    </font>
    <font>
      <sz val="10"/>
      <color rgb="FF222222"/>
      <name val="Arial"/>
      <family val="2"/>
    </font>
    <font>
      <u/>
      <sz val="11"/>
      <color rgb="FF292B2C"/>
      <name val="Roboto"/>
    </font>
    <font>
      <sz val="8"/>
      <name val="Arial"/>
      <family val="3"/>
      <charset val="129"/>
      <scheme val="minor"/>
    </font>
    <font>
      <sz val="10"/>
      <color theme="3"/>
      <name val="Arial"/>
      <family val="2"/>
      <scheme val="minor"/>
    </font>
    <font>
      <b/>
      <sz val="10"/>
      <color theme="3"/>
      <name val="Arial"/>
      <family val="2"/>
    </font>
    <font>
      <sz val="10"/>
      <color theme="3"/>
      <name val="Arial"/>
      <family val="2"/>
    </font>
    <font>
      <sz val="10"/>
      <color theme="3"/>
      <name val="Arial (Body)"/>
    </font>
    <font>
      <b/>
      <sz val="10"/>
      <color theme="3"/>
      <name val="Arial (본문)"/>
      <family val="3"/>
      <charset val="129"/>
    </font>
    <font>
      <sz val="10"/>
      <color theme="3"/>
      <name val="Arial (본문)"/>
      <family val="3"/>
      <charset val="129"/>
    </font>
  </fonts>
  <fills count="14">
    <fill>
      <patternFill patternType="none"/>
    </fill>
    <fill>
      <patternFill patternType="gray125"/>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
      <patternFill patternType="solid">
        <fgColor rgb="FFFF0000"/>
        <bgColor rgb="FFFF0000"/>
      </patternFill>
    </fill>
    <fill>
      <patternFill patternType="solid">
        <fgColor rgb="FFF3F3F3"/>
        <bgColor rgb="FFF3F3F3"/>
      </patternFill>
    </fill>
    <fill>
      <patternFill patternType="solid">
        <fgColor rgb="FFFFFF00"/>
        <bgColor rgb="FFFFFF00"/>
      </patternFill>
    </fill>
    <fill>
      <patternFill patternType="solid">
        <fgColor rgb="FFD9EAD3"/>
        <bgColor rgb="FFD9EAD3"/>
      </patternFill>
    </fill>
    <fill>
      <patternFill patternType="solid">
        <fgColor rgb="FFEFEFEF"/>
        <bgColor rgb="FFEFEFEF"/>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
      <patternFill patternType="solid">
        <fgColor rgb="FF000000"/>
        <bgColor rgb="FF000000"/>
      </patternFill>
    </fill>
  </fills>
  <borders count="5">
    <border>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36">
    <xf numFmtId="0" fontId="0" fillId="0" borderId="0" xfId="0"/>
    <xf numFmtId="0" fontId="1" fillId="0" borderId="0" xfId="0" applyFont="1"/>
    <xf numFmtId="0" fontId="2" fillId="2" borderId="0" xfId="0" applyFont="1" applyFill="1"/>
    <xf numFmtId="0" fontId="1" fillId="3" borderId="0" xfId="0" applyFont="1" applyFill="1"/>
    <xf numFmtId="0" fontId="2" fillId="0" borderId="0" xfId="0" applyFont="1" applyAlignment="1">
      <alignment vertical="center"/>
    </xf>
    <xf numFmtId="0" fontId="2" fillId="0" borderId="0" xfId="0" applyFont="1"/>
    <xf numFmtId="0" fontId="1" fillId="0" borderId="0" xfId="0" applyFont="1" applyAlignment="1">
      <alignment vertical="center"/>
    </xf>
    <xf numFmtId="0" fontId="3" fillId="4" borderId="0" xfId="0" applyFont="1" applyFill="1"/>
    <xf numFmtId="0" fontId="2" fillId="5" borderId="0" xfId="0" applyFont="1" applyFill="1"/>
    <xf numFmtId="0" fontId="1" fillId="5" borderId="0" xfId="0" applyFont="1" applyFill="1"/>
    <xf numFmtId="0" fontId="1" fillId="0" borderId="0" xfId="0" applyFont="1" applyAlignment="1">
      <alignment horizontal="left" vertical="center"/>
    </xf>
    <xf numFmtId="0" fontId="1" fillId="0" borderId="0" xfId="0" applyFont="1" applyAlignment="1">
      <alignment horizontal="left"/>
    </xf>
    <xf numFmtId="0" fontId="1" fillId="5" borderId="0" xfId="0" applyFont="1" applyFill="1" applyAlignment="1">
      <alignment horizontal="left"/>
    </xf>
    <xf numFmtId="0" fontId="1" fillId="5" borderId="0" xfId="0" applyFon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right" vertical="center"/>
    </xf>
    <xf numFmtId="0" fontId="2" fillId="4" borderId="0" xfId="0" applyFont="1" applyFill="1"/>
    <xf numFmtId="0" fontId="2" fillId="3" borderId="0" xfId="0" applyFont="1" applyFill="1"/>
    <xf numFmtId="2" fontId="1" fillId="7" borderId="0" xfId="0" applyNumberFormat="1" applyFont="1" applyFill="1"/>
    <xf numFmtId="0" fontId="1" fillId="7" borderId="0" xfId="0" applyFont="1" applyFill="1"/>
    <xf numFmtId="0" fontId="2" fillId="6" borderId="0" xfId="0" applyFont="1" applyFill="1"/>
    <xf numFmtId="0" fontId="1" fillId="6" borderId="0" xfId="0" applyFont="1" applyFill="1"/>
    <xf numFmtId="0" fontId="1" fillId="0" borderId="1" xfId="0" applyFont="1" applyBorder="1"/>
    <xf numFmtId="2" fontId="1" fillId="0" borderId="0" xfId="0" applyNumberFormat="1" applyFont="1"/>
    <xf numFmtId="2" fontId="3" fillId="4" borderId="0" xfId="0" applyNumberFormat="1" applyFont="1" applyFill="1"/>
    <xf numFmtId="0" fontId="1" fillId="9" borderId="0" xfId="0" applyFont="1" applyFill="1"/>
    <xf numFmtId="0" fontId="1" fillId="0" borderId="0" xfId="0" applyFont="1" applyAlignment="1">
      <alignment wrapText="1"/>
    </xf>
    <xf numFmtId="0" fontId="4" fillId="10" borderId="0" xfId="0" applyFont="1" applyFill="1"/>
    <xf numFmtId="0" fontId="4" fillId="0" borderId="0" xfId="0" applyFont="1"/>
    <xf numFmtId="0" fontId="4" fillId="11" borderId="0" xfId="0" applyFont="1" applyFill="1"/>
    <xf numFmtId="0" fontId="5" fillId="0" borderId="0" xfId="0" applyFont="1"/>
    <xf numFmtId="0" fontId="6" fillId="0" borderId="0" xfId="0" applyFont="1"/>
    <xf numFmtId="0" fontId="7" fillId="0" borderId="0" xfId="0" applyFont="1"/>
    <xf numFmtId="0" fontId="8" fillId="0" borderId="0" xfId="0" applyFont="1"/>
    <xf numFmtId="0" fontId="4" fillId="11" borderId="2" xfId="0" applyFont="1" applyFill="1" applyBorder="1"/>
    <xf numFmtId="0" fontId="4" fillId="0" borderId="2" xfId="0" applyFont="1" applyBorder="1"/>
    <xf numFmtId="0" fontId="1" fillId="0" borderId="2" xfId="0" applyFont="1" applyBorder="1"/>
    <xf numFmtId="0" fontId="9" fillId="4" borderId="0" xfId="0" applyFont="1" applyFill="1"/>
    <xf numFmtId="0" fontId="10" fillId="0" borderId="0" xfId="0" applyFont="1"/>
    <xf numFmtId="0" fontId="2" fillId="0" borderId="0" xfId="0" applyFont="1" applyAlignment="1">
      <alignment wrapText="1"/>
    </xf>
    <xf numFmtId="0" fontId="1" fillId="10" borderId="0" xfId="0" applyFont="1" applyFill="1"/>
    <xf numFmtId="0" fontId="4" fillId="10" borderId="3" xfId="0" applyFont="1" applyFill="1" applyBorder="1"/>
    <xf numFmtId="0" fontId="1" fillId="0" borderId="4" xfId="0" applyFont="1" applyBorder="1"/>
    <xf numFmtId="0" fontId="1" fillId="0" borderId="0" xfId="0" applyFont="1" applyAlignment="1">
      <alignment vertical="center" wrapText="1"/>
    </xf>
    <xf numFmtId="0" fontId="2" fillId="0" borderId="0" xfId="0" applyFont="1" applyAlignment="1">
      <alignment vertical="center" wrapText="1"/>
    </xf>
    <xf numFmtId="0" fontId="13" fillId="0" borderId="0" xfId="0" applyFont="1"/>
    <xf numFmtId="0" fontId="2" fillId="0" borderId="2" xfId="0" applyFont="1" applyBorder="1"/>
    <xf numFmtId="0" fontId="1" fillId="12" borderId="0" xfId="0" applyFont="1" applyFill="1"/>
    <xf numFmtId="0" fontId="15" fillId="4" borderId="0" xfId="0" applyFont="1" applyFill="1" applyAlignment="1">
      <alignment horizontal="left"/>
    </xf>
    <xf numFmtId="0" fontId="1" fillId="12" borderId="1" xfId="0" applyFont="1" applyFill="1" applyBorder="1"/>
    <xf numFmtId="0" fontId="1" fillId="13" borderId="0" xfId="0" applyFont="1" applyFill="1"/>
    <xf numFmtId="0" fontId="4" fillId="13" borderId="0" xfId="0" applyFont="1" applyFill="1"/>
    <xf numFmtId="0" fontId="1" fillId="13" borderId="0" xfId="0" applyFont="1" applyFill="1" applyAlignment="1">
      <alignment vertical="center"/>
    </xf>
    <xf numFmtId="0" fontId="14" fillId="0" borderId="0" xfId="0" applyFont="1"/>
    <xf numFmtId="0" fontId="1" fillId="12" borderId="2" xfId="0" applyFont="1" applyFill="1" applyBorder="1"/>
    <xf numFmtId="0" fontId="2" fillId="12" borderId="0" xfId="0" applyFont="1" applyFill="1"/>
    <xf numFmtId="0" fontId="14" fillId="0" borderId="2" xfId="0" applyFont="1" applyBorder="1"/>
    <xf numFmtId="0" fontId="2" fillId="12" borderId="2" xfId="0" applyFont="1" applyFill="1" applyBorder="1"/>
    <xf numFmtId="0" fontId="1" fillId="0" borderId="2" xfId="0" applyFont="1" applyBorder="1" applyAlignment="1">
      <alignment vertical="top"/>
    </xf>
    <xf numFmtId="0" fontId="2" fillId="12" borderId="2" xfId="0" applyFont="1" applyFill="1" applyBorder="1" applyAlignment="1">
      <alignment vertical="top"/>
    </xf>
    <xf numFmtId="0" fontId="2" fillId="0" borderId="0" xfId="0" applyFont="1" applyAlignment="1">
      <alignment horizontal="right"/>
    </xf>
    <xf numFmtId="2" fontId="2" fillId="0" borderId="0" xfId="0" applyNumberFormat="1" applyFont="1" applyAlignment="1">
      <alignment horizontal="right"/>
    </xf>
    <xf numFmtId="0" fontId="4" fillId="9" borderId="0" xfId="0" applyFont="1" applyFill="1" applyAlignment="1">
      <alignment vertical="center"/>
    </xf>
    <xf numFmtId="0" fontId="17" fillId="4" borderId="0" xfId="0" applyFont="1" applyFill="1" applyAlignment="1">
      <alignment wrapText="1"/>
    </xf>
    <xf numFmtId="0" fontId="18" fillId="4" borderId="0" xfId="0" applyFont="1" applyFill="1" applyAlignment="1">
      <alignment horizontal="left" vertical="center"/>
    </xf>
    <xf numFmtId="176" fontId="1" fillId="0" borderId="0" xfId="0" applyNumberFormat="1" applyFont="1"/>
    <xf numFmtId="176" fontId="2" fillId="0" borderId="0" xfId="0" applyNumberFormat="1" applyFont="1" applyAlignment="1">
      <alignment horizontal="right"/>
    </xf>
    <xf numFmtId="176" fontId="2" fillId="0" borderId="0" xfId="0" applyNumberFormat="1" applyFont="1"/>
    <xf numFmtId="2" fontId="2" fillId="0" borderId="0" xfId="0" applyNumberFormat="1" applyFont="1"/>
    <xf numFmtId="0" fontId="2" fillId="6" borderId="0" xfId="0" applyFont="1" applyFill="1" applyAlignment="1">
      <alignment horizontal="right"/>
    </xf>
    <xf numFmtId="2" fontId="2" fillId="6" borderId="0" xfId="0" applyNumberFormat="1" applyFont="1" applyFill="1"/>
    <xf numFmtId="2" fontId="2" fillId="6" borderId="0" xfId="0" applyNumberFormat="1" applyFont="1" applyFill="1" applyAlignment="1">
      <alignment horizontal="right"/>
    </xf>
    <xf numFmtId="0" fontId="15" fillId="3" borderId="0" xfId="0" applyFont="1" applyFill="1"/>
    <xf numFmtId="0" fontId="15" fillId="0" borderId="0" xfId="0" applyFont="1"/>
    <xf numFmtId="0" fontId="15" fillId="7" borderId="0" xfId="0" applyFont="1" applyFill="1"/>
    <xf numFmtId="0" fontId="16" fillId="7" borderId="0" xfId="0" applyFont="1" applyFill="1"/>
    <xf numFmtId="0" fontId="15" fillId="0" borderId="0" xfId="0" applyFont="1" applyAlignment="1">
      <alignment horizontal="right"/>
    </xf>
    <xf numFmtId="2" fontId="15" fillId="0" borderId="0" xfId="0" applyNumberFormat="1" applyFont="1" applyAlignment="1">
      <alignment horizontal="right"/>
    </xf>
    <xf numFmtId="0" fontId="19" fillId="4" borderId="0" xfId="0" applyFont="1" applyFill="1" applyAlignment="1">
      <alignment wrapText="1"/>
    </xf>
    <xf numFmtId="0" fontId="4" fillId="10" borderId="0" xfId="0" applyFont="1" applyFill="1" applyAlignment="1">
      <alignment vertical="center" wrapText="1"/>
    </xf>
    <xf numFmtId="0" fontId="4" fillId="10" borderId="0" xfId="0" applyFont="1" applyFill="1" applyAlignment="1">
      <alignment vertical="center"/>
    </xf>
    <xf numFmtId="0" fontId="4" fillId="10" borderId="0" xfId="0" applyFont="1" applyFill="1" applyAlignment="1">
      <alignment horizontal="center" vertical="center"/>
    </xf>
    <xf numFmtId="0" fontId="11" fillId="0" borderId="0" xfId="0" applyFont="1" applyAlignment="1">
      <alignment vertical="center"/>
    </xf>
    <xf numFmtId="0" fontId="1" fillId="0" borderId="0" xfId="0" applyFont="1" applyAlignment="1">
      <alignment horizontal="center" vertical="center"/>
    </xf>
    <xf numFmtId="0" fontId="5" fillId="0" borderId="0" xfId="0" applyFont="1" applyAlignment="1">
      <alignment wrapText="1"/>
    </xf>
    <xf numFmtId="0" fontId="6" fillId="0" borderId="0" xfId="0" applyFont="1" applyAlignment="1">
      <alignment wrapText="1"/>
    </xf>
    <xf numFmtId="0" fontId="12" fillId="4" borderId="0" xfId="0" applyFont="1" applyFill="1"/>
    <xf numFmtId="0" fontId="13" fillId="0" borderId="0" xfId="0" applyFont="1" applyAlignment="1">
      <alignment wrapText="1"/>
    </xf>
    <xf numFmtId="0" fontId="14" fillId="10" borderId="0" xfId="0" applyFont="1" applyFill="1" applyAlignment="1">
      <alignment vertical="center"/>
    </xf>
    <xf numFmtId="0" fontId="8" fillId="0" borderId="0" xfId="0" applyFont="1" applyAlignment="1">
      <alignment vertical="center"/>
    </xf>
    <xf numFmtId="0" fontId="21" fillId="0" borderId="0" xfId="0" applyFont="1" applyAlignment="1">
      <alignment horizontal="left" vertical="center"/>
    </xf>
    <xf numFmtId="0" fontId="22" fillId="10" borderId="0" xfId="0" applyFont="1" applyFill="1" applyAlignment="1">
      <alignment horizontal="left" vertical="center"/>
    </xf>
    <xf numFmtId="0" fontId="23" fillId="0" borderId="0" xfId="0" applyFont="1" applyAlignment="1">
      <alignment horizontal="left" vertical="center" wrapText="1"/>
    </xf>
    <xf numFmtId="0" fontId="21" fillId="0" borderId="0" xfId="0" applyFont="1" applyAlignment="1">
      <alignment horizontal="left" vertical="center" wrapText="1"/>
    </xf>
    <xf numFmtId="0" fontId="23" fillId="0" borderId="0" xfId="0" applyFont="1" applyAlignment="1">
      <alignment horizontal="left" vertical="center"/>
    </xf>
    <xf numFmtId="0" fontId="25" fillId="10" borderId="0" xfId="0" applyFont="1" applyFill="1" applyAlignment="1">
      <alignment vertical="center"/>
    </xf>
    <xf numFmtId="0" fontId="26" fillId="0" borderId="0" xfId="0" applyFont="1" applyAlignment="1">
      <alignment wrapText="1"/>
    </xf>
    <xf numFmtId="0" fontId="26" fillId="0" borderId="0" xfId="0" applyFont="1"/>
    <xf numFmtId="0" fontId="1" fillId="0" borderId="0" xfId="0" applyFont="1"/>
    <xf numFmtId="0" fontId="0" fillId="0" borderId="0" xfId="0"/>
    <xf numFmtId="0" fontId="4" fillId="6" borderId="0" xfId="0" applyFont="1" applyFill="1" applyAlignment="1">
      <alignment horizontal="right" vertical="center"/>
    </xf>
    <xf numFmtId="0" fontId="1" fillId="0" borderId="0" xfId="0" applyFont="1" applyAlignment="1">
      <alignment vertical="center"/>
    </xf>
    <xf numFmtId="0" fontId="1" fillId="0" borderId="0" xfId="0" applyFont="1" applyAlignment="1">
      <alignment horizontal="left" vertical="center"/>
    </xf>
    <xf numFmtId="0" fontId="2" fillId="0" borderId="0" xfId="0" applyFont="1" applyAlignment="1">
      <alignment vertical="center"/>
    </xf>
    <xf numFmtId="0" fontId="1" fillId="5" borderId="0" xfId="0" applyFont="1" applyFill="1" applyAlignment="1">
      <alignment vertical="center"/>
    </xf>
    <xf numFmtId="0" fontId="2" fillId="0" borderId="0" xfId="0" applyFont="1" applyAlignment="1">
      <alignment horizontal="left" vertical="center"/>
    </xf>
    <xf numFmtId="0" fontId="1" fillId="5" borderId="0" xfId="0" applyFont="1" applyFill="1"/>
    <xf numFmtId="0" fontId="2" fillId="4" borderId="0" xfId="0" applyFont="1" applyFill="1"/>
    <xf numFmtId="0" fontId="2" fillId="4" borderId="0" xfId="0" applyFont="1" applyFill="1" applyAlignment="1">
      <alignment vertical="center"/>
    </xf>
    <xf numFmtId="0" fontId="2" fillId="5" borderId="0" xfId="0" applyFont="1" applyFill="1" applyAlignment="1">
      <alignment horizontal="left" vertical="center"/>
    </xf>
    <xf numFmtId="0" fontId="1" fillId="5" borderId="0" xfId="0" applyFont="1" applyFill="1" applyAlignment="1">
      <alignment horizontal="left" vertical="center"/>
    </xf>
    <xf numFmtId="0" fontId="2" fillId="0" borderId="0" xfId="0" applyFont="1"/>
    <xf numFmtId="0" fontId="2" fillId="6" borderId="0" xfId="0" applyFont="1" applyFill="1" applyAlignment="1">
      <alignment horizontal="left" vertical="center"/>
    </xf>
    <xf numFmtId="0" fontId="3" fillId="4" borderId="0" xfId="0" applyFont="1" applyFill="1"/>
    <xf numFmtId="2" fontId="3" fillId="4" borderId="0" xfId="0" applyNumberFormat="1" applyFont="1" applyFill="1"/>
    <xf numFmtId="2" fontId="1" fillId="0" borderId="0" xfId="0" applyNumberFormat="1" applyFont="1"/>
    <xf numFmtId="2" fontId="1" fillId="7" borderId="0" xfId="0" applyNumberFormat="1" applyFont="1" applyFill="1"/>
    <xf numFmtId="0" fontId="1" fillId="7" borderId="0" xfId="0" applyFont="1" applyFill="1"/>
    <xf numFmtId="0" fontId="1" fillId="6" borderId="0" xfId="0" applyFont="1" applyFill="1"/>
    <xf numFmtId="0" fontId="2" fillId="8" borderId="0" xfId="0" applyFont="1" applyFill="1" applyAlignment="1">
      <alignment vertical="center"/>
    </xf>
    <xf numFmtId="0" fontId="1" fillId="8" borderId="0" xfId="0" applyFont="1" applyFill="1" applyAlignment="1">
      <alignment vertical="center"/>
    </xf>
    <xf numFmtId="0" fontId="1" fillId="7" borderId="0" xfId="0" applyFont="1" applyFill="1" applyAlignment="1">
      <alignment vertical="center"/>
    </xf>
    <xf numFmtId="0" fontId="1" fillId="0" borderId="2" xfId="0" applyFont="1" applyBorder="1"/>
    <xf numFmtId="0" fontId="1" fillId="0" borderId="0" xfId="0" applyFont="1" applyAlignment="1">
      <alignment horizontal="center" vertical="center" wrapText="1"/>
    </xf>
    <xf numFmtId="0" fontId="8"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right"/>
    </xf>
    <xf numFmtId="0" fontId="21" fillId="0" borderId="0" xfId="0" applyFont="1" applyAlignment="1">
      <alignment horizontal="left" vertical="center" wrapText="1"/>
    </xf>
    <xf numFmtId="0" fontId="1" fillId="0" borderId="0" xfId="0" applyFont="1" applyAlignment="1">
      <alignment horizontal="right" vertical="center" wrapText="1"/>
    </xf>
    <xf numFmtId="0" fontId="8" fillId="0" borderId="0" xfId="0" applyFont="1" applyAlignment="1">
      <alignment horizontal="right"/>
    </xf>
    <xf numFmtId="0" fontId="21" fillId="0" borderId="0" xfId="0" applyFont="1" applyAlignment="1">
      <alignment horizontal="left" vertical="center"/>
    </xf>
    <xf numFmtId="0" fontId="23" fillId="0" borderId="0" xfId="0" applyFont="1" applyAlignment="1">
      <alignment horizontal="left" vertical="center" wrapText="1"/>
    </xf>
    <xf numFmtId="0" fontId="2" fillId="0" borderId="0" xfId="0" applyFont="1" applyAlignment="1">
      <alignment vertical="center" wrapText="1"/>
    </xf>
    <xf numFmtId="0" fontId="8" fillId="0" borderId="0" xfId="0" applyFont="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liebertpub.com/doi/full/10.1089/eco.2018.0044"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E1:N365"/>
  <sheetViews>
    <sheetView workbookViewId="0"/>
  </sheetViews>
  <sheetFormatPr baseColWidth="10" defaultColWidth="12.6640625" defaultRowHeight="15.75" customHeight="1"/>
  <cols>
    <col min="5" max="5" width="11.1640625" customWidth="1"/>
    <col min="7" max="7" width="13.1640625" customWidth="1"/>
    <col min="8" max="8" width="20.33203125" customWidth="1"/>
    <col min="9" max="9" width="44.5" customWidth="1"/>
    <col min="12" max="12" width="44" customWidth="1"/>
  </cols>
  <sheetData>
    <row r="1" spans="5:13" ht="15.75" customHeight="1">
      <c r="I1" s="1" t="s">
        <v>0</v>
      </c>
      <c r="K1" s="1" t="s">
        <v>1</v>
      </c>
      <c r="M1" s="1" t="s">
        <v>2</v>
      </c>
    </row>
    <row r="2" spans="5:13" ht="15.75" customHeight="1">
      <c r="H2" s="1" t="s">
        <v>3</v>
      </c>
      <c r="K2" s="1" t="s">
        <v>4</v>
      </c>
      <c r="L2" s="1" t="s">
        <v>5</v>
      </c>
    </row>
    <row r="3" spans="5:13" ht="15.75" customHeight="1">
      <c r="K3" s="1" t="s">
        <v>6</v>
      </c>
    </row>
    <row r="4" spans="5:13" ht="15.75" customHeight="1">
      <c r="E4" s="2" t="s">
        <v>7</v>
      </c>
      <c r="F4" s="2" t="s">
        <v>8</v>
      </c>
      <c r="G4" s="2" t="s">
        <v>9</v>
      </c>
      <c r="H4" s="2" t="s">
        <v>10</v>
      </c>
      <c r="I4" s="2" t="s">
        <v>11</v>
      </c>
      <c r="J4" s="2" t="s">
        <v>12</v>
      </c>
      <c r="K4" s="2" t="s">
        <v>13</v>
      </c>
      <c r="L4" s="2" t="s">
        <v>14</v>
      </c>
      <c r="M4" s="3" t="s">
        <v>15</v>
      </c>
    </row>
    <row r="5" spans="5:13" ht="15.75" customHeight="1">
      <c r="E5" s="103" t="s">
        <v>16</v>
      </c>
      <c r="F5" s="103" t="s">
        <v>17</v>
      </c>
      <c r="G5" s="103" t="s">
        <v>18</v>
      </c>
      <c r="H5" s="103" t="s">
        <v>19</v>
      </c>
      <c r="I5" s="5" t="s">
        <v>20</v>
      </c>
      <c r="J5" s="98">
        <v>6</v>
      </c>
      <c r="K5" s="98">
        <v>9.09</v>
      </c>
      <c r="L5" s="98" t="s">
        <v>21</v>
      </c>
    </row>
    <row r="6" spans="5:13" ht="15.75" customHeight="1">
      <c r="E6" s="99"/>
      <c r="F6" s="99"/>
      <c r="G6" s="99"/>
      <c r="H6" s="99"/>
      <c r="I6" s="5" t="s">
        <v>22</v>
      </c>
      <c r="J6" s="99"/>
      <c r="K6" s="99"/>
      <c r="L6" s="99"/>
    </row>
    <row r="7" spans="5:13" ht="15.75" customHeight="1">
      <c r="E7" s="99"/>
      <c r="F7" s="99"/>
      <c r="G7" s="99"/>
      <c r="H7" s="99"/>
      <c r="I7" s="5" t="s">
        <v>23</v>
      </c>
      <c r="J7" s="99"/>
      <c r="K7" s="99"/>
      <c r="L7" s="99"/>
    </row>
    <row r="8" spans="5:13" ht="15.75" customHeight="1">
      <c r="E8" s="99"/>
      <c r="F8" s="99"/>
      <c r="G8" s="99"/>
      <c r="H8" s="99"/>
      <c r="I8" s="5" t="s">
        <v>24</v>
      </c>
      <c r="J8" s="99"/>
      <c r="K8" s="99"/>
      <c r="L8" s="99"/>
    </row>
    <row r="9" spans="5:13" ht="15.75" customHeight="1">
      <c r="E9" s="99"/>
      <c r="F9" s="99"/>
      <c r="G9" s="99"/>
      <c r="H9" s="99"/>
      <c r="I9" s="5" t="s">
        <v>25</v>
      </c>
      <c r="J9" s="99"/>
      <c r="K9" s="99"/>
      <c r="L9" s="99"/>
    </row>
    <row r="10" spans="5:13" ht="15.75" customHeight="1">
      <c r="E10" s="99"/>
      <c r="F10" s="99"/>
      <c r="G10" s="99"/>
      <c r="H10" s="99"/>
      <c r="I10" s="5" t="s">
        <v>26</v>
      </c>
      <c r="J10" s="99"/>
      <c r="K10" s="99"/>
      <c r="L10" s="99"/>
    </row>
    <row r="11" spans="5:13" ht="15.75" customHeight="1">
      <c r="E11" s="99"/>
      <c r="F11" s="99"/>
      <c r="G11" s="99"/>
      <c r="H11" s="103" t="s">
        <v>27</v>
      </c>
      <c r="I11" s="5" t="s">
        <v>28</v>
      </c>
      <c r="J11" s="111">
        <v>3</v>
      </c>
      <c r="K11" s="98">
        <v>4.55</v>
      </c>
      <c r="L11" s="98" t="s">
        <v>29</v>
      </c>
    </row>
    <row r="12" spans="5:13" ht="15.75" customHeight="1">
      <c r="E12" s="99"/>
      <c r="F12" s="99"/>
      <c r="G12" s="99"/>
      <c r="H12" s="99"/>
      <c r="I12" s="5" t="s">
        <v>30</v>
      </c>
      <c r="J12" s="99"/>
      <c r="K12" s="99"/>
      <c r="L12" s="99"/>
    </row>
    <row r="13" spans="5:13" ht="15.75" customHeight="1">
      <c r="E13" s="99"/>
      <c r="F13" s="99"/>
      <c r="G13" s="99"/>
      <c r="H13" s="99"/>
      <c r="I13" s="5" t="s">
        <v>31</v>
      </c>
      <c r="J13" s="99"/>
      <c r="K13" s="99"/>
      <c r="L13" s="99"/>
    </row>
    <row r="14" spans="5:13" ht="15.75" customHeight="1">
      <c r="E14" s="99"/>
      <c r="F14" s="99"/>
      <c r="G14" s="99"/>
      <c r="H14" s="103" t="s">
        <v>32</v>
      </c>
      <c r="I14" s="5" t="s">
        <v>33</v>
      </c>
      <c r="J14" s="111">
        <v>3</v>
      </c>
      <c r="K14" s="98">
        <v>4.55</v>
      </c>
      <c r="L14" s="98" t="s">
        <v>34</v>
      </c>
    </row>
    <row r="15" spans="5:13" ht="15.75" customHeight="1">
      <c r="E15" s="99"/>
      <c r="F15" s="99"/>
      <c r="G15" s="99"/>
      <c r="H15" s="99"/>
      <c r="I15" s="5" t="s">
        <v>35</v>
      </c>
      <c r="J15" s="99"/>
      <c r="K15" s="99"/>
      <c r="L15" s="99"/>
    </row>
    <row r="16" spans="5:13" ht="15.75" customHeight="1">
      <c r="E16" s="99"/>
      <c r="F16" s="99"/>
      <c r="G16" s="99"/>
      <c r="H16" s="99"/>
      <c r="I16" s="5" t="s">
        <v>36</v>
      </c>
      <c r="J16" s="99"/>
      <c r="K16" s="99"/>
      <c r="L16" s="99"/>
    </row>
    <row r="17" spans="5:12" ht="15.75" customHeight="1">
      <c r="E17" s="99"/>
      <c r="F17" s="99"/>
      <c r="G17" s="99"/>
      <c r="H17" s="103" t="s">
        <v>37</v>
      </c>
      <c r="I17" s="5" t="s">
        <v>38</v>
      </c>
      <c r="J17" s="111">
        <v>15</v>
      </c>
      <c r="K17" s="98">
        <v>22.73</v>
      </c>
      <c r="L17" s="98" t="s">
        <v>39</v>
      </c>
    </row>
    <row r="18" spans="5:12" ht="15.75" customHeight="1">
      <c r="E18" s="99"/>
      <c r="F18" s="99"/>
      <c r="G18" s="99"/>
      <c r="H18" s="99"/>
      <c r="I18" s="5" t="s">
        <v>40</v>
      </c>
      <c r="J18" s="99"/>
      <c r="K18" s="99"/>
      <c r="L18" s="99"/>
    </row>
    <row r="19" spans="5:12" ht="15.75" customHeight="1">
      <c r="E19" s="99"/>
      <c r="F19" s="99"/>
      <c r="G19" s="99"/>
      <c r="H19" s="99"/>
      <c r="I19" s="5" t="s">
        <v>41</v>
      </c>
      <c r="J19" s="99"/>
      <c r="K19" s="99"/>
      <c r="L19" s="99"/>
    </row>
    <row r="20" spans="5:12" ht="15.75" customHeight="1">
      <c r="E20" s="99"/>
      <c r="F20" s="99"/>
      <c r="G20" s="99"/>
      <c r="H20" s="99"/>
      <c r="I20" s="5" t="s">
        <v>42</v>
      </c>
      <c r="J20" s="99"/>
      <c r="K20" s="99"/>
      <c r="L20" s="99"/>
    </row>
    <row r="21" spans="5:12" ht="15.75" customHeight="1">
      <c r="E21" s="99"/>
      <c r="F21" s="99"/>
      <c r="G21" s="99"/>
      <c r="H21" s="99"/>
      <c r="I21" s="5" t="s">
        <v>43</v>
      </c>
      <c r="J21" s="99"/>
      <c r="K21" s="99"/>
      <c r="L21" s="99"/>
    </row>
    <row r="22" spans="5:12" ht="15.75" customHeight="1">
      <c r="E22" s="99"/>
      <c r="F22" s="99"/>
      <c r="G22" s="99"/>
      <c r="H22" s="99"/>
      <c r="I22" s="5" t="s">
        <v>44</v>
      </c>
      <c r="J22" s="99"/>
      <c r="K22" s="99"/>
      <c r="L22" s="99"/>
    </row>
    <row r="23" spans="5:12" ht="15.75" customHeight="1">
      <c r="E23" s="99"/>
      <c r="F23" s="99"/>
      <c r="G23" s="99"/>
      <c r="H23" s="99"/>
      <c r="I23" s="5" t="s">
        <v>45</v>
      </c>
      <c r="J23" s="99"/>
      <c r="K23" s="99"/>
      <c r="L23" s="99"/>
    </row>
    <row r="24" spans="5:12" ht="15.75" customHeight="1">
      <c r="E24" s="99"/>
      <c r="F24" s="99"/>
      <c r="G24" s="99"/>
      <c r="H24" s="99"/>
      <c r="I24" s="5" t="s">
        <v>46</v>
      </c>
      <c r="J24" s="99"/>
      <c r="K24" s="99"/>
      <c r="L24" s="99"/>
    </row>
    <row r="25" spans="5:12" ht="15.75" customHeight="1">
      <c r="E25" s="99"/>
      <c r="F25" s="99"/>
      <c r="G25" s="99"/>
      <c r="H25" s="99"/>
      <c r="I25" s="5" t="s">
        <v>47</v>
      </c>
      <c r="J25" s="99"/>
      <c r="K25" s="99"/>
      <c r="L25" s="99"/>
    </row>
    <row r="26" spans="5:12" ht="15.75" customHeight="1">
      <c r="E26" s="99"/>
      <c r="F26" s="99"/>
      <c r="G26" s="99"/>
      <c r="H26" s="99"/>
      <c r="I26" s="5" t="s">
        <v>48</v>
      </c>
      <c r="J26" s="99"/>
      <c r="K26" s="99"/>
      <c r="L26" s="99"/>
    </row>
    <row r="27" spans="5:12" ht="15.75" customHeight="1">
      <c r="E27" s="99"/>
      <c r="F27" s="99"/>
      <c r="G27" s="99"/>
      <c r="H27" s="99"/>
      <c r="I27" s="5" t="s">
        <v>49</v>
      </c>
      <c r="J27" s="99"/>
      <c r="K27" s="99"/>
      <c r="L27" s="99"/>
    </row>
    <row r="28" spans="5:12" ht="15.75" customHeight="1">
      <c r="E28" s="99"/>
      <c r="F28" s="99"/>
      <c r="G28" s="99"/>
      <c r="H28" s="99"/>
      <c r="I28" s="5" t="s">
        <v>50</v>
      </c>
      <c r="J28" s="99"/>
      <c r="K28" s="99"/>
      <c r="L28" s="99"/>
    </row>
    <row r="29" spans="5:12" ht="15.75" customHeight="1">
      <c r="E29" s="99"/>
      <c r="F29" s="99"/>
      <c r="G29" s="99"/>
      <c r="H29" s="99"/>
      <c r="I29" s="5" t="s">
        <v>51</v>
      </c>
      <c r="J29" s="99"/>
      <c r="K29" s="99"/>
      <c r="L29" s="99"/>
    </row>
    <row r="30" spans="5:12" ht="15.75" customHeight="1">
      <c r="E30" s="99"/>
      <c r="F30" s="99"/>
      <c r="G30" s="99"/>
      <c r="H30" s="99"/>
      <c r="I30" s="5" t="s">
        <v>52</v>
      </c>
      <c r="J30" s="99"/>
      <c r="K30" s="99"/>
      <c r="L30" s="99"/>
    </row>
    <row r="31" spans="5:12" ht="15.75" customHeight="1">
      <c r="E31" s="99"/>
      <c r="F31" s="99"/>
      <c r="G31" s="99"/>
      <c r="H31" s="99"/>
      <c r="I31" s="1" t="s">
        <v>53</v>
      </c>
      <c r="J31" s="99"/>
      <c r="K31" s="99"/>
      <c r="L31" s="99"/>
    </row>
    <row r="32" spans="5:12" ht="15.75" customHeight="1">
      <c r="E32" s="99"/>
      <c r="F32" s="99"/>
      <c r="G32" s="99"/>
      <c r="H32" s="103" t="s">
        <v>54</v>
      </c>
      <c r="I32" s="1" t="s">
        <v>55</v>
      </c>
      <c r="J32" s="98">
        <v>2</v>
      </c>
      <c r="K32" s="98">
        <v>3.03</v>
      </c>
      <c r="L32" s="98" t="s">
        <v>56</v>
      </c>
    </row>
    <row r="33" spans="5:12" ht="15.75" customHeight="1">
      <c r="E33" s="99"/>
      <c r="F33" s="99"/>
      <c r="G33" s="99"/>
      <c r="H33" s="99"/>
      <c r="I33" s="1" t="s">
        <v>57</v>
      </c>
      <c r="J33" s="99"/>
      <c r="K33" s="99"/>
      <c r="L33" s="99"/>
    </row>
    <row r="34" spans="5:12" ht="15.75" customHeight="1">
      <c r="E34" s="99"/>
      <c r="F34" s="99"/>
      <c r="G34" s="99"/>
      <c r="H34" s="103" t="s">
        <v>58</v>
      </c>
      <c r="I34" s="1" t="s">
        <v>59</v>
      </c>
      <c r="J34" s="98">
        <v>3</v>
      </c>
      <c r="K34" s="98">
        <v>4.55</v>
      </c>
      <c r="L34" s="98" t="s">
        <v>60</v>
      </c>
    </row>
    <row r="35" spans="5:12" ht="15.75" customHeight="1">
      <c r="E35" s="99"/>
      <c r="F35" s="99"/>
      <c r="G35" s="99"/>
      <c r="H35" s="99"/>
      <c r="I35" s="1" t="s">
        <v>61</v>
      </c>
      <c r="J35" s="99"/>
      <c r="K35" s="99"/>
      <c r="L35" s="99"/>
    </row>
    <row r="36" spans="5:12" ht="15.75" customHeight="1">
      <c r="E36" s="99"/>
      <c r="F36" s="99"/>
      <c r="G36" s="99"/>
      <c r="H36" s="99"/>
      <c r="I36" s="1" t="s">
        <v>62</v>
      </c>
      <c r="J36" s="99"/>
      <c r="K36" s="99"/>
      <c r="L36" s="99"/>
    </row>
    <row r="37" spans="5:12" ht="15.75" customHeight="1">
      <c r="E37" s="99"/>
      <c r="F37" s="99"/>
      <c r="G37" s="99"/>
      <c r="H37" s="101" t="s">
        <v>63</v>
      </c>
      <c r="I37" s="1" t="s">
        <v>64</v>
      </c>
      <c r="J37" s="98">
        <v>13</v>
      </c>
      <c r="K37" s="98">
        <v>19.7</v>
      </c>
      <c r="L37" s="98" t="s">
        <v>65</v>
      </c>
    </row>
    <row r="38" spans="5:12" ht="15.75" customHeight="1">
      <c r="E38" s="99"/>
      <c r="F38" s="99"/>
      <c r="G38" s="99"/>
      <c r="H38" s="99"/>
      <c r="I38" s="5" t="s">
        <v>66</v>
      </c>
      <c r="J38" s="99"/>
      <c r="K38" s="99"/>
      <c r="L38" s="99"/>
    </row>
    <row r="39" spans="5:12" ht="15.75" customHeight="1">
      <c r="E39" s="99"/>
      <c r="F39" s="99"/>
      <c r="G39" s="99"/>
      <c r="H39" s="99"/>
      <c r="I39" s="5" t="s">
        <v>67</v>
      </c>
      <c r="J39" s="99"/>
      <c r="K39" s="99"/>
      <c r="L39" s="99"/>
    </row>
    <row r="40" spans="5:12" ht="15.75" customHeight="1">
      <c r="E40" s="99"/>
      <c r="F40" s="99"/>
      <c r="G40" s="99"/>
      <c r="H40" s="99"/>
      <c r="I40" s="5" t="s">
        <v>68</v>
      </c>
      <c r="J40" s="99"/>
      <c r="K40" s="99"/>
      <c r="L40" s="99"/>
    </row>
    <row r="41" spans="5:12" ht="15.75" customHeight="1">
      <c r="E41" s="99"/>
      <c r="F41" s="99"/>
      <c r="G41" s="99"/>
      <c r="H41" s="99"/>
      <c r="I41" s="5" t="s">
        <v>69</v>
      </c>
      <c r="J41" s="99"/>
      <c r="K41" s="99"/>
      <c r="L41" s="99"/>
    </row>
    <row r="42" spans="5:12" ht="15.75" customHeight="1">
      <c r="E42" s="99"/>
      <c r="F42" s="99"/>
      <c r="G42" s="99"/>
      <c r="H42" s="99"/>
      <c r="I42" s="5" t="s">
        <v>70</v>
      </c>
      <c r="J42" s="99"/>
      <c r="K42" s="99"/>
      <c r="L42" s="99"/>
    </row>
    <row r="43" spans="5:12" ht="15.75" customHeight="1">
      <c r="E43" s="99"/>
      <c r="F43" s="99"/>
      <c r="G43" s="99"/>
      <c r="H43" s="99"/>
      <c r="I43" s="5" t="s">
        <v>71</v>
      </c>
      <c r="J43" s="99"/>
      <c r="K43" s="99"/>
      <c r="L43" s="99"/>
    </row>
    <row r="44" spans="5:12" ht="15.75" customHeight="1">
      <c r="E44" s="99"/>
      <c r="F44" s="99"/>
      <c r="G44" s="99"/>
      <c r="H44" s="99"/>
      <c r="I44" s="5" t="s">
        <v>72</v>
      </c>
      <c r="J44" s="99"/>
      <c r="K44" s="99"/>
      <c r="L44" s="99"/>
    </row>
    <row r="45" spans="5:12" ht="15.75" customHeight="1">
      <c r="E45" s="99"/>
      <c r="F45" s="99"/>
      <c r="G45" s="99"/>
      <c r="H45" s="99"/>
      <c r="I45" s="5" t="s">
        <v>73</v>
      </c>
      <c r="J45" s="99"/>
      <c r="K45" s="99"/>
      <c r="L45" s="99"/>
    </row>
    <row r="46" spans="5:12" ht="15.75" customHeight="1">
      <c r="E46" s="99"/>
      <c r="F46" s="99"/>
      <c r="G46" s="99"/>
      <c r="H46" s="99"/>
      <c r="I46" s="5" t="s">
        <v>74</v>
      </c>
      <c r="J46" s="99"/>
      <c r="K46" s="99"/>
      <c r="L46" s="99"/>
    </row>
    <row r="47" spans="5:12" ht="15.75" customHeight="1">
      <c r="E47" s="99"/>
      <c r="F47" s="99"/>
      <c r="G47" s="99"/>
      <c r="H47" s="99"/>
      <c r="I47" s="5" t="s">
        <v>75</v>
      </c>
      <c r="J47" s="99"/>
      <c r="K47" s="99"/>
      <c r="L47" s="99"/>
    </row>
    <row r="48" spans="5:12" ht="15.75" customHeight="1">
      <c r="E48" s="99"/>
      <c r="F48" s="99"/>
      <c r="G48" s="99"/>
      <c r="H48" s="99"/>
      <c r="I48" s="5" t="s">
        <v>76</v>
      </c>
      <c r="J48" s="99"/>
      <c r="K48" s="99"/>
      <c r="L48" s="99"/>
    </row>
    <row r="49" spans="5:12" ht="15.75" customHeight="1">
      <c r="E49" s="99"/>
      <c r="F49" s="99"/>
      <c r="G49" s="99"/>
      <c r="H49" s="99"/>
      <c r="I49" s="5" t="s">
        <v>77</v>
      </c>
      <c r="J49" s="99"/>
      <c r="K49" s="99"/>
      <c r="L49" s="99"/>
    </row>
    <row r="50" spans="5:12" ht="15.75" customHeight="1">
      <c r="E50" s="99"/>
      <c r="F50" s="99"/>
      <c r="G50" s="103" t="s">
        <v>78</v>
      </c>
      <c r="H50" s="103" t="s">
        <v>79</v>
      </c>
      <c r="I50" s="5" t="s">
        <v>80</v>
      </c>
      <c r="J50" s="98">
        <v>3</v>
      </c>
      <c r="K50" s="98">
        <v>4.55</v>
      </c>
      <c r="L50" s="98" t="s">
        <v>81</v>
      </c>
    </row>
    <row r="51" spans="5:12" ht="15.75" customHeight="1">
      <c r="E51" s="99"/>
      <c r="F51" s="99"/>
      <c r="G51" s="99"/>
      <c r="H51" s="99"/>
      <c r="I51" s="5" t="s">
        <v>82</v>
      </c>
      <c r="J51" s="99"/>
      <c r="K51" s="99"/>
      <c r="L51" s="99"/>
    </row>
    <row r="52" spans="5:12" ht="15.75" customHeight="1">
      <c r="E52" s="99"/>
      <c r="F52" s="99"/>
      <c r="G52" s="99"/>
      <c r="H52" s="99"/>
      <c r="I52" s="5" t="s">
        <v>83</v>
      </c>
      <c r="J52" s="99"/>
      <c r="K52" s="99"/>
      <c r="L52" s="99"/>
    </row>
    <row r="53" spans="5:12" ht="13">
      <c r="E53" s="99"/>
      <c r="F53" s="99"/>
      <c r="G53" s="99"/>
      <c r="H53" s="4" t="s">
        <v>84</v>
      </c>
      <c r="I53" s="5" t="s">
        <v>85</v>
      </c>
      <c r="J53" s="1">
        <v>1</v>
      </c>
      <c r="K53" s="1">
        <v>1.52</v>
      </c>
      <c r="L53" s="7" t="s">
        <v>86</v>
      </c>
    </row>
    <row r="54" spans="5:12" ht="15.75" customHeight="1">
      <c r="E54" s="99"/>
      <c r="F54" s="99"/>
      <c r="G54" s="99"/>
      <c r="H54" s="103" t="s">
        <v>87</v>
      </c>
      <c r="I54" s="5" t="s">
        <v>88</v>
      </c>
      <c r="J54" s="98">
        <v>4</v>
      </c>
      <c r="K54" s="98">
        <v>6.06</v>
      </c>
      <c r="L54" s="98" t="s">
        <v>89</v>
      </c>
    </row>
    <row r="55" spans="5:12" ht="15.75" customHeight="1">
      <c r="E55" s="99"/>
      <c r="F55" s="99"/>
      <c r="G55" s="99"/>
      <c r="H55" s="99"/>
      <c r="I55" s="5" t="s">
        <v>90</v>
      </c>
      <c r="J55" s="99"/>
      <c r="K55" s="99"/>
      <c r="L55" s="99"/>
    </row>
    <row r="56" spans="5:12" ht="15.75" customHeight="1">
      <c r="E56" s="99"/>
      <c r="F56" s="99"/>
      <c r="G56" s="99"/>
      <c r="H56" s="99"/>
      <c r="I56" s="5" t="s">
        <v>91</v>
      </c>
      <c r="J56" s="99"/>
      <c r="K56" s="99"/>
      <c r="L56" s="99"/>
    </row>
    <row r="57" spans="5:12" ht="15.75" customHeight="1">
      <c r="E57" s="99"/>
      <c r="F57" s="99"/>
      <c r="G57" s="99"/>
      <c r="H57" s="99"/>
      <c r="I57" s="5" t="s">
        <v>92</v>
      </c>
      <c r="J57" s="99"/>
      <c r="K57" s="99"/>
      <c r="L57" s="99"/>
    </row>
    <row r="58" spans="5:12" ht="13">
      <c r="E58" s="99"/>
      <c r="F58" s="99"/>
      <c r="G58" s="99"/>
      <c r="H58" s="103" t="s">
        <v>93</v>
      </c>
      <c r="I58" s="8" t="s">
        <v>94</v>
      </c>
      <c r="J58" s="98">
        <v>10</v>
      </c>
      <c r="K58" s="98">
        <v>15.15</v>
      </c>
      <c r="L58" s="98" t="s">
        <v>95</v>
      </c>
    </row>
    <row r="59" spans="5:12" ht="13">
      <c r="E59" s="99"/>
      <c r="F59" s="99"/>
      <c r="G59" s="99"/>
      <c r="H59" s="99"/>
      <c r="I59" s="8" t="s">
        <v>96</v>
      </c>
      <c r="J59" s="99"/>
      <c r="K59" s="99"/>
      <c r="L59" s="99"/>
    </row>
    <row r="60" spans="5:12" ht="13">
      <c r="E60" s="99"/>
      <c r="F60" s="99"/>
      <c r="G60" s="99"/>
      <c r="H60" s="99"/>
      <c r="I60" s="5" t="s">
        <v>97</v>
      </c>
      <c r="J60" s="99"/>
      <c r="K60" s="99"/>
      <c r="L60" s="99"/>
    </row>
    <row r="61" spans="5:12" ht="13">
      <c r="E61" s="99"/>
      <c r="F61" s="99"/>
      <c r="G61" s="99"/>
      <c r="H61" s="99"/>
      <c r="I61" s="1" t="s">
        <v>98</v>
      </c>
      <c r="J61" s="99"/>
      <c r="K61" s="99"/>
      <c r="L61" s="99"/>
    </row>
    <row r="62" spans="5:12" ht="13">
      <c r="E62" s="99"/>
      <c r="F62" s="99"/>
      <c r="G62" s="99"/>
      <c r="H62" s="99"/>
      <c r="I62" s="1" t="s">
        <v>99</v>
      </c>
      <c r="J62" s="99"/>
      <c r="K62" s="99"/>
      <c r="L62" s="99"/>
    </row>
    <row r="63" spans="5:12" ht="13">
      <c r="E63" s="99"/>
      <c r="F63" s="99"/>
      <c r="G63" s="99"/>
      <c r="H63" s="99"/>
      <c r="I63" s="1" t="s">
        <v>100</v>
      </c>
      <c r="J63" s="99"/>
      <c r="K63" s="99"/>
      <c r="L63" s="99"/>
    </row>
    <row r="64" spans="5:12" ht="13">
      <c r="E64" s="99"/>
      <c r="F64" s="99"/>
      <c r="G64" s="99"/>
      <c r="H64" s="99"/>
      <c r="I64" s="1" t="s">
        <v>101</v>
      </c>
      <c r="J64" s="99"/>
      <c r="K64" s="99"/>
      <c r="L64" s="99"/>
    </row>
    <row r="65" spans="5:12" ht="13">
      <c r="E65" s="99"/>
      <c r="F65" s="99"/>
      <c r="G65" s="99"/>
      <c r="H65" s="99"/>
      <c r="I65" s="1" t="s">
        <v>102</v>
      </c>
      <c r="J65" s="99"/>
      <c r="K65" s="99"/>
      <c r="L65" s="99"/>
    </row>
    <row r="66" spans="5:12" ht="13">
      <c r="E66" s="99"/>
      <c r="F66" s="99"/>
      <c r="G66" s="99"/>
      <c r="H66" s="99"/>
      <c r="I66" s="1" t="s">
        <v>103</v>
      </c>
      <c r="J66" s="99"/>
      <c r="K66" s="99"/>
      <c r="L66" s="99"/>
    </row>
    <row r="67" spans="5:12" ht="13">
      <c r="E67" s="99"/>
      <c r="F67" s="99"/>
      <c r="G67" s="99"/>
      <c r="H67" s="99"/>
      <c r="I67" s="9" t="s">
        <v>104</v>
      </c>
      <c r="J67" s="99"/>
      <c r="K67" s="99"/>
      <c r="L67" s="99"/>
    </row>
    <row r="68" spans="5:12" ht="13">
      <c r="E68" s="99"/>
      <c r="F68" s="99"/>
      <c r="G68" s="99"/>
      <c r="H68" s="101" t="s">
        <v>105</v>
      </c>
      <c r="I68" s="1" t="s">
        <v>106</v>
      </c>
      <c r="J68" s="98">
        <v>3</v>
      </c>
      <c r="K68" s="98">
        <v>4.55</v>
      </c>
      <c r="L68" s="98" t="s">
        <v>107</v>
      </c>
    </row>
    <row r="69" spans="5:12" ht="13">
      <c r="E69" s="99"/>
      <c r="F69" s="99"/>
      <c r="G69" s="99"/>
      <c r="H69" s="99"/>
      <c r="I69" s="1" t="s">
        <v>108</v>
      </c>
      <c r="J69" s="99"/>
      <c r="K69" s="99"/>
      <c r="L69" s="99"/>
    </row>
    <row r="70" spans="5:12" ht="13">
      <c r="E70" s="99"/>
      <c r="F70" s="99"/>
      <c r="G70" s="99"/>
      <c r="H70" s="99"/>
      <c r="I70" s="1" t="s">
        <v>109</v>
      </c>
      <c r="J70" s="99"/>
      <c r="K70" s="99"/>
      <c r="L70" s="99"/>
    </row>
    <row r="71" spans="5:12" ht="13">
      <c r="E71" s="99"/>
      <c r="F71" s="100" t="s">
        <v>110</v>
      </c>
      <c r="G71" s="99"/>
      <c r="H71" s="99"/>
      <c r="I71" s="99"/>
      <c r="J71" s="1">
        <f>SUM(J5:J70)</f>
        <v>66</v>
      </c>
      <c r="K71" s="1">
        <f>SUM(K5:K70)</f>
        <v>100.03</v>
      </c>
    </row>
    <row r="72" spans="5:12" ht="13">
      <c r="E72" s="99"/>
      <c r="F72" s="102" t="s">
        <v>111</v>
      </c>
      <c r="G72" s="102" t="s">
        <v>112</v>
      </c>
      <c r="H72" s="102" t="s">
        <v>113</v>
      </c>
      <c r="I72" s="11" t="s">
        <v>114</v>
      </c>
      <c r="J72" s="98">
        <v>3</v>
      </c>
      <c r="K72" s="98">
        <v>12.5</v>
      </c>
      <c r="L72" s="98" t="s">
        <v>115</v>
      </c>
    </row>
    <row r="73" spans="5:12" ht="13">
      <c r="E73" s="99"/>
      <c r="F73" s="99"/>
      <c r="G73" s="99"/>
      <c r="H73" s="99"/>
      <c r="I73" s="11" t="s">
        <v>116</v>
      </c>
      <c r="J73" s="99"/>
      <c r="K73" s="99"/>
      <c r="L73" s="99"/>
    </row>
    <row r="74" spans="5:12" ht="13">
      <c r="E74" s="99"/>
      <c r="F74" s="99"/>
      <c r="G74" s="99"/>
      <c r="H74" s="99"/>
      <c r="I74" s="12" t="s">
        <v>117</v>
      </c>
      <c r="J74" s="99"/>
      <c r="K74" s="99"/>
      <c r="L74" s="99"/>
    </row>
    <row r="75" spans="5:12" ht="13">
      <c r="E75" s="99"/>
      <c r="F75" s="99"/>
      <c r="G75" s="99"/>
      <c r="H75" s="10" t="s">
        <v>118</v>
      </c>
      <c r="I75" s="11" t="s">
        <v>119</v>
      </c>
      <c r="J75" s="1">
        <v>1</v>
      </c>
      <c r="K75" s="7">
        <v>4.17</v>
      </c>
      <c r="L75" s="1" t="s">
        <v>120</v>
      </c>
    </row>
    <row r="76" spans="5:12" ht="13">
      <c r="E76" s="99"/>
      <c r="F76" s="99"/>
      <c r="G76" s="99"/>
      <c r="H76" s="102" t="s">
        <v>121</v>
      </c>
      <c r="I76" s="11" t="s">
        <v>122</v>
      </c>
      <c r="J76" s="98">
        <v>4</v>
      </c>
      <c r="K76" s="98">
        <v>16.670000000000002</v>
      </c>
      <c r="L76" s="98" t="s">
        <v>123</v>
      </c>
    </row>
    <row r="77" spans="5:12" ht="13">
      <c r="E77" s="99"/>
      <c r="F77" s="99"/>
      <c r="G77" s="99"/>
      <c r="H77" s="99"/>
      <c r="I77" s="11" t="s">
        <v>124</v>
      </c>
      <c r="J77" s="99"/>
      <c r="K77" s="99"/>
      <c r="L77" s="99"/>
    </row>
    <row r="78" spans="5:12" ht="13">
      <c r="E78" s="99"/>
      <c r="F78" s="99"/>
      <c r="G78" s="99"/>
      <c r="H78" s="99"/>
      <c r="I78" s="11" t="s">
        <v>125</v>
      </c>
      <c r="J78" s="99"/>
      <c r="K78" s="99"/>
      <c r="L78" s="99"/>
    </row>
    <row r="79" spans="5:12" ht="13">
      <c r="E79" s="99"/>
      <c r="F79" s="99"/>
      <c r="G79" s="99"/>
      <c r="H79" s="99"/>
      <c r="I79" s="11" t="s">
        <v>126</v>
      </c>
      <c r="J79" s="99"/>
      <c r="K79" s="99"/>
      <c r="L79" s="99"/>
    </row>
    <row r="80" spans="5:12" ht="13">
      <c r="E80" s="99"/>
      <c r="F80" s="99"/>
      <c r="G80" s="99"/>
      <c r="H80" s="10" t="s">
        <v>127</v>
      </c>
      <c r="I80" s="11" t="s">
        <v>43</v>
      </c>
      <c r="J80" s="1">
        <v>1</v>
      </c>
      <c r="K80" s="7">
        <v>4.17</v>
      </c>
      <c r="L80" s="1" t="s">
        <v>128</v>
      </c>
    </row>
    <row r="81" spans="5:12" ht="13">
      <c r="E81" s="99"/>
      <c r="F81" s="99"/>
      <c r="G81" s="102" t="s">
        <v>129</v>
      </c>
      <c r="H81" s="102" t="s">
        <v>130</v>
      </c>
      <c r="I81" s="11" t="s">
        <v>131</v>
      </c>
      <c r="J81" s="98">
        <v>7</v>
      </c>
      <c r="K81" s="98">
        <v>29.17</v>
      </c>
      <c r="L81" s="98" t="s">
        <v>132</v>
      </c>
    </row>
    <row r="82" spans="5:12" ht="13">
      <c r="E82" s="99"/>
      <c r="F82" s="99"/>
      <c r="G82" s="99"/>
      <c r="H82" s="99"/>
      <c r="I82" s="11" t="s">
        <v>133</v>
      </c>
      <c r="J82" s="99"/>
      <c r="K82" s="99"/>
      <c r="L82" s="99"/>
    </row>
    <row r="83" spans="5:12" ht="13">
      <c r="E83" s="99"/>
      <c r="F83" s="99"/>
      <c r="G83" s="99"/>
      <c r="H83" s="99"/>
      <c r="I83" s="11" t="s">
        <v>134</v>
      </c>
      <c r="J83" s="99"/>
      <c r="K83" s="99"/>
      <c r="L83" s="99"/>
    </row>
    <row r="84" spans="5:12" ht="13">
      <c r="E84" s="99"/>
      <c r="F84" s="99"/>
      <c r="G84" s="99"/>
      <c r="H84" s="99"/>
      <c r="I84" s="11" t="s">
        <v>135</v>
      </c>
      <c r="J84" s="99"/>
      <c r="K84" s="99"/>
      <c r="L84" s="99"/>
    </row>
    <row r="85" spans="5:12" ht="13">
      <c r="E85" s="99"/>
      <c r="F85" s="99"/>
      <c r="G85" s="99"/>
      <c r="H85" s="99"/>
      <c r="I85" s="11" t="s">
        <v>136</v>
      </c>
      <c r="J85" s="99"/>
      <c r="K85" s="99"/>
      <c r="L85" s="99"/>
    </row>
    <row r="86" spans="5:12" ht="13">
      <c r="E86" s="99"/>
      <c r="F86" s="99"/>
      <c r="G86" s="99"/>
      <c r="H86" s="99"/>
      <c r="I86" s="11" t="s">
        <v>137</v>
      </c>
      <c r="J86" s="99"/>
      <c r="K86" s="99"/>
      <c r="L86" s="99"/>
    </row>
    <row r="87" spans="5:12" ht="13">
      <c r="E87" s="99"/>
      <c r="F87" s="99"/>
      <c r="G87" s="99"/>
      <c r="H87" s="99"/>
      <c r="I87" s="11" t="s">
        <v>138</v>
      </c>
      <c r="J87" s="99"/>
      <c r="K87" s="99"/>
      <c r="L87" s="99"/>
    </row>
    <row r="88" spans="5:12" ht="13">
      <c r="E88" s="99"/>
      <c r="F88" s="99"/>
      <c r="G88" s="99"/>
      <c r="H88" s="10" t="s">
        <v>139</v>
      </c>
      <c r="I88" s="11" t="s">
        <v>140</v>
      </c>
      <c r="J88" s="1">
        <v>1</v>
      </c>
      <c r="K88" s="7">
        <v>4.17</v>
      </c>
      <c r="L88" s="1" t="s">
        <v>141</v>
      </c>
    </row>
    <row r="89" spans="5:12" ht="13">
      <c r="E89" s="99"/>
      <c r="F89" s="99"/>
      <c r="G89" s="99"/>
      <c r="H89" s="102" t="s">
        <v>142</v>
      </c>
      <c r="I89" s="11" t="s">
        <v>143</v>
      </c>
      <c r="J89" s="98">
        <v>3</v>
      </c>
      <c r="K89" s="98">
        <v>12.5</v>
      </c>
      <c r="L89" s="98" t="s">
        <v>144</v>
      </c>
    </row>
    <row r="90" spans="5:12" ht="13">
      <c r="E90" s="99"/>
      <c r="F90" s="99"/>
      <c r="G90" s="99"/>
      <c r="H90" s="99"/>
      <c r="I90" s="11" t="s">
        <v>145</v>
      </c>
      <c r="J90" s="99"/>
      <c r="K90" s="99"/>
      <c r="L90" s="99"/>
    </row>
    <row r="91" spans="5:12" ht="13">
      <c r="E91" s="99"/>
      <c r="F91" s="99"/>
      <c r="G91" s="99"/>
      <c r="H91" s="99"/>
      <c r="I91" s="11" t="s">
        <v>146</v>
      </c>
      <c r="J91" s="99"/>
      <c r="K91" s="99"/>
      <c r="L91" s="99"/>
    </row>
    <row r="92" spans="5:12" ht="13">
      <c r="E92" s="99"/>
      <c r="F92" s="99"/>
      <c r="G92" s="99"/>
      <c r="H92" s="102" t="s">
        <v>147</v>
      </c>
      <c r="I92" s="11" t="s">
        <v>148</v>
      </c>
      <c r="J92" s="98">
        <v>4</v>
      </c>
      <c r="K92" s="98">
        <v>16.670000000000002</v>
      </c>
      <c r="L92" s="98" t="s">
        <v>149</v>
      </c>
    </row>
    <row r="93" spans="5:12" ht="13">
      <c r="E93" s="99"/>
      <c r="F93" s="99"/>
      <c r="G93" s="99"/>
      <c r="H93" s="99"/>
      <c r="I93" s="11" t="s">
        <v>150</v>
      </c>
      <c r="J93" s="99"/>
      <c r="K93" s="99"/>
      <c r="L93" s="99"/>
    </row>
    <row r="94" spans="5:12" ht="13">
      <c r="E94" s="99"/>
      <c r="F94" s="99"/>
      <c r="G94" s="99"/>
      <c r="H94" s="99"/>
      <c r="I94" s="11" t="s">
        <v>151</v>
      </c>
      <c r="J94" s="99"/>
      <c r="K94" s="99"/>
      <c r="L94" s="99"/>
    </row>
    <row r="95" spans="5:12" ht="13">
      <c r="E95" s="99"/>
      <c r="F95" s="99"/>
      <c r="G95" s="99"/>
      <c r="H95" s="99"/>
      <c r="I95" s="11" t="s">
        <v>152</v>
      </c>
      <c r="J95" s="99"/>
      <c r="K95" s="99"/>
      <c r="L95" s="99"/>
    </row>
    <row r="96" spans="5:12" ht="13">
      <c r="E96" s="99"/>
      <c r="F96" s="100" t="s">
        <v>110</v>
      </c>
      <c r="G96" s="99"/>
      <c r="H96" s="99"/>
      <c r="I96" s="99"/>
      <c r="J96" s="1">
        <f t="shared" ref="J96:K96" si="0">SUM(J72:J95)</f>
        <v>24</v>
      </c>
      <c r="K96" s="1">
        <f t="shared" si="0"/>
        <v>100.02000000000001</v>
      </c>
    </row>
    <row r="97" spans="5:13" ht="13">
      <c r="E97" s="101" t="s">
        <v>153</v>
      </c>
      <c r="F97" s="102" t="s">
        <v>154</v>
      </c>
      <c r="G97" s="10"/>
      <c r="H97" s="13" t="s">
        <v>155</v>
      </c>
      <c r="I97" s="12" t="s">
        <v>156</v>
      </c>
      <c r="J97" s="9">
        <v>1</v>
      </c>
      <c r="K97" s="9">
        <v>3.13</v>
      </c>
      <c r="L97" s="9"/>
    </row>
    <row r="98" spans="5:13" ht="13">
      <c r="E98" s="99"/>
      <c r="F98" s="99"/>
      <c r="G98" s="10"/>
      <c r="H98" s="102" t="s">
        <v>157</v>
      </c>
      <c r="I98" s="11" t="s">
        <v>158</v>
      </c>
      <c r="J98" s="98">
        <v>7</v>
      </c>
      <c r="K98" s="98">
        <v>21.88</v>
      </c>
      <c r="L98" s="98" t="s">
        <v>159</v>
      </c>
    </row>
    <row r="99" spans="5:13" ht="13">
      <c r="E99" s="99"/>
      <c r="F99" s="99"/>
      <c r="G99" s="10"/>
      <c r="H99" s="99"/>
      <c r="I99" s="11" t="s">
        <v>160</v>
      </c>
      <c r="J99" s="99"/>
      <c r="K99" s="99"/>
      <c r="L99" s="99"/>
    </row>
    <row r="100" spans="5:13" ht="13">
      <c r="E100" s="99"/>
      <c r="F100" s="99"/>
      <c r="G100" s="10"/>
      <c r="H100" s="99"/>
      <c r="I100" s="11" t="s">
        <v>161</v>
      </c>
      <c r="J100" s="99"/>
      <c r="K100" s="99"/>
      <c r="L100" s="98" t="s">
        <v>162</v>
      </c>
    </row>
    <row r="101" spans="5:13" ht="13">
      <c r="E101" s="99"/>
      <c r="F101" s="99"/>
      <c r="G101" s="10"/>
      <c r="H101" s="99"/>
      <c r="I101" s="11" t="s">
        <v>163</v>
      </c>
      <c r="J101" s="99"/>
      <c r="K101" s="99"/>
      <c r="L101" s="99"/>
    </row>
    <row r="102" spans="5:13" ht="13">
      <c r="E102" s="99"/>
      <c r="F102" s="99"/>
      <c r="G102" s="10"/>
      <c r="H102" s="99"/>
      <c r="I102" s="11" t="s">
        <v>164</v>
      </c>
      <c r="J102" s="99"/>
      <c r="K102" s="99"/>
      <c r="L102" s="98" t="s">
        <v>165</v>
      </c>
    </row>
    <row r="103" spans="5:13" ht="13">
      <c r="E103" s="99"/>
      <c r="F103" s="99"/>
      <c r="G103" s="10"/>
      <c r="H103" s="99"/>
      <c r="I103" s="11" t="s">
        <v>166</v>
      </c>
      <c r="J103" s="99"/>
      <c r="K103" s="99"/>
      <c r="L103" s="99"/>
    </row>
    <row r="104" spans="5:13" ht="13">
      <c r="E104" s="99"/>
      <c r="F104" s="99"/>
      <c r="G104" s="10"/>
      <c r="H104" s="99"/>
      <c r="I104" s="11" t="s">
        <v>167</v>
      </c>
      <c r="J104" s="99"/>
      <c r="K104" s="99"/>
      <c r="L104" s="99"/>
    </row>
    <row r="105" spans="5:13" ht="13">
      <c r="E105" s="99"/>
      <c r="F105" s="99"/>
      <c r="G105" s="10"/>
      <c r="H105" s="110" t="s">
        <v>168</v>
      </c>
      <c r="I105" s="12" t="s">
        <v>169</v>
      </c>
      <c r="J105" s="106">
        <v>4</v>
      </c>
      <c r="K105" s="106">
        <v>12.5</v>
      </c>
      <c r="L105" s="106" t="s">
        <v>170</v>
      </c>
      <c r="M105" s="1" t="s">
        <v>171</v>
      </c>
    </row>
    <row r="106" spans="5:13" ht="13">
      <c r="E106" s="99"/>
      <c r="F106" s="99"/>
      <c r="G106" s="10"/>
      <c r="H106" s="99"/>
      <c r="I106" s="12" t="s">
        <v>172</v>
      </c>
      <c r="J106" s="99"/>
      <c r="K106" s="99"/>
      <c r="L106" s="99"/>
    </row>
    <row r="107" spans="5:13" ht="13">
      <c r="E107" s="99"/>
      <c r="F107" s="99"/>
      <c r="G107" s="10"/>
      <c r="H107" s="99"/>
      <c r="I107" s="12" t="s">
        <v>173</v>
      </c>
      <c r="J107" s="99"/>
      <c r="K107" s="99"/>
      <c r="L107" s="99"/>
    </row>
    <row r="108" spans="5:13" ht="13">
      <c r="E108" s="99"/>
      <c r="F108" s="99"/>
      <c r="G108" s="10"/>
      <c r="H108" s="99"/>
      <c r="I108" s="12" t="s">
        <v>174</v>
      </c>
      <c r="J108" s="99"/>
      <c r="K108" s="99"/>
      <c r="L108" s="99"/>
    </row>
    <row r="109" spans="5:13" ht="13">
      <c r="E109" s="99"/>
      <c r="F109" s="99"/>
      <c r="G109" s="10"/>
      <c r="H109" s="102" t="s">
        <v>175</v>
      </c>
      <c r="I109" s="11" t="s">
        <v>176</v>
      </c>
      <c r="J109" s="98">
        <v>5</v>
      </c>
      <c r="K109" s="98">
        <v>15.63</v>
      </c>
      <c r="L109" s="98" t="s">
        <v>177</v>
      </c>
      <c r="M109" s="1" t="s">
        <v>178</v>
      </c>
    </row>
    <row r="110" spans="5:13" ht="13">
      <c r="E110" s="99"/>
      <c r="F110" s="99"/>
      <c r="G110" s="10"/>
      <c r="H110" s="99"/>
      <c r="I110" s="11" t="s">
        <v>179</v>
      </c>
      <c r="J110" s="99"/>
      <c r="K110" s="99"/>
      <c r="L110" s="99"/>
    </row>
    <row r="111" spans="5:13" ht="13">
      <c r="E111" s="99"/>
      <c r="F111" s="99"/>
      <c r="G111" s="10"/>
      <c r="H111" s="99"/>
      <c r="I111" s="11" t="s">
        <v>180</v>
      </c>
      <c r="J111" s="99"/>
      <c r="K111" s="99"/>
      <c r="L111" s="98" t="s">
        <v>181</v>
      </c>
    </row>
    <row r="112" spans="5:13" ht="13">
      <c r="E112" s="99"/>
      <c r="F112" s="99"/>
      <c r="G112" s="10"/>
      <c r="H112" s="99"/>
      <c r="I112" s="11" t="s">
        <v>182</v>
      </c>
      <c r="J112" s="99"/>
      <c r="K112" s="99"/>
      <c r="L112" s="99"/>
    </row>
    <row r="113" spans="5:14" ht="13">
      <c r="E113" s="99"/>
      <c r="F113" s="99"/>
      <c r="G113" s="10"/>
      <c r="H113" s="99"/>
      <c r="I113" s="11" t="s">
        <v>183</v>
      </c>
      <c r="J113" s="99"/>
      <c r="K113" s="99"/>
      <c r="L113" s="99"/>
    </row>
    <row r="114" spans="5:14" ht="13">
      <c r="E114" s="99"/>
      <c r="F114" s="99"/>
      <c r="G114" s="10"/>
      <c r="H114" s="102" t="s">
        <v>184</v>
      </c>
      <c r="I114" s="11" t="s">
        <v>185</v>
      </c>
      <c r="J114" s="98">
        <v>2</v>
      </c>
      <c r="K114" s="98">
        <v>9.3800000000000008</v>
      </c>
      <c r="L114" s="98" t="s">
        <v>186</v>
      </c>
    </row>
    <row r="115" spans="5:14" ht="13">
      <c r="E115" s="99"/>
      <c r="F115" s="99"/>
      <c r="G115" s="10"/>
      <c r="H115" s="99"/>
      <c r="I115" s="11" t="s">
        <v>187</v>
      </c>
      <c r="J115" s="99"/>
      <c r="K115" s="99"/>
      <c r="L115" s="99"/>
    </row>
    <row r="116" spans="5:14" ht="13">
      <c r="E116" s="99"/>
      <c r="F116" s="99"/>
      <c r="G116" s="10"/>
      <c r="H116" s="102" t="s">
        <v>188</v>
      </c>
      <c r="I116" s="11" t="s">
        <v>189</v>
      </c>
      <c r="J116" s="98">
        <v>12</v>
      </c>
      <c r="K116" s="98">
        <v>37.5</v>
      </c>
      <c r="L116" s="98" t="s">
        <v>190</v>
      </c>
    </row>
    <row r="117" spans="5:14" ht="13">
      <c r="E117" s="99"/>
      <c r="F117" s="99"/>
      <c r="G117" s="10"/>
      <c r="H117" s="99"/>
      <c r="I117" s="11" t="s">
        <v>191</v>
      </c>
      <c r="J117" s="99"/>
      <c r="K117" s="99"/>
      <c r="L117" s="99"/>
    </row>
    <row r="118" spans="5:14" ht="13">
      <c r="E118" s="99"/>
      <c r="F118" s="99"/>
      <c r="G118" s="10"/>
      <c r="H118" s="99"/>
      <c r="I118" s="11" t="s">
        <v>192</v>
      </c>
      <c r="J118" s="99"/>
      <c r="K118" s="99"/>
      <c r="L118" s="99"/>
    </row>
    <row r="119" spans="5:14" ht="13">
      <c r="E119" s="99"/>
      <c r="F119" s="99"/>
      <c r="G119" s="10"/>
      <c r="H119" s="99"/>
      <c r="I119" s="11" t="s">
        <v>193</v>
      </c>
      <c r="J119" s="99"/>
      <c r="K119" s="99"/>
      <c r="L119" s="99"/>
    </row>
    <row r="120" spans="5:14" ht="13">
      <c r="E120" s="99"/>
      <c r="F120" s="99"/>
      <c r="G120" s="10"/>
      <c r="H120" s="99"/>
      <c r="I120" s="11" t="s">
        <v>194</v>
      </c>
      <c r="J120" s="99"/>
      <c r="K120" s="99"/>
      <c r="L120" s="99"/>
    </row>
    <row r="121" spans="5:14" ht="13">
      <c r="E121" s="99"/>
      <c r="F121" s="99"/>
      <c r="G121" s="14"/>
      <c r="H121" s="99"/>
      <c r="I121" s="11" t="s">
        <v>195</v>
      </c>
      <c r="J121" s="99"/>
      <c r="K121" s="99"/>
      <c r="L121" s="99"/>
    </row>
    <row r="122" spans="5:14" ht="13">
      <c r="E122" s="99"/>
      <c r="F122" s="99"/>
      <c r="G122" s="14"/>
      <c r="H122" s="99"/>
      <c r="I122" s="11" t="s">
        <v>196</v>
      </c>
      <c r="J122" s="99"/>
      <c r="K122" s="99"/>
      <c r="L122" s="99"/>
    </row>
    <row r="123" spans="5:14" ht="13">
      <c r="E123" s="99"/>
      <c r="F123" s="99"/>
      <c r="G123" s="14"/>
      <c r="H123" s="99"/>
      <c r="I123" s="11" t="s">
        <v>197</v>
      </c>
      <c r="J123" s="99"/>
      <c r="K123" s="99"/>
      <c r="L123" s="99"/>
    </row>
    <row r="124" spans="5:14" ht="13">
      <c r="E124" s="99"/>
      <c r="F124" s="99"/>
      <c r="G124" s="14"/>
      <c r="H124" s="99"/>
      <c r="I124" s="11" t="s">
        <v>198</v>
      </c>
      <c r="J124" s="99"/>
      <c r="K124" s="99"/>
      <c r="L124" s="99"/>
      <c r="N124" s="12" t="s">
        <v>199</v>
      </c>
    </row>
    <row r="125" spans="5:14" ht="13">
      <c r="E125" s="99"/>
      <c r="F125" s="99"/>
      <c r="G125" s="14"/>
      <c r="H125" s="99"/>
      <c r="I125" s="11" t="s">
        <v>200</v>
      </c>
      <c r="J125" s="99"/>
      <c r="K125" s="99"/>
      <c r="L125" s="99"/>
    </row>
    <row r="126" spans="5:14" ht="13">
      <c r="E126" s="99"/>
      <c r="F126" s="99"/>
      <c r="G126" s="14"/>
      <c r="H126" s="99"/>
      <c r="I126" s="11" t="s">
        <v>201</v>
      </c>
      <c r="J126" s="99"/>
      <c r="K126" s="99"/>
      <c r="L126" s="99"/>
    </row>
    <row r="127" spans="5:14" ht="13">
      <c r="E127" s="99"/>
      <c r="F127" s="99"/>
      <c r="G127" s="14"/>
      <c r="H127" s="99"/>
      <c r="I127" s="11" t="s">
        <v>202</v>
      </c>
      <c r="J127" s="99"/>
      <c r="K127" s="99"/>
      <c r="L127" s="99"/>
    </row>
    <row r="128" spans="5:14" ht="13">
      <c r="E128" s="99"/>
      <c r="F128" s="100" t="s">
        <v>110</v>
      </c>
      <c r="G128" s="99"/>
      <c r="H128" s="99"/>
      <c r="I128" s="99"/>
      <c r="J128" s="1">
        <f t="shared" ref="J128:K128" si="1">SUM(J97:J127)</f>
        <v>31</v>
      </c>
      <c r="K128" s="1">
        <f t="shared" si="1"/>
        <v>100.02000000000001</v>
      </c>
    </row>
    <row r="129" spans="5:14" ht="13">
      <c r="E129" s="99"/>
      <c r="F129" s="105" t="s">
        <v>203</v>
      </c>
      <c r="G129" s="14"/>
      <c r="H129" s="105" t="s">
        <v>204</v>
      </c>
      <c r="I129" s="12" t="s">
        <v>205</v>
      </c>
      <c r="J129" s="98">
        <v>12</v>
      </c>
      <c r="K129" s="98">
        <v>37.5</v>
      </c>
      <c r="L129" s="98" t="s">
        <v>206</v>
      </c>
      <c r="N129" s="9" t="s">
        <v>207</v>
      </c>
    </row>
    <row r="130" spans="5:14" ht="13">
      <c r="E130" s="99"/>
      <c r="F130" s="99"/>
      <c r="G130" s="14"/>
      <c r="H130" s="99"/>
      <c r="I130" s="11" t="s">
        <v>208</v>
      </c>
      <c r="J130" s="99"/>
      <c r="K130" s="99"/>
      <c r="L130" s="99"/>
    </row>
    <row r="131" spans="5:14" ht="13">
      <c r="E131" s="99"/>
      <c r="F131" s="99"/>
      <c r="G131" s="14"/>
      <c r="H131" s="99"/>
      <c r="I131" s="12" t="s">
        <v>209</v>
      </c>
      <c r="J131" s="99"/>
      <c r="K131" s="99"/>
      <c r="L131" s="99"/>
    </row>
    <row r="132" spans="5:14" ht="13">
      <c r="E132" s="99"/>
      <c r="F132" s="99"/>
      <c r="G132" s="14"/>
      <c r="H132" s="99"/>
      <c r="I132" s="11" t="s">
        <v>210</v>
      </c>
      <c r="J132" s="99"/>
      <c r="K132" s="99"/>
      <c r="L132" s="99"/>
    </row>
    <row r="133" spans="5:14" ht="13">
      <c r="E133" s="99"/>
      <c r="F133" s="99"/>
      <c r="G133" s="14"/>
      <c r="H133" s="99"/>
      <c r="I133" s="11" t="s">
        <v>211</v>
      </c>
      <c r="J133" s="99"/>
      <c r="K133" s="99"/>
      <c r="L133" s="99"/>
    </row>
    <row r="134" spans="5:14" ht="13">
      <c r="E134" s="99"/>
      <c r="F134" s="99"/>
      <c r="G134" s="14"/>
      <c r="H134" s="99"/>
      <c r="I134" s="11" t="s">
        <v>212</v>
      </c>
      <c r="J134" s="99"/>
      <c r="K134" s="99"/>
      <c r="L134" s="99"/>
    </row>
    <row r="135" spans="5:14" ht="13">
      <c r="E135" s="99"/>
      <c r="F135" s="99"/>
      <c r="G135" s="14"/>
      <c r="H135" s="99"/>
      <c r="I135" s="11" t="s">
        <v>213</v>
      </c>
      <c r="J135" s="99"/>
      <c r="K135" s="99"/>
      <c r="L135" s="98" t="s">
        <v>214</v>
      </c>
    </row>
    <row r="136" spans="5:14" ht="13">
      <c r="E136" s="99"/>
      <c r="F136" s="99"/>
      <c r="G136" s="14"/>
      <c r="H136" s="99"/>
      <c r="I136" s="12" t="s">
        <v>215</v>
      </c>
      <c r="J136" s="99"/>
      <c r="K136" s="99"/>
      <c r="L136" s="99"/>
    </row>
    <row r="137" spans="5:14" ht="13">
      <c r="E137" s="99"/>
      <c r="F137" s="99"/>
      <c r="G137" s="14"/>
      <c r="H137" s="99"/>
      <c r="I137" s="11" t="s">
        <v>216</v>
      </c>
      <c r="J137" s="99"/>
      <c r="K137" s="99"/>
      <c r="L137" s="99"/>
    </row>
    <row r="138" spans="5:14" ht="13">
      <c r="E138" s="99"/>
      <c r="F138" s="99"/>
      <c r="G138" s="14"/>
      <c r="H138" s="99"/>
      <c r="I138" s="12" t="s">
        <v>217</v>
      </c>
      <c r="J138" s="99"/>
      <c r="K138" s="99"/>
      <c r="L138" s="99"/>
    </row>
    <row r="139" spans="5:14" ht="13">
      <c r="E139" s="99"/>
      <c r="F139" s="99"/>
      <c r="G139" s="14"/>
      <c r="H139" s="99"/>
      <c r="I139" s="12" t="s">
        <v>218</v>
      </c>
      <c r="J139" s="99"/>
      <c r="K139" s="99"/>
      <c r="L139" s="99"/>
    </row>
    <row r="140" spans="5:14" ht="13">
      <c r="E140" s="99"/>
      <c r="F140" s="99"/>
      <c r="G140" s="14"/>
      <c r="H140" s="99"/>
      <c r="I140" s="12" t="s">
        <v>219</v>
      </c>
      <c r="J140" s="99"/>
      <c r="K140" s="99"/>
      <c r="L140" s="99"/>
    </row>
    <row r="141" spans="5:14" ht="13">
      <c r="E141" s="99"/>
      <c r="F141" s="99"/>
      <c r="G141" s="14"/>
      <c r="H141" s="14" t="s">
        <v>220</v>
      </c>
      <c r="I141" s="11" t="s">
        <v>221</v>
      </c>
      <c r="J141" s="1">
        <v>1</v>
      </c>
      <c r="K141" s="1">
        <v>3.13</v>
      </c>
      <c r="L141" s="1" t="s">
        <v>222</v>
      </c>
    </row>
    <row r="142" spans="5:14" ht="13">
      <c r="E142" s="99"/>
      <c r="F142" s="99"/>
      <c r="G142" s="14"/>
      <c r="H142" s="105" t="s">
        <v>223</v>
      </c>
      <c r="I142" s="11" t="s">
        <v>224</v>
      </c>
      <c r="J142" s="98">
        <v>2</v>
      </c>
      <c r="K142" s="98">
        <v>6.25</v>
      </c>
      <c r="L142" s="98" t="s">
        <v>225</v>
      </c>
    </row>
    <row r="143" spans="5:14" ht="13">
      <c r="E143" s="99"/>
      <c r="F143" s="99"/>
      <c r="G143" s="14"/>
      <c r="H143" s="99"/>
      <c r="I143" s="11" t="s">
        <v>226</v>
      </c>
      <c r="J143" s="99"/>
      <c r="K143" s="99"/>
      <c r="L143" s="99"/>
    </row>
    <row r="144" spans="5:14" ht="13">
      <c r="E144" s="99"/>
      <c r="F144" s="99"/>
      <c r="G144" s="14"/>
      <c r="H144" s="105" t="s">
        <v>227</v>
      </c>
      <c r="I144" s="11" t="s">
        <v>228</v>
      </c>
      <c r="J144" s="98">
        <v>7</v>
      </c>
      <c r="K144" s="98">
        <v>21.88</v>
      </c>
      <c r="L144" s="98" t="s">
        <v>229</v>
      </c>
    </row>
    <row r="145" spans="5:13" ht="13">
      <c r="E145" s="99"/>
      <c r="F145" s="99"/>
      <c r="G145" s="14"/>
      <c r="H145" s="99"/>
      <c r="I145" s="11" t="s">
        <v>230</v>
      </c>
      <c r="J145" s="99"/>
      <c r="K145" s="99"/>
      <c r="L145" s="99"/>
    </row>
    <row r="146" spans="5:13" ht="13">
      <c r="E146" s="99"/>
      <c r="F146" s="99"/>
      <c r="G146" s="14"/>
      <c r="H146" s="99"/>
      <c r="I146" s="11" t="s">
        <v>231</v>
      </c>
      <c r="J146" s="99"/>
      <c r="K146" s="99"/>
      <c r="L146" s="99"/>
    </row>
    <row r="147" spans="5:13" ht="13">
      <c r="E147" s="99"/>
      <c r="F147" s="99"/>
      <c r="G147" s="14"/>
      <c r="H147" s="99"/>
      <c r="I147" s="11" t="s">
        <v>232</v>
      </c>
      <c r="J147" s="99"/>
      <c r="K147" s="99"/>
      <c r="L147" s="99"/>
    </row>
    <row r="148" spans="5:13" ht="13">
      <c r="E148" s="99"/>
      <c r="F148" s="99"/>
      <c r="G148" s="15"/>
      <c r="H148" s="99"/>
      <c r="I148" s="12" t="s">
        <v>233</v>
      </c>
      <c r="J148" s="99"/>
      <c r="K148" s="99"/>
      <c r="L148" s="99"/>
    </row>
    <row r="149" spans="5:13" ht="13">
      <c r="E149" s="99"/>
      <c r="F149" s="99"/>
      <c r="G149" s="15"/>
      <c r="H149" s="99"/>
      <c r="I149" s="11" t="s">
        <v>234</v>
      </c>
      <c r="J149" s="99"/>
      <c r="K149" s="99"/>
      <c r="L149" s="99"/>
    </row>
    <row r="150" spans="5:13" ht="13">
      <c r="E150" s="99"/>
      <c r="F150" s="99"/>
      <c r="G150" s="15"/>
      <c r="H150" s="99"/>
      <c r="I150" s="11" t="s">
        <v>235</v>
      </c>
      <c r="J150" s="99"/>
      <c r="K150" s="99"/>
      <c r="L150" s="99"/>
    </row>
    <row r="151" spans="5:13" ht="13">
      <c r="E151" s="99"/>
      <c r="F151" s="99"/>
      <c r="G151" s="14"/>
      <c r="H151" s="109" t="s">
        <v>236</v>
      </c>
      <c r="I151" s="12" t="s">
        <v>237</v>
      </c>
      <c r="J151" s="106">
        <v>4</v>
      </c>
      <c r="K151" s="106">
        <v>12.5</v>
      </c>
      <c r="L151" s="106" t="s">
        <v>238</v>
      </c>
      <c r="M151" s="1" t="s">
        <v>239</v>
      </c>
    </row>
    <row r="152" spans="5:13" ht="13">
      <c r="E152" s="99"/>
      <c r="F152" s="99"/>
      <c r="G152" s="14"/>
      <c r="H152" s="99"/>
      <c r="I152" s="12" t="s">
        <v>240</v>
      </c>
      <c r="J152" s="99"/>
      <c r="K152" s="99"/>
      <c r="L152" s="99"/>
    </row>
    <row r="153" spans="5:13" ht="13">
      <c r="E153" s="99"/>
      <c r="F153" s="99"/>
      <c r="G153" s="14"/>
      <c r="H153" s="99"/>
      <c r="I153" s="12" t="s">
        <v>241</v>
      </c>
      <c r="J153" s="99"/>
      <c r="K153" s="99"/>
      <c r="L153" s="99"/>
    </row>
    <row r="154" spans="5:13" ht="13">
      <c r="E154" s="99"/>
      <c r="F154" s="99"/>
      <c r="G154" s="14"/>
      <c r="H154" s="99"/>
      <c r="I154" s="12" t="s">
        <v>242</v>
      </c>
      <c r="J154" s="99"/>
      <c r="K154" s="99"/>
      <c r="L154" s="99"/>
    </row>
    <row r="155" spans="5:13" ht="13">
      <c r="E155" s="99"/>
      <c r="F155" s="99"/>
      <c r="G155" s="14"/>
      <c r="H155" s="105" t="s">
        <v>243</v>
      </c>
      <c r="I155" s="11" t="s">
        <v>244</v>
      </c>
      <c r="J155" s="98">
        <v>6</v>
      </c>
      <c r="K155" s="98">
        <v>18.75</v>
      </c>
      <c r="L155" s="98" t="s">
        <v>245</v>
      </c>
    </row>
    <row r="156" spans="5:13" ht="13">
      <c r="E156" s="99"/>
      <c r="F156" s="99"/>
      <c r="G156" s="14"/>
      <c r="H156" s="99"/>
      <c r="I156" s="11" t="s">
        <v>246</v>
      </c>
      <c r="J156" s="99"/>
      <c r="K156" s="99"/>
      <c r="L156" s="99"/>
    </row>
    <row r="157" spans="5:13" ht="13">
      <c r="E157" s="99"/>
      <c r="F157" s="99"/>
      <c r="G157" s="10"/>
      <c r="H157" s="99"/>
      <c r="I157" s="11" t="s">
        <v>247</v>
      </c>
      <c r="J157" s="99"/>
      <c r="K157" s="99"/>
      <c r="L157" s="99"/>
    </row>
    <row r="158" spans="5:13" ht="13">
      <c r="E158" s="99"/>
      <c r="F158" s="99"/>
      <c r="G158" s="10"/>
      <c r="H158" s="99"/>
      <c r="I158" s="11" t="s">
        <v>248</v>
      </c>
      <c r="J158" s="99"/>
      <c r="K158" s="99"/>
      <c r="L158" s="99"/>
    </row>
    <row r="159" spans="5:13" ht="13">
      <c r="E159" s="99"/>
      <c r="F159" s="99"/>
      <c r="G159" s="10"/>
      <c r="H159" s="99"/>
      <c r="I159" s="11" t="s">
        <v>249</v>
      </c>
      <c r="J159" s="99"/>
      <c r="K159" s="99"/>
      <c r="L159" s="99"/>
    </row>
    <row r="160" spans="5:13" ht="13">
      <c r="E160" s="99"/>
      <c r="F160" s="99"/>
      <c r="G160" s="10"/>
      <c r="H160" s="99"/>
      <c r="I160" s="11" t="s">
        <v>250</v>
      </c>
      <c r="J160" s="99"/>
      <c r="K160" s="99"/>
      <c r="L160" s="99"/>
    </row>
    <row r="161" spans="5:13" ht="13">
      <c r="E161" s="99"/>
      <c r="F161" s="100" t="s">
        <v>110</v>
      </c>
      <c r="G161" s="99"/>
      <c r="H161" s="99"/>
      <c r="I161" s="99"/>
      <c r="J161" s="1">
        <f t="shared" ref="J161:K161" si="2">SUM(J129:J160)</f>
        <v>32</v>
      </c>
      <c r="K161" s="1">
        <f t="shared" si="2"/>
        <v>100.01</v>
      </c>
    </row>
    <row r="162" spans="5:13" ht="13">
      <c r="E162" s="101" t="s">
        <v>251</v>
      </c>
      <c r="F162" s="102" t="s">
        <v>252</v>
      </c>
      <c r="G162" s="102" t="s">
        <v>253</v>
      </c>
      <c r="H162" s="102" t="s">
        <v>254</v>
      </c>
      <c r="I162" s="11" t="s">
        <v>255</v>
      </c>
      <c r="J162" s="98">
        <v>4</v>
      </c>
      <c r="K162" s="98">
        <v>28.57</v>
      </c>
      <c r="L162" s="98" t="s">
        <v>256</v>
      </c>
      <c r="M162" s="1" t="s">
        <v>257</v>
      </c>
    </row>
    <row r="163" spans="5:13" ht="13">
      <c r="E163" s="99"/>
      <c r="F163" s="99"/>
      <c r="G163" s="99"/>
      <c r="H163" s="99"/>
      <c r="I163" s="11" t="s">
        <v>258</v>
      </c>
      <c r="J163" s="99"/>
      <c r="K163" s="99"/>
      <c r="L163" s="99"/>
    </row>
    <row r="164" spans="5:13" ht="13">
      <c r="E164" s="99"/>
      <c r="F164" s="99"/>
      <c r="G164" s="99"/>
      <c r="H164" s="99"/>
      <c r="I164" s="11" t="s">
        <v>259</v>
      </c>
      <c r="J164" s="99"/>
      <c r="K164" s="99"/>
      <c r="L164" s="99"/>
    </row>
    <row r="165" spans="5:13" ht="13">
      <c r="E165" s="99"/>
      <c r="F165" s="99"/>
      <c r="G165" s="99"/>
      <c r="H165" s="99"/>
      <c r="I165" s="11" t="s">
        <v>260</v>
      </c>
      <c r="J165" s="99"/>
      <c r="K165" s="99"/>
      <c r="L165" s="99"/>
    </row>
    <row r="166" spans="5:13" ht="13">
      <c r="E166" s="99"/>
      <c r="F166" s="99"/>
      <c r="G166" s="99"/>
      <c r="H166" s="108" t="s">
        <v>261</v>
      </c>
      <c r="I166" s="16" t="s">
        <v>199</v>
      </c>
      <c r="J166" s="107">
        <v>2</v>
      </c>
      <c r="K166" s="107">
        <v>7.14</v>
      </c>
      <c r="L166" s="107" t="s">
        <v>262</v>
      </c>
    </row>
    <row r="167" spans="5:13" ht="13">
      <c r="E167" s="99"/>
      <c r="F167" s="99"/>
      <c r="G167" s="99"/>
      <c r="H167" s="99"/>
      <c r="I167" s="16" t="s">
        <v>263</v>
      </c>
      <c r="J167" s="99"/>
      <c r="K167" s="99"/>
      <c r="L167" s="99"/>
    </row>
    <row r="168" spans="5:13" ht="13">
      <c r="E168" s="99"/>
      <c r="F168" s="99"/>
      <c r="G168" s="102" t="s">
        <v>264</v>
      </c>
      <c r="H168" s="4" t="s">
        <v>265</v>
      </c>
      <c r="I168" s="5" t="s">
        <v>266</v>
      </c>
      <c r="J168" s="1">
        <v>1</v>
      </c>
      <c r="K168" s="5">
        <v>7.14</v>
      </c>
      <c r="L168" s="1" t="s">
        <v>267</v>
      </c>
    </row>
    <row r="169" spans="5:13" ht="13">
      <c r="E169" s="99"/>
      <c r="F169" s="99"/>
      <c r="G169" s="99"/>
      <c r="H169" s="102" t="s">
        <v>268</v>
      </c>
      <c r="I169" s="11" t="s">
        <v>269</v>
      </c>
      <c r="J169" s="98">
        <v>4</v>
      </c>
      <c r="K169" s="98">
        <v>28.57</v>
      </c>
      <c r="L169" s="98" t="s">
        <v>270</v>
      </c>
    </row>
    <row r="170" spans="5:13" ht="13">
      <c r="E170" s="99"/>
      <c r="F170" s="99"/>
      <c r="G170" s="99"/>
      <c r="H170" s="99"/>
      <c r="I170" s="11" t="s">
        <v>131</v>
      </c>
      <c r="J170" s="99"/>
      <c r="K170" s="99"/>
      <c r="L170" s="99"/>
    </row>
    <row r="171" spans="5:13" ht="13">
      <c r="E171" s="99"/>
      <c r="F171" s="99"/>
      <c r="G171" s="99"/>
      <c r="H171" s="99"/>
      <c r="I171" s="11" t="s">
        <v>133</v>
      </c>
      <c r="J171" s="99"/>
      <c r="K171" s="99"/>
      <c r="L171" s="99"/>
    </row>
    <row r="172" spans="5:13" ht="13">
      <c r="E172" s="99"/>
      <c r="F172" s="99"/>
      <c r="G172" s="99"/>
      <c r="H172" s="99"/>
      <c r="I172" s="11" t="s">
        <v>138</v>
      </c>
      <c r="J172" s="99"/>
      <c r="K172" s="99"/>
      <c r="L172" s="99"/>
    </row>
    <row r="173" spans="5:13" ht="13">
      <c r="E173" s="99"/>
      <c r="F173" s="102" t="s">
        <v>271</v>
      </c>
      <c r="G173" s="102" t="s">
        <v>264</v>
      </c>
      <c r="H173" s="102" t="s">
        <v>271</v>
      </c>
      <c r="I173" s="11" t="s">
        <v>272</v>
      </c>
      <c r="J173" s="98">
        <v>2</v>
      </c>
      <c r="K173" s="98">
        <v>14.29</v>
      </c>
      <c r="L173" s="98" t="s">
        <v>273</v>
      </c>
    </row>
    <row r="174" spans="5:13" ht="13">
      <c r="E174" s="99"/>
      <c r="F174" s="99"/>
      <c r="G174" s="99"/>
      <c r="H174" s="99"/>
      <c r="I174" s="11" t="s">
        <v>274</v>
      </c>
      <c r="J174" s="99"/>
      <c r="K174" s="99"/>
      <c r="L174" s="99"/>
    </row>
    <row r="175" spans="5:13" ht="13">
      <c r="E175" s="99"/>
      <c r="F175" s="99"/>
      <c r="G175" s="102" t="s">
        <v>275</v>
      </c>
      <c r="H175" s="102" t="s">
        <v>276</v>
      </c>
      <c r="I175" s="11" t="s">
        <v>277</v>
      </c>
      <c r="J175" s="98">
        <v>2</v>
      </c>
      <c r="K175" s="98">
        <v>14.29</v>
      </c>
      <c r="L175" s="98" t="s">
        <v>278</v>
      </c>
    </row>
    <row r="176" spans="5:13" ht="13">
      <c r="E176" s="99"/>
      <c r="F176" s="99"/>
      <c r="G176" s="99"/>
      <c r="H176" s="99"/>
      <c r="I176" s="11" t="s">
        <v>279</v>
      </c>
      <c r="J176" s="99"/>
      <c r="K176" s="99"/>
      <c r="L176" s="99"/>
    </row>
    <row r="177" spans="5:12" ht="13">
      <c r="E177" s="99"/>
      <c r="F177" s="100" t="s">
        <v>110</v>
      </c>
      <c r="G177" s="99"/>
      <c r="H177" s="99"/>
      <c r="I177" s="99"/>
      <c r="J177" s="1">
        <f t="shared" ref="J177:K177" si="3">SUM(J162:J176)</f>
        <v>15</v>
      </c>
      <c r="K177" s="1">
        <f t="shared" si="3"/>
        <v>100</v>
      </c>
    </row>
    <row r="178" spans="5:12" ht="13">
      <c r="E178" s="103" t="s">
        <v>280</v>
      </c>
      <c r="F178" s="103" t="s">
        <v>203</v>
      </c>
      <c r="G178" s="4"/>
      <c r="H178" s="103" t="s">
        <v>281</v>
      </c>
      <c r="I178" s="5" t="s">
        <v>205</v>
      </c>
      <c r="J178" s="98">
        <v>5</v>
      </c>
      <c r="K178" s="98">
        <v>31.25</v>
      </c>
      <c r="L178" s="1" t="s">
        <v>282</v>
      </c>
    </row>
    <row r="179" spans="5:12" ht="13">
      <c r="E179" s="99"/>
      <c r="F179" s="99"/>
      <c r="G179" s="4"/>
      <c r="H179" s="99"/>
      <c r="I179" s="5" t="s">
        <v>283</v>
      </c>
      <c r="J179" s="99"/>
      <c r="K179" s="99"/>
      <c r="L179" s="1"/>
    </row>
    <row r="180" spans="5:12" ht="13">
      <c r="E180" s="99"/>
      <c r="F180" s="99"/>
      <c r="G180" s="4"/>
      <c r="H180" s="99"/>
      <c r="I180" s="5" t="s">
        <v>209</v>
      </c>
      <c r="J180" s="99"/>
      <c r="K180" s="99"/>
      <c r="L180" s="1" t="s">
        <v>284</v>
      </c>
    </row>
    <row r="181" spans="5:12" ht="13">
      <c r="E181" s="99"/>
      <c r="F181" s="99"/>
      <c r="G181" s="4"/>
      <c r="H181" s="99"/>
      <c r="I181" s="5" t="s">
        <v>217</v>
      </c>
      <c r="J181" s="99"/>
      <c r="K181" s="99"/>
      <c r="L181" s="1"/>
    </row>
    <row r="182" spans="5:12" ht="13">
      <c r="E182" s="99"/>
      <c r="F182" s="99"/>
      <c r="G182" s="4"/>
      <c r="H182" s="99"/>
      <c r="I182" s="5" t="s">
        <v>219</v>
      </c>
      <c r="J182" s="99"/>
      <c r="K182" s="99"/>
      <c r="L182" s="1"/>
    </row>
    <row r="183" spans="5:12" ht="13">
      <c r="E183" s="99"/>
      <c r="F183" s="99"/>
      <c r="G183" s="4"/>
      <c r="H183" s="103" t="s">
        <v>285</v>
      </c>
      <c r="I183" s="5" t="s">
        <v>172</v>
      </c>
      <c r="J183" s="98">
        <v>3</v>
      </c>
      <c r="K183" s="98">
        <v>18.75</v>
      </c>
      <c r="L183" s="98" t="s">
        <v>286</v>
      </c>
    </row>
    <row r="184" spans="5:12" ht="13">
      <c r="E184" s="99"/>
      <c r="F184" s="99"/>
      <c r="G184" s="4"/>
      <c r="H184" s="99"/>
      <c r="I184" s="5" t="s">
        <v>173</v>
      </c>
      <c r="J184" s="99"/>
      <c r="K184" s="99"/>
      <c r="L184" s="99"/>
    </row>
    <row r="185" spans="5:12" ht="13">
      <c r="E185" s="99"/>
      <c r="F185" s="99"/>
      <c r="G185" s="4"/>
      <c r="H185" s="99"/>
      <c r="I185" s="5" t="s">
        <v>174</v>
      </c>
      <c r="J185" s="99"/>
      <c r="K185" s="99"/>
      <c r="L185" s="99"/>
    </row>
    <row r="186" spans="5:12" ht="13">
      <c r="E186" s="99"/>
      <c r="F186" s="99"/>
      <c r="G186" s="4"/>
      <c r="H186" s="103" t="s">
        <v>287</v>
      </c>
      <c r="I186" s="5" t="s">
        <v>288</v>
      </c>
      <c r="J186" s="98">
        <v>2</v>
      </c>
      <c r="K186" s="98">
        <v>12.5</v>
      </c>
      <c r="L186" s="98" t="s">
        <v>289</v>
      </c>
    </row>
    <row r="187" spans="5:12" ht="13">
      <c r="E187" s="99"/>
      <c r="F187" s="99"/>
      <c r="G187" s="4"/>
      <c r="H187" s="99"/>
      <c r="I187" s="5" t="s">
        <v>290</v>
      </c>
      <c r="J187" s="99"/>
      <c r="K187" s="99"/>
      <c r="L187" s="99"/>
    </row>
    <row r="188" spans="5:12" ht="13">
      <c r="E188" s="99"/>
      <c r="F188" s="103" t="s">
        <v>291</v>
      </c>
      <c r="G188" s="4"/>
      <c r="H188" s="103" t="s">
        <v>276</v>
      </c>
      <c r="I188" s="5" t="s">
        <v>292</v>
      </c>
      <c r="J188" s="98">
        <v>2</v>
      </c>
      <c r="K188" s="98">
        <v>12.5</v>
      </c>
      <c r="L188" s="98" t="s">
        <v>293</v>
      </c>
    </row>
    <row r="189" spans="5:12" ht="13">
      <c r="E189" s="99"/>
      <c r="F189" s="99"/>
      <c r="G189" s="4"/>
      <c r="H189" s="99"/>
      <c r="I189" s="5" t="s">
        <v>294</v>
      </c>
      <c r="J189" s="99"/>
      <c r="K189" s="99"/>
      <c r="L189" s="99"/>
    </row>
    <row r="190" spans="5:12" ht="13">
      <c r="E190" s="99"/>
      <c r="F190" s="99"/>
      <c r="G190" s="4"/>
      <c r="H190" s="4" t="s">
        <v>295</v>
      </c>
      <c r="I190" s="5" t="s">
        <v>296</v>
      </c>
      <c r="J190" s="1">
        <v>1</v>
      </c>
      <c r="K190" s="1">
        <v>6.25</v>
      </c>
      <c r="L190" s="1" t="s">
        <v>297</v>
      </c>
    </row>
    <row r="191" spans="5:12" ht="13">
      <c r="E191" s="99"/>
      <c r="F191" s="99"/>
      <c r="G191" s="4"/>
      <c r="H191" s="103" t="s">
        <v>298</v>
      </c>
      <c r="I191" s="5" t="s">
        <v>299</v>
      </c>
      <c r="J191" s="98">
        <v>3</v>
      </c>
      <c r="K191" s="98">
        <v>18.75</v>
      </c>
      <c r="L191" s="98" t="s">
        <v>300</v>
      </c>
    </row>
    <row r="192" spans="5:12" ht="13">
      <c r="E192" s="99"/>
      <c r="F192" s="99"/>
      <c r="G192" s="4"/>
      <c r="H192" s="99"/>
      <c r="I192" s="5" t="s">
        <v>301</v>
      </c>
      <c r="J192" s="99"/>
      <c r="K192" s="99"/>
      <c r="L192" s="99"/>
    </row>
    <row r="193" spans="5:14" ht="13">
      <c r="E193" s="99"/>
      <c r="F193" s="99"/>
      <c r="G193" s="4"/>
      <c r="H193" s="99"/>
      <c r="I193" s="5" t="s">
        <v>215</v>
      </c>
      <c r="J193" s="99"/>
      <c r="K193" s="99"/>
      <c r="L193" s="99"/>
    </row>
    <row r="194" spans="5:14" ht="13">
      <c r="E194" s="99"/>
      <c r="F194" s="100" t="s">
        <v>110</v>
      </c>
      <c r="G194" s="99"/>
      <c r="H194" s="99"/>
      <c r="I194" s="99"/>
      <c r="J194" s="1">
        <f t="shared" ref="J194:K194" si="4">SUM(J178:J193)</f>
        <v>16</v>
      </c>
      <c r="K194" s="1">
        <f t="shared" si="4"/>
        <v>100</v>
      </c>
    </row>
    <row r="195" spans="5:14" ht="13">
      <c r="E195" s="1" t="s">
        <v>19</v>
      </c>
      <c r="F195" s="5"/>
      <c r="G195" s="5"/>
      <c r="H195" s="5"/>
      <c r="I195" s="5"/>
    </row>
    <row r="196" spans="5:14" ht="13">
      <c r="E196" s="2" t="s">
        <v>7</v>
      </c>
      <c r="F196" s="2" t="s">
        <v>8</v>
      </c>
      <c r="G196" s="2" t="s">
        <v>9</v>
      </c>
      <c r="H196" s="2" t="s">
        <v>10</v>
      </c>
      <c r="I196" s="2" t="s">
        <v>11</v>
      </c>
      <c r="J196" s="2" t="s">
        <v>12</v>
      </c>
      <c r="K196" s="2" t="s">
        <v>13</v>
      </c>
      <c r="L196" s="2" t="s">
        <v>14</v>
      </c>
      <c r="M196" s="9"/>
      <c r="N196" s="1" t="s">
        <v>302</v>
      </c>
    </row>
    <row r="197" spans="5:14" ht="13">
      <c r="E197" s="101" t="s">
        <v>303</v>
      </c>
      <c r="F197" s="103" t="s">
        <v>304</v>
      </c>
      <c r="G197" s="4"/>
      <c r="H197" s="103" t="s">
        <v>113</v>
      </c>
      <c r="I197" s="5" t="s">
        <v>305</v>
      </c>
      <c r="J197" s="98">
        <v>3</v>
      </c>
      <c r="K197" s="98">
        <v>7.89</v>
      </c>
      <c r="L197" s="99"/>
    </row>
    <row r="198" spans="5:14" ht="13">
      <c r="E198" s="99"/>
      <c r="F198" s="99"/>
      <c r="G198" s="4"/>
      <c r="H198" s="99"/>
      <c r="I198" s="5" t="s">
        <v>306</v>
      </c>
      <c r="J198" s="99"/>
      <c r="K198" s="99"/>
      <c r="L198" s="99"/>
    </row>
    <row r="199" spans="5:14" ht="13">
      <c r="E199" s="99"/>
      <c r="F199" s="99"/>
      <c r="G199" s="6"/>
      <c r="H199" s="99"/>
      <c r="I199" s="1" t="s">
        <v>307</v>
      </c>
      <c r="J199" s="99"/>
      <c r="K199" s="99"/>
      <c r="L199" s="99"/>
    </row>
    <row r="200" spans="5:14" ht="13">
      <c r="E200" s="99"/>
      <c r="F200" s="99"/>
      <c r="G200" s="6"/>
      <c r="H200" s="101" t="s">
        <v>308</v>
      </c>
      <c r="I200" s="1" t="s">
        <v>309</v>
      </c>
      <c r="J200" s="98">
        <v>6</v>
      </c>
      <c r="K200" s="98">
        <v>15.79</v>
      </c>
      <c r="L200" s="99"/>
    </row>
    <row r="201" spans="5:14" ht="13">
      <c r="E201" s="99"/>
      <c r="F201" s="99"/>
      <c r="G201" s="6"/>
      <c r="H201" s="99"/>
      <c r="I201" s="1" t="s">
        <v>310</v>
      </c>
      <c r="J201" s="99"/>
      <c r="K201" s="99"/>
      <c r="L201" s="99"/>
    </row>
    <row r="202" spans="5:14" ht="13">
      <c r="E202" s="99"/>
      <c r="F202" s="99"/>
      <c r="G202" s="6"/>
      <c r="H202" s="99"/>
      <c r="I202" s="1" t="s">
        <v>311</v>
      </c>
      <c r="J202" s="99"/>
      <c r="K202" s="99"/>
      <c r="L202" s="99"/>
    </row>
    <row r="203" spans="5:14" ht="13">
      <c r="E203" s="99"/>
      <c r="F203" s="99"/>
      <c r="G203" s="6"/>
      <c r="H203" s="99"/>
      <c r="I203" s="1" t="s">
        <v>312</v>
      </c>
      <c r="J203" s="99"/>
      <c r="K203" s="99"/>
      <c r="L203" s="99"/>
    </row>
    <row r="204" spans="5:14" ht="13">
      <c r="E204" s="99"/>
      <c r="F204" s="99"/>
      <c r="G204" s="6"/>
      <c r="H204" s="99"/>
      <c r="I204" s="1" t="s">
        <v>313</v>
      </c>
      <c r="J204" s="99"/>
      <c r="K204" s="99"/>
      <c r="L204" s="99"/>
    </row>
    <row r="205" spans="5:14" ht="13">
      <c r="E205" s="99"/>
      <c r="F205" s="99"/>
      <c r="G205" s="6"/>
      <c r="H205" s="99"/>
      <c r="I205" s="1" t="s">
        <v>314</v>
      </c>
      <c r="J205" s="99"/>
      <c r="K205" s="99"/>
      <c r="L205" s="99"/>
    </row>
    <row r="206" spans="5:14" ht="13">
      <c r="E206" s="99"/>
      <c r="F206" s="99"/>
      <c r="G206" s="6"/>
      <c r="H206" s="101" t="s">
        <v>315</v>
      </c>
      <c r="I206" s="1" t="s">
        <v>316</v>
      </c>
      <c r="J206" s="98">
        <v>5</v>
      </c>
      <c r="K206" s="98">
        <v>13.16</v>
      </c>
      <c r="L206" s="99"/>
    </row>
    <row r="207" spans="5:14" ht="13">
      <c r="E207" s="99"/>
      <c r="F207" s="99"/>
      <c r="G207" s="6"/>
      <c r="H207" s="99"/>
      <c r="I207" s="1" t="s">
        <v>317</v>
      </c>
      <c r="J207" s="99"/>
      <c r="K207" s="99"/>
      <c r="L207" s="99"/>
    </row>
    <row r="208" spans="5:14" ht="13">
      <c r="E208" s="99"/>
      <c r="F208" s="99"/>
      <c r="G208" s="6"/>
      <c r="H208" s="99"/>
      <c r="I208" s="1" t="s">
        <v>318</v>
      </c>
      <c r="J208" s="99"/>
      <c r="K208" s="99"/>
      <c r="L208" s="99"/>
    </row>
    <row r="209" spans="5:12" ht="13">
      <c r="E209" s="99"/>
      <c r="F209" s="99"/>
      <c r="G209" s="6"/>
      <c r="H209" s="99"/>
      <c r="I209" s="1" t="s">
        <v>319</v>
      </c>
      <c r="J209" s="99"/>
      <c r="K209" s="99"/>
      <c r="L209" s="99"/>
    </row>
    <row r="210" spans="5:12" ht="13">
      <c r="E210" s="99"/>
      <c r="F210" s="99"/>
      <c r="G210" s="6"/>
      <c r="H210" s="99"/>
      <c r="I210" s="1" t="s">
        <v>320</v>
      </c>
      <c r="J210" s="99"/>
      <c r="K210" s="99"/>
      <c r="L210" s="99"/>
    </row>
    <row r="211" spans="5:12" ht="13">
      <c r="E211" s="99"/>
      <c r="F211" s="99"/>
      <c r="G211" s="6"/>
      <c r="H211" s="101" t="s">
        <v>321</v>
      </c>
      <c r="I211" s="1" t="s">
        <v>322</v>
      </c>
      <c r="J211" s="98">
        <v>12</v>
      </c>
      <c r="K211" s="98">
        <v>31.58</v>
      </c>
      <c r="L211" s="99"/>
    </row>
    <row r="212" spans="5:12" ht="13">
      <c r="E212" s="99"/>
      <c r="F212" s="99"/>
      <c r="G212" s="6"/>
      <c r="H212" s="99"/>
      <c r="I212" s="1" t="s">
        <v>323</v>
      </c>
      <c r="J212" s="99"/>
      <c r="K212" s="99"/>
      <c r="L212" s="99"/>
    </row>
    <row r="213" spans="5:12" ht="13">
      <c r="E213" s="99"/>
      <c r="F213" s="99"/>
      <c r="G213" s="6"/>
      <c r="H213" s="99"/>
      <c r="I213" s="1" t="s">
        <v>324</v>
      </c>
      <c r="J213" s="99"/>
      <c r="K213" s="99"/>
      <c r="L213" s="99"/>
    </row>
    <row r="214" spans="5:12" ht="13">
      <c r="E214" s="99"/>
      <c r="F214" s="99"/>
      <c r="G214" s="6"/>
      <c r="H214" s="99"/>
      <c r="I214" s="1" t="s">
        <v>325</v>
      </c>
      <c r="J214" s="99"/>
      <c r="K214" s="99"/>
      <c r="L214" s="99"/>
    </row>
    <row r="215" spans="5:12" ht="13">
      <c r="E215" s="99"/>
      <c r="F215" s="99"/>
      <c r="G215" s="6"/>
      <c r="H215" s="99"/>
      <c r="I215" s="1" t="s">
        <v>326</v>
      </c>
      <c r="J215" s="99"/>
      <c r="K215" s="99"/>
      <c r="L215" s="99"/>
    </row>
    <row r="216" spans="5:12" ht="13">
      <c r="E216" s="99"/>
      <c r="F216" s="99"/>
      <c r="G216" s="6"/>
      <c r="H216" s="99"/>
      <c r="I216" s="1" t="s">
        <v>327</v>
      </c>
      <c r="J216" s="99"/>
      <c r="K216" s="99"/>
      <c r="L216" s="99"/>
    </row>
    <row r="217" spans="5:12" ht="13">
      <c r="E217" s="99"/>
      <c r="F217" s="99"/>
      <c r="G217" s="4"/>
      <c r="H217" s="99"/>
      <c r="I217" s="1" t="s">
        <v>328</v>
      </c>
      <c r="J217" s="99"/>
      <c r="K217" s="99"/>
      <c r="L217" s="99"/>
    </row>
    <row r="218" spans="5:12" ht="13">
      <c r="E218" s="99"/>
      <c r="F218" s="99"/>
      <c r="G218" s="4"/>
      <c r="H218" s="99"/>
      <c r="I218" s="1" t="s">
        <v>329</v>
      </c>
      <c r="J218" s="99"/>
      <c r="K218" s="99"/>
      <c r="L218" s="99"/>
    </row>
    <row r="219" spans="5:12" ht="13">
      <c r="E219" s="99"/>
      <c r="F219" s="99"/>
      <c r="G219" s="4"/>
      <c r="H219" s="99"/>
      <c r="I219" s="1" t="s">
        <v>330</v>
      </c>
      <c r="J219" s="99"/>
      <c r="K219" s="99"/>
      <c r="L219" s="99"/>
    </row>
    <row r="220" spans="5:12" ht="13">
      <c r="E220" s="99"/>
      <c r="F220" s="99"/>
      <c r="G220" s="4"/>
      <c r="H220" s="99"/>
      <c r="I220" s="1" t="s">
        <v>331</v>
      </c>
      <c r="J220" s="99"/>
      <c r="K220" s="99"/>
      <c r="L220" s="99"/>
    </row>
    <row r="221" spans="5:12" ht="13">
      <c r="E221" s="99"/>
      <c r="F221" s="99"/>
      <c r="G221" s="4"/>
      <c r="H221" s="99"/>
      <c r="I221" s="1" t="s">
        <v>332</v>
      </c>
      <c r="J221" s="99"/>
      <c r="K221" s="99"/>
      <c r="L221" s="99"/>
    </row>
    <row r="222" spans="5:12" ht="13">
      <c r="E222" s="99"/>
      <c r="F222" s="99"/>
      <c r="G222" s="4"/>
      <c r="H222" s="99"/>
      <c r="I222" s="1" t="s">
        <v>333</v>
      </c>
      <c r="J222" s="99"/>
      <c r="K222" s="99"/>
      <c r="L222" s="99"/>
    </row>
    <row r="223" spans="5:12" ht="13">
      <c r="E223" s="99"/>
      <c r="F223" s="99"/>
      <c r="G223" s="4"/>
      <c r="H223" s="4" t="s">
        <v>334</v>
      </c>
      <c r="I223" s="1" t="s">
        <v>335</v>
      </c>
      <c r="J223" s="1">
        <v>1</v>
      </c>
      <c r="K223" s="1">
        <v>2.63</v>
      </c>
    </row>
    <row r="224" spans="5:12" ht="13">
      <c r="E224" s="99"/>
      <c r="F224" s="99"/>
      <c r="G224" s="4"/>
      <c r="H224" s="103" t="s">
        <v>336</v>
      </c>
      <c r="I224" s="1" t="s">
        <v>337</v>
      </c>
      <c r="J224" s="98">
        <v>11</v>
      </c>
      <c r="K224" s="98">
        <v>28.95</v>
      </c>
      <c r="L224" s="99"/>
    </row>
    <row r="225" spans="5:12" ht="13">
      <c r="E225" s="99"/>
      <c r="F225" s="99"/>
      <c r="G225" s="4"/>
      <c r="H225" s="99"/>
      <c r="I225" s="1" t="s">
        <v>338</v>
      </c>
      <c r="J225" s="99"/>
      <c r="K225" s="99"/>
      <c r="L225" s="99"/>
    </row>
    <row r="226" spans="5:12" ht="13">
      <c r="E226" s="99"/>
      <c r="F226" s="99"/>
      <c r="G226" s="4"/>
      <c r="H226" s="99"/>
      <c r="I226" s="1" t="s">
        <v>339</v>
      </c>
      <c r="J226" s="99"/>
      <c r="K226" s="99"/>
      <c r="L226" s="99"/>
    </row>
    <row r="227" spans="5:12" ht="13">
      <c r="E227" s="99"/>
      <c r="F227" s="99"/>
      <c r="G227" s="4"/>
      <c r="H227" s="99"/>
      <c r="I227" s="1" t="s">
        <v>340</v>
      </c>
      <c r="J227" s="99"/>
      <c r="K227" s="99"/>
      <c r="L227" s="99"/>
    </row>
    <row r="228" spans="5:12" ht="13">
      <c r="E228" s="99"/>
      <c r="F228" s="99"/>
      <c r="G228" s="4"/>
      <c r="H228" s="99"/>
      <c r="I228" s="1" t="s">
        <v>341</v>
      </c>
      <c r="J228" s="99"/>
      <c r="K228" s="99"/>
      <c r="L228" s="99"/>
    </row>
    <row r="229" spans="5:12" ht="13">
      <c r="E229" s="99"/>
      <c r="F229" s="99"/>
      <c r="G229" s="4"/>
      <c r="H229" s="99"/>
      <c r="I229" s="1" t="s">
        <v>342</v>
      </c>
      <c r="J229" s="99"/>
      <c r="K229" s="99"/>
      <c r="L229" s="99"/>
    </row>
    <row r="230" spans="5:12" ht="13">
      <c r="E230" s="99"/>
      <c r="F230" s="99"/>
      <c r="G230" s="4"/>
      <c r="H230" s="99"/>
      <c r="I230" s="1" t="s">
        <v>343</v>
      </c>
      <c r="J230" s="99"/>
      <c r="K230" s="99"/>
      <c r="L230" s="99"/>
    </row>
    <row r="231" spans="5:12" ht="13">
      <c r="E231" s="99"/>
      <c r="F231" s="99"/>
      <c r="G231" s="4"/>
      <c r="H231" s="99"/>
      <c r="I231" s="1" t="s">
        <v>344</v>
      </c>
      <c r="J231" s="99"/>
      <c r="K231" s="99"/>
      <c r="L231" s="99"/>
    </row>
    <row r="232" spans="5:12" ht="13">
      <c r="E232" s="99"/>
      <c r="F232" s="99"/>
      <c r="G232" s="4"/>
      <c r="H232" s="99"/>
      <c r="I232" s="1" t="s">
        <v>345</v>
      </c>
      <c r="J232" s="99"/>
      <c r="K232" s="99"/>
      <c r="L232" s="99"/>
    </row>
    <row r="233" spans="5:12" ht="13">
      <c r="E233" s="99"/>
      <c r="F233" s="99"/>
      <c r="G233" s="4"/>
      <c r="H233" s="99"/>
      <c r="I233" s="1" t="s">
        <v>346</v>
      </c>
      <c r="J233" s="99"/>
      <c r="K233" s="99"/>
      <c r="L233" s="99"/>
    </row>
    <row r="234" spans="5:12" ht="13">
      <c r="E234" s="99"/>
      <c r="F234" s="99"/>
      <c r="G234" s="4"/>
      <c r="H234" s="99"/>
      <c r="I234" s="1" t="s">
        <v>347</v>
      </c>
      <c r="J234" s="99"/>
      <c r="K234" s="99"/>
      <c r="L234" s="99"/>
    </row>
    <row r="235" spans="5:12" ht="13">
      <c r="E235" s="99"/>
      <c r="F235" s="100" t="s">
        <v>110</v>
      </c>
      <c r="G235" s="99"/>
      <c r="H235" s="99"/>
      <c r="I235" s="99"/>
      <c r="J235" s="1">
        <f t="shared" ref="J235:K235" si="5">SUM(J197:J234)</f>
        <v>38</v>
      </c>
      <c r="K235" s="1">
        <f t="shared" si="5"/>
        <v>100</v>
      </c>
    </row>
    <row r="236" spans="5:12" ht="13">
      <c r="E236" s="99"/>
      <c r="F236" s="103" t="s">
        <v>348</v>
      </c>
      <c r="G236" s="103" t="s">
        <v>349</v>
      </c>
      <c r="H236" s="103" t="s">
        <v>350</v>
      </c>
      <c r="I236" s="1" t="s">
        <v>351</v>
      </c>
      <c r="J236" s="98">
        <v>6</v>
      </c>
      <c r="K236" s="98">
        <v>7.5</v>
      </c>
      <c r="L236" s="99"/>
    </row>
    <row r="237" spans="5:12" ht="13">
      <c r="E237" s="99"/>
      <c r="F237" s="99"/>
      <c r="G237" s="99"/>
      <c r="H237" s="99"/>
      <c r="I237" s="1" t="s">
        <v>352</v>
      </c>
      <c r="J237" s="99"/>
      <c r="K237" s="99"/>
      <c r="L237" s="99"/>
    </row>
    <row r="238" spans="5:12" ht="13">
      <c r="E238" s="99"/>
      <c r="F238" s="99"/>
      <c r="G238" s="99"/>
      <c r="H238" s="99"/>
      <c r="I238" s="1" t="s">
        <v>353</v>
      </c>
      <c r="J238" s="99"/>
      <c r="K238" s="99"/>
      <c r="L238" s="99"/>
    </row>
    <row r="239" spans="5:12" ht="13">
      <c r="E239" s="99"/>
      <c r="F239" s="99"/>
      <c r="G239" s="99"/>
      <c r="H239" s="99"/>
      <c r="I239" s="1" t="s">
        <v>354</v>
      </c>
      <c r="J239" s="99"/>
      <c r="K239" s="99"/>
      <c r="L239" s="99"/>
    </row>
    <row r="240" spans="5:12" ht="13">
      <c r="E240" s="99"/>
      <c r="F240" s="99"/>
      <c r="G240" s="99"/>
      <c r="H240" s="99"/>
      <c r="I240" s="1" t="s">
        <v>355</v>
      </c>
      <c r="J240" s="99"/>
      <c r="K240" s="99"/>
      <c r="L240" s="99"/>
    </row>
    <row r="241" spans="5:12" ht="13">
      <c r="E241" s="99"/>
      <c r="F241" s="99"/>
      <c r="G241" s="99"/>
      <c r="H241" s="99"/>
      <c r="I241" s="1" t="s">
        <v>356</v>
      </c>
      <c r="J241" s="99"/>
      <c r="K241" s="99"/>
      <c r="L241" s="99"/>
    </row>
    <row r="242" spans="5:12" ht="13">
      <c r="E242" s="99"/>
      <c r="F242" s="99"/>
      <c r="G242" s="99"/>
      <c r="H242" s="103" t="s">
        <v>357</v>
      </c>
      <c r="I242" s="1" t="s">
        <v>358</v>
      </c>
      <c r="J242" s="98">
        <v>2</v>
      </c>
      <c r="K242" s="98">
        <v>2.5</v>
      </c>
      <c r="L242" s="98" t="s">
        <v>357</v>
      </c>
    </row>
    <row r="243" spans="5:12" ht="13">
      <c r="E243" s="99"/>
      <c r="F243" s="99"/>
      <c r="G243" s="99"/>
      <c r="H243" s="99"/>
      <c r="I243" s="1" t="s">
        <v>359</v>
      </c>
      <c r="J243" s="99"/>
      <c r="K243" s="99"/>
      <c r="L243" s="99"/>
    </row>
    <row r="244" spans="5:12" ht="13">
      <c r="E244" s="99"/>
      <c r="F244" s="99"/>
      <c r="G244" s="103" t="s">
        <v>360</v>
      </c>
      <c r="H244" s="103" t="s">
        <v>361</v>
      </c>
      <c r="I244" s="1" t="s">
        <v>362</v>
      </c>
      <c r="J244" s="98">
        <v>11</v>
      </c>
      <c r="K244" s="98">
        <v>13.75</v>
      </c>
      <c r="L244" s="98" t="s">
        <v>363</v>
      </c>
    </row>
    <row r="245" spans="5:12" ht="13">
      <c r="E245" s="99"/>
      <c r="F245" s="99"/>
      <c r="G245" s="99"/>
      <c r="H245" s="99"/>
      <c r="I245" s="1" t="s">
        <v>364</v>
      </c>
      <c r="J245" s="99"/>
      <c r="K245" s="99"/>
      <c r="L245" s="99"/>
    </row>
    <row r="246" spans="5:12" ht="13">
      <c r="E246" s="99"/>
      <c r="F246" s="99"/>
      <c r="G246" s="99"/>
      <c r="H246" s="99"/>
      <c r="I246" s="1" t="s">
        <v>365</v>
      </c>
      <c r="J246" s="99"/>
      <c r="K246" s="99"/>
      <c r="L246" s="99"/>
    </row>
    <row r="247" spans="5:12" ht="13">
      <c r="E247" s="99"/>
      <c r="F247" s="99"/>
      <c r="G247" s="99"/>
      <c r="H247" s="99"/>
      <c r="I247" s="1" t="s">
        <v>366</v>
      </c>
      <c r="J247" s="99"/>
      <c r="K247" s="99"/>
      <c r="L247" s="99"/>
    </row>
    <row r="248" spans="5:12" ht="13">
      <c r="E248" s="99"/>
      <c r="F248" s="99"/>
      <c r="G248" s="99"/>
      <c r="H248" s="99"/>
      <c r="I248" s="1" t="s">
        <v>367</v>
      </c>
      <c r="J248" s="99"/>
      <c r="K248" s="99"/>
      <c r="L248" s="99"/>
    </row>
    <row r="249" spans="5:12" ht="13">
      <c r="E249" s="99"/>
      <c r="F249" s="99"/>
      <c r="G249" s="99"/>
      <c r="H249" s="99"/>
      <c r="I249" s="1" t="s">
        <v>368</v>
      </c>
      <c r="J249" s="99"/>
      <c r="K249" s="99"/>
      <c r="L249" s="99"/>
    </row>
    <row r="250" spans="5:12" ht="13">
      <c r="E250" s="99"/>
      <c r="F250" s="99"/>
      <c r="G250" s="99"/>
      <c r="H250" s="99"/>
      <c r="I250" s="1" t="s">
        <v>369</v>
      </c>
      <c r="J250" s="99"/>
      <c r="K250" s="99"/>
      <c r="L250" s="99"/>
    </row>
    <row r="251" spans="5:12" ht="13">
      <c r="E251" s="99"/>
      <c r="F251" s="99"/>
      <c r="G251" s="99"/>
      <c r="H251" s="99"/>
      <c r="I251" s="1" t="s">
        <v>370</v>
      </c>
      <c r="J251" s="99"/>
      <c r="K251" s="99"/>
      <c r="L251" s="99"/>
    </row>
    <row r="252" spans="5:12" ht="13">
      <c r="E252" s="99"/>
      <c r="F252" s="99"/>
      <c r="G252" s="99"/>
      <c r="H252" s="99"/>
      <c r="I252" s="1" t="s">
        <v>371</v>
      </c>
      <c r="J252" s="99"/>
      <c r="K252" s="99"/>
      <c r="L252" s="99"/>
    </row>
    <row r="253" spans="5:12" ht="13">
      <c r="E253" s="99"/>
      <c r="F253" s="99"/>
      <c r="G253" s="99"/>
      <c r="H253" s="99"/>
      <c r="I253" s="1" t="s">
        <v>372</v>
      </c>
      <c r="J253" s="99"/>
      <c r="K253" s="99"/>
      <c r="L253" s="99"/>
    </row>
    <row r="254" spans="5:12" ht="13">
      <c r="E254" s="99"/>
      <c r="F254" s="99"/>
      <c r="G254" s="99"/>
      <c r="H254" s="99"/>
      <c r="I254" s="1" t="s">
        <v>373</v>
      </c>
      <c r="J254" s="99"/>
      <c r="K254" s="99"/>
      <c r="L254" s="99"/>
    </row>
    <row r="255" spans="5:12" ht="13">
      <c r="E255" s="99"/>
      <c r="F255" s="99"/>
      <c r="G255" s="99"/>
      <c r="H255" s="101" t="s">
        <v>374</v>
      </c>
      <c r="I255" s="1" t="s">
        <v>375</v>
      </c>
      <c r="J255" s="98">
        <v>13</v>
      </c>
      <c r="K255" s="98">
        <v>16.25</v>
      </c>
      <c r="L255" s="98" t="s">
        <v>376</v>
      </c>
    </row>
    <row r="256" spans="5:12" ht="13">
      <c r="E256" s="99"/>
      <c r="F256" s="99"/>
      <c r="G256" s="99"/>
      <c r="H256" s="99"/>
      <c r="I256" s="1" t="s">
        <v>377</v>
      </c>
      <c r="J256" s="99"/>
      <c r="K256" s="99"/>
      <c r="L256" s="99"/>
    </row>
    <row r="257" spans="5:12" ht="13">
      <c r="E257" s="99"/>
      <c r="F257" s="99"/>
      <c r="G257" s="99"/>
      <c r="H257" s="99"/>
      <c r="I257" s="1" t="s">
        <v>378</v>
      </c>
      <c r="J257" s="99"/>
      <c r="K257" s="99"/>
      <c r="L257" s="99"/>
    </row>
    <row r="258" spans="5:12" ht="13">
      <c r="E258" s="99"/>
      <c r="F258" s="99"/>
      <c r="G258" s="99"/>
      <c r="H258" s="99"/>
      <c r="I258" s="1" t="s">
        <v>379</v>
      </c>
      <c r="J258" s="99"/>
      <c r="K258" s="99"/>
      <c r="L258" s="99"/>
    </row>
    <row r="259" spans="5:12" ht="13">
      <c r="E259" s="99"/>
      <c r="F259" s="99"/>
      <c r="G259" s="99"/>
      <c r="H259" s="99"/>
      <c r="I259" s="1" t="s">
        <v>380</v>
      </c>
      <c r="J259" s="99"/>
      <c r="K259" s="99"/>
      <c r="L259" s="99"/>
    </row>
    <row r="260" spans="5:12" ht="13">
      <c r="E260" s="99"/>
      <c r="F260" s="99"/>
      <c r="G260" s="99"/>
      <c r="H260" s="99"/>
      <c r="I260" s="1" t="s">
        <v>381</v>
      </c>
      <c r="J260" s="99"/>
      <c r="K260" s="99"/>
      <c r="L260" s="99"/>
    </row>
    <row r="261" spans="5:12" ht="13">
      <c r="E261" s="99"/>
      <c r="F261" s="99"/>
      <c r="G261" s="99"/>
      <c r="H261" s="99"/>
      <c r="I261" s="1" t="s">
        <v>382</v>
      </c>
      <c r="J261" s="99"/>
      <c r="K261" s="99"/>
      <c r="L261" s="99"/>
    </row>
    <row r="262" spans="5:12" ht="13">
      <c r="E262" s="99"/>
      <c r="F262" s="99"/>
      <c r="G262" s="99"/>
      <c r="H262" s="99"/>
      <c r="I262" s="1" t="s">
        <v>383</v>
      </c>
      <c r="J262" s="99"/>
      <c r="K262" s="99"/>
      <c r="L262" s="99"/>
    </row>
    <row r="263" spans="5:12" ht="13">
      <c r="E263" s="99"/>
      <c r="F263" s="99"/>
      <c r="G263" s="99"/>
      <c r="H263" s="99"/>
      <c r="I263" s="1" t="s">
        <v>384</v>
      </c>
      <c r="J263" s="99"/>
      <c r="K263" s="99"/>
      <c r="L263" s="99"/>
    </row>
    <row r="264" spans="5:12" ht="13">
      <c r="E264" s="99"/>
      <c r="F264" s="99"/>
      <c r="G264" s="99"/>
      <c r="H264" s="99"/>
      <c r="I264" s="1" t="s">
        <v>385</v>
      </c>
      <c r="J264" s="99"/>
      <c r="K264" s="99"/>
      <c r="L264" s="99"/>
    </row>
    <row r="265" spans="5:12" ht="13">
      <c r="E265" s="99"/>
      <c r="F265" s="99"/>
      <c r="G265" s="99"/>
      <c r="H265" s="99"/>
      <c r="I265" s="1" t="s">
        <v>386</v>
      </c>
      <c r="J265" s="99"/>
      <c r="K265" s="99"/>
      <c r="L265" s="99"/>
    </row>
    <row r="266" spans="5:12" ht="13">
      <c r="E266" s="99"/>
      <c r="F266" s="99"/>
      <c r="G266" s="99"/>
      <c r="H266" s="99"/>
      <c r="I266" s="1" t="s">
        <v>387</v>
      </c>
      <c r="J266" s="99"/>
      <c r="K266" s="99"/>
      <c r="L266" s="99"/>
    </row>
    <row r="267" spans="5:12" ht="13">
      <c r="E267" s="99"/>
      <c r="F267" s="99"/>
      <c r="G267" s="99"/>
      <c r="H267" s="99"/>
      <c r="I267" s="1" t="s">
        <v>388</v>
      </c>
      <c r="J267" s="99"/>
      <c r="K267" s="99"/>
      <c r="L267" s="99"/>
    </row>
    <row r="268" spans="5:12" ht="13">
      <c r="E268" s="99"/>
      <c r="F268" s="99"/>
      <c r="G268" s="101" t="s">
        <v>389</v>
      </c>
      <c r="H268" s="101" t="s">
        <v>390</v>
      </c>
      <c r="I268" s="1" t="s">
        <v>391</v>
      </c>
      <c r="J268" s="98">
        <v>8</v>
      </c>
      <c r="K268" s="98">
        <v>10</v>
      </c>
      <c r="L268" s="99"/>
    </row>
    <row r="269" spans="5:12" ht="13">
      <c r="E269" s="99"/>
      <c r="F269" s="99"/>
      <c r="G269" s="99"/>
      <c r="H269" s="99"/>
      <c r="I269" s="1" t="s">
        <v>392</v>
      </c>
      <c r="J269" s="99"/>
      <c r="K269" s="99"/>
      <c r="L269" s="99"/>
    </row>
    <row r="270" spans="5:12" ht="13">
      <c r="E270" s="99"/>
      <c r="F270" s="99"/>
      <c r="G270" s="99"/>
      <c r="H270" s="99"/>
      <c r="I270" s="1" t="s">
        <v>393</v>
      </c>
      <c r="J270" s="99"/>
      <c r="K270" s="99"/>
      <c r="L270" s="99"/>
    </row>
    <row r="271" spans="5:12" ht="13">
      <c r="E271" s="99"/>
      <c r="F271" s="99"/>
      <c r="G271" s="99"/>
      <c r="H271" s="99"/>
      <c r="I271" s="1" t="s">
        <v>394</v>
      </c>
      <c r="J271" s="99"/>
      <c r="K271" s="99"/>
      <c r="L271" s="99"/>
    </row>
    <row r="272" spans="5:12" ht="13">
      <c r="E272" s="99"/>
      <c r="F272" s="99"/>
      <c r="G272" s="99"/>
      <c r="H272" s="99"/>
      <c r="I272" s="1" t="s">
        <v>395</v>
      </c>
      <c r="J272" s="99"/>
      <c r="K272" s="99"/>
      <c r="L272" s="99"/>
    </row>
    <row r="273" spans="5:12" ht="13">
      <c r="E273" s="99"/>
      <c r="F273" s="99"/>
      <c r="G273" s="99"/>
      <c r="H273" s="99"/>
      <c r="I273" s="1" t="s">
        <v>396</v>
      </c>
      <c r="J273" s="99"/>
      <c r="K273" s="99"/>
      <c r="L273" s="99"/>
    </row>
    <row r="274" spans="5:12" ht="13">
      <c r="E274" s="99"/>
      <c r="F274" s="99"/>
      <c r="G274" s="99"/>
      <c r="H274" s="99"/>
      <c r="I274" s="1" t="s">
        <v>397</v>
      </c>
      <c r="J274" s="99"/>
      <c r="K274" s="99"/>
      <c r="L274" s="99"/>
    </row>
    <row r="275" spans="5:12" ht="13">
      <c r="E275" s="99"/>
      <c r="F275" s="99"/>
      <c r="G275" s="99"/>
      <c r="H275" s="99"/>
      <c r="I275" s="1" t="s">
        <v>398</v>
      </c>
      <c r="J275" s="99"/>
      <c r="K275" s="99"/>
      <c r="L275" s="99"/>
    </row>
    <row r="276" spans="5:12" ht="13">
      <c r="E276" s="99"/>
      <c r="F276" s="99"/>
      <c r="G276" s="99"/>
      <c r="H276" s="101" t="s">
        <v>399</v>
      </c>
      <c r="I276" s="1" t="s">
        <v>400</v>
      </c>
      <c r="J276" s="98">
        <v>2</v>
      </c>
      <c r="K276" s="98">
        <v>2.5</v>
      </c>
      <c r="L276" s="99"/>
    </row>
    <row r="277" spans="5:12" ht="13">
      <c r="E277" s="99"/>
      <c r="F277" s="99"/>
      <c r="G277" s="99"/>
      <c r="H277" s="99"/>
      <c r="I277" s="1" t="s">
        <v>401</v>
      </c>
      <c r="J277" s="99"/>
      <c r="K277" s="99"/>
      <c r="L277" s="99"/>
    </row>
    <row r="278" spans="5:12" ht="13">
      <c r="E278" s="99"/>
      <c r="F278" s="99"/>
      <c r="G278" s="99"/>
      <c r="H278" s="101" t="s">
        <v>402</v>
      </c>
      <c r="I278" s="1" t="s">
        <v>403</v>
      </c>
      <c r="J278" s="98">
        <v>24</v>
      </c>
      <c r="K278" s="98">
        <v>30</v>
      </c>
      <c r="L278" s="99"/>
    </row>
    <row r="279" spans="5:12" ht="13">
      <c r="E279" s="99"/>
      <c r="F279" s="99"/>
      <c r="G279" s="99"/>
      <c r="H279" s="99"/>
      <c r="I279" s="1" t="s">
        <v>404</v>
      </c>
      <c r="J279" s="99"/>
      <c r="K279" s="99"/>
      <c r="L279" s="99"/>
    </row>
    <row r="280" spans="5:12" ht="13">
      <c r="E280" s="99"/>
      <c r="F280" s="99"/>
      <c r="G280" s="99"/>
      <c r="H280" s="99"/>
      <c r="I280" s="1" t="s">
        <v>405</v>
      </c>
      <c r="J280" s="99"/>
      <c r="K280" s="99"/>
      <c r="L280" s="99"/>
    </row>
    <row r="281" spans="5:12" ht="13">
      <c r="E281" s="99"/>
      <c r="F281" s="99"/>
      <c r="G281" s="99"/>
      <c r="H281" s="99"/>
      <c r="I281" s="1" t="s">
        <v>406</v>
      </c>
      <c r="J281" s="99"/>
      <c r="K281" s="99"/>
      <c r="L281" s="99"/>
    </row>
    <row r="282" spans="5:12" ht="13">
      <c r="E282" s="99"/>
      <c r="F282" s="99"/>
      <c r="G282" s="99"/>
      <c r="H282" s="99"/>
      <c r="I282" s="1" t="s">
        <v>407</v>
      </c>
      <c r="J282" s="99"/>
      <c r="K282" s="99"/>
      <c r="L282" s="99"/>
    </row>
    <row r="283" spans="5:12" ht="13">
      <c r="E283" s="99"/>
      <c r="F283" s="99"/>
      <c r="G283" s="99"/>
      <c r="H283" s="99"/>
      <c r="I283" s="1" t="s">
        <v>408</v>
      </c>
      <c r="J283" s="99"/>
      <c r="K283" s="99"/>
      <c r="L283" s="99"/>
    </row>
    <row r="284" spans="5:12" ht="13">
      <c r="E284" s="99"/>
      <c r="F284" s="99"/>
      <c r="G284" s="99"/>
      <c r="H284" s="99"/>
      <c r="I284" s="1" t="s">
        <v>409</v>
      </c>
      <c r="J284" s="99"/>
      <c r="K284" s="99"/>
      <c r="L284" s="99"/>
    </row>
    <row r="285" spans="5:12" ht="13">
      <c r="E285" s="99"/>
      <c r="F285" s="99"/>
      <c r="G285" s="99"/>
      <c r="H285" s="99"/>
      <c r="I285" s="1" t="s">
        <v>410</v>
      </c>
      <c r="J285" s="99"/>
      <c r="K285" s="99"/>
      <c r="L285" s="99"/>
    </row>
    <row r="286" spans="5:12" ht="13">
      <c r="E286" s="99"/>
      <c r="F286" s="99"/>
      <c r="G286" s="99"/>
      <c r="H286" s="99"/>
      <c r="I286" s="1" t="s">
        <v>411</v>
      </c>
      <c r="J286" s="99"/>
      <c r="K286" s="99"/>
      <c r="L286" s="99"/>
    </row>
    <row r="287" spans="5:12" ht="13">
      <c r="E287" s="99"/>
      <c r="F287" s="99"/>
      <c r="G287" s="99"/>
      <c r="H287" s="99"/>
      <c r="I287" s="1" t="s">
        <v>412</v>
      </c>
      <c r="J287" s="99"/>
      <c r="K287" s="99"/>
      <c r="L287" s="99"/>
    </row>
    <row r="288" spans="5:12" ht="13">
      <c r="E288" s="99"/>
      <c r="F288" s="99"/>
      <c r="G288" s="99"/>
      <c r="H288" s="99"/>
      <c r="I288" s="1" t="s">
        <v>413</v>
      </c>
      <c r="J288" s="99"/>
      <c r="K288" s="99"/>
      <c r="L288" s="99"/>
    </row>
    <row r="289" spans="5:12" ht="13">
      <c r="E289" s="99"/>
      <c r="F289" s="99"/>
      <c r="G289" s="99"/>
      <c r="H289" s="99"/>
      <c r="I289" s="1" t="s">
        <v>414</v>
      </c>
      <c r="J289" s="99"/>
      <c r="K289" s="99"/>
      <c r="L289" s="99"/>
    </row>
    <row r="290" spans="5:12" ht="13">
      <c r="E290" s="99"/>
      <c r="F290" s="99"/>
      <c r="G290" s="99"/>
      <c r="H290" s="99"/>
      <c r="I290" s="1" t="s">
        <v>415</v>
      </c>
      <c r="J290" s="99"/>
      <c r="K290" s="99"/>
      <c r="L290" s="99"/>
    </row>
    <row r="291" spans="5:12" ht="13">
      <c r="E291" s="99"/>
      <c r="F291" s="99"/>
      <c r="G291" s="99"/>
      <c r="H291" s="99"/>
      <c r="I291" s="1" t="s">
        <v>416</v>
      </c>
      <c r="J291" s="99"/>
      <c r="K291" s="99"/>
      <c r="L291" s="99"/>
    </row>
    <row r="292" spans="5:12" ht="13">
      <c r="E292" s="99"/>
      <c r="F292" s="99"/>
      <c r="G292" s="99"/>
      <c r="H292" s="99"/>
      <c r="I292" s="1" t="s">
        <v>417</v>
      </c>
      <c r="J292" s="99"/>
      <c r="K292" s="99"/>
      <c r="L292" s="99"/>
    </row>
    <row r="293" spans="5:12" ht="13">
      <c r="E293" s="99"/>
      <c r="F293" s="99"/>
      <c r="G293" s="99"/>
      <c r="H293" s="99"/>
      <c r="I293" s="1" t="s">
        <v>418</v>
      </c>
      <c r="J293" s="99"/>
      <c r="K293" s="99"/>
      <c r="L293" s="99"/>
    </row>
    <row r="294" spans="5:12" ht="13">
      <c r="E294" s="99"/>
      <c r="F294" s="99"/>
      <c r="G294" s="99"/>
      <c r="H294" s="99"/>
      <c r="I294" s="1" t="s">
        <v>419</v>
      </c>
      <c r="J294" s="99"/>
      <c r="K294" s="99"/>
      <c r="L294" s="99"/>
    </row>
    <row r="295" spans="5:12" ht="13">
      <c r="E295" s="99"/>
      <c r="F295" s="99"/>
      <c r="G295" s="99"/>
      <c r="H295" s="99"/>
      <c r="I295" s="1" t="s">
        <v>420</v>
      </c>
      <c r="J295" s="99"/>
      <c r="K295" s="99"/>
      <c r="L295" s="99"/>
    </row>
    <row r="296" spans="5:12" ht="13">
      <c r="E296" s="99"/>
      <c r="F296" s="99"/>
      <c r="G296" s="99"/>
      <c r="H296" s="99"/>
      <c r="I296" s="1" t="s">
        <v>386</v>
      </c>
      <c r="J296" s="99"/>
      <c r="K296" s="99"/>
      <c r="L296" s="99"/>
    </row>
    <row r="297" spans="5:12" ht="13">
      <c r="E297" s="99"/>
      <c r="F297" s="99"/>
      <c r="G297" s="99"/>
      <c r="H297" s="99"/>
      <c r="I297" s="1" t="s">
        <v>421</v>
      </c>
      <c r="J297" s="99"/>
      <c r="K297" s="99"/>
      <c r="L297" s="99"/>
    </row>
    <row r="298" spans="5:12" ht="13">
      <c r="E298" s="99"/>
      <c r="F298" s="99"/>
      <c r="G298" s="99"/>
      <c r="H298" s="99"/>
      <c r="I298" s="1" t="s">
        <v>422</v>
      </c>
      <c r="J298" s="99"/>
      <c r="K298" s="99"/>
      <c r="L298" s="99"/>
    </row>
    <row r="299" spans="5:12" ht="13">
      <c r="E299" s="99"/>
      <c r="F299" s="99"/>
      <c r="G299" s="99"/>
      <c r="H299" s="99"/>
      <c r="I299" s="1" t="s">
        <v>423</v>
      </c>
      <c r="J299" s="99"/>
      <c r="K299" s="99"/>
      <c r="L299" s="99"/>
    </row>
    <row r="300" spans="5:12" ht="13">
      <c r="E300" s="99"/>
      <c r="F300" s="99"/>
      <c r="G300" s="99"/>
      <c r="H300" s="99"/>
      <c r="I300" s="1" t="s">
        <v>424</v>
      </c>
      <c r="J300" s="99"/>
      <c r="K300" s="99"/>
      <c r="L300" s="99"/>
    </row>
    <row r="301" spans="5:12" ht="13">
      <c r="E301" s="99"/>
      <c r="F301" s="99"/>
      <c r="G301" s="99"/>
      <c r="H301" s="99"/>
      <c r="I301" s="1" t="s">
        <v>425</v>
      </c>
      <c r="J301" s="99"/>
      <c r="K301" s="99"/>
      <c r="L301" s="99"/>
    </row>
    <row r="302" spans="5:12" ht="13">
      <c r="E302" s="99"/>
      <c r="F302" s="99"/>
      <c r="G302" s="101" t="s">
        <v>426</v>
      </c>
      <c r="H302" s="101" t="s">
        <v>427</v>
      </c>
      <c r="I302" s="1" t="s">
        <v>428</v>
      </c>
      <c r="J302" s="98">
        <v>8</v>
      </c>
      <c r="K302" s="98">
        <v>10</v>
      </c>
      <c r="L302" s="99"/>
    </row>
    <row r="303" spans="5:12" ht="13">
      <c r="E303" s="99"/>
      <c r="F303" s="99"/>
      <c r="G303" s="99"/>
      <c r="H303" s="99"/>
      <c r="I303" s="1" t="s">
        <v>429</v>
      </c>
      <c r="J303" s="99"/>
      <c r="K303" s="99"/>
      <c r="L303" s="99"/>
    </row>
    <row r="304" spans="5:12" ht="13">
      <c r="E304" s="99"/>
      <c r="F304" s="99"/>
      <c r="G304" s="99"/>
      <c r="H304" s="99"/>
      <c r="I304" s="1" t="s">
        <v>430</v>
      </c>
      <c r="J304" s="99"/>
      <c r="K304" s="99"/>
      <c r="L304" s="99"/>
    </row>
    <row r="305" spans="5:13" ht="13">
      <c r="E305" s="99"/>
      <c r="F305" s="99"/>
      <c r="G305" s="99"/>
      <c r="H305" s="99"/>
      <c r="I305" s="1" t="s">
        <v>431</v>
      </c>
      <c r="J305" s="99"/>
      <c r="K305" s="99"/>
      <c r="L305" s="99"/>
    </row>
    <row r="306" spans="5:13" ht="13">
      <c r="E306" s="99"/>
      <c r="F306" s="99"/>
      <c r="G306" s="99"/>
      <c r="H306" s="99"/>
      <c r="I306" s="1" t="s">
        <v>432</v>
      </c>
      <c r="J306" s="99"/>
      <c r="K306" s="99"/>
      <c r="L306" s="99"/>
    </row>
    <row r="307" spans="5:13" ht="13">
      <c r="E307" s="99"/>
      <c r="F307" s="99"/>
      <c r="G307" s="99"/>
      <c r="H307" s="99"/>
      <c r="I307" s="1" t="s">
        <v>417</v>
      </c>
      <c r="J307" s="99"/>
      <c r="K307" s="99"/>
      <c r="L307" s="99"/>
    </row>
    <row r="308" spans="5:13" ht="13">
      <c r="E308" s="99"/>
      <c r="F308" s="99"/>
      <c r="G308" s="99"/>
      <c r="H308" s="99"/>
      <c r="I308" s="1" t="s">
        <v>433</v>
      </c>
      <c r="J308" s="99"/>
      <c r="K308" s="99"/>
      <c r="L308" s="99"/>
    </row>
    <row r="309" spans="5:13" ht="13">
      <c r="E309" s="99"/>
      <c r="F309" s="99"/>
      <c r="G309" s="99"/>
      <c r="H309" s="99"/>
      <c r="I309" s="1" t="s">
        <v>434</v>
      </c>
      <c r="J309" s="99"/>
      <c r="K309" s="99"/>
      <c r="L309" s="99"/>
    </row>
    <row r="310" spans="5:13" ht="13">
      <c r="E310" s="99"/>
      <c r="F310" s="99"/>
      <c r="G310" s="99"/>
      <c r="H310" s="101" t="s">
        <v>435</v>
      </c>
      <c r="I310" s="1" t="s">
        <v>415</v>
      </c>
      <c r="J310" s="98">
        <v>6</v>
      </c>
      <c r="K310" s="98">
        <v>7.5</v>
      </c>
      <c r="L310" s="99"/>
    </row>
    <row r="311" spans="5:13" ht="13">
      <c r="E311" s="99"/>
      <c r="F311" s="99"/>
      <c r="G311" s="99"/>
      <c r="H311" s="99"/>
      <c r="I311" s="1" t="s">
        <v>436</v>
      </c>
      <c r="J311" s="99"/>
      <c r="K311" s="99"/>
      <c r="L311" s="99"/>
    </row>
    <row r="312" spans="5:13" ht="13">
      <c r="E312" s="99"/>
      <c r="F312" s="99"/>
      <c r="G312" s="99"/>
      <c r="H312" s="99"/>
      <c r="I312" s="1" t="s">
        <v>420</v>
      </c>
      <c r="J312" s="99"/>
      <c r="K312" s="99"/>
      <c r="L312" s="99"/>
    </row>
    <row r="313" spans="5:13" ht="13">
      <c r="E313" s="99"/>
      <c r="F313" s="99"/>
      <c r="G313" s="99"/>
      <c r="H313" s="99"/>
      <c r="I313" s="1" t="s">
        <v>437</v>
      </c>
      <c r="J313" s="99"/>
      <c r="K313" s="99"/>
      <c r="L313" s="99"/>
    </row>
    <row r="314" spans="5:13" ht="13">
      <c r="E314" s="99"/>
      <c r="F314" s="99"/>
      <c r="G314" s="99"/>
      <c r="H314" s="99"/>
      <c r="I314" s="1" t="s">
        <v>438</v>
      </c>
      <c r="J314" s="99"/>
      <c r="K314" s="99"/>
      <c r="L314" s="99"/>
    </row>
    <row r="315" spans="5:13" ht="13">
      <c r="E315" s="99"/>
      <c r="F315" s="99"/>
      <c r="G315" s="99"/>
      <c r="H315" s="99"/>
      <c r="I315" s="1" t="s">
        <v>425</v>
      </c>
      <c r="J315" s="99"/>
      <c r="K315" s="99"/>
      <c r="L315" s="99"/>
    </row>
    <row r="316" spans="5:13" ht="13">
      <c r="E316" s="6"/>
      <c r="F316" s="100" t="s">
        <v>110</v>
      </c>
      <c r="G316" s="99"/>
      <c r="H316" s="99"/>
      <c r="I316" s="99"/>
      <c r="J316" s="1">
        <f t="shared" ref="J316:K316" si="6">SUM(J236:J315)</f>
        <v>80</v>
      </c>
      <c r="K316" s="1">
        <f t="shared" si="6"/>
        <v>100</v>
      </c>
      <c r="M316" s="9"/>
    </row>
    <row r="317" spans="5:13" ht="13">
      <c r="E317" s="101" t="s">
        <v>439</v>
      </c>
      <c r="F317" s="101" t="s">
        <v>440</v>
      </c>
      <c r="G317" s="6"/>
      <c r="H317" s="101" t="s">
        <v>441</v>
      </c>
      <c r="I317" s="1" t="s">
        <v>442</v>
      </c>
      <c r="J317" s="98">
        <v>2</v>
      </c>
      <c r="K317" s="98">
        <v>11.11</v>
      </c>
      <c r="L317" s="99"/>
    </row>
    <row r="318" spans="5:13" ht="13">
      <c r="E318" s="99"/>
      <c r="F318" s="99"/>
      <c r="G318" s="6"/>
      <c r="H318" s="99"/>
      <c r="I318" s="1" t="s">
        <v>443</v>
      </c>
      <c r="J318" s="99"/>
      <c r="K318" s="99"/>
      <c r="L318" s="99"/>
      <c r="M318" s="1" t="s">
        <v>444</v>
      </c>
    </row>
    <row r="319" spans="5:13" ht="13">
      <c r="E319" s="99"/>
      <c r="F319" s="99"/>
      <c r="G319" s="6"/>
      <c r="H319" s="101" t="s">
        <v>445</v>
      </c>
      <c r="I319" s="1" t="s">
        <v>446</v>
      </c>
      <c r="J319" s="98">
        <v>3</v>
      </c>
      <c r="K319" s="98">
        <v>16.670000000000002</v>
      </c>
      <c r="L319" s="99"/>
    </row>
    <row r="320" spans="5:13" ht="13">
      <c r="E320" s="99"/>
      <c r="F320" s="99"/>
      <c r="G320" s="6"/>
      <c r="H320" s="99"/>
      <c r="I320" s="1" t="s">
        <v>447</v>
      </c>
      <c r="J320" s="99"/>
      <c r="K320" s="99"/>
      <c r="L320" s="99"/>
    </row>
    <row r="321" spans="5:13" ht="13">
      <c r="E321" s="99"/>
      <c r="F321" s="99"/>
      <c r="G321" s="6"/>
      <c r="H321" s="99"/>
      <c r="I321" s="1" t="s">
        <v>448</v>
      </c>
      <c r="J321" s="99"/>
      <c r="K321" s="99"/>
      <c r="L321" s="99"/>
    </row>
    <row r="322" spans="5:13" ht="13">
      <c r="E322" s="99"/>
      <c r="F322" s="99"/>
      <c r="G322" s="6"/>
      <c r="H322" s="101" t="s">
        <v>449</v>
      </c>
      <c r="I322" s="1" t="s">
        <v>450</v>
      </c>
      <c r="J322" s="98">
        <v>4</v>
      </c>
      <c r="K322" s="98">
        <v>22.22</v>
      </c>
      <c r="L322" s="99"/>
    </row>
    <row r="323" spans="5:13" ht="13">
      <c r="E323" s="99"/>
      <c r="F323" s="99"/>
      <c r="G323" s="6"/>
      <c r="H323" s="99"/>
      <c r="I323" s="1" t="s">
        <v>451</v>
      </c>
      <c r="J323" s="99"/>
      <c r="K323" s="99"/>
      <c r="L323" s="99"/>
    </row>
    <row r="324" spans="5:13" ht="13">
      <c r="E324" s="99"/>
      <c r="F324" s="99"/>
      <c r="G324" s="6"/>
      <c r="H324" s="99"/>
      <c r="I324" s="1" t="s">
        <v>452</v>
      </c>
      <c r="J324" s="99"/>
      <c r="K324" s="99"/>
      <c r="L324" s="99"/>
    </row>
    <row r="325" spans="5:13" ht="13">
      <c r="E325" s="99"/>
      <c r="F325" s="99"/>
      <c r="G325" s="6"/>
      <c r="H325" s="99"/>
      <c r="I325" s="1" t="s">
        <v>453</v>
      </c>
      <c r="J325" s="99"/>
      <c r="K325" s="99"/>
      <c r="L325" s="99"/>
    </row>
    <row r="326" spans="5:13" ht="13">
      <c r="E326" s="99"/>
      <c r="F326" s="99"/>
      <c r="G326" s="6"/>
      <c r="H326" s="101" t="s">
        <v>454</v>
      </c>
      <c r="I326" s="1" t="s">
        <v>455</v>
      </c>
      <c r="J326" s="98">
        <v>4</v>
      </c>
      <c r="K326" s="98">
        <v>22.22</v>
      </c>
      <c r="L326" s="99"/>
    </row>
    <row r="327" spans="5:13" ht="13">
      <c r="E327" s="99"/>
      <c r="F327" s="99"/>
      <c r="G327" s="6"/>
      <c r="H327" s="99"/>
      <c r="I327" s="1" t="s">
        <v>456</v>
      </c>
      <c r="J327" s="99"/>
      <c r="K327" s="99"/>
      <c r="L327" s="99"/>
    </row>
    <row r="328" spans="5:13" ht="13">
      <c r="E328" s="99"/>
      <c r="F328" s="99"/>
      <c r="G328" s="6"/>
      <c r="H328" s="99"/>
      <c r="I328" s="1" t="s">
        <v>457</v>
      </c>
      <c r="J328" s="99"/>
      <c r="K328" s="99"/>
      <c r="L328" s="99"/>
    </row>
    <row r="329" spans="5:13" ht="13">
      <c r="E329" s="99"/>
      <c r="F329" s="99"/>
      <c r="G329" s="6"/>
      <c r="H329" s="99"/>
      <c r="I329" s="1" t="s">
        <v>458</v>
      </c>
      <c r="J329" s="99"/>
      <c r="K329" s="99"/>
      <c r="L329" s="99"/>
    </row>
    <row r="330" spans="5:13" ht="13">
      <c r="E330" s="99"/>
      <c r="F330" s="99"/>
      <c r="G330" s="6"/>
      <c r="H330" s="6" t="s">
        <v>315</v>
      </c>
      <c r="I330" s="1" t="s">
        <v>459</v>
      </c>
      <c r="J330" s="1">
        <v>1</v>
      </c>
      <c r="K330" s="1">
        <v>5.56</v>
      </c>
    </row>
    <row r="331" spans="5:13" ht="13">
      <c r="E331" s="99"/>
      <c r="F331" s="99"/>
      <c r="G331" s="6"/>
      <c r="H331" s="104" t="s">
        <v>460</v>
      </c>
      <c r="I331" s="1" t="s">
        <v>461</v>
      </c>
      <c r="J331" s="98">
        <v>2</v>
      </c>
      <c r="K331" s="98">
        <v>11.11</v>
      </c>
      <c r="L331" s="99"/>
    </row>
    <row r="332" spans="5:13" ht="13">
      <c r="E332" s="99"/>
      <c r="F332" s="99"/>
      <c r="G332" s="6"/>
      <c r="H332" s="99"/>
      <c r="I332" s="1" t="s">
        <v>462</v>
      </c>
      <c r="J332" s="99"/>
      <c r="K332" s="99"/>
      <c r="L332" s="99"/>
    </row>
    <row r="333" spans="5:13" ht="13">
      <c r="E333" s="99"/>
      <c r="F333" s="99"/>
      <c r="G333" s="6"/>
      <c r="H333" s="101" t="s">
        <v>463</v>
      </c>
      <c r="I333" s="1" t="s">
        <v>464</v>
      </c>
      <c r="J333" s="98">
        <v>2</v>
      </c>
      <c r="K333" s="98">
        <v>11.11</v>
      </c>
      <c r="L333" s="99"/>
      <c r="M333" s="9"/>
    </row>
    <row r="334" spans="5:13" ht="13">
      <c r="E334" s="99"/>
      <c r="F334" s="99"/>
      <c r="G334" s="6"/>
      <c r="H334" s="99"/>
      <c r="I334" s="1" t="s">
        <v>465</v>
      </c>
      <c r="J334" s="99"/>
      <c r="K334" s="99"/>
      <c r="L334" s="99"/>
      <c r="M334" s="9"/>
    </row>
    <row r="335" spans="5:13" ht="13">
      <c r="E335" s="99"/>
      <c r="F335" s="100" t="s">
        <v>110</v>
      </c>
      <c r="G335" s="99"/>
      <c r="H335" s="99"/>
      <c r="I335" s="99"/>
      <c r="J335" s="1">
        <f t="shared" ref="J335:K335" si="7">SUM(J317:J334)</f>
        <v>18</v>
      </c>
      <c r="K335" s="1">
        <f t="shared" si="7"/>
        <v>100</v>
      </c>
    </row>
    <row r="336" spans="5:13" ht="13">
      <c r="E336" s="99"/>
      <c r="F336" s="101" t="s">
        <v>466</v>
      </c>
      <c r="G336" s="6"/>
      <c r="H336" s="6" t="s">
        <v>467</v>
      </c>
      <c r="I336" s="1" t="s">
        <v>468</v>
      </c>
      <c r="J336" s="1">
        <v>1</v>
      </c>
      <c r="K336" s="1">
        <v>3.45</v>
      </c>
      <c r="L336" s="1" t="s">
        <v>469</v>
      </c>
    </row>
    <row r="337" spans="5:12" ht="13">
      <c r="E337" s="99"/>
      <c r="F337" s="99"/>
      <c r="G337" s="6"/>
      <c r="H337" s="6" t="s">
        <v>470</v>
      </c>
      <c r="I337" s="1" t="s">
        <v>471</v>
      </c>
      <c r="J337" s="1">
        <v>1</v>
      </c>
      <c r="K337" s="1">
        <v>3.45</v>
      </c>
      <c r="L337" s="1" t="s">
        <v>472</v>
      </c>
    </row>
    <row r="338" spans="5:12" ht="13">
      <c r="E338" s="99"/>
      <c r="F338" s="99"/>
      <c r="G338" s="6"/>
      <c r="H338" s="101" t="s">
        <v>473</v>
      </c>
      <c r="I338" s="1" t="s">
        <v>474</v>
      </c>
      <c r="J338" s="98">
        <v>2</v>
      </c>
      <c r="K338" s="98">
        <v>6.9</v>
      </c>
      <c r="L338" s="98" t="s">
        <v>475</v>
      </c>
    </row>
    <row r="339" spans="5:12" ht="13">
      <c r="E339" s="99"/>
      <c r="F339" s="99"/>
      <c r="G339" s="6"/>
      <c r="H339" s="99"/>
      <c r="I339" s="1" t="s">
        <v>476</v>
      </c>
      <c r="J339" s="99"/>
      <c r="K339" s="99"/>
      <c r="L339" s="99"/>
    </row>
    <row r="340" spans="5:12" ht="13">
      <c r="E340" s="99"/>
      <c r="F340" s="99"/>
      <c r="G340" s="6"/>
      <c r="H340" s="101" t="s">
        <v>477</v>
      </c>
      <c r="I340" s="1" t="s">
        <v>478</v>
      </c>
      <c r="J340" s="98">
        <v>2</v>
      </c>
      <c r="K340" s="98">
        <v>6.9</v>
      </c>
      <c r="L340" s="98" t="s">
        <v>479</v>
      </c>
    </row>
    <row r="341" spans="5:12" ht="13">
      <c r="E341" s="99"/>
      <c r="F341" s="99"/>
      <c r="G341" s="6"/>
      <c r="H341" s="99"/>
      <c r="I341" s="1" t="s">
        <v>480</v>
      </c>
      <c r="J341" s="99"/>
      <c r="K341" s="99"/>
      <c r="L341" s="99"/>
    </row>
    <row r="342" spans="5:12" ht="13">
      <c r="E342" s="99"/>
      <c r="F342" s="99"/>
      <c r="G342" s="6"/>
      <c r="H342" s="101" t="s">
        <v>481</v>
      </c>
      <c r="I342" s="1" t="s">
        <v>482</v>
      </c>
      <c r="J342" s="98">
        <v>15</v>
      </c>
      <c r="K342" s="98">
        <v>51.72</v>
      </c>
      <c r="L342" s="99"/>
    </row>
    <row r="343" spans="5:12" ht="13">
      <c r="E343" s="99"/>
      <c r="F343" s="99"/>
      <c r="G343" s="6"/>
      <c r="H343" s="99"/>
      <c r="I343" s="1" t="s">
        <v>483</v>
      </c>
      <c r="J343" s="99"/>
      <c r="K343" s="99"/>
      <c r="L343" s="99"/>
    </row>
    <row r="344" spans="5:12" ht="13">
      <c r="E344" s="99"/>
      <c r="F344" s="99"/>
      <c r="G344" s="6"/>
      <c r="H344" s="99"/>
      <c r="I344" s="1" t="s">
        <v>484</v>
      </c>
      <c r="J344" s="99"/>
      <c r="K344" s="99"/>
      <c r="L344" s="99"/>
    </row>
    <row r="345" spans="5:12" ht="13">
      <c r="E345" s="99"/>
      <c r="F345" s="99"/>
      <c r="G345" s="6"/>
      <c r="H345" s="99"/>
      <c r="I345" s="1" t="s">
        <v>485</v>
      </c>
      <c r="J345" s="99"/>
      <c r="K345" s="99"/>
      <c r="L345" s="99"/>
    </row>
    <row r="346" spans="5:12" ht="13">
      <c r="E346" s="99"/>
      <c r="F346" s="99"/>
      <c r="G346" s="6"/>
      <c r="H346" s="99"/>
      <c r="I346" s="1" t="s">
        <v>486</v>
      </c>
      <c r="J346" s="99"/>
      <c r="K346" s="99"/>
      <c r="L346" s="99"/>
    </row>
    <row r="347" spans="5:12" ht="13">
      <c r="E347" s="99"/>
      <c r="F347" s="99"/>
      <c r="G347" s="6"/>
      <c r="H347" s="99"/>
      <c r="I347" s="1" t="s">
        <v>487</v>
      </c>
      <c r="J347" s="99"/>
      <c r="K347" s="99"/>
      <c r="L347" s="99"/>
    </row>
    <row r="348" spans="5:12" ht="13">
      <c r="E348" s="99"/>
      <c r="F348" s="99"/>
      <c r="G348" s="6"/>
      <c r="H348" s="99"/>
      <c r="I348" s="1" t="s">
        <v>488</v>
      </c>
      <c r="J348" s="99"/>
      <c r="K348" s="99"/>
      <c r="L348" s="99"/>
    </row>
    <row r="349" spans="5:12" ht="13">
      <c r="E349" s="99"/>
      <c r="F349" s="99"/>
      <c r="G349" s="6"/>
      <c r="H349" s="99"/>
      <c r="I349" s="1" t="s">
        <v>489</v>
      </c>
      <c r="J349" s="99"/>
      <c r="K349" s="99"/>
      <c r="L349" s="99"/>
    </row>
    <row r="350" spans="5:12" ht="13">
      <c r="E350" s="99"/>
      <c r="F350" s="99"/>
      <c r="G350" s="6"/>
      <c r="H350" s="99"/>
      <c r="I350" s="1" t="s">
        <v>490</v>
      </c>
      <c r="J350" s="99"/>
      <c r="K350" s="99"/>
      <c r="L350" s="99"/>
    </row>
    <row r="351" spans="5:12" ht="13">
      <c r="E351" s="99"/>
      <c r="F351" s="99"/>
      <c r="G351" s="6"/>
      <c r="H351" s="99"/>
      <c r="I351" s="1" t="s">
        <v>491</v>
      </c>
      <c r="J351" s="99"/>
      <c r="K351" s="99"/>
      <c r="L351" s="99"/>
    </row>
    <row r="352" spans="5:12" ht="13">
      <c r="E352" s="99"/>
      <c r="F352" s="99"/>
      <c r="G352" s="6"/>
      <c r="H352" s="99"/>
      <c r="I352" s="1" t="s">
        <v>492</v>
      </c>
      <c r="J352" s="99"/>
      <c r="K352" s="99"/>
      <c r="L352" s="99"/>
    </row>
    <row r="353" spans="5:12" ht="13">
      <c r="E353" s="99"/>
      <c r="F353" s="99"/>
      <c r="G353" s="6"/>
      <c r="H353" s="99"/>
      <c r="I353" s="1" t="s">
        <v>493</v>
      </c>
      <c r="J353" s="99"/>
      <c r="K353" s="99"/>
      <c r="L353" s="99"/>
    </row>
    <row r="354" spans="5:12" ht="13">
      <c r="E354" s="99"/>
      <c r="F354" s="99"/>
      <c r="G354" s="6"/>
      <c r="H354" s="99"/>
      <c r="I354" s="1" t="s">
        <v>494</v>
      </c>
      <c r="J354" s="99"/>
      <c r="K354" s="99"/>
      <c r="L354" s="99"/>
    </row>
    <row r="355" spans="5:12" ht="13">
      <c r="E355" s="99"/>
      <c r="F355" s="99"/>
      <c r="G355" s="6"/>
      <c r="H355" s="99"/>
      <c r="I355" s="1" t="s">
        <v>495</v>
      </c>
      <c r="J355" s="99"/>
      <c r="K355" s="99"/>
      <c r="L355" s="99"/>
    </row>
    <row r="356" spans="5:12" ht="13">
      <c r="E356" s="99"/>
      <c r="F356" s="99"/>
      <c r="G356" s="6"/>
      <c r="H356" s="99"/>
      <c r="I356" s="1" t="s">
        <v>496</v>
      </c>
      <c r="J356" s="99"/>
      <c r="K356" s="99"/>
      <c r="L356" s="99"/>
    </row>
    <row r="357" spans="5:12" ht="13">
      <c r="E357" s="99"/>
      <c r="F357" s="99"/>
      <c r="G357" s="6"/>
      <c r="H357" s="101" t="s">
        <v>497</v>
      </c>
      <c r="I357" s="1" t="s">
        <v>498</v>
      </c>
      <c r="J357" s="98">
        <v>6</v>
      </c>
      <c r="K357" s="98">
        <v>20.69</v>
      </c>
      <c r="L357" s="99"/>
    </row>
    <row r="358" spans="5:12" ht="13">
      <c r="E358" s="99"/>
      <c r="F358" s="99"/>
      <c r="G358" s="6"/>
      <c r="H358" s="99"/>
      <c r="I358" s="1" t="s">
        <v>499</v>
      </c>
      <c r="J358" s="99"/>
      <c r="K358" s="99"/>
      <c r="L358" s="99"/>
    </row>
    <row r="359" spans="5:12" ht="13">
      <c r="E359" s="99"/>
      <c r="F359" s="99"/>
      <c r="G359" s="6"/>
      <c r="H359" s="99"/>
      <c r="I359" s="1" t="s">
        <v>500</v>
      </c>
      <c r="J359" s="99"/>
      <c r="K359" s="99"/>
      <c r="L359" s="99"/>
    </row>
    <row r="360" spans="5:12" ht="13">
      <c r="E360" s="99"/>
      <c r="F360" s="99"/>
      <c r="G360" s="6"/>
      <c r="H360" s="99"/>
      <c r="I360" s="1" t="s">
        <v>487</v>
      </c>
      <c r="J360" s="99"/>
      <c r="K360" s="99"/>
      <c r="L360" s="99"/>
    </row>
    <row r="361" spans="5:12" ht="13">
      <c r="E361" s="99"/>
      <c r="F361" s="99"/>
      <c r="G361" s="6"/>
      <c r="H361" s="99"/>
      <c r="I361" s="1" t="s">
        <v>501</v>
      </c>
      <c r="J361" s="99"/>
      <c r="K361" s="99"/>
      <c r="L361" s="99"/>
    </row>
    <row r="362" spans="5:12" ht="13">
      <c r="E362" s="99"/>
      <c r="F362" s="99"/>
      <c r="G362" s="6"/>
      <c r="H362" s="99"/>
      <c r="I362" s="1" t="s">
        <v>502</v>
      </c>
      <c r="J362" s="99"/>
      <c r="K362" s="99"/>
      <c r="L362" s="99"/>
    </row>
    <row r="363" spans="5:12" ht="13">
      <c r="E363" s="99"/>
      <c r="F363" s="99"/>
      <c r="G363" s="6"/>
      <c r="H363" s="101" t="s">
        <v>503</v>
      </c>
      <c r="I363" s="1" t="s">
        <v>504</v>
      </c>
      <c r="J363" s="98">
        <v>2</v>
      </c>
      <c r="K363" s="98">
        <v>6.9</v>
      </c>
      <c r="L363" s="99"/>
    </row>
    <row r="364" spans="5:12" ht="13">
      <c r="E364" s="99"/>
      <c r="F364" s="99"/>
      <c r="G364" s="6"/>
      <c r="H364" s="99"/>
      <c r="I364" s="1" t="s">
        <v>505</v>
      </c>
      <c r="J364" s="99"/>
      <c r="K364" s="99"/>
      <c r="L364" s="99"/>
    </row>
    <row r="365" spans="5:12" ht="13">
      <c r="F365" s="100" t="s">
        <v>110</v>
      </c>
      <c r="G365" s="99"/>
      <c r="H365" s="99"/>
      <c r="I365" s="99"/>
      <c r="J365" s="1">
        <f t="shared" ref="J365:K365" si="8">SUM(J336:J364)</f>
        <v>29</v>
      </c>
      <c r="K365" s="1">
        <f t="shared" si="8"/>
        <v>100.01</v>
      </c>
    </row>
  </sheetData>
  <mergeCells count="287">
    <mergeCell ref="J34:J36"/>
    <mergeCell ref="K34:K36"/>
    <mergeCell ref="L34:L36"/>
    <mergeCell ref="H37:H49"/>
    <mergeCell ref="J37:J49"/>
    <mergeCell ref="K37:K49"/>
    <mergeCell ref="L37:L49"/>
    <mergeCell ref="J5:J10"/>
    <mergeCell ref="J11:J13"/>
    <mergeCell ref="K11:K13"/>
    <mergeCell ref="L11:L13"/>
    <mergeCell ref="H14:H16"/>
    <mergeCell ref="J14:J16"/>
    <mergeCell ref="K14:K16"/>
    <mergeCell ref="L14:L16"/>
    <mergeCell ref="K17:K31"/>
    <mergeCell ref="L17:L31"/>
    <mergeCell ref="G50:G70"/>
    <mergeCell ref="H50:H52"/>
    <mergeCell ref="H54:H57"/>
    <mergeCell ref="J50:J52"/>
    <mergeCell ref="K50:K52"/>
    <mergeCell ref="L50:L52"/>
    <mergeCell ref="J54:J57"/>
    <mergeCell ref="H17:H31"/>
    <mergeCell ref="J17:J31"/>
    <mergeCell ref="K54:K57"/>
    <mergeCell ref="L54:L57"/>
    <mergeCell ref="H58:H67"/>
    <mergeCell ref="J58:J67"/>
    <mergeCell ref="K58:K67"/>
    <mergeCell ref="L58:L67"/>
    <mergeCell ref="H68:H70"/>
    <mergeCell ref="J68:J70"/>
    <mergeCell ref="K68:K70"/>
    <mergeCell ref="L68:L70"/>
    <mergeCell ref="H32:H33"/>
    <mergeCell ref="J32:J33"/>
    <mergeCell ref="K32:K33"/>
    <mergeCell ref="L32:L33"/>
    <mergeCell ref="H34:H36"/>
    <mergeCell ref="G72:G80"/>
    <mergeCell ref="H72:H74"/>
    <mergeCell ref="H92:H95"/>
    <mergeCell ref="J92:J95"/>
    <mergeCell ref="H98:H104"/>
    <mergeCell ref="J98:J104"/>
    <mergeCell ref="K98:K104"/>
    <mergeCell ref="J105:J108"/>
    <mergeCell ref="K105:K108"/>
    <mergeCell ref="H105:H108"/>
    <mergeCell ref="K89:K91"/>
    <mergeCell ref="H109:H113"/>
    <mergeCell ref="J109:J113"/>
    <mergeCell ref="K109:K113"/>
    <mergeCell ref="H114:H115"/>
    <mergeCell ref="K114:K115"/>
    <mergeCell ref="K116:K127"/>
    <mergeCell ref="J144:J150"/>
    <mergeCell ref="J151:J154"/>
    <mergeCell ref="J155:J160"/>
    <mergeCell ref="J114:J115"/>
    <mergeCell ref="J116:J127"/>
    <mergeCell ref="J129:J140"/>
    <mergeCell ref="K129:K140"/>
    <mergeCell ref="J142:J143"/>
    <mergeCell ref="K142:K143"/>
    <mergeCell ref="K144:K150"/>
    <mergeCell ref="H155:H160"/>
    <mergeCell ref="H151:H154"/>
    <mergeCell ref="L162:L165"/>
    <mergeCell ref="L135:L140"/>
    <mergeCell ref="L142:L143"/>
    <mergeCell ref="L144:L150"/>
    <mergeCell ref="F162:F172"/>
    <mergeCell ref="L333:L334"/>
    <mergeCell ref="J326:J329"/>
    <mergeCell ref="K326:K329"/>
    <mergeCell ref="L326:L329"/>
    <mergeCell ref="J331:J332"/>
    <mergeCell ref="K331:K332"/>
    <mergeCell ref="L331:L332"/>
    <mergeCell ref="J333:J334"/>
    <mergeCell ref="J242:J243"/>
    <mergeCell ref="K242:K243"/>
    <mergeCell ref="J244:J254"/>
    <mergeCell ref="K244:K254"/>
    <mergeCell ref="L244:L254"/>
    <mergeCell ref="K255:K267"/>
    <mergeCell ref="L255:L267"/>
    <mergeCell ref="L276:L277"/>
    <mergeCell ref="L310:L315"/>
    <mergeCell ref="L278:L301"/>
    <mergeCell ref="J302:J309"/>
    <mergeCell ref="K302:K309"/>
    <mergeCell ref="L302:L309"/>
    <mergeCell ref="J310:J315"/>
    <mergeCell ref="F161:I161"/>
    <mergeCell ref="L81:L87"/>
    <mergeCell ref="H89:H91"/>
    <mergeCell ref="J89:J91"/>
    <mergeCell ref="K175:K176"/>
    <mergeCell ref="L175:L176"/>
    <mergeCell ref="J169:J172"/>
    <mergeCell ref="K169:K172"/>
    <mergeCell ref="L169:L172"/>
    <mergeCell ref="J173:J174"/>
    <mergeCell ref="K173:K174"/>
    <mergeCell ref="L166:L167"/>
    <mergeCell ref="K151:K154"/>
    <mergeCell ref="K155:K160"/>
    <mergeCell ref="J162:J165"/>
    <mergeCell ref="K162:K165"/>
    <mergeCell ref="H166:H167"/>
    <mergeCell ref="L151:L154"/>
    <mergeCell ref="L155:L160"/>
    <mergeCell ref="J166:J167"/>
    <mergeCell ref="K166:K167"/>
    <mergeCell ref="H162:H165"/>
    <mergeCell ref="H116:H127"/>
    <mergeCell ref="F128:I128"/>
    <mergeCell ref="H129:H140"/>
    <mergeCell ref="H142:H143"/>
    <mergeCell ref="H144:H150"/>
    <mergeCell ref="G162:G167"/>
    <mergeCell ref="G168:G172"/>
    <mergeCell ref="H169:H172"/>
    <mergeCell ref="H183:H185"/>
    <mergeCell ref="K183:K185"/>
    <mergeCell ref="L183:L185"/>
    <mergeCell ref="H186:H187"/>
    <mergeCell ref="J338:J339"/>
    <mergeCell ref="K338:K339"/>
    <mergeCell ref="L338:L339"/>
    <mergeCell ref="K322:K325"/>
    <mergeCell ref="L322:L325"/>
    <mergeCell ref="J317:J318"/>
    <mergeCell ref="K317:K318"/>
    <mergeCell ref="L317:L318"/>
    <mergeCell ref="J319:J321"/>
    <mergeCell ref="K319:K321"/>
    <mergeCell ref="L319:L321"/>
    <mergeCell ref="J322:J325"/>
    <mergeCell ref="J255:J267"/>
    <mergeCell ref="J268:J275"/>
    <mergeCell ref="K268:K275"/>
    <mergeCell ref="L268:L275"/>
    <mergeCell ref="J276:J277"/>
    <mergeCell ref="L186:L187"/>
    <mergeCell ref="J188:J189"/>
    <mergeCell ref="K188:K189"/>
    <mergeCell ref="L188:L189"/>
    <mergeCell ref="H191:H193"/>
    <mergeCell ref="F178:F187"/>
    <mergeCell ref="L173:L174"/>
    <mergeCell ref="J175:J176"/>
    <mergeCell ref="J183:J185"/>
    <mergeCell ref="J186:J187"/>
    <mergeCell ref="L89:L91"/>
    <mergeCell ref="E5:E96"/>
    <mergeCell ref="H5:H10"/>
    <mergeCell ref="K5:K10"/>
    <mergeCell ref="L5:L10"/>
    <mergeCell ref="H11:H13"/>
    <mergeCell ref="L72:L74"/>
    <mergeCell ref="L76:L79"/>
    <mergeCell ref="F96:I96"/>
    <mergeCell ref="K92:K95"/>
    <mergeCell ref="L92:L95"/>
    <mergeCell ref="G5:G49"/>
    <mergeCell ref="G81:G95"/>
    <mergeCell ref="F5:F70"/>
    <mergeCell ref="F72:F95"/>
    <mergeCell ref="J72:J74"/>
    <mergeCell ref="K72:K74"/>
    <mergeCell ref="F71:I71"/>
    <mergeCell ref="H76:H79"/>
    <mergeCell ref="J76:J79"/>
    <mergeCell ref="K76:K79"/>
    <mergeCell ref="H81:H87"/>
    <mergeCell ref="J81:J87"/>
    <mergeCell ref="K81:K87"/>
    <mergeCell ref="E97:E161"/>
    <mergeCell ref="F97:F127"/>
    <mergeCell ref="F129:F160"/>
    <mergeCell ref="E162:E177"/>
    <mergeCell ref="E178:E194"/>
    <mergeCell ref="F188:F193"/>
    <mergeCell ref="L191:L193"/>
    <mergeCell ref="L197:L199"/>
    <mergeCell ref="L200:L205"/>
    <mergeCell ref="G173:G174"/>
    <mergeCell ref="H173:H174"/>
    <mergeCell ref="L98:L99"/>
    <mergeCell ref="L100:L101"/>
    <mergeCell ref="L102:L104"/>
    <mergeCell ref="L105:L108"/>
    <mergeCell ref="L109:L110"/>
    <mergeCell ref="L111:L113"/>
    <mergeCell ref="L114:L115"/>
    <mergeCell ref="L116:L127"/>
    <mergeCell ref="L129:L134"/>
    <mergeCell ref="J191:J193"/>
    <mergeCell ref="K191:K193"/>
    <mergeCell ref="F194:I194"/>
    <mergeCell ref="K186:K187"/>
    <mergeCell ref="L206:L210"/>
    <mergeCell ref="L211:L222"/>
    <mergeCell ref="L224:L234"/>
    <mergeCell ref="L236:L241"/>
    <mergeCell ref="L242:L243"/>
    <mergeCell ref="F173:F176"/>
    <mergeCell ref="F197:F234"/>
    <mergeCell ref="H197:H199"/>
    <mergeCell ref="H200:H205"/>
    <mergeCell ref="H206:H210"/>
    <mergeCell ref="H211:H222"/>
    <mergeCell ref="J178:J182"/>
    <mergeCell ref="K178:K182"/>
    <mergeCell ref="J197:J199"/>
    <mergeCell ref="K197:K199"/>
    <mergeCell ref="J200:J205"/>
    <mergeCell ref="K200:K205"/>
    <mergeCell ref="K206:K210"/>
    <mergeCell ref="H224:H234"/>
    <mergeCell ref="F235:I235"/>
    <mergeCell ref="H236:H241"/>
    <mergeCell ref="H242:H243"/>
    <mergeCell ref="J206:J210"/>
    <mergeCell ref="J211:J222"/>
    <mergeCell ref="K211:K222"/>
    <mergeCell ref="J224:J234"/>
    <mergeCell ref="K224:K234"/>
    <mergeCell ref="J236:J241"/>
    <mergeCell ref="K236:K241"/>
    <mergeCell ref="H319:H321"/>
    <mergeCell ref="H338:H339"/>
    <mergeCell ref="H357:H362"/>
    <mergeCell ref="H363:H364"/>
    <mergeCell ref="H331:H332"/>
    <mergeCell ref="H333:H334"/>
    <mergeCell ref="F335:I335"/>
    <mergeCell ref="J340:J341"/>
    <mergeCell ref="K340:K341"/>
    <mergeCell ref="K276:K277"/>
    <mergeCell ref="K333:K334"/>
    <mergeCell ref="G302:G315"/>
    <mergeCell ref="H302:H309"/>
    <mergeCell ref="H310:H315"/>
    <mergeCell ref="K310:K315"/>
    <mergeCell ref="J278:J301"/>
    <mergeCell ref="K278:K301"/>
    <mergeCell ref="E317:E364"/>
    <mergeCell ref="F317:F334"/>
    <mergeCell ref="H317:H318"/>
    <mergeCell ref="F336:F364"/>
    <mergeCell ref="G175:G176"/>
    <mergeCell ref="G236:G243"/>
    <mergeCell ref="G244:G267"/>
    <mergeCell ref="H244:H254"/>
    <mergeCell ref="H255:H267"/>
    <mergeCell ref="G268:G301"/>
    <mergeCell ref="H268:H275"/>
    <mergeCell ref="H276:H277"/>
    <mergeCell ref="H278:H301"/>
    <mergeCell ref="H175:H176"/>
    <mergeCell ref="F177:I177"/>
    <mergeCell ref="H178:H182"/>
    <mergeCell ref="E197:E315"/>
    <mergeCell ref="F236:F315"/>
    <mergeCell ref="F316:I316"/>
    <mergeCell ref="H322:H325"/>
    <mergeCell ref="H326:H329"/>
    <mergeCell ref="H188:H189"/>
    <mergeCell ref="L340:L341"/>
    <mergeCell ref="J357:J362"/>
    <mergeCell ref="J363:J364"/>
    <mergeCell ref="K363:K364"/>
    <mergeCell ref="L363:L364"/>
    <mergeCell ref="F365:I365"/>
    <mergeCell ref="H340:H341"/>
    <mergeCell ref="H342:H356"/>
    <mergeCell ref="J342:J356"/>
    <mergeCell ref="K342:K356"/>
    <mergeCell ref="L342:L356"/>
    <mergeCell ref="K357:K362"/>
    <mergeCell ref="L357:L362"/>
  </mergeCells>
  <phoneticPr fontId="2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30"/>
  <sheetViews>
    <sheetView workbookViewId="0"/>
  </sheetViews>
  <sheetFormatPr baseColWidth="10" defaultColWidth="12.6640625" defaultRowHeight="15.75" customHeight="1"/>
  <cols>
    <col min="1" max="1" width="14.1640625" customWidth="1"/>
    <col min="2" max="4" width="36.83203125" customWidth="1"/>
  </cols>
  <sheetData>
    <row r="1" spans="1:5" ht="15.75" customHeight="1">
      <c r="A1" s="6"/>
      <c r="B1" s="62" t="s">
        <v>4691</v>
      </c>
      <c r="C1" s="62" t="s">
        <v>4645</v>
      </c>
      <c r="D1" s="62" t="s">
        <v>4692</v>
      </c>
    </row>
    <row r="2" spans="1:5" ht="15.75" customHeight="1">
      <c r="A2" s="126" t="s">
        <v>4646</v>
      </c>
      <c r="B2" s="43" t="s">
        <v>4693</v>
      </c>
      <c r="C2" s="43" t="s">
        <v>4694</v>
      </c>
      <c r="D2" s="43" t="s">
        <v>4695</v>
      </c>
    </row>
    <row r="3" spans="1:5" ht="15.75" customHeight="1">
      <c r="A3" s="99"/>
      <c r="B3" s="39" t="s">
        <v>4696</v>
      </c>
      <c r="C3" s="39" t="s">
        <v>4697</v>
      </c>
      <c r="D3" s="43" t="s">
        <v>4698</v>
      </c>
    </row>
    <row r="4" spans="1:5" ht="15.75" customHeight="1">
      <c r="A4" s="99"/>
      <c r="B4" s="63" t="s">
        <v>4699</v>
      </c>
      <c r="C4" s="39" t="s">
        <v>4700</v>
      </c>
      <c r="D4" s="39"/>
    </row>
    <row r="5" spans="1:5" ht="15.75" customHeight="1">
      <c r="A5" s="99"/>
      <c r="B5" s="43"/>
      <c r="C5" s="39"/>
      <c r="D5" s="43"/>
    </row>
    <row r="6" spans="1:5" ht="15.75" customHeight="1">
      <c r="A6" s="126" t="s">
        <v>582</v>
      </c>
      <c r="B6" s="43" t="s">
        <v>4701</v>
      </c>
      <c r="C6" s="43" t="s">
        <v>4702</v>
      </c>
      <c r="D6" s="43"/>
      <c r="E6" s="1" t="s">
        <v>4703</v>
      </c>
    </row>
    <row r="7" spans="1:5" ht="15.75" customHeight="1">
      <c r="A7" s="99"/>
      <c r="B7" s="43"/>
      <c r="C7" s="43"/>
      <c r="D7" s="43"/>
      <c r="E7" s="1" t="s">
        <v>4704</v>
      </c>
    </row>
    <row r="8" spans="1:5" ht="15.75" customHeight="1">
      <c r="A8" s="126" t="s">
        <v>4705</v>
      </c>
      <c r="B8" s="43" t="s">
        <v>4706</v>
      </c>
      <c r="C8" s="43" t="s">
        <v>4707</v>
      </c>
      <c r="D8" s="43" t="s">
        <v>4708</v>
      </c>
    </row>
    <row r="9" spans="1:5" ht="15.75" customHeight="1">
      <c r="A9" s="99"/>
      <c r="B9" s="43" t="s">
        <v>4709</v>
      </c>
      <c r="C9" s="43" t="s">
        <v>4710</v>
      </c>
      <c r="D9" s="43" t="s">
        <v>4711</v>
      </c>
    </row>
    <row r="10" spans="1:5" ht="15.75" customHeight="1">
      <c r="A10" s="99"/>
      <c r="B10" s="43"/>
      <c r="C10" s="43"/>
      <c r="D10" s="43"/>
    </row>
    <row r="11" spans="1:5" ht="15.75" customHeight="1">
      <c r="A11" s="134" t="s">
        <v>4647</v>
      </c>
      <c r="B11" s="44" t="s">
        <v>4712</v>
      </c>
      <c r="C11" s="43" t="s">
        <v>4713</v>
      </c>
      <c r="D11" s="43" t="s">
        <v>4714</v>
      </c>
    </row>
    <row r="12" spans="1:5" ht="15.75" customHeight="1">
      <c r="A12" s="99"/>
      <c r="B12" s="44" t="s">
        <v>4715</v>
      </c>
      <c r="C12" s="43"/>
      <c r="D12" s="43"/>
    </row>
    <row r="13" spans="1:5" ht="15.75" customHeight="1">
      <c r="A13" s="43"/>
      <c r="B13" s="43"/>
      <c r="C13" s="43"/>
      <c r="D13" s="43"/>
    </row>
    <row r="14" spans="1:5" ht="15.75" customHeight="1">
      <c r="A14" s="6"/>
      <c r="B14" s="6"/>
      <c r="C14" s="6"/>
      <c r="D14" s="6"/>
    </row>
    <row r="15" spans="1:5" ht="15.75" customHeight="1">
      <c r="A15" s="6"/>
      <c r="B15" s="6"/>
      <c r="C15" s="6"/>
      <c r="D15" s="6"/>
    </row>
    <row r="16" spans="1:5" ht="15.75" customHeight="1">
      <c r="A16" s="6"/>
      <c r="B16" s="6"/>
      <c r="C16" s="64" t="s">
        <v>4716</v>
      </c>
      <c r="D16" s="43" t="s">
        <v>4717</v>
      </c>
    </row>
    <row r="17" spans="1:4" ht="15.75" customHeight="1">
      <c r="A17" s="6"/>
      <c r="B17" s="6"/>
      <c r="C17" s="6"/>
      <c r="D17" s="43" t="s">
        <v>4718</v>
      </c>
    </row>
    <row r="18" spans="1:4" ht="15.75" customHeight="1">
      <c r="A18" s="6"/>
      <c r="B18" s="6"/>
      <c r="C18" s="6"/>
      <c r="D18" s="43"/>
    </row>
    <row r="19" spans="1:4" ht="15.75" customHeight="1">
      <c r="A19" s="6"/>
      <c r="B19" s="6" t="s">
        <v>4719</v>
      </c>
      <c r="C19" s="6" t="s">
        <v>4720</v>
      </c>
      <c r="D19" s="26" t="s">
        <v>4721</v>
      </c>
    </row>
    <row r="20" spans="1:4" ht="120">
      <c r="A20" s="6"/>
      <c r="B20" s="6"/>
      <c r="C20" s="64" t="s">
        <v>4722</v>
      </c>
      <c r="D20" s="78" t="s">
        <v>4723</v>
      </c>
    </row>
    <row r="21" spans="1:4" ht="15.75" customHeight="1">
      <c r="A21" s="6"/>
      <c r="B21" s="6"/>
      <c r="C21" s="6"/>
      <c r="D21" s="43"/>
    </row>
    <row r="22" spans="1:4" ht="15.75" customHeight="1">
      <c r="A22" s="6"/>
      <c r="B22" s="6"/>
      <c r="C22" s="6"/>
      <c r="D22" s="43"/>
    </row>
    <row r="23" spans="1:4" ht="15.75" customHeight="1">
      <c r="A23" s="6"/>
      <c r="B23" s="6"/>
      <c r="C23" s="6"/>
      <c r="D23" s="43"/>
    </row>
    <row r="24" spans="1:4" ht="15.75" customHeight="1">
      <c r="A24" s="6"/>
      <c r="B24" s="6"/>
      <c r="C24" s="6"/>
      <c r="D24" s="43"/>
    </row>
    <row r="25" spans="1:4" ht="15.75" customHeight="1">
      <c r="A25" s="6"/>
      <c r="B25" s="6"/>
      <c r="C25" s="6"/>
      <c r="D25" s="43"/>
    </row>
    <row r="26" spans="1:4" ht="15.75" customHeight="1">
      <c r="A26" s="6"/>
      <c r="B26" s="6"/>
      <c r="C26" s="6"/>
      <c r="D26" s="43"/>
    </row>
    <row r="27" spans="1:4" ht="15.75" customHeight="1">
      <c r="A27" s="6"/>
      <c r="B27" s="6"/>
      <c r="C27" s="6"/>
      <c r="D27" s="43"/>
    </row>
    <row r="28" spans="1:4" ht="15.75" customHeight="1">
      <c r="D28" s="26"/>
    </row>
    <row r="29" spans="1:4" ht="15.75" customHeight="1">
      <c r="D29" s="26"/>
    </row>
    <row r="30" spans="1:4" ht="15.75" customHeight="1">
      <c r="D30" s="26"/>
    </row>
  </sheetData>
  <mergeCells count="4">
    <mergeCell ref="A2:A5"/>
    <mergeCell ref="A6:A7"/>
    <mergeCell ref="A8:A10"/>
    <mergeCell ref="A11:A12"/>
  </mergeCells>
  <phoneticPr fontId="20" type="noConversion"/>
  <hyperlinks>
    <hyperlink ref="D20" r:id="rId1" location="B6"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47"/>
  <sheetViews>
    <sheetView workbookViewId="0"/>
  </sheetViews>
  <sheetFormatPr baseColWidth="10" defaultColWidth="12.6640625" defaultRowHeight="15.75" customHeight="1"/>
  <cols>
    <col min="5" max="5" width="71" customWidth="1"/>
  </cols>
  <sheetData>
    <row r="1" spans="1:14" ht="15.75" customHeight="1">
      <c r="J1" s="1" t="s">
        <v>2</v>
      </c>
      <c r="L1" s="17" t="s">
        <v>15</v>
      </c>
      <c r="M1" s="5"/>
      <c r="N1" s="5"/>
    </row>
    <row r="2" spans="1:14" ht="15.75" customHeight="1">
      <c r="D2" s="1" t="s">
        <v>3</v>
      </c>
      <c r="E2" s="1" t="s">
        <v>506</v>
      </c>
      <c r="H2" s="1"/>
      <c r="I2" s="1" t="s">
        <v>5</v>
      </c>
    </row>
    <row r="3" spans="1:14" ht="15.75" customHeight="1">
      <c r="C3" s="1">
        <v>8</v>
      </c>
    </row>
    <row r="4" spans="1:14" ht="15.75" customHeight="1">
      <c r="A4" s="2" t="s">
        <v>7</v>
      </c>
      <c r="B4" s="2" t="s">
        <v>7</v>
      </c>
      <c r="C4" s="2" t="s">
        <v>507</v>
      </c>
      <c r="D4" s="2" t="s">
        <v>10</v>
      </c>
      <c r="E4" s="2" t="s">
        <v>11</v>
      </c>
      <c r="F4" s="2" t="s">
        <v>12</v>
      </c>
      <c r="G4" s="2" t="s">
        <v>13</v>
      </c>
      <c r="H4" s="2"/>
      <c r="I4" s="2" t="s">
        <v>14</v>
      </c>
      <c r="J4" s="1"/>
    </row>
    <row r="5" spans="1:14" ht="15.75" customHeight="1">
      <c r="A5" s="103" t="s">
        <v>16</v>
      </c>
      <c r="B5" s="103" t="s">
        <v>17</v>
      </c>
      <c r="C5" s="103" t="s">
        <v>18</v>
      </c>
      <c r="D5" s="103" t="s">
        <v>508</v>
      </c>
      <c r="E5" s="5" t="s">
        <v>114</v>
      </c>
      <c r="F5" s="98">
        <v>8</v>
      </c>
      <c r="G5" s="116">
        <f>SUM(F5/F104*100)</f>
        <v>8.8888888888888893</v>
      </c>
      <c r="H5" s="116"/>
      <c r="I5" s="98" t="s">
        <v>509</v>
      </c>
    </row>
    <row r="6" spans="1:14" ht="15.75" customHeight="1">
      <c r="A6" s="99"/>
      <c r="B6" s="99"/>
      <c r="C6" s="99"/>
      <c r="D6" s="99"/>
      <c r="E6" s="5" t="s">
        <v>116</v>
      </c>
      <c r="F6" s="99"/>
      <c r="G6" s="99"/>
      <c r="H6" s="99"/>
      <c r="I6" s="99"/>
    </row>
    <row r="7" spans="1:14" ht="15.75" customHeight="1">
      <c r="A7" s="99"/>
      <c r="B7" s="99"/>
      <c r="C7" s="99"/>
      <c r="D7" s="99"/>
      <c r="E7" s="5" t="s">
        <v>510</v>
      </c>
      <c r="F7" s="99"/>
      <c r="G7" s="99"/>
      <c r="H7" s="99"/>
      <c r="I7" s="99"/>
    </row>
    <row r="8" spans="1:14" ht="15.75" customHeight="1">
      <c r="A8" s="99"/>
      <c r="B8" s="99"/>
      <c r="C8" s="99"/>
      <c r="D8" s="99"/>
      <c r="E8" s="5" t="s">
        <v>292</v>
      </c>
      <c r="F8" s="99"/>
      <c r="G8" s="99"/>
      <c r="H8" s="99"/>
      <c r="I8" s="99"/>
    </row>
    <row r="9" spans="1:14" ht="15.75" customHeight="1">
      <c r="A9" s="99"/>
      <c r="B9" s="99"/>
      <c r="C9" s="99"/>
      <c r="D9" s="99"/>
      <c r="E9" s="5" t="s">
        <v>511</v>
      </c>
      <c r="F9" s="99"/>
      <c r="G9" s="99"/>
      <c r="H9" s="99"/>
      <c r="I9" s="99"/>
      <c r="K9" s="1" t="s">
        <v>512</v>
      </c>
    </row>
    <row r="10" spans="1:14" ht="15.75" customHeight="1">
      <c r="A10" s="99"/>
      <c r="B10" s="99"/>
      <c r="C10" s="99"/>
      <c r="D10" s="99"/>
      <c r="E10" s="5" t="s">
        <v>117</v>
      </c>
      <c r="F10" s="99"/>
      <c r="G10" s="99"/>
      <c r="H10" s="99"/>
      <c r="I10" s="99"/>
      <c r="K10" s="1" t="s">
        <v>513</v>
      </c>
    </row>
    <row r="11" spans="1:14" ht="15.75" customHeight="1">
      <c r="A11" s="99"/>
      <c r="B11" s="99"/>
      <c r="C11" s="99"/>
      <c r="D11" s="99"/>
      <c r="E11" s="5" t="s">
        <v>260</v>
      </c>
      <c r="F11" s="99"/>
      <c r="G11" s="99"/>
      <c r="H11" s="99"/>
      <c r="I11" s="99"/>
      <c r="K11" s="1" t="s">
        <v>514</v>
      </c>
    </row>
    <row r="12" spans="1:14" ht="15.75" customHeight="1">
      <c r="A12" s="99"/>
      <c r="B12" s="99"/>
      <c r="C12" s="99"/>
      <c r="D12" s="99"/>
      <c r="E12" s="5" t="s">
        <v>515</v>
      </c>
      <c r="F12" s="99"/>
      <c r="G12" s="99"/>
      <c r="H12" s="99"/>
      <c r="I12" s="99"/>
      <c r="K12" s="1" t="s">
        <v>516</v>
      </c>
    </row>
    <row r="13" spans="1:14" ht="15.75" customHeight="1">
      <c r="A13" s="99"/>
      <c r="B13" s="99"/>
      <c r="C13" s="99"/>
      <c r="D13" s="119" t="s">
        <v>517</v>
      </c>
      <c r="E13" s="5" t="s">
        <v>20</v>
      </c>
      <c r="F13" s="98">
        <v>5</v>
      </c>
      <c r="G13" s="116">
        <f>SUM(5/F104*100)</f>
        <v>5.5555555555555554</v>
      </c>
      <c r="H13" s="117"/>
      <c r="I13" s="98" t="s">
        <v>518</v>
      </c>
    </row>
    <row r="14" spans="1:14" ht="15.75" customHeight="1">
      <c r="A14" s="99"/>
      <c r="B14" s="99"/>
      <c r="C14" s="99"/>
      <c r="D14" s="99"/>
      <c r="E14" s="5" t="s">
        <v>22</v>
      </c>
      <c r="F14" s="99"/>
      <c r="G14" s="99"/>
      <c r="H14" s="99"/>
      <c r="I14" s="99"/>
    </row>
    <row r="15" spans="1:14" ht="15.75" customHeight="1">
      <c r="A15" s="99"/>
      <c r="B15" s="99"/>
      <c r="C15" s="99"/>
      <c r="D15" s="99"/>
      <c r="E15" s="5" t="s">
        <v>519</v>
      </c>
      <c r="F15" s="99"/>
      <c r="G15" s="99"/>
      <c r="H15" s="99"/>
      <c r="I15" s="99"/>
    </row>
    <row r="16" spans="1:14" ht="15.75" customHeight="1">
      <c r="A16" s="99"/>
      <c r="B16" s="99"/>
      <c r="C16" s="99"/>
      <c r="D16" s="99"/>
      <c r="E16" s="5" t="s">
        <v>24</v>
      </c>
      <c r="F16" s="99"/>
      <c r="G16" s="99"/>
      <c r="H16" s="99"/>
      <c r="I16" s="99"/>
    </row>
    <row r="17" spans="1:11" ht="15.75" customHeight="1">
      <c r="A17" s="99"/>
      <c r="B17" s="99"/>
      <c r="C17" s="99"/>
      <c r="D17" s="99"/>
      <c r="E17" s="5" t="s">
        <v>26</v>
      </c>
      <c r="F17" s="99"/>
      <c r="G17" s="99"/>
      <c r="H17" s="99"/>
      <c r="I17" s="99"/>
    </row>
    <row r="18" spans="1:11" ht="15.75" customHeight="1">
      <c r="A18" s="99"/>
      <c r="B18" s="99"/>
      <c r="C18" s="99"/>
      <c r="D18" s="119" t="s">
        <v>520</v>
      </c>
      <c r="E18" s="5" t="s">
        <v>521</v>
      </c>
      <c r="F18" s="111">
        <v>3</v>
      </c>
      <c r="G18" s="116">
        <f>SUM(3/F104*100)</f>
        <v>3.3333333333333335</v>
      </c>
      <c r="H18" s="117"/>
      <c r="I18" s="98" t="s">
        <v>29</v>
      </c>
    </row>
    <row r="19" spans="1:11" ht="15.75" customHeight="1">
      <c r="A19" s="99"/>
      <c r="B19" s="99"/>
      <c r="C19" s="99"/>
      <c r="D19" s="99"/>
      <c r="E19" s="5" t="s">
        <v>30</v>
      </c>
      <c r="F19" s="99"/>
      <c r="G19" s="99"/>
      <c r="H19" s="99"/>
      <c r="I19" s="99"/>
    </row>
    <row r="20" spans="1:11" ht="15.75" customHeight="1">
      <c r="A20" s="99"/>
      <c r="B20" s="99"/>
      <c r="C20" s="99"/>
      <c r="D20" s="99"/>
      <c r="E20" s="5" t="s">
        <v>522</v>
      </c>
      <c r="F20" s="99"/>
      <c r="G20" s="99"/>
      <c r="H20" s="99"/>
      <c r="I20" s="99"/>
    </row>
    <row r="21" spans="1:11" ht="15.75" customHeight="1">
      <c r="A21" s="99"/>
      <c r="B21" s="99"/>
      <c r="C21" s="99"/>
      <c r="D21" s="103" t="s">
        <v>523</v>
      </c>
      <c r="E21" s="5" t="s">
        <v>33</v>
      </c>
      <c r="F21" s="111">
        <v>4</v>
      </c>
      <c r="G21" s="116">
        <f>SUM(4/F104*100)</f>
        <v>4.4444444444444446</v>
      </c>
      <c r="H21" s="117"/>
      <c r="I21" s="98" t="s">
        <v>34</v>
      </c>
    </row>
    <row r="22" spans="1:11" ht="15.75" customHeight="1">
      <c r="A22" s="99"/>
      <c r="B22" s="99"/>
      <c r="C22" s="99"/>
      <c r="D22" s="99"/>
      <c r="E22" s="5" t="s">
        <v>524</v>
      </c>
      <c r="F22" s="99"/>
      <c r="G22" s="99"/>
      <c r="H22" s="99"/>
      <c r="I22" s="99"/>
    </row>
    <row r="23" spans="1:11" ht="15.75" customHeight="1">
      <c r="A23" s="99"/>
      <c r="B23" s="99"/>
      <c r="C23" s="99"/>
      <c r="D23" s="99"/>
      <c r="E23" s="5" t="s">
        <v>35</v>
      </c>
      <c r="F23" s="99"/>
      <c r="G23" s="99"/>
      <c r="H23" s="99"/>
      <c r="I23" s="99"/>
      <c r="K23" s="1">
        <f>SUM(F5:F62)</f>
        <v>58</v>
      </c>
    </row>
    <row r="24" spans="1:11" ht="15.75" customHeight="1">
      <c r="A24" s="99"/>
      <c r="B24" s="99"/>
      <c r="C24" s="99"/>
      <c r="D24" s="99"/>
      <c r="E24" s="5" t="s">
        <v>36</v>
      </c>
      <c r="F24" s="99"/>
      <c r="G24" s="99"/>
      <c r="H24" s="99"/>
      <c r="I24" s="99"/>
    </row>
    <row r="25" spans="1:11" ht="15.75" customHeight="1">
      <c r="A25" s="99"/>
      <c r="B25" s="99"/>
      <c r="C25" s="99"/>
      <c r="D25" s="119" t="s">
        <v>525</v>
      </c>
      <c r="E25" s="5" t="s">
        <v>38</v>
      </c>
      <c r="F25" s="111">
        <v>20</v>
      </c>
      <c r="G25" s="116">
        <f>SUM(20/F104*100)</f>
        <v>22.222222222222221</v>
      </c>
      <c r="H25" s="117"/>
      <c r="I25" s="98" t="s">
        <v>39</v>
      </c>
    </row>
    <row r="26" spans="1:11" ht="15.75" customHeight="1">
      <c r="A26" s="99"/>
      <c r="B26" s="99"/>
      <c r="C26" s="99"/>
      <c r="D26" s="99"/>
      <c r="E26" s="5" t="s">
        <v>40</v>
      </c>
      <c r="F26" s="99"/>
      <c r="G26" s="99"/>
      <c r="H26" s="99"/>
      <c r="I26" s="99"/>
    </row>
    <row r="27" spans="1:11" ht="15.75" customHeight="1">
      <c r="A27" s="99"/>
      <c r="B27" s="99"/>
      <c r="C27" s="99"/>
      <c r="D27" s="99"/>
      <c r="E27" s="5" t="s">
        <v>41</v>
      </c>
      <c r="F27" s="99"/>
      <c r="G27" s="99"/>
      <c r="H27" s="99"/>
      <c r="I27" s="99"/>
    </row>
    <row r="28" spans="1:11" ht="15.75" customHeight="1">
      <c r="A28" s="99"/>
      <c r="B28" s="99"/>
      <c r="C28" s="99"/>
      <c r="D28" s="99"/>
      <c r="E28" s="5" t="s">
        <v>526</v>
      </c>
      <c r="F28" s="99"/>
      <c r="G28" s="99"/>
      <c r="H28" s="99"/>
      <c r="I28" s="99"/>
    </row>
    <row r="29" spans="1:11" ht="15.75" customHeight="1">
      <c r="A29" s="99"/>
      <c r="B29" s="99"/>
      <c r="C29" s="99"/>
      <c r="D29" s="99"/>
      <c r="E29" s="5" t="s">
        <v>527</v>
      </c>
      <c r="F29" s="99"/>
      <c r="G29" s="99"/>
      <c r="H29" s="99"/>
      <c r="I29" s="99"/>
    </row>
    <row r="30" spans="1:11" ht="15.75" customHeight="1">
      <c r="A30" s="99"/>
      <c r="B30" s="99"/>
      <c r="C30" s="99"/>
      <c r="D30" s="99"/>
      <c r="E30" s="5" t="s">
        <v>42</v>
      </c>
      <c r="F30" s="99"/>
      <c r="G30" s="99"/>
      <c r="H30" s="99"/>
      <c r="I30" s="99"/>
    </row>
    <row r="31" spans="1:11" ht="15.75" customHeight="1">
      <c r="A31" s="99"/>
      <c r="B31" s="99"/>
      <c r="C31" s="99"/>
      <c r="D31" s="99"/>
      <c r="E31" s="5" t="s">
        <v>43</v>
      </c>
      <c r="F31" s="99"/>
      <c r="G31" s="99"/>
      <c r="H31" s="99"/>
      <c r="I31" s="99"/>
    </row>
    <row r="32" spans="1:11" ht="15.75" customHeight="1">
      <c r="A32" s="99"/>
      <c r="B32" s="99"/>
      <c r="C32" s="99"/>
      <c r="D32" s="99"/>
      <c r="E32" s="5" t="s">
        <v>240</v>
      </c>
      <c r="F32" s="99"/>
      <c r="G32" s="99"/>
      <c r="H32" s="99"/>
      <c r="I32" s="99"/>
    </row>
    <row r="33" spans="1:11" ht="15.75" customHeight="1">
      <c r="A33" s="99"/>
      <c r="B33" s="99"/>
      <c r="C33" s="99"/>
      <c r="D33" s="99"/>
      <c r="E33" s="5" t="s">
        <v>44</v>
      </c>
      <c r="F33" s="99"/>
      <c r="G33" s="99"/>
      <c r="H33" s="99"/>
      <c r="I33" s="99"/>
      <c r="K33" s="1" t="s">
        <v>528</v>
      </c>
    </row>
    <row r="34" spans="1:11" ht="15.75" customHeight="1">
      <c r="A34" s="99"/>
      <c r="B34" s="99"/>
      <c r="C34" s="99"/>
      <c r="D34" s="99"/>
      <c r="E34" s="5" t="s">
        <v>45</v>
      </c>
      <c r="F34" s="99"/>
      <c r="G34" s="99"/>
      <c r="H34" s="99"/>
      <c r="I34" s="99"/>
    </row>
    <row r="35" spans="1:11" ht="15.75" customHeight="1">
      <c r="A35" s="99"/>
      <c r="B35" s="99"/>
      <c r="C35" s="99"/>
      <c r="D35" s="99"/>
      <c r="E35" s="5" t="s">
        <v>46</v>
      </c>
      <c r="F35" s="99"/>
      <c r="G35" s="99"/>
      <c r="H35" s="99"/>
      <c r="I35" s="99"/>
      <c r="K35" s="1" t="s">
        <v>529</v>
      </c>
    </row>
    <row r="36" spans="1:11" ht="15.75" customHeight="1">
      <c r="A36" s="99"/>
      <c r="B36" s="99"/>
      <c r="C36" s="99"/>
      <c r="D36" s="99"/>
      <c r="E36" s="5" t="s">
        <v>47</v>
      </c>
      <c r="F36" s="99"/>
      <c r="G36" s="99"/>
      <c r="H36" s="99"/>
      <c r="I36" s="99"/>
    </row>
    <row r="37" spans="1:11" ht="15.75" customHeight="1">
      <c r="A37" s="99"/>
      <c r="B37" s="99"/>
      <c r="C37" s="99"/>
      <c r="D37" s="99"/>
      <c r="E37" s="5" t="s">
        <v>242</v>
      </c>
      <c r="F37" s="99"/>
      <c r="G37" s="99"/>
      <c r="H37" s="99"/>
      <c r="I37" s="99"/>
    </row>
    <row r="38" spans="1:11" ht="15.75" customHeight="1">
      <c r="A38" s="99"/>
      <c r="B38" s="99"/>
      <c r="C38" s="99"/>
      <c r="D38" s="99"/>
      <c r="E38" s="5" t="s">
        <v>48</v>
      </c>
      <c r="F38" s="99"/>
      <c r="G38" s="99"/>
      <c r="H38" s="99"/>
      <c r="I38" s="99"/>
    </row>
    <row r="39" spans="1:11" ht="15.75" customHeight="1">
      <c r="A39" s="99"/>
      <c r="B39" s="99"/>
      <c r="C39" s="99"/>
      <c r="D39" s="99"/>
      <c r="E39" s="5" t="s">
        <v>49</v>
      </c>
      <c r="F39" s="99"/>
      <c r="G39" s="99"/>
      <c r="H39" s="99"/>
      <c r="I39" s="99"/>
    </row>
    <row r="40" spans="1:11" ht="15.75" customHeight="1">
      <c r="A40" s="99"/>
      <c r="B40" s="99"/>
      <c r="C40" s="99"/>
      <c r="D40" s="99"/>
      <c r="E40" s="5" t="s">
        <v>50</v>
      </c>
      <c r="F40" s="99"/>
      <c r="G40" s="99"/>
      <c r="H40" s="99"/>
      <c r="I40" s="99"/>
    </row>
    <row r="41" spans="1:11" ht="15.75" customHeight="1">
      <c r="A41" s="99"/>
      <c r="B41" s="99"/>
      <c r="C41" s="99"/>
      <c r="D41" s="99"/>
      <c r="E41" s="5" t="s">
        <v>51</v>
      </c>
      <c r="F41" s="99"/>
      <c r="G41" s="99"/>
      <c r="H41" s="99"/>
      <c r="I41" s="99"/>
    </row>
    <row r="42" spans="1:11" ht="15.75" customHeight="1">
      <c r="A42" s="99"/>
      <c r="B42" s="99"/>
      <c r="C42" s="99"/>
      <c r="D42" s="99"/>
      <c r="E42" s="5" t="s">
        <v>52</v>
      </c>
      <c r="F42" s="99"/>
      <c r="G42" s="99"/>
      <c r="H42" s="99"/>
      <c r="I42" s="99"/>
    </row>
    <row r="43" spans="1:11" ht="15.75" customHeight="1">
      <c r="A43" s="99"/>
      <c r="B43" s="99"/>
      <c r="C43" s="99"/>
      <c r="D43" s="99"/>
      <c r="E43" s="1" t="s">
        <v>53</v>
      </c>
      <c r="F43" s="99"/>
      <c r="G43" s="99"/>
      <c r="H43" s="99"/>
      <c r="I43" s="99"/>
    </row>
    <row r="44" spans="1:11" ht="15.75" customHeight="1">
      <c r="A44" s="99"/>
      <c r="B44" s="99"/>
      <c r="C44" s="99"/>
      <c r="D44" s="99"/>
      <c r="E44" s="1" t="s">
        <v>530</v>
      </c>
      <c r="F44" s="99"/>
      <c r="G44" s="99"/>
      <c r="H44" s="99"/>
      <c r="I44" s="99"/>
    </row>
    <row r="45" spans="1:11" ht="15.75" customHeight="1">
      <c r="A45" s="99"/>
      <c r="B45" s="99"/>
      <c r="C45" s="99"/>
      <c r="D45" s="103" t="s">
        <v>531</v>
      </c>
      <c r="E45" s="1" t="s">
        <v>55</v>
      </c>
      <c r="F45" s="98">
        <v>2</v>
      </c>
      <c r="G45" s="116">
        <f>SUM(2/F104*100)</f>
        <v>2.2222222222222223</v>
      </c>
      <c r="H45" s="117"/>
      <c r="I45" s="98" t="s">
        <v>56</v>
      </c>
    </row>
    <row r="46" spans="1:11" ht="15.75" customHeight="1">
      <c r="A46" s="99"/>
      <c r="B46" s="99"/>
      <c r="C46" s="99"/>
      <c r="D46" s="99"/>
      <c r="E46" s="1" t="s">
        <v>57</v>
      </c>
      <c r="F46" s="99"/>
      <c r="G46" s="99"/>
      <c r="H46" s="99"/>
      <c r="I46" s="99"/>
    </row>
    <row r="47" spans="1:11" ht="15.75" customHeight="1">
      <c r="A47" s="99"/>
      <c r="B47" s="99"/>
      <c r="C47" s="99"/>
      <c r="D47" s="103" t="s">
        <v>532</v>
      </c>
      <c r="E47" s="1" t="s">
        <v>59</v>
      </c>
      <c r="F47" s="98">
        <v>3</v>
      </c>
      <c r="G47" s="116">
        <f>SUM(3/F104*100)</f>
        <v>3.3333333333333335</v>
      </c>
      <c r="H47" s="117"/>
      <c r="I47" s="98" t="s">
        <v>60</v>
      </c>
    </row>
    <row r="48" spans="1:11" ht="15.75" customHeight="1">
      <c r="A48" s="99"/>
      <c r="B48" s="99"/>
      <c r="C48" s="99"/>
      <c r="D48" s="99"/>
      <c r="E48" s="1" t="s">
        <v>61</v>
      </c>
      <c r="F48" s="99"/>
      <c r="G48" s="99"/>
      <c r="H48" s="99"/>
      <c r="I48" s="99"/>
    </row>
    <row r="49" spans="1:11" ht="15.75" customHeight="1">
      <c r="A49" s="99"/>
      <c r="B49" s="99"/>
      <c r="C49" s="99"/>
      <c r="D49" s="99"/>
      <c r="E49" s="1" t="s">
        <v>62</v>
      </c>
      <c r="F49" s="99"/>
      <c r="G49" s="99"/>
      <c r="H49" s="99"/>
      <c r="I49" s="99"/>
    </row>
    <row r="50" spans="1:11" ht="15.75" customHeight="1">
      <c r="A50" s="99"/>
      <c r="B50" s="99"/>
      <c r="C50" s="99"/>
      <c r="D50" s="120" t="s">
        <v>533</v>
      </c>
      <c r="E50" s="1" t="s">
        <v>64</v>
      </c>
      <c r="F50" s="98">
        <v>13</v>
      </c>
      <c r="G50" s="116">
        <f>SUM(13/F104*100)</f>
        <v>14.444444444444443</v>
      </c>
      <c r="H50" s="117"/>
      <c r="I50" s="98" t="s">
        <v>65</v>
      </c>
    </row>
    <row r="51" spans="1:11" ht="15.75" customHeight="1">
      <c r="A51" s="99"/>
      <c r="B51" s="99"/>
      <c r="C51" s="99"/>
      <c r="D51" s="99"/>
      <c r="E51" s="5" t="s">
        <v>66</v>
      </c>
      <c r="F51" s="99"/>
      <c r="G51" s="99"/>
      <c r="H51" s="99"/>
      <c r="I51" s="99"/>
    </row>
    <row r="52" spans="1:11" ht="15.75" customHeight="1">
      <c r="A52" s="99"/>
      <c r="B52" s="99"/>
      <c r="C52" s="99"/>
      <c r="D52" s="99"/>
      <c r="E52" s="5" t="s">
        <v>67</v>
      </c>
      <c r="F52" s="99"/>
      <c r="G52" s="99"/>
      <c r="H52" s="99"/>
      <c r="I52" s="99"/>
    </row>
    <row r="53" spans="1:11" ht="15.75" customHeight="1">
      <c r="A53" s="99"/>
      <c r="B53" s="99"/>
      <c r="C53" s="99"/>
      <c r="D53" s="99"/>
      <c r="E53" s="5" t="s">
        <v>68</v>
      </c>
      <c r="F53" s="99"/>
      <c r="G53" s="99"/>
      <c r="H53" s="99"/>
      <c r="I53" s="99"/>
    </row>
    <row r="54" spans="1:11" ht="15.75" customHeight="1">
      <c r="A54" s="99"/>
      <c r="B54" s="99"/>
      <c r="C54" s="99"/>
      <c r="D54" s="99"/>
      <c r="E54" s="5" t="s">
        <v>69</v>
      </c>
      <c r="F54" s="99"/>
      <c r="G54" s="99"/>
      <c r="H54" s="99"/>
      <c r="I54" s="99"/>
    </row>
    <row r="55" spans="1:11" ht="15.75" customHeight="1">
      <c r="A55" s="99"/>
      <c r="B55" s="99"/>
      <c r="C55" s="99"/>
      <c r="D55" s="99"/>
      <c r="E55" s="5" t="s">
        <v>70</v>
      </c>
      <c r="F55" s="99"/>
      <c r="G55" s="99"/>
      <c r="H55" s="99"/>
      <c r="I55" s="99"/>
    </row>
    <row r="56" spans="1:11" ht="15.75" customHeight="1">
      <c r="A56" s="99"/>
      <c r="B56" s="99"/>
      <c r="C56" s="99"/>
      <c r="D56" s="99"/>
      <c r="E56" s="5" t="s">
        <v>71</v>
      </c>
      <c r="F56" s="99"/>
      <c r="G56" s="99"/>
      <c r="H56" s="99"/>
      <c r="I56" s="99"/>
    </row>
    <row r="57" spans="1:11" ht="15.75" customHeight="1">
      <c r="A57" s="99"/>
      <c r="B57" s="99"/>
      <c r="C57" s="99"/>
      <c r="D57" s="99"/>
      <c r="E57" s="5" t="s">
        <v>72</v>
      </c>
      <c r="F57" s="99"/>
      <c r="G57" s="99"/>
      <c r="H57" s="99"/>
      <c r="I57" s="99"/>
    </row>
    <row r="58" spans="1:11" ht="13">
      <c r="A58" s="99"/>
      <c r="B58" s="99"/>
      <c r="C58" s="99"/>
      <c r="D58" s="99"/>
      <c r="E58" s="5" t="s">
        <v>73</v>
      </c>
      <c r="F58" s="99"/>
      <c r="G58" s="99"/>
      <c r="H58" s="99"/>
      <c r="I58" s="99"/>
      <c r="K58" s="1">
        <f>SUM(F63:F71)</f>
        <v>9</v>
      </c>
    </row>
    <row r="59" spans="1:11" ht="13">
      <c r="A59" s="99"/>
      <c r="B59" s="99"/>
      <c r="C59" s="99"/>
      <c r="D59" s="99"/>
      <c r="E59" s="5" t="s">
        <v>74</v>
      </c>
      <c r="F59" s="99"/>
      <c r="G59" s="99"/>
      <c r="H59" s="99"/>
      <c r="I59" s="99"/>
    </row>
    <row r="60" spans="1:11" ht="13">
      <c r="A60" s="99"/>
      <c r="B60" s="99"/>
      <c r="C60" s="99"/>
      <c r="D60" s="99"/>
      <c r="E60" s="5" t="s">
        <v>75</v>
      </c>
      <c r="F60" s="99"/>
      <c r="G60" s="99"/>
      <c r="H60" s="99"/>
      <c r="I60" s="99"/>
      <c r="K60" s="1">
        <f>SUM(F72,F86,F101)</f>
        <v>23</v>
      </c>
    </row>
    <row r="61" spans="1:11" ht="13">
      <c r="A61" s="99"/>
      <c r="B61" s="99"/>
      <c r="C61" s="99"/>
      <c r="D61" s="99"/>
      <c r="E61" s="5" t="s">
        <v>76</v>
      </c>
      <c r="F61" s="99"/>
      <c r="G61" s="99"/>
      <c r="H61" s="99"/>
      <c r="I61" s="99"/>
    </row>
    <row r="62" spans="1:11" ht="13">
      <c r="A62" s="99"/>
      <c r="B62" s="99"/>
      <c r="C62" s="99"/>
      <c r="D62" s="99"/>
      <c r="E62" s="5" t="s">
        <v>77</v>
      </c>
      <c r="F62" s="99"/>
      <c r="G62" s="99"/>
      <c r="H62" s="99"/>
      <c r="I62" s="99"/>
    </row>
    <row r="63" spans="1:11" ht="13">
      <c r="A63" s="99"/>
      <c r="B63" s="99"/>
      <c r="C63" s="103" t="s">
        <v>534</v>
      </c>
      <c r="D63" s="103" t="s">
        <v>535</v>
      </c>
      <c r="E63" s="5" t="s">
        <v>80</v>
      </c>
      <c r="F63" s="98">
        <v>3</v>
      </c>
      <c r="G63" s="116">
        <f>SUM(3/F104*100)</f>
        <v>3.3333333333333335</v>
      </c>
      <c r="H63" s="117"/>
      <c r="I63" s="98" t="s">
        <v>81</v>
      </c>
    </row>
    <row r="64" spans="1:11" ht="13">
      <c r="A64" s="99"/>
      <c r="B64" s="99"/>
      <c r="C64" s="99"/>
      <c r="D64" s="99"/>
      <c r="E64" s="5" t="s">
        <v>82</v>
      </c>
      <c r="F64" s="99"/>
      <c r="G64" s="99"/>
      <c r="H64" s="99"/>
      <c r="I64" s="99"/>
      <c r="K64" s="1" t="s">
        <v>536</v>
      </c>
    </row>
    <row r="65" spans="1:10" ht="13">
      <c r="A65" s="99"/>
      <c r="B65" s="99"/>
      <c r="C65" s="99"/>
      <c r="D65" s="99"/>
      <c r="E65" s="5" t="s">
        <v>83</v>
      </c>
      <c r="F65" s="99"/>
      <c r="G65" s="99"/>
      <c r="H65" s="99"/>
      <c r="I65" s="99"/>
    </row>
    <row r="66" spans="1:10" ht="13">
      <c r="A66" s="99"/>
      <c r="B66" s="99"/>
      <c r="C66" s="99"/>
      <c r="D66" s="4" t="s">
        <v>537</v>
      </c>
      <c r="E66" s="5" t="s">
        <v>85</v>
      </c>
      <c r="F66" s="1">
        <v>1</v>
      </c>
      <c r="G66" s="18">
        <f>SUM(1/F104*100)</f>
        <v>1.1111111111111112</v>
      </c>
      <c r="H66" s="19"/>
      <c r="I66" s="7" t="s">
        <v>86</v>
      </c>
    </row>
    <row r="67" spans="1:10" ht="13">
      <c r="A67" s="99"/>
      <c r="B67" s="99"/>
      <c r="C67" s="99"/>
      <c r="D67" s="103" t="s">
        <v>538</v>
      </c>
      <c r="E67" s="5" t="s">
        <v>539</v>
      </c>
      <c r="F67" s="98">
        <v>5</v>
      </c>
      <c r="G67" s="116">
        <f>SUM(5/F104*100)</f>
        <v>5.5555555555555554</v>
      </c>
      <c r="H67" s="117"/>
      <c r="I67" s="98" t="s">
        <v>89</v>
      </c>
    </row>
    <row r="68" spans="1:10" ht="13">
      <c r="A68" s="99"/>
      <c r="B68" s="99"/>
      <c r="C68" s="99"/>
      <c r="D68" s="99"/>
      <c r="E68" s="5" t="s">
        <v>88</v>
      </c>
      <c r="F68" s="99"/>
      <c r="G68" s="99"/>
      <c r="H68" s="99"/>
      <c r="I68" s="99"/>
    </row>
    <row r="69" spans="1:10" ht="13">
      <c r="A69" s="99"/>
      <c r="B69" s="99"/>
      <c r="C69" s="99"/>
      <c r="D69" s="99"/>
      <c r="E69" s="5" t="s">
        <v>90</v>
      </c>
      <c r="F69" s="99"/>
      <c r="G69" s="99"/>
      <c r="H69" s="99"/>
      <c r="I69" s="99"/>
    </row>
    <row r="70" spans="1:10" ht="13">
      <c r="A70" s="99"/>
      <c r="B70" s="99"/>
      <c r="C70" s="99"/>
      <c r="D70" s="99"/>
      <c r="E70" s="5" t="s">
        <v>91</v>
      </c>
      <c r="F70" s="99"/>
      <c r="G70" s="99"/>
      <c r="H70" s="99"/>
      <c r="I70" s="99"/>
    </row>
    <row r="71" spans="1:10" ht="13">
      <c r="A71" s="99"/>
      <c r="B71" s="99"/>
      <c r="C71" s="99"/>
      <c r="D71" s="99"/>
      <c r="E71" s="5" t="s">
        <v>92</v>
      </c>
      <c r="F71" s="99"/>
      <c r="G71" s="99"/>
      <c r="H71" s="99"/>
      <c r="I71" s="99"/>
    </row>
    <row r="72" spans="1:10" ht="13">
      <c r="A72" s="99"/>
      <c r="B72" s="99"/>
      <c r="C72" s="99"/>
      <c r="D72" s="103" t="s">
        <v>540</v>
      </c>
      <c r="E72" s="5" t="s">
        <v>97</v>
      </c>
      <c r="F72" s="98">
        <v>8</v>
      </c>
      <c r="G72" s="116">
        <f>SUM(8/F104*100)</f>
        <v>8.8888888888888893</v>
      </c>
      <c r="H72" s="117"/>
      <c r="I72" s="98" t="s">
        <v>541</v>
      </c>
    </row>
    <row r="73" spans="1:10" ht="13">
      <c r="A73" s="99"/>
      <c r="B73" s="99"/>
      <c r="C73" s="99"/>
      <c r="D73" s="99"/>
      <c r="E73" s="1" t="s">
        <v>542</v>
      </c>
      <c r="F73" s="99"/>
      <c r="G73" s="99"/>
      <c r="H73" s="99"/>
      <c r="I73" s="99"/>
    </row>
    <row r="74" spans="1:10" ht="13">
      <c r="A74" s="99"/>
      <c r="B74" s="99"/>
      <c r="C74" s="99"/>
      <c r="D74" s="99"/>
      <c r="E74" s="1" t="s">
        <v>98</v>
      </c>
      <c r="F74" s="99"/>
      <c r="G74" s="99"/>
      <c r="H74" s="99"/>
      <c r="I74" s="99"/>
    </row>
    <row r="75" spans="1:10" ht="13">
      <c r="A75" s="99"/>
      <c r="B75" s="99"/>
      <c r="C75" s="99"/>
      <c r="D75" s="99"/>
      <c r="E75" s="1" t="s">
        <v>99</v>
      </c>
      <c r="F75" s="99"/>
      <c r="G75" s="99"/>
      <c r="H75" s="99"/>
      <c r="I75" s="99"/>
      <c r="J75" s="1" t="s">
        <v>543</v>
      </c>
    </row>
    <row r="76" spans="1:10" ht="13">
      <c r="A76" s="99"/>
      <c r="B76" s="99"/>
      <c r="C76" s="99"/>
      <c r="D76" s="99"/>
      <c r="E76" s="1" t="s">
        <v>100</v>
      </c>
      <c r="F76" s="99"/>
      <c r="G76" s="99"/>
      <c r="H76" s="99"/>
      <c r="I76" s="99"/>
    </row>
    <row r="77" spans="1:10" ht="13">
      <c r="A77" s="99"/>
      <c r="B77" s="99"/>
      <c r="C77" s="99"/>
      <c r="D77" s="99"/>
      <c r="E77" s="1" t="s">
        <v>101</v>
      </c>
      <c r="F77" s="99"/>
      <c r="G77" s="99"/>
      <c r="H77" s="99"/>
      <c r="I77" s="99"/>
    </row>
    <row r="78" spans="1:10" ht="13">
      <c r="A78" s="99"/>
      <c r="B78" s="99"/>
      <c r="C78" s="99"/>
      <c r="D78" s="99"/>
      <c r="E78" s="1" t="s">
        <v>102</v>
      </c>
      <c r="F78" s="99"/>
      <c r="G78" s="99"/>
      <c r="H78" s="99"/>
      <c r="I78" s="99"/>
    </row>
    <row r="79" spans="1:10" ht="13">
      <c r="A79" s="99"/>
      <c r="B79" s="99"/>
      <c r="C79" s="99"/>
      <c r="D79" s="99"/>
      <c r="E79" s="1" t="s">
        <v>103</v>
      </c>
      <c r="F79" s="99"/>
      <c r="G79" s="99"/>
      <c r="H79" s="99"/>
      <c r="I79" s="99"/>
    </row>
    <row r="80" spans="1:10" ht="13">
      <c r="A80" s="99"/>
      <c r="B80" s="99"/>
      <c r="C80" s="99"/>
      <c r="D80" s="99"/>
      <c r="E80" s="20" t="s">
        <v>94</v>
      </c>
      <c r="F80" s="118"/>
      <c r="G80" s="99"/>
      <c r="H80" s="99"/>
      <c r="I80" s="99"/>
    </row>
    <row r="81" spans="1:9" ht="13">
      <c r="A81" s="99"/>
      <c r="B81" s="99"/>
      <c r="C81" s="99"/>
      <c r="D81" s="99"/>
      <c r="E81" s="20" t="s">
        <v>96</v>
      </c>
      <c r="F81" s="99"/>
      <c r="G81" s="99"/>
      <c r="H81" s="99"/>
      <c r="I81" s="99"/>
    </row>
    <row r="82" spans="1:9" ht="13">
      <c r="A82" s="99"/>
      <c r="B82" s="99"/>
      <c r="C82" s="99"/>
      <c r="D82" s="99"/>
      <c r="E82" s="21" t="s">
        <v>544</v>
      </c>
      <c r="F82" s="99"/>
      <c r="G82" s="99"/>
      <c r="H82" s="99"/>
      <c r="I82" s="99"/>
    </row>
    <row r="83" spans="1:9" ht="13">
      <c r="A83" s="99"/>
      <c r="B83" s="99"/>
      <c r="C83" s="99"/>
      <c r="D83" s="99"/>
      <c r="E83" s="21" t="s">
        <v>545</v>
      </c>
      <c r="F83" s="99"/>
      <c r="G83" s="99"/>
      <c r="H83" s="99"/>
      <c r="I83" s="99"/>
    </row>
    <row r="84" spans="1:9" ht="13">
      <c r="A84" s="99"/>
      <c r="B84" s="99"/>
      <c r="C84" s="99"/>
      <c r="D84" s="99"/>
      <c r="E84" s="21" t="s">
        <v>546</v>
      </c>
      <c r="F84" s="99"/>
      <c r="G84" s="99"/>
      <c r="H84" s="99"/>
      <c r="I84" s="99"/>
    </row>
    <row r="85" spans="1:9" ht="13">
      <c r="A85" s="99"/>
      <c r="B85" s="99"/>
      <c r="C85" s="99"/>
      <c r="D85" s="99"/>
      <c r="E85" s="21" t="s">
        <v>104</v>
      </c>
      <c r="F85" s="99"/>
      <c r="G85" s="99"/>
      <c r="H85" s="99"/>
      <c r="I85" s="99"/>
    </row>
    <row r="86" spans="1:9" ht="13">
      <c r="A86" s="99"/>
      <c r="B86" s="99"/>
      <c r="C86" s="99"/>
      <c r="D86" s="101" t="s">
        <v>547</v>
      </c>
      <c r="E86" s="1" t="s">
        <v>548</v>
      </c>
      <c r="F86" s="98">
        <v>12</v>
      </c>
      <c r="G86" s="116">
        <f>SUM(12/F104*100)</f>
        <v>13.333333333333334</v>
      </c>
      <c r="H86" s="117"/>
      <c r="I86" s="1"/>
    </row>
    <row r="87" spans="1:9" ht="13">
      <c r="A87" s="99"/>
      <c r="B87" s="99"/>
      <c r="C87" s="99"/>
      <c r="D87" s="99"/>
      <c r="E87" s="1" t="s">
        <v>549</v>
      </c>
      <c r="F87" s="99"/>
      <c r="G87" s="99"/>
      <c r="H87" s="99"/>
      <c r="I87" s="1"/>
    </row>
    <row r="88" spans="1:9" ht="13">
      <c r="A88" s="99"/>
      <c r="B88" s="99"/>
      <c r="C88" s="99"/>
      <c r="D88" s="99"/>
      <c r="E88" s="1" t="s">
        <v>550</v>
      </c>
      <c r="F88" s="99"/>
      <c r="G88" s="99"/>
      <c r="H88" s="99"/>
      <c r="I88" s="1"/>
    </row>
    <row r="89" spans="1:9" ht="13">
      <c r="A89" s="99"/>
      <c r="B89" s="99"/>
      <c r="C89" s="99"/>
      <c r="D89" s="99"/>
      <c r="E89" s="22" t="s">
        <v>551</v>
      </c>
      <c r="F89" s="99"/>
      <c r="G89" s="99"/>
      <c r="H89" s="99"/>
      <c r="I89" s="1"/>
    </row>
    <row r="90" spans="1:9" ht="13">
      <c r="A90" s="99"/>
      <c r="B90" s="99"/>
      <c r="C90" s="99"/>
      <c r="D90" s="99"/>
      <c r="E90" s="22" t="s">
        <v>552</v>
      </c>
      <c r="F90" s="99"/>
      <c r="G90" s="99"/>
      <c r="H90" s="99"/>
      <c r="I90" s="1"/>
    </row>
    <row r="91" spans="1:9" ht="13">
      <c r="A91" s="99"/>
      <c r="B91" s="99"/>
      <c r="C91" s="99"/>
      <c r="D91" s="99"/>
      <c r="E91" s="22" t="s">
        <v>553</v>
      </c>
      <c r="F91" s="99"/>
      <c r="G91" s="99"/>
      <c r="H91" s="99"/>
      <c r="I91" s="1"/>
    </row>
    <row r="92" spans="1:9" ht="13">
      <c r="A92" s="99"/>
      <c r="B92" s="99"/>
      <c r="C92" s="99"/>
      <c r="D92" s="99"/>
      <c r="E92" s="1" t="s">
        <v>554</v>
      </c>
      <c r="F92" s="99"/>
      <c r="G92" s="99"/>
      <c r="H92" s="99"/>
      <c r="I92" s="1"/>
    </row>
    <row r="93" spans="1:9" ht="13">
      <c r="A93" s="99"/>
      <c r="B93" s="99"/>
      <c r="C93" s="99"/>
      <c r="D93" s="99"/>
      <c r="E93" s="22" t="s">
        <v>555</v>
      </c>
      <c r="F93" s="99"/>
      <c r="G93" s="99"/>
      <c r="H93" s="99"/>
      <c r="I93" s="1"/>
    </row>
    <row r="94" spans="1:9" ht="13">
      <c r="A94" s="99"/>
      <c r="B94" s="99"/>
      <c r="C94" s="99"/>
      <c r="D94" s="99"/>
      <c r="E94" s="1" t="s">
        <v>556</v>
      </c>
      <c r="F94" s="99"/>
      <c r="G94" s="99"/>
      <c r="H94" s="99"/>
      <c r="I94" s="1"/>
    </row>
    <row r="95" spans="1:9" ht="13">
      <c r="A95" s="99"/>
      <c r="B95" s="99"/>
      <c r="C95" s="99"/>
      <c r="D95" s="99"/>
      <c r="E95" s="1" t="s">
        <v>557</v>
      </c>
      <c r="F95" s="99"/>
      <c r="G95" s="99"/>
      <c r="H95" s="99"/>
      <c r="I95" s="1"/>
    </row>
    <row r="96" spans="1:9" ht="13">
      <c r="A96" s="99"/>
      <c r="B96" s="99"/>
      <c r="C96" s="99"/>
      <c r="D96" s="99"/>
      <c r="E96" s="1" t="s">
        <v>558</v>
      </c>
      <c r="F96" s="99"/>
      <c r="G96" s="99"/>
      <c r="H96" s="99"/>
      <c r="I96" s="1"/>
    </row>
    <row r="97" spans="1:12" ht="13">
      <c r="A97" s="99"/>
      <c r="B97" s="99"/>
      <c r="C97" s="99"/>
      <c r="D97" s="99"/>
      <c r="E97" s="22" t="s">
        <v>559</v>
      </c>
      <c r="F97" s="99"/>
      <c r="G97" s="99"/>
      <c r="H97" s="99"/>
      <c r="I97" s="1"/>
    </row>
    <row r="98" spans="1:12" ht="13">
      <c r="A98" s="99"/>
      <c r="B98" s="99"/>
      <c r="C98" s="99"/>
      <c r="D98" s="99"/>
      <c r="E98" s="21" t="s">
        <v>560</v>
      </c>
      <c r="F98" s="118"/>
      <c r="G98" s="99"/>
      <c r="H98" s="99"/>
      <c r="I98" s="1"/>
    </row>
    <row r="99" spans="1:12" ht="13">
      <c r="A99" s="99"/>
      <c r="B99" s="99"/>
      <c r="C99" s="99"/>
      <c r="D99" s="99"/>
      <c r="E99" s="21" t="s">
        <v>561</v>
      </c>
      <c r="F99" s="99"/>
      <c r="G99" s="99"/>
      <c r="H99" s="99"/>
      <c r="I99" s="1"/>
    </row>
    <row r="100" spans="1:12" ht="13">
      <c r="A100" s="99"/>
      <c r="B100" s="99"/>
      <c r="C100" s="99"/>
      <c r="D100" s="99"/>
      <c r="E100" s="21" t="s">
        <v>562</v>
      </c>
      <c r="F100" s="99"/>
      <c r="G100" s="99"/>
      <c r="H100" s="99"/>
      <c r="I100" s="1"/>
    </row>
    <row r="101" spans="1:12" ht="13">
      <c r="A101" s="99"/>
      <c r="B101" s="99"/>
      <c r="C101" s="99"/>
      <c r="D101" s="101" t="s">
        <v>563</v>
      </c>
      <c r="E101" s="1" t="s">
        <v>106</v>
      </c>
      <c r="F101" s="98">
        <v>3</v>
      </c>
      <c r="G101" s="116">
        <f>SUM(3/F104*100)</f>
        <v>3.3333333333333335</v>
      </c>
      <c r="H101" s="117"/>
      <c r="I101" s="98" t="s">
        <v>107</v>
      </c>
    </row>
    <row r="102" spans="1:12" ht="13">
      <c r="A102" s="99"/>
      <c r="B102" s="99"/>
      <c r="C102" s="99"/>
      <c r="D102" s="99"/>
      <c r="E102" s="1" t="s">
        <v>108</v>
      </c>
      <c r="F102" s="99"/>
      <c r="G102" s="99"/>
      <c r="H102" s="99"/>
      <c r="I102" s="99"/>
    </row>
    <row r="103" spans="1:12" ht="13">
      <c r="A103" s="99"/>
      <c r="B103" s="99"/>
      <c r="C103" s="99"/>
      <c r="D103" s="99"/>
      <c r="E103" s="1" t="s">
        <v>109</v>
      </c>
      <c r="F103" s="99"/>
      <c r="G103" s="99"/>
      <c r="H103" s="99"/>
      <c r="I103" s="99"/>
      <c r="J103" s="1">
        <v>14</v>
      </c>
    </row>
    <row r="104" spans="1:12" ht="13">
      <c r="A104" s="99"/>
      <c r="B104" s="100" t="s">
        <v>110</v>
      </c>
      <c r="C104" s="99"/>
      <c r="D104" s="99"/>
      <c r="E104" s="99"/>
      <c r="F104" s="1">
        <f t="shared" ref="F104:G104" si="0">SUM(F5:F103)</f>
        <v>90</v>
      </c>
      <c r="G104" s="23">
        <f t="shared" si="0"/>
        <v>99.999999999999986</v>
      </c>
    </row>
    <row r="105" spans="1:12" ht="13">
      <c r="A105" s="99"/>
      <c r="B105" s="102" t="s">
        <v>564</v>
      </c>
      <c r="C105" s="102" t="s">
        <v>565</v>
      </c>
      <c r="D105" s="102" t="s">
        <v>566</v>
      </c>
      <c r="E105" s="11" t="s">
        <v>114</v>
      </c>
      <c r="F105" s="98">
        <v>3</v>
      </c>
      <c r="G105" s="98">
        <v>7.69</v>
      </c>
      <c r="H105" s="115">
        <f>SUM(3/39*100)</f>
        <v>7.6923076923076925</v>
      </c>
      <c r="I105" s="98" t="s">
        <v>567</v>
      </c>
      <c r="L105" s="1">
        <f>SUM(F105:F122)</f>
        <v>18</v>
      </c>
    </row>
    <row r="106" spans="1:12" ht="13">
      <c r="A106" s="99"/>
      <c r="B106" s="99"/>
      <c r="C106" s="99"/>
      <c r="D106" s="99"/>
      <c r="E106" s="11" t="s">
        <v>511</v>
      </c>
      <c r="F106" s="99"/>
      <c r="G106" s="99"/>
      <c r="H106" s="99"/>
      <c r="I106" s="99"/>
      <c r="L106" s="1">
        <f>SUM(F123:F143)</f>
        <v>21</v>
      </c>
    </row>
    <row r="107" spans="1:12" ht="13">
      <c r="A107" s="99"/>
      <c r="B107" s="99"/>
      <c r="C107" s="99"/>
      <c r="D107" s="99"/>
      <c r="E107" s="11" t="s">
        <v>116</v>
      </c>
      <c r="F107" s="99"/>
      <c r="G107" s="99"/>
      <c r="H107" s="99"/>
      <c r="I107" s="99"/>
    </row>
    <row r="108" spans="1:12" ht="13">
      <c r="A108" s="99"/>
      <c r="B108" s="99"/>
      <c r="C108" s="99"/>
      <c r="D108" s="10" t="s">
        <v>308</v>
      </c>
      <c r="E108" s="11" t="s">
        <v>568</v>
      </c>
      <c r="F108" s="1">
        <v>1</v>
      </c>
      <c r="G108" s="7">
        <v>2.56</v>
      </c>
      <c r="H108" s="24">
        <f t="shared" ref="H108:H109" si="1">SUM(1/39*100)</f>
        <v>2.5641025641025639</v>
      </c>
      <c r="I108" s="1" t="s">
        <v>569</v>
      </c>
      <c r="J108" s="1" t="s">
        <v>570</v>
      </c>
    </row>
    <row r="109" spans="1:12" ht="13">
      <c r="A109" s="99"/>
      <c r="B109" s="99"/>
      <c r="C109" s="99"/>
      <c r="D109" s="10" t="s">
        <v>118</v>
      </c>
      <c r="E109" s="11" t="s">
        <v>119</v>
      </c>
      <c r="F109" s="1">
        <v>1</v>
      </c>
      <c r="G109" s="7">
        <v>2.56</v>
      </c>
      <c r="H109" s="24">
        <f t="shared" si="1"/>
        <v>2.5641025641025639</v>
      </c>
      <c r="I109" s="1" t="s">
        <v>120</v>
      </c>
    </row>
    <row r="110" spans="1:12" ht="13">
      <c r="A110" s="99"/>
      <c r="B110" s="99"/>
      <c r="C110" s="99"/>
      <c r="D110" s="102" t="s">
        <v>121</v>
      </c>
      <c r="E110" s="11" t="s">
        <v>122</v>
      </c>
      <c r="F110" s="98">
        <v>8</v>
      </c>
      <c r="G110" s="98">
        <v>20.51</v>
      </c>
      <c r="H110" s="115">
        <f>SUM(8/39*100)</f>
        <v>20.512820512820511</v>
      </c>
      <c r="I110" s="98" t="s">
        <v>123</v>
      </c>
    </row>
    <row r="111" spans="1:12" ht="13">
      <c r="A111" s="99"/>
      <c r="B111" s="99"/>
      <c r="C111" s="99"/>
      <c r="D111" s="99"/>
      <c r="E111" s="11" t="s">
        <v>124</v>
      </c>
      <c r="F111" s="99"/>
      <c r="G111" s="99"/>
      <c r="H111" s="99"/>
      <c r="I111" s="99"/>
    </row>
    <row r="112" spans="1:12" ht="13">
      <c r="A112" s="99"/>
      <c r="B112" s="99"/>
      <c r="C112" s="99"/>
      <c r="D112" s="99"/>
      <c r="E112" s="11" t="s">
        <v>571</v>
      </c>
      <c r="F112" s="99"/>
      <c r="G112" s="99"/>
      <c r="H112" s="99"/>
      <c r="I112" s="99"/>
      <c r="J112" s="1" t="s">
        <v>572</v>
      </c>
    </row>
    <row r="113" spans="1:10" ht="13">
      <c r="A113" s="99"/>
      <c r="B113" s="99"/>
      <c r="C113" s="99"/>
      <c r="D113" s="99"/>
      <c r="E113" s="11" t="s">
        <v>125</v>
      </c>
      <c r="F113" s="99"/>
      <c r="G113" s="99"/>
      <c r="H113" s="99"/>
      <c r="I113" s="99"/>
      <c r="J113" s="1" t="s">
        <v>573</v>
      </c>
    </row>
    <row r="114" spans="1:10" ht="13">
      <c r="A114" s="99"/>
      <c r="B114" s="99"/>
      <c r="C114" s="99"/>
      <c r="D114" s="99"/>
      <c r="E114" s="11" t="s">
        <v>258</v>
      </c>
      <c r="F114" s="99"/>
      <c r="G114" s="99"/>
      <c r="H114" s="99"/>
      <c r="I114" s="99"/>
      <c r="J114" s="1" t="s">
        <v>574</v>
      </c>
    </row>
    <row r="115" spans="1:10" ht="13">
      <c r="A115" s="99"/>
      <c r="B115" s="99"/>
      <c r="C115" s="99"/>
      <c r="D115" s="99"/>
      <c r="E115" s="11" t="s">
        <v>575</v>
      </c>
      <c r="F115" s="99"/>
      <c r="G115" s="99"/>
      <c r="H115" s="99"/>
      <c r="I115" s="99"/>
    </row>
    <row r="116" spans="1:10" ht="13">
      <c r="A116" s="99"/>
      <c r="B116" s="99"/>
      <c r="C116" s="99"/>
      <c r="D116" s="99"/>
      <c r="E116" s="11" t="s">
        <v>576</v>
      </c>
      <c r="F116" s="99"/>
      <c r="G116" s="99"/>
      <c r="H116" s="99"/>
      <c r="I116" s="99"/>
    </row>
    <row r="117" spans="1:10" ht="13">
      <c r="A117" s="99"/>
      <c r="B117" s="99"/>
      <c r="C117" s="99"/>
      <c r="D117" s="99"/>
      <c r="E117" s="11" t="s">
        <v>126</v>
      </c>
      <c r="F117" s="99"/>
      <c r="G117" s="99"/>
      <c r="H117" s="99"/>
      <c r="I117" s="99"/>
    </row>
    <row r="118" spans="1:10" ht="13">
      <c r="A118" s="99"/>
      <c r="B118" s="99"/>
      <c r="C118" s="99"/>
      <c r="D118" s="102" t="s">
        <v>577</v>
      </c>
      <c r="E118" s="11" t="s">
        <v>578</v>
      </c>
      <c r="F118" s="98">
        <v>2</v>
      </c>
      <c r="G118" s="113">
        <v>5.13</v>
      </c>
      <c r="H118" s="114">
        <f>SUM(2/39*100)</f>
        <v>5.1282051282051277</v>
      </c>
      <c r="I118" s="98"/>
    </row>
    <row r="119" spans="1:10" ht="13">
      <c r="A119" s="99"/>
      <c r="B119" s="99"/>
      <c r="C119" s="99"/>
      <c r="D119" s="99"/>
      <c r="E119" s="11" t="s">
        <v>519</v>
      </c>
      <c r="F119" s="99"/>
      <c r="G119" s="99"/>
      <c r="H119" s="99"/>
      <c r="I119" s="99"/>
    </row>
    <row r="120" spans="1:10" ht="13">
      <c r="A120" s="99"/>
      <c r="B120" s="99"/>
      <c r="C120" s="99"/>
      <c r="D120" s="102" t="s">
        <v>579</v>
      </c>
      <c r="E120" s="11" t="s">
        <v>580</v>
      </c>
      <c r="F120" s="98">
        <v>3</v>
      </c>
      <c r="G120" s="113">
        <v>7.69</v>
      </c>
      <c r="H120" s="114">
        <f>SUM(3/39*100)</f>
        <v>7.6923076923076925</v>
      </c>
      <c r="I120" s="98" t="s">
        <v>128</v>
      </c>
    </row>
    <row r="121" spans="1:10" ht="13">
      <c r="A121" s="99"/>
      <c r="B121" s="99"/>
      <c r="C121" s="99"/>
      <c r="D121" s="99"/>
      <c r="E121" s="11" t="s">
        <v>581</v>
      </c>
      <c r="F121" s="99"/>
      <c r="G121" s="99"/>
      <c r="H121" s="99"/>
      <c r="I121" s="99"/>
    </row>
    <row r="122" spans="1:10" ht="13">
      <c r="A122" s="99"/>
      <c r="B122" s="99"/>
      <c r="C122" s="99"/>
      <c r="D122" s="99"/>
      <c r="E122" s="11" t="s">
        <v>43</v>
      </c>
      <c r="F122" s="99"/>
      <c r="G122" s="99"/>
      <c r="H122" s="99"/>
      <c r="I122" s="99"/>
    </row>
    <row r="123" spans="1:10" ht="13">
      <c r="A123" s="99"/>
      <c r="B123" s="99"/>
      <c r="C123" s="102" t="s">
        <v>582</v>
      </c>
      <c r="D123" s="102" t="s">
        <v>583</v>
      </c>
      <c r="E123" s="11" t="s">
        <v>274</v>
      </c>
      <c r="F123" s="98">
        <v>4</v>
      </c>
      <c r="G123" s="98">
        <v>10.26</v>
      </c>
      <c r="H123" s="115">
        <f>SUM(4/39*100)</f>
        <v>10.256410256410255</v>
      </c>
      <c r="I123" s="98"/>
    </row>
    <row r="124" spans="1:10" ht="13">
      <c r="A124" s="99"/>
      <c r="B124" s="99"/>
      <c r="C124" s="99"/>
      <c r="D124" s="99"/>
      <c r="E124" s="11" t="s">
        <v>266</v>
      </c>
      <c r="F124" s="99"/>
      <c r="G124" s="99"/>
      <c r="H124" s="99"/>
      <c r="I124" s="99"/>
    </row>
    <row r="125" spans="1:10" ht="13">
      <c r="A125" s="99"/>
      <c r="B125" s="99"/>
      <c r="C125" s="99"/>
      <c r="D125" s="99"/>
      <c r="E125" s="11" t="s">
        <v>584</v>
      </c>
      <c r="F125" s="99"/>
      <c r="G125" s="99"/>
      <c r="H125" s="99"/>
      <c r="I125" s="99"/>
    </row>
    <row r="126" spans="1:10" ht="13">
      <c r="A126" s="99"/>
      <c r="B126" s="99"/>
      <c r="C126" s="99"/>
      <c r="D126" s="99"/>
      <c r="E126" s="11" t="s">
        <v>272</v>
      </c>
      <c r="F126" s="99"/>
      <c r="G126" s="99"/>
      <c r="H126" s="99"/>
      <c r="I126" s="99"/>
    </row>
    <row r="127" spans="1:10" ht="13">
      <c r="A127" s="99"/>
      <c r="B127" s="99"/>
      <c r="C127" s="99"/>
      <c r="D127" s="102" t="s">
        <v>130</v>
      </c>
      <c r="E127" s="11" t="s">
        <v>131</v>
      </c>
      <c r="F127" s="98">
        <v>8</v>
      </c>
      <c r="G127" s="98">
        <v>20.51</v>
      </c>
      <c r="H127" s="115">
        <f>SUM(8/39*100)</f>
        <v>20.512820512820511</v>
      </c>
      <c r="I127" s="98" t="s">
        <v>132</v>
      </c>
    </row>
    <row r="128" spans="1:10" ht="13">
      <c r="A128" s="99"/>
      <c r="B128" s="99"/>
      <c r="C128" s="99"/>
      <c r="D128" s="99"/>
      <c r="E128" s="11" t="s">
        <v>133</v>
      </c>
      <c r="F128" s="99"/>
      <c r="G128" s="99"/>
      <c r="H128" s="99"/>
      <c r="I128" s="99"/>
    </row>
    <row r="129" spans="1:10" ht="13">
      <c r="A129" s="99"/>
      <c r="B129" s="99"/>
      <c r="C129" s="99"/>
      <c r="D129" s="99"/>
      <c r="E129" s="11" t="s">
        <v>269</v>
      </c>
      <c r="F129" s="99"/>
      <c r="G129" s="99"/>
      <c r="H129" s="99"/>
      <c r="I129" s="99"/>
    </row>
    <row r="130" spans="1:10" ht="13">
      <c r="A130" s="99"/>
      <c r="B130" s="99"/>
      <c r="C130" s="99"/>
      <c r="D130" s="99"/>
      <c r="E130" s="11" t="s">
        <v>134</v>
      </c>
      <c r="F130" s="99"/>
      <c r="G130" s="99"/>
      <c r="H130" s="99"/>
      <c r="I130" s="99"/>
    </row>
    <row r="131" spans="1:10" ht="13">
      <c r="A131" s="99"/>
      <c r="B131" s="99"/>
      <c r="C131" s="99"/>
      <c r="D131" s="99"/>
      <c r="E131" s="11" t="s">
        <v>135</v>
      </c>
      <c r="F131" s="99"/>
      <c r="G131" s="99"/>
      <c r="H131" s="99"/>
      <c r="I131" s="99"/>
    </row>
    <row r="132" spans="1:10" ht="13">
      <c r="A132" s="99"/>
      <c r="B132" s="99"/>
      <c r="C132" s="99"/>
      <c r="D132" s="99"/>
      <c r="E132" s="11" t="s">
        <v>136</v>
      </c>
      <c r="F132" s="99"/>
      <c r="G132" s="99"/>
      <c r="H132" s="99"/>
      <c r="I132" s="99"/>
    </row>
    <row r="133" spans="1:10" ht="13">
      <c r="A133" s="99"/>
      <c r="B133" s="99"/>
      <c r="C133" s="99"/>
      <c r="D133" s="99"/>
      <c r="E133" s="11" t="s">
        <v>137</v>
      </c>
      <c r="F133" s="99"/>
      <c r="G133" s="99"/>
      <c r="H133" s="99"/>
      <c r="I133" s="99"/>
    </row>
    <row r="134" spans="1:10" ht="13">
      <c r="A134" s="99"/>
      <c r="B134" s="99"/>
      <c r="C134" s="99"/>
      <c r="D134" s="99"/>
      <c r="E134" s="11" t="s">
        <v>138</v>
      </c>
      <c r="F134" s="99"/>
      <c r="G134" s="99"/>
      <c r="H134" s="99"/>
      <c r="I134" s="99"/>
    </row>
    <row r="135" spans="1:10" ht="13">
      <c r="A135" s="99"/>
      <c r="B135" s="99"/>
      <c r="C135" s="99"/>
      <c r="D135" s="102" t="s">
        <v>139</v>
      </c>
      <c r="E135" s="11" t="s">
        <v>585</v>
      </c>
      <c r="F135" s="98">
        <v>2</v>
      </c>
      <c r="G135" s="113">
        <v>5.13</v>
      </c>
      <c r="H135" s="114">
        <f>SUM(2/39*100)</f>
        <v>5.1282051282051277</v>
      </c>
      <c r="I135" s="1"/>
    </row>
    <row r="136" spans="1:10" ht="13">
      <c r="A136" s="99"/>
      <c r="B136" s="99"/>
      <c r="C136" s="99"/>
      <c r="D136" s="99"/>
      <c r="E136" s="11" t="s">
        <v>140</v>
      </c>
      <c r="F136" s="99"/>
      <c r="G136" s="99"/>
      <c r="H136" s="99"/>
      <c r="I136" s="1" t="s">
        <v>141</v>
      </c>
    </row>
    <row r="137" spans="1:10" ht="13">
      <c r="A137" s="99"/>
      <c r="B137" s="99"/>
      <c r="C137" s="99"/>
      <c r="D137" s="102" t="s">
        <v>142</v>
      </c>
      <c r="E137" s="11" t="s">
        <v>143</v>
      </c>
      <c r="F137" s="98">
        <v>3</v>
      </c>
      <c r="G137" s="113">
        <v>7.69</v>
      </c>
      <c r="H137" s="114">
        <f>SUM(3/39*100)</f>
        <v>7.6923076923076925</v>
      </c>
      <c r="I137" s="98" t="s">
        <v>144</v>
      </c>
    </row>
    <row r="138" spans="1:10" ht="13">
      <c r="A138" s="99"/>
      <c r="B138" s="99"/>
      <c r="C138" s="99"/>
      <c r="D138" s="99"/>
      <c r="E138" s="11" t="s">
        <v>145</v>
      </c>
      <c r="F138" s="99"/>
      <c r="G138" s="99"/>
      <c r="H138" s="99"/>
      <c r="I138" s="99"/>
    </row>
    <row r="139" spans="1:10" ht="13">
      <c r="A139" s="99"/>
      <c r="B139" s="99"/>
      <c r="C139" s="99"/>
      <c r="D139" s="99"/>
      <c r="E139" s="11" t="s">
        <v>146</v>
      </c>
      <c r="F139" s="99"/>
      <c r="G139" s="99"/>
      <c r="H139" s="99"/>
      <c r="I139" s="99"/>
    </row>
    <row r="140" spans="1:10" ht="13">
      <c r="A140" s="99"/>
      <c r="B140" s="99"/>
      <c r="C140" s="99"/>
      <c r="D140" s="102" t="s">
        <v>147</v>
      </c>
      <c r="E140" s="11" t="s">
        <v>148</v>
      </c>
      <c r="F140" s="98">
        <v>4</v>
      </c>
      <c r="G140" s="98">
        <v>10.26</v>
      </c>
      <c r="H140" s="115">
        <f>SUM(4/39*100)</f>
        <v>10.256410256410255</v>
      </c>
      <c r="I140" s="98" t="s">
        <v>149</v>
      </c>
    </row>
    <row r="141" spans="1:10" ht="13">
      <c r="A141" s="99"/>
      <c r="B141" s="99"/>
      <c r="C141" s="99"/>
      <c r="D141" s="99"/>
      <c r="E141" s="11" t="s">
        <v>150</v>
      </c>
      <c r="F141" s="99"/>
      <c r="G141" s="99"/>
      <c r="H141" s="99"/>
      <c r="I141" s="99"/>
    </row>
    <row r="142" spans="1:10" ht="13">
      <c r="A142" s="99"/>
      <c r="B142" s="99"/>
      <c r="C142" s="99"/>
      <c r="D142" s="99"/>
      <c r="E142" s="11" t="s">
        <v>151</v>
      </c>
      <c r="F142" s="99"/>
      <c r="G142" s="99"/>
      <c r="H142" s="99"/>
      <c r="I142" s="99"/>
    </row>
    <row r="143" spans="1:10" ht="13">
      <c r="A143" s="99"/>
      <c r="B143" s="99"/>
      <c r="C143" s="99"/>
      <c r="D143" s="99"/>
      <c r="E143" s="11" t="s">
        <v>152</v>
      </c>
      <c r="F143" s="99"/>
      <c r="G143" s="99"/>
      <c r="H143" s="99"/>
      <c r="I143" s="99"/>
      <c r="J143" s="1">
        <v>11</v>
      </c>
    </row>
    <row r="144" spans="1:10" ht="13">
      <c r="A144" s="99"/>
      <c r="B144" s="100" t="s">
        <v>110</v>
      </c>
      <c r="C144" s="99"/>
      <c r="D144" s="99"/>
      <c r="E144" s="99"/>
      <c r="F144" s="1">
        <f t="shared" ref="F144:H144" si="2">SUM(F105:F143)</f>
        <v>39</v>
      </c>
      <c r="G144" s="1">
        <f t="shared" si="2"/>
        <v>99.99</v>
      </c>
      <c r="H144" s="23">
        <f t="shared" si="2"/>
        <v>99.999999999999972</v>
      </c>
    </row>
    <row r="145" spans="1:11" ht="13">
      <c r="A145" s="101" t="s">
        <v>153</v>
      </c>
      <c r="B145" s="102" t="s">
        <v>154</v>
      </c>
      <c r="C145" s="10"/>
      <c r="D145" s="102" t="s">
        <v>155</v>
      </c>
      <c r="E145" s="11" t="s">
        <v>586</v>
      </c>
      <c r="F145" s="98">
        <v>2</v>
      </c>
      <c r="G145" s="98">
        <f t="shared" ref="G145:H145" si="3">SUM(2/16*100)</f>
        <v>12.5</v>
      </c>
      <c r="H145" s="98">
        <f t="shared" si="3"/>
        <v>12.5</v>
      </c>
      <c r="I145" s="99"/>
    </row>
    <row r="146" spans="1:11" ht="13">
      <c r="A146" s="99"/>
      <c r="B146" s="99"/>
      <c r="C146" s="10"/>
      <c r="D146" s="99"/>
      <c r="E146" s="11" t="s">
        <v>117</v>
      </c>
      <c r="F146" s="99"/>
      <c r="G146" s="99"/>
      <c r="H146" s="99"/>
      <c r="I146" s="99"/>
    </row>
    <row r="147" spans="1:11" ht="13">
      <c r="A147" s="99"/>
      <c r="B147" s="99"/>
      <c r="C147" s="10"/>
      <c r="D147" s="102" t="s">
        <v>157</v>
      </c>
      <c r="E147" s="11" t="s">
        <v>158</v>
      </c>
      <c r="F147" s="98">
        <v>12</v>
      </c>
      <c r="G147" s="98">
        <f t="shared" ref="G147:H147" si="4">SUM(12/16*100)</f>
        <v>75</v>
      </c>
      <c r="H147" s="98">
        <f t="shared" si="4"/>
        <v>75</v>
      </c>
      <c r="I147" s="98" t="s">
        <v>159</v>
      </c>
      <c r="J147" s="1" t="s">
        <v>587</v>
      </c>
    </row>
    <row r="148" spans="1:11" ht="13">
      <c r="A148" s="99"/>
      <c r="B148" s="99"/>
      <c r="C148" s="10"/>
      <c r="D148" s="99"/>
      <c r="E148" s="11" t="s">
        <v>588</v>
      </c>
      <c r="F148" s="99"/>
      <c r="G148" s="99"/>
      <c r="H148" s="99"/>
      <c r="I148" s="99"/>
    </row>
    <row r="149" spans="1:11" ht="13">
      <c r="A149" s="99"/>
      <c r="B149" s="99"/>
      <c r="C149" s="10"/>
      <c r="D149" s="99"/>
      <c r="E149" s="11" t="s">
        <v>589</v>
      </c>
      <c r="F149" s="99"/>
      <c r="G149" s="99"/>
      <c r="H149" s="99"/>
      <c r="I149" s="99"/>
    </row>
    <row r="150" spans="1:11" ht="13">
      <c r="A150" s="99"/>
      <c r="B150" s="99"/>
      <c r="C150" s="10"/>
      <c r="D150" s="99"/>
      <c r="E150" s="11" t="s">
        <v>160</v>
      </c>
      <c r="F150" s="99"/>
      <c r="G150" s="99"/>
      <c r="H150" s="99"/>
      <c r="I150" s="99"/>
    </row>
    <row r="151" spans="1:11" ht="13">
      <c r="A151" s="99"/>
      <c r="B151" s="99"/>
      <c r="C151" s="10"/>
      <c r="D151" s="99"/>
      <c r="E151" s="11" t="s">
        <v>590</v>
      </c>
      <c r="F151" s="99"/>
      <c r="G151" s="99"/>
      <c r="H151" s="99"/>
      <c r="I151" s="1"/>
    </row>
    <row r="152" spans="1:11" ht="13">
      <c r="A152" s="99"/>
      <c r="B152" s="99"/>
      <c r="C152" s="10"/>
      <c r="D152" s="99"/>
      <c r="E152" s="11" t="s">
        <v>161</v>
      </c>
      <c r="F152" s="99"/>
      <c r="G152" s="99"/>
      <c r="H152" s="99"/>
      <c r="I152" s="98" t="s">
        <v>162</v>
      </c>
    </row>
    <row r="153" spans="1:11" ht="13">
      <c r="A153" s="99"/>
      <c r="B153" s="99"/>
      <c r="C153" s="10"/>
      <c r="D153" s="99"/>
      <c r="E153" s="11" t="s">
        <v>163</v>
      </c>
      <c r="F153" s="99"/>
      <c r="G153" s="99"/>
      <c r="H153" s="99"/>
      <c r="I153" s="99"/>
      <c r="K153" s="1" t="s">
        <v>591</v>
      </c>
    </row>
    <row r="154" spans="1:11" ht="13">
      <c r="A154" s="99"/>
      <c r="B154" s="99"/>
      <c r="C154" s="10"/>
      <c r="D154" s="99"/>
      <c r="E154" s="11" t="s">
        <v>592</v>
      </c>
      <c r="F154" s="99"/>
      <c r="G154" s="99"/>
      <c r="H154" s="99"/>
      <c r="I154" s="1"/>
    </row>
    <row r="155" spans="1:11" ht="13">
      <c r="A155" s="99"/>
      <c r="B155" s="99"/>
      <c r="C155" s="10"/>
      <c r="D155" s="99"/>
      <c r="E155" s="11" t="s">
        <v>164</v>
      </c>
      <c r="F155" s="99"/>
      <c r="G155" s="99"/>
      <c r="H155" s="99"/>
      <c r="I155" s="98" t="s">
        <v>165</v>
      </c>
      <c r="K155" s="1" t="s">
        <v>593</v>
      </c>
    </row>
    <row r="156" spans="1:11" ht="13">
      <c r="A156" s="99"/>
      <c r="B156" s="99"/>
      <c r="C156" s="10"/>
      <c r="D156" s="99"/>
      <c r="E156" s="11" t="s">
        <v>594</v>
      </c>
      <c r="F156" s="99"/>
      <c r="G156" s="99"/>
      <c r="H156" s="99"/>
      <c r="I156" s="99"/>
    </row>
    <row r="157" spans="1:11" ht="13">
      <c r="A157" s="99"/>
      <c r="B157" s="99"/>
      <c r="C157" s="10"/>
      <c r="D157" s="99"/>
      <c r="E157" s="11" t="s">
        <v>166</v>
      </c>
      <c r="F157" s="99"/>
      <c r="G157" s="99"/>
      <c r="H157" s="99"/>
      <c r="I157" s="99"/>
    </row>
    <row r="158" spans="1:11" ht="13">
      <c r="A158" s="99"/>
      <c r="B158" s="99"/>
      <c r="C158" s="10"/>
      <c r="D158" s="99"/>
      <c r="E158" s="11" t="s">
        <v>167</v>
      </c>
      <c r="F158" s="99"/>
      <c r="G158" s="99"/>
      <c r="H158" s="99"/>
      <c r="I158" s="99"/>
    </row>
    <row r="159" spans="1:11" ht="13">
      <c r="A159" s="99"/>
      <c r="B159" s="99"/>
      <c r="C159" s="10"/>
      <c r="D159" s="102" t="s">
        <v>184</v>
      </c>
      <c r="E159" s="11" t="s">
        <v>185</v>
      </c>
      <c r="F159" s="98">
        <v>2</v>
      </c>
      <c r="G159" s="98">
        <f t="shared" ref="G159:H159" si="5">SUM(2/16*100)</f>
        <v>12.5</v>
      </c>
      <c r="H159" s="98">
        <f t="shared" si="5"/>
        <v>12.5</v>
      </c>
      <c r="I159" s="98" t="s">
        <v>186</v>
      </c>
    </row>
    <row r="160" spans="1:11" ht="13">
      <c r="A160" s="99"/>
      <c r="B160" s="99"/>
      <c r="C160" s="10"/>
      <c r="D160" s="99"/>
      <c r="E160" s="11" t="s">
        <v>187</v>
      </c>
      <c r="F160" s="99"/>
      <c r="G160" s="99"/>
      <c r="H160" s="99"/>
      <c r="I160" s="99"/>
    </row>
    <row r="161" spans="1:11" ht="13">
      <c r="A161" s="99"/>
      <c r="B161" s="100" t="s">
        <v>110</v>
      </c>
      <c r="C161" s="99"/>
      <c r="D161" s="99"/>
      <c r="E161" s="99"/>
      <c r="F161" s="1">
        <f t="shared" ref="F161:G161" si="6">SUM(F145:F160)</f>
        <v>16</v>
      </c>
      <c r="G161" s="1">
        <f t="shared" si="6"/>
        <v>100</v>
      </c>
    </row>
    <row r="162" spans="1:11" ht="13">
      <c r="A162" s="99"/>
      <c r="B162" s="105" t="s">
        <v>203</v>
      </c>
      <c r="C162" s="105" t="s">
        <v>595</v>
      </c>
      <c r="D162" s="112" t="s">
        <v>204</v>
      </c>
      <c r="E162" s="11" t="s">
        <v>216</v>
      </c>
      <c r="F162" s="98">
        <v>9</v>
      </c>
      <c r="G162" s="98">
        <v>19.149999999999999</v>
      </c>
      <c r="H162" s="98">
        <f>SUM(9/47*100)</f>
        <v>19.148936170212767</v>
      </c>
      <c r="I162" s="98" t="s">
        <v>214</v>
      </c>
    </row>
    <row r="163" spans="1:11" ht="13">
      <c r="A163" s="99"/>
      <c r="B163" s="99"/>
      <c r="C163" s="99"/>
      <c r="D163" s="99"/>
      <c r="E163" s="11" t="s">
        <v>208</v>
      </c>
      <c r="F163" s="99"/>
      <c r="G163" s="99"/>
      <c r="H163" s="99"/>
      <c r="I163" s="99"/>
    </row>
    <row r="164" spans="1:11" ht="13">
      <c r="A164" s="99"/>
      <c r="B164" s="99"/>
      <c r="C164" s="99"/>
      <c r="D164" s="99"/>
      <c r="E164" s="11" t="s">
        <v>596</v>
      </c>
      <c r="F164" s="99"/>
      <c r="G164" s="99"/>
      <c r="H164" s="99"/>
      <c r="I164" s="99"/>
    </row>
    <row r="165" spans="1:11" ht="13">
      <c r="A165" s="99"/>
      <c r="B165" s="99"/>
      <c r="C165" s="99"/>
      <c r="D165" s="99"/>
      <c r="E165" s="11" t="s">
        <v>597</v>
      </c>
      <c r="F165" s="99"/>
      <c r="G165" s="99"/>
      <c r="H165" s="99"/>
      <c r="I165" s="99"/>
    </row>
    <row r="166" spans="1:11" ht="13">
      <c r="A166" s="99"/>
      <c r="B166" s="99"/>
      <c r="C166" s="99"/>
      <c r="D166" s="99"/>
      <c r="E166" s="11" t="s">
        <v>210</v>
      </c>
      <c r="F166" s="99"/>
      <c r="G166" s="99"/>
      <c r="H166" s="99"/>
      <c r="I166" s="99"/>
    </row>
    <row r="167" spans="1:11" ht="13">
      <c r="A167" s="99"/>
      <c r="B167" s="99"/>
      <c r="C167" s="99"/>
      <c r="D167" s="99"/>
      <c r="E167" s="11" t="s">
        <v>211</v>
      </c>
      <c r="F167" s="99"/>
      <c r="G167" s="99"/>
      <c r="H167" s="99"/>
      <c r="I167" s="99"/>
    </row>
    <row r="168" spans="1:11" ht="13">
      <c r="A168" s="99"/>
      <c r="B168" s="99"/>
      <c r="C168" s="99"/>
      <c r="D168" s="99"/>
      <c r="E168" s="11" t="s">
        <v>212</v>
      </c>
      <c r="F168" s="99"/>
      <c r="G168" s="99"/>
      <c r="H168" s="99"/>
      <c r="I168" s="99"/>
    </row>
    <row r="169" spans="1:11" ht="13">
      <c r="A169" s="99"/>
      <c r="B169" s="99"/>
      <c r="C169" s="99"/>
      <c r="D169" s="99"/>
      <c r="E169" s="11" t="s">
        <v>598</v>
      </c>
      <c r="F169" s="99"/>
      <c r="G169" s="99"/>
      <c r="H169" s="99"/>
      <c r="I169" s="99"/>
    </row>
    <row r="170" spans="1:11" ht="13">
      <c r="A170" s="99"/>
      <c r="B170" s="99"/>
      <c r="C170" s="99"/>
      <c r="D170" s="99"/>
      <c r="E170" s="11" t="s">
        <v>213</v>
      </c>
      <c r="F170" s="99"/>
      <c r="G170" s="99"/>
      <c r="H170" s="99"/>
      <c r="I170" s="99"/>
    </row>
    <row r="171" spans="1:11" ht="13">
      <c r="A171" s="99"/>
      <c r="B171" s="99"/>
      <c r="C171" s="99"/>
      <c r="D171" s="112" t="s">
        <v>227</v>
      </c>
      <c r="E171" s="11" t="s">
        <v>228</v>
      </c>
      <c r="F171" s="98">
        <v>6</v>
      </c>
      <c r="G171" s="98">
        <v>12.77</v>
      </c>
      <c r="H171" s="98">
        <f>SUM(6/47*100)</f>
        <v>12.76595744680851</v>
      </c>
      <c r="I171" s="98" t="s">
        <v>229</v>
      </c>
    </row>
    <row r="172" spans="1:11" ht="13">
      <c r="A172" s="99"/>
      <c r="B172" s="99"/>
      <c r="C172" s="99"/>
      <c r="D172" s="99"/>
      <c r="E172" s="11" t="s">
        <v>230</v>
      </c>
      <c r="F172" s="99"/>
      <c r="G172" s="99"/>
      <c r="H172" s="99"/>
      <c r="I172" s="99"/>
      <c r="K172" s="1" t="s">
        <v>599</v>
      </c>
    </row>
    <row r="173" spans="1:11" ht="13">
      <c r="A173" s="99"/>
      <c r="B173" s="99"/>
      <c r="C173" s="99"/>
      <c r="D173" s="99"/>
      <c r="E173" s="11" t="s">
        <v>231</v>
      </c>
      <c r="F173" s="99"/>
      <c r="G173" s="99"/>
      <c r="H173" s="99"/>
      <c r="I173" s="99"/>
    </row>
    <row r="174" spans="1:11" ht="13">
      <c r="A174" s="99"/>
      <c r="B174" s="99"/>
      <c r="C174" s="99"/>
      <c r="D174" s="99"/>
      <c r="E174" s="11" t="s">
        <v>232</v>
      </c>
      <c r="F174" s="99"/>
      <c r="G174" s="99"/>
      <c r="H174" s="99"/>
      <c r="I174" s="99"/>
    </row>
    <row r="175" spans="1:11" ht="13">
      <c r="A175" s="99"/>
      <c r="B175" s="99"/>
      <c r="C175" s="99"/>
      <c r="D175" s="99"/>
      <c r="E175" s="11" t="s">
        <v>234</v>
      </c>
      <c r="F175" s="99"/>
      <c r="G175" s="99"/>
      <c r="H175" s="99"/>
      <c r="I175" s="99"/>
      <c r="J175" s="1" t="s">
        <v>600</v>
      </c>
    </row>
    <row r="176" spans="1:11" ht="13">
      <c r="A176" s="99"/>
      <c r="B176" s="99"/>
      <c r="C176" s="99"/>
      <c r="D176" s="99"/>
      <c r="E176" s="11" t="s">
        <v>235</v>
      </c>
      <c r="F176" s="99"/>
      <c r="G176" s="99"/>
      <c r="H176" s="99"/>
      <c r="I176" s="99"/>
    </row>
    <row r="177" spans="1:12" ht="13">
      <c r="A177" s="99"/>
      <c r="B177" s="99"/>
      <c r="C177" s="99"/>
      <c r="D177" s="112" t="s">
        <v>243</v>
      </c>
      <c r="E177" s="11" t="s">
        <v>244</v>
      </c>
      <c r="F177" s="98">
        <v>10</v>
      </c>
      <c r="G177" s="98">
        <v>21.28</v>
      </c>
      <c r="H177" s="98">
        <f>SUM(10/47*100)</f>
        <v>21.276595744680851</v>
      </c>
      <c r="I177" s="98" t="s">
        <v>245</v>
      </c>
    </row>
    <row r="178" spans="1:12" ht="13">
      <c r="A178" s="99"/>
      <c r="B178" s="99"/>
      <c r="C178" s="99"/>
      <c r="D178" s="99"/>
      <c r="E178" s="11" t="s">
        <v>601</v>
      </c>
      <c r="F178" s="99"/>
      <c r="G178" s="99"/>
      <c r="H178" s="99"/>
      <c r="I178" s="99"/>
    </row>
    <row r="179" spans="1:12" ht="13">
      <c r="A179" s="99"/>
      <c r="B179" s="99"/>
      <c r="C179" s="99"/>
      <c r="D179" s="99"/>
      <c r="E179" s="11" t="s">
        <v>602</v>
      </c>
      <c r="F179" s="99"/>
      <c r="G179" s="99"/>
      <c r="H179" s="99"/>
      <c r="I179" s="99"/>
    </row>
    <row r="180" spans="1:12" ht="13">
      <c r="A180" s="99"/>
      <c r="B180" s="99"/>
      <c r="C180" s="99"/>
      <c r="D180" s="99"/>
      <c r="E180" s="11" t="s">
        <v>233</v>
      </c>
      <c r="F180" s="99"/>
      <c r="G180" s="99"/>
      <c r="H180" s="99"/>
      <c r="I180" s="99"/>
    </row>
    <row r="181" spans="1:12" ht="13">
      <c r="A181" s="99"/>
      <c r="B181" s="99"/>
      <c r="C181" s="99"/>
      <c r="D181" s="99"/>
      <c r="E181" s="11" t="s">
        <v>246</v>
      </c>
      <c r="F181" s="99"/>
      <c r="G181" s="99"/>
      <c r="H181" s="99"/>
      <c r="I181" s="99"/>
    </row>
    <row r="182" spans="1:12" ht="13">
      <c r="A182" s="99"/>
      <c r="B182" s="99"/>
      <c r="C182" s="99"/>
      <c r="D182" s="99"/>
      <c r="E182" s="11" t="s">
        <v>247</v>
      </c>
      <c r="F182" s="99"/>
      <c r="G182" s="99"/>
      <c r="H182" s="99"/>
      <c r="I182" s="99"/>
    </row>
    <row r="183" spans="1:12" ht="13">
      <c r="A183" s="99"/>
      <c r="B183" s="99"/>
      <c r="C183" s="99"/>
      <c r="D183" s="99"/>
      <c r="E183" s="11" t="s">
        <v>248</v>
      </c>
      <c r="F183" s="99"/>
      <c r="G183" s="99"/>
      <c r="H183" s="99"/>
      <c r="I183" s="99"/>
    </row>
    <row r="184" spans="1:12" ht="13">
      <c r="A184" s="99"/>
      <c r="B184" s="99"/>
      <c r="C184" s="99"/>
      <c r="D184" s="99"/>
      <c r="E184" s="11" t="s">
        <v>249</v>
      </c>
      <c r="F184" s="99"/>
      <c r="G184" s="99"/>
      <c r="H184" s="99"/>
      <c r="I184" s="99"/>
    </row>
    <row r="185" spans="1:12" ht="13">
      <c r="A185" s="99"/>
      <c r="B185" s="99"/>
      <c r="C185" s="99"/>
      <c r="D185" s="99"/>
      <c r="E185" s="11" t="s">
        <v>603</v>
      </c>
      <c r="F185" s="99"/>
      <c r="G185" s="99"/>
      <c r="H185" s="99"/>
      <c r="I185" s="99"/>
    </row>
    <row r="186" spans="1:12" ht="13">
      <c r="A186" s="99"/>
      <c r="B186" s="99"/>
      <c r="C186" s="99"/>
      <c r="D186" s="99"/>
      <c r="E186" s="11" t="s">
        <v>250</v>
      </c>
      <c r="F186" s="99"/>
      <c r="G186" s="99"/>
      <c r="H186" s="99"/>
      <c r="I186" s="99"/>
    </row>
    <row r="187" spans="1:12" ht="13">
      <c r="A187" s="99"/>
      <c r="B187" s="99"/>
      <c r="C187" s="14"/>
      <c r="D187" s="103" t="s">
        <v>604</v>
      </c>
      <c r="E187" s="5" t="s">
        <v>176</v>
      </c>
      <c r="F187" s="111">
        <v>7</v>
      </c>
      <c r="G187" s="111">
        <v>14.89</v>
      </c>
      <c r="H187" s="111">
        <f>SUM(7/47*100)</f>
        <v>14.893617021276595</v>
      </c>
      <c r="I187" s="111" t="s">
        <v>177</v>
      </c>
      <c r="J187" s="5"/>
      <c r="K187" s="5"/>
      <c r="L187" s="5"/>
    </row>
    <row r="188" spans="1:12" ht="13">
      <c r="A188" s="99"/>
      <c r="B188" s="99"/>
      <c r="C188" s="14"/>
      <c r="D188" s="99"/>
      <c r="E188" s="5" t="s">
        <v>605</v>
      </c>
      <c r="F188" s="99"/>
      <c r="G188" s="99"/>
      <c r="H188" s="99"/>
      <c r="I188" s="99"/>
      <c r="J188" s="5"/>
      <c r="K188" s="5"/>
      <c r="L188" s="5"/>
    </row>
    <row r="189" spans="1:12" ht="13">
      <c r="A189" s="99"/>
      <c r="B189" s="99"/>
      <c r="C189" s="14"/>
      <c r="D189" s="99"/>
      <c r="E189" s="5" t="s">
        <v>179</v>
      </c>
      <c r="F189" s="99"/>
      <c r="G189" s="99"/>
      <c r="H189" s="99"/>
      <c r="I189" s="99"/>
      <c r="J189" s="5"/>
      <c r="K189" s="5"/>
      <c r="L189" s="5"/>
    </row>
    <row r="190" spans="1:12" ht="13">
      <c r="A190" s="99"/>
      <c r="B190" s="99"/>
      <c r="C190" s="14"/>
      <c r="D190" s="99"/>
      <c r="E190" s="5" t="s">
        <v>606</v>
      </c>
      <c r="F190" s="99"/>
      <c r="G190" s="99"/>
      <c r="H190" s="99"/>
      <c r="I190" s="5"/>
      <c r="J190" s="5"/>
      <c r="K190" s="5"/>
      <c r="L190" s="5"/>
    </row>
    <row r="191" spans="1:12" ht="13">
      <c r="A191" s="99"/>
      <c r="B191" s="99"/>
      <c r="C191" s="14"/>
      <c r="D191" s="99"/>
      <c r="E191" s="5" t="s">
        <v>180</v>
      </c>
      <c r="F191" s="99"/>
      <c r="G191" s="99"/>
      <c r="H191" s="99"/>
      <c r="I191" s="111" t="s">
        <v>181</v>
      </c>
      <c r="J191" s="5"/>
      <c r="K191" s="5"/>
      <c r="L191" s="5"/>
    </row>
    <row r="192" spans="1:12" ht="13">
      <c r="A192" s="99"/>
      <c r="B192" s="99"/>
      <c r="C192" s="14"/>
      <c r="D192" s="99"/>
      <c r="E192" s="5" t="s">
        <v>182</v>
      </c>
      <c r="F192" s="99"/>
      <c r="G192" s="99"/>
      <c r="H192" s="99"/>
      <c r="I192" s="99"/>
      <c r="J192" s="5"/>
      <c r="K192" s="5"/>
      <c r="L192" s="5"/>
    </row>
    <row r="193" spans="1:12" ht="13">
      <c r="A193" s="99"/>
      <c r="B193" s="99"/>
      <c r="C193" s="14"/>
      <c r="D193" s="99"/>
      <c r="E193" s="5" t="s">
        <v>183</v>
      </c>
      <c r="F193" s="99"/>
      <c r="G193" s="99"/>
      <c r="H193" s="99"/>
      <c r="I193" s="99"/>
      <c r="J193" s="5"/>
      <c r="K193" s="5"/>
      <c r="L193" s="5"/>
    </row>
    <row r="194" spans="1:12" ht="13">
      <c r="A194" s="99"/>
      <c r="B194" s="99"/>
      <c r="C194" s="14"/>
      <c r="D194" s="4" t="s">
        <v>220</v>
      </c>
      <c r="E194" s="5" t="s">
        <v>221</v>
      </c>
      <c r="F194" s="5">
        <v>1</v>
      </c>
      <c r="G194" s="5">
        <v>2.13</v>
      </c>
      <c r="H194" s="5">
        <f>SUM(1/47*100)</f>
        <v>2.1276595744680851</v>
      </c>
      <c r="I194" s="5" t="s">
        <v>222</v>
      </c>
      <c r="J194" s="5"/>
      <c r="K194" s="5"/>
      <c r="L194" s="5"/>
    </row>
    <row r="195" spans="1:12" ht="13">
      <c r="A195" s="99"/>
      <c r="B195" s="99"/>
      <c r="C195" s="14"/>
      <c r="D195" s="103" t="s">
        <v>607</v>
      </c>
      <c r="E195" s="5" t="s">
        <v>608</v>
      </c>
      <c r="F195" s="111">
        <v>12</v>
      </c>
      <c r="G195" s="111">
        <v>25.53</v>
      </c>
      <c r="H195" s="111">
        <f>SUM(12/47*100)</f>
        <v>25.531914893617021</v>
      </c>
      <c r="I195" s="111" t="s">
        <v>190</v>
      </c>
      <c r="J195" s="5"/>
      <c r="K195" s="5"/>
      <c r="L195" s="5"/>
    </row>
    <row r="196" spans="1:12" ht="13">
      <c r="A196" s="99"/>
      <c r="B196" s="99"/>
      <c r="C196" s="14"/>
      <c r="D196" s="99"/>
      <c r="E196" s="11" t="s">
        <v>609</v>
      </c>
      <c r="F196" s="99"/>
      <c r="G196" s="99"/>
      <c r="H196" s="99"/>
      <c r="I196" s="99"/>
      <c r="J196" s="5"/>
      <c r="K196" s="5"/>
      <c r="L196" s="5"/>
    </row>
    <row r="197" spans="1:12" ht="13">
      <c r="A197" s="99"/>
      <c r="B197" s="99"/>
      <c r="C197" s="14"/>
      <c r="D197" s="99"/>
      <c r="E197" s="5" t="s">
        <v>610</v>
      </c>
      <c r="F197" s="99"/>
      <c r="G197" s="99"/>
      <c r="H197" s="99"/>
      <c r="I197" s="99"/>
      <c r="J197" s="5"/>
      <c r="K197" s="5"/>
      <c r="L197" s="5"/>
    </row>
    <row r="198" spans="1:12" ht="13">
      <c r="A198" s="99"/>
      <c r="B198" s="99"/>
      <c r="C198" s="14"/>
      <c r="D198" s="99"/>
      <c r="E198" s="5" t="s">
        <v>196</v>
      </c>
      <c r="F198" s="99"/>
      <c r="G198" s="99"/>
      <c r="H198" s="99"/>
      <c r="I198" s="99"/>
      <c r="J198" s="5"/>
      <c r="K198" s="5"/>
      <c r="L198" s="5"/>
    </row>
    <row r="199" spans="1:12" ht="13">
      <c r="A199" s="99"/>
      <c r="B199" s="99"/>
      <c r="C199" s="14"/>
      <c r="D199" s="99"/>
      <c r="E199" s="5" t="s">
        <v>197</v>
      </c>
      <c r="F199" s="99"/>
      <c r="G199" s="99"/>
      <c r="H199" s="99"/>
      <c r="I199" s="99"/>
      <c r="J199" s="5"/>
      <c r="K199" s="5"/>
      <c r="L199" s="5"/>
    </row>
    <row r="200" spans="1:12" ht="13">
      <c r="A200" s="99"/>
      <c r="B200" s="99"/>
      <c r="C200" s="14"/>
      <c r="D200" s="99"/>
      <c r="E200" s="5" t="s">
        <v>611</v>
      </c>
      <c r="F200" s="99"/>
      <c r="G200" s="99"/>
      <c r="H200" s="99"/>
      <c r="I200" s="99"/>
      <c r="J200" s="5"/>
      <c r="K200" s="5"/>
      <c r="L200" s="5"/>
    </row>
    <row r="201" spans="1:12" ht="13">
      <c r="A201" s="99"/>
      <c r="B201" s="99"/>
      <c r="C201" s="14"/>
      <c r="D201" s="99"/>
      <c r="E201" s="5" t="s">
        <v>198</v>
      </c>
      <c r="F201" s="99"/>
      <c r="G201" s="99"/>
      <c r="H201" s="99"/>
      <c r="I201" s="99"/>
      <c r="J201" s="5"/>
      <c r="K201" s="5"/>
      <c r="L201" s="5"/>
    </row>
    <row r="202" spans="1:12" ht="13">
      <c r="A202" s="99"/>
      <c r="B202" s="99"/>
      <c r="C202" s="14"/>
      <c r="D202" s="99"/>
      <c r="E202" s="5" t="s">
        <v>200</v>
      </c>
      <c r="F202" s="99"/>
      <c r="G202" s="99"/>
      <c r="H202" s="99"/>
      <c r="I202" s="99"/>
      <c r="J202" s="5"/>
      <c r="K202" s="5"/>
      <c r="L202" s="5"/>
    </row>
    <row r="203" spans="1:12" ht="13">
      <c r="A203" s="99"/>
      <c r="B203" s="99"/>
      <c r="C203" s="14"/>
      <c r="D203" s="99"/>
      <c r="E203" s="5" t="s">
        <v>612</v>
      </c>
      <c r="F203" s="99"/>
      <c r="G203" s="99"/>
      <c r="H203" s="99"/>
      <c r="I203" s="99"/>
      <c r="J203" s="5"/>
      <c r="K203" s="5"/>
      <c r="L203" s="5"/>
    </row>
    <row r="204" spans="1:12" ht="13">
      <c r="A204" s="99"/>
      <c r="B204" s="99"/>
      <c r="C204" s="14"/>
      <c r="D204" s="99"/>
      <c r="E204" s="5" t="s">
        <v>201</v>
      </c>
      <c r="F204" s="99"/>
      <c r="G204" s="99"/>
      <c r="H204" s="99"/>
      <c r="I204" s="99"/>
      <c r="J204" s="5"/>
      <c r="K204" s="5"/>
      <c r="L204" s="5"/>
    </row>
    <row r="205" spans="1:12" ht="13">
      <c r="A205" s="99"/>
      <c r="B205" s="99"/>
      <c r="C205" s="14"/>
      <c r="D205" s="99"/>
      <c r="E205" s="5" t="s">
        <v>613</v>
      </c>
      <c r="F205" s="99"/>
      <c r="G205" s="99"/>
      <c r="H205" s="99"/>
      <c r="I205" s="99"/>
      <c r="J205" s="5"/>
      <c r="K205" s="8" t="s">
        <v>199</v>
      </c>
      <c r="L205" s="5"/>
    </row>
    <row r="206" spans="1:12" ht="13">
      <c r="A206" s="99"/>
      <c r="B206" s="99"/>
      <c r="C206" s="14"/>
      <c r="D206" s="99"/>
      <c r="E206" s="5" t="s">
        <v>194</v>
      </c>
      <c r="F206" s="99"/>
      <c r="G206" s="99"/>
      <c r="H206" s="99"/>
      <c r="I206" s="99"/>
      <c r="J206" s="5"/>
      <c r="K206" s="5"/>
      <c r="L206" s="5"/>
    </row>
    <row r="207" spans="1:12" ht="13">
      <c r="A207" s="99"/>
      <c r="B207" s="99"/>
      <c r="C207" s="14"/>
      <c r="D207" s="105" t="s">
        <v>223</v>
      </c>
      <c r="E207" s="11" t="s">
        <v>224</v>
      </c>
      <c r="F207" s="98">
        <v>2</v>
      </c>
      <c r="G207" s="98">
        <v>4.26</v>
      </c>
      <c r="H207" s="98">
        <f>SUM(2/47*100)</f>
        <v>4.2553191489361701</v>
      </c>
      <c r="I207" s="98" t="s">
        <v>225</v>
      </c>
    </row>
    <row r="208" spans="1:12" ht="13">
      <c r="A208" s="99"/>
      <c r="B208" s="99"/>
      <c r="C208" s="14"/>
      <c r="D208" s="99"/>
      <c r="E208" s="11" t="s">
        <v>226</v>
      </c>
      <c r="F208" s="99"/>
      <c r="G208" s="99"/>
      <c r="H208" s="99"/>
      <c r="I208" s="99"/>
      <c r="J208" s="1">
        <v>10</v>
      </c>
    </row>
    <row r="209" spans="1:11" ht="13">
      <c r="A209" s="99"/>
      <c r="B209" s="100" t="s">
        <v>110</v>
      </c>
      <c r="C209" s="99"/>
      <c r="D209" s="99"/>
      <c r="E209" s="99"/>
      <c r="F209" s="1">
        <f t="shared" ref="F209:G209" si="7">SUM(F162:F208)</f>
        <v>47</v>
      </c>
      <c r="G209" s="1">
        <f t="shared" si="7"/>
        <v>100.01</v>
      </c>
    </row>
    <row r="210" spans="1:11" ht="13">
      <c r="A210" s="103" t="s">
        <v>280</v>
      </c>
      <c r="B210" s="103" t="s">
        <v>203</v>
      </c>
      <c r="C210" s="4"/>
      <c r="D210" s="103" t="s">
        <v>281</v>
      </c>
      <c r="E210" s="5" t="s">
        <v>205</v>
      </c>
      <c r="F210" s="98">
        <v>10</v>
      </c>
      <c r="G210" s="98">
        <v>34.479999999999997</v>
      </c>
      <c r="H210" s="98">
        <f>SUM(10/29*100)</f>
        <v>34.482758620689658</v>
      </c>
      <c r="I210" s="1" t="s">
        <v>282</v>
      </c>
    </row>
    <row r="211" spans="1:11" ht="13">
      <c r="A211" s="99"/>
      <c r="B211" s="99"/>
      <c r="C211" s="4"/>
      <c r="D211" s="99"/>
      <c r="E211" s="5" t="s">
        <v>283</v>
      </c>
      <c r="F211" s="99"/>
      <c r="G211" s="99"/>
      <c r="H211" s="99"/>
      <c r="I211" s="1"/>
    </row>
    <row r="212" spans="1:11" ht="13">
      <c r="A212" s="99"/>
      <c r="B212" s="99"/>
      <c r="C212" s="4"/>
      <c r="D212" s="99"/>
      <c r="E212" s="5" t="s">
        <v>209</v>
      </c>
      <c r="F212" s="99"/>
      <c r="G212" s="99"/>
      <c r="H212" s="99"/>
      <c r="I212" s="1" t="s">
        <v>284</v>
      </c>
    </row>
    <row r="213" spans="1:11" ht="13">
      <c r="A213" s="99"/>
      <c r="B213" s="99"/>
      <c r="C213" s="4"/>
      <c r="D213" s="99"/>
      <c r="E213" s="5" t="s">
        <v>217</v>
      </c>
      <c r="F213" s="99"/>
      <c r="G213" s="99"/>
      <c r="H213" s="99"/>
      <c r="I213" s="1"/>
      <c r="K213" s="1" t="s">
        <v>614</v>
      </c>
    </row>
    <row r="214" spans="1:11" ht="13">
      <c r="A214" s="99"/>
      <c r="B214" s="99"/>
      <c r="C214" s="4"/>
      <c r="D214" s="99"/>
      <c r="E214" s="5" t="s">
        <v>615</v>
      </c>
      <c r="F214" s="99"/>
      <c r="G214" s="99"/>
      <c r="H214" s="99"/>
      <c r="I214" s="1"/>
    </row>
    <row r="215" spans="1:11" ht="13">
      <c r="A215" s="99"/>
      <c r="B215" s="99"/>
      <c r="C215" s="4"/>
      <c r="D215" s="99"/>
      <c r="E215" s="5" t="s">
        <v>616</v>
      </c>
      <c r="F215" s="99"/>
      <c r="G215" s="99"/>
      <c r="H215" s="99"/>
      <c r="I215" s="1"/>
    </row>
    <row r="216" spans="1:11" ht="13">
      <c r="A216" s="99"/>
      <c r="B216" s="99"/>
      <c r="C216" s="4"/>
      <c r="D216" s="99"/>
      <c r="E216" s="5" t="s">
        <v>218</v>
      </c>
      <c r="F216" s="99"/>
      <c r="G216" s="99"/>
      <c r="H216" s="99"/>
      <c r="I216" s="1"/>
    </row>
    <row r="217" spans="1:11" ht="13">
      <c r="A217" s="99"/>
      <c r="B217" s="99"/>
      <c r="C217" s="4"/>
      <c r="D217" s="99"/>
      <c r="E217" s="5" t="s">
        <v>215</v>
      </c>
      <c r="F217" s="99"/>
      <c r="G217" s="99"/>
      <c r="H217" s="99"/>
      <c r="I217" s="1"/>
    </row>
    <row r="218" spans="1:11" ht="13">
      <c r="A218" s="99"/>
      <c r="B218" s="99"/>
      <c r="C218" s="4"/>
      <c r="D218" s="99"/>
      <c r="E218" s="5" t="s">
        <v>617</v>
      </c>
      <c r="F218" s="99"/>
      <c r="G218" s="99"/>
      <c r="H218" s="99"/>
      <c r="I218" s="1"/>
    </row>
    <row r="219" spans="1:11" ht="13">
      <c r="A219" s="99"/>
      <c r="B219" s="99"/>
      <c r="C219" s="4"/>
      <c r="D219" s="99"/>
      <c r="E219" s="5" t="s">
        <v>219</v>
      </c>
      <c r="F219" s="99"/>
      <c r="G219" s="99"/>
      <c r="H219" s="99"/>
      <c r="I219" s="1"/>
    </row>
    <row r="220" spans="1:11" ht="13">
      <c r="A220" s="99"/>
      <c r="B220" s="99"/>
      <c r="C220" s="4"/>
      <c r="D220" s="103" t="s">
        <v>285</v>
      </c>
      <c r="E220" s="5" t="s">
        <v>172</v>
      </c>
      <c r="F220" s="98">
        <v>5</v>
      </c>
      <c r="G220" s="98">
        <v>17.239999999999998</v>
      </c>
      <c r="H220" s="98">
        <f>SUM(5/29*100)</f>
        <v>17.241379310344829</v>
      </c>
      <c r="I220" s="98" t="s">
        <v>286</v>
      </c>
    </row>
    <row r="221" spans="1:11" ht="13">
      <c r="A221" s="99"/>
      <c r="B221" s="99"/>
      <c r="C221" s="4"/>
      <c r="D221" s="99"/>
      <c r="E221" s="5" t="s">
        <v>510</v>
      </c>
      <c r="F221" s="99"/>
      <c r="G221" s="99"/>
      <c r="H221" s="99"/>
      <c r="I221" s="99"/>
    </row>
    <row r="222" spans="1:11" ht="13">
      <c r="A222" s="99"/>
      <c r="B222" s="99"/>
      <c r="C222" s="4"/>
      <c r="D222" s="99"/>
      <c r="E222" s="5" t="s">
        <v>173</v>
      </c>
      <c r="F222" s="99"/>
      <c r="G222" s="99"/>
      <c r="H222" s="99"/>
      <c r="I222" s="99"/>
    </row>
    <row r="223" spans="1:11" ht="13">
      <c r="A223" s="99"/>
      <c r="B223" s="99"/>
      <c r="C223" s="4"/>
      <c r="D223" s="99"/>
      <c r="E223" s="5" t="s">
        <v>618</v>
      </c>
      <c r="F223" s="99"/>
      <c r="G223" s="99"/>
      <c r="H223" s="99"/>
      <c r="I223" s="99"/>
    </row>
    <row r="224" spans="1:11" ht="13">
      <c r="A224" s="99"/>
      <c r="B224" s="99"/>
      <c r="C224" s="4"/>
      <c r="D224" s="99"/>
      <c r="E224" s="5" t="s">
        <v>174</v>
      </c>
      <c r="F224" s="99"/>
      <c r="G224" s="99"/>
      <c r="H224" s="99"/>
      <c r="I224" s="99"/>
    </row>
    <row r="225" spans="1:11" ht="13">
      <c r="A225" s="99"/>
      <c r="B225" s="99"/>
      <c r="C225" s="4"/>
      <c r="D225" s="103" t="s">
        <v>619</v>
      </c>
      <c r="E225" s="5" t="s">
        <v>620</v>
      </c>
      <c r="F225" s="98">
        <v>2</v>
      </c>
      <c r="G225" s="98">
        <v>6.9</v>
      </c>
      <c r="H225" s="98">
        <f>SUM(2/29*100)</f>
        <v>6.8965517241379306</v>
      </c>
      <c r="I225" s="98"/>
    </row>
    <row r="226" spans="1:11" ht="13">
      <c r="A226" s="99"/>
      <c r="B226" s="99"/>
      <c r="C226" s="4"/>
      <c r="D226" s="99"/>
      <c r="E226" s="5" t="s">
        <v>621</v>
      </c>
      <c r="F226" s="99"/>
      <c r="G226" s="99"/>
      <c r="H226" s="99"/>
      <c r="I226" s="99"/>
    </row>
    <row r="227" spans="1:11" ht="13">
      <c r="A227" s="99"/>
      <c r="B227" s="99"/>
      <c r="C227" s="4"/>
      <c r="D227" s="103" t="s">
        <v>287</v>
      </c>
      <c r="E227" s="5" t="s">
        <v>288</v>
      </c>
      <c r="F227" s="98">
        <v>4</v>
      </c>
      <c r="G227" s="98">
        <v>13.79</v>
      </c>
      <c r="H227" s="98">
        <f>SUM(4/29*100)</f>
        <v>13.793103448275861</v>
      </c>
      <c r="I227" s="98" t="s">
        <v>289</v>
      </c>
    </row>
    <row r="228" spans="1:11" ht="13">
      <c r="A228" s="99"/>
      <c r="B228" s="99"/>
      <c r="C228" s="4"/>
      <c r="D228" s="99"/>
      <c r="E228" s="5" t="s">
        <v>622</v>
      </c>
      <c r="F228" s="99"/>
      <c r="G228" s="99"/>
      <c r="H228" s="99"/>
      <c r="I228" s="99"/>
    </row>
    <row r="229" spans="1:11" ht="13">
      <c r="A229" s="99"/>
      <c r="B229" s="99"/>
      <c r="C229" s="4"/>
      <c r="D229" s="99"/>
      <c r="E229" s="5" t="s">
        <v>623</v>
      </c>
      <c r="F229" s="99"/>
      <c r="G229" s="99"/>
      <c r="H229" s="99"/>
      <c r="I229" s="99"/>
    </row>
    <row r="230" spans="1:11" ht="13">
      <c r="A230" s="99"/>
      <c r="B230" s="99"/>
      <c r="C230" s="4"/>
      <c r="D230" s="99"/>
      <c r="E230" s="5" t="s">
        <v>290</v>
      </c>
      <c r="F230" s="99"/>
      <c r="G230" s="99"/>
      <c r="H230" s="99"/>
      <c r="I230" s="99"/>
    </row>
    <row r="231" spans="1:11" ht="13">
      <c r="A231" s="99"/>
      <c r="B231" s="103" t="s">
        <v>291</v>
      </c>
      <c r="C231" s="4"/>
      <c r="D231" s="103" t="s">
        <v>276</v>
      </c>
      <c r="E231" s="5" t="s">
        <v>292</v>
      </c>
      <c r="F231" s="98">
        <v>3</v>
      </c>
      <c r="G231" s="98">
        <v>10.34</v>
      </c>
      <c r="H231" s="98">
        <f>SUM(3/29*100)</f>
        <v>10.344827586206897</v>
      </c>
      <c r="I231" s="98" t="s">
        <v>293</v>
      </c>
    </row>
    <row r="232" spans="1:11" ht="13">
      <c r="A232" s="99"/>
      <c r="B232" s="99"/>
      <c r="C232" s="4"/>
      <c r="D232" s="99"/>
      <c r="E232" s="5" t="s">
        <v>277</v>
      </c>
      <c r="F232" s="99"/>
      <c r="G232" s="99"/>
      <c r="H232" s="99"/>
      <c r="I232" s="99"/>
      <c r="K232" s="1" t="s">
        <v>624</v>
      </c>
    </row>
    <row r="233" spans="1:11" ht="13">
      <c r="A233" s="99"/>
      <c r="B233" s="99"/>
      <c r="C233" s="4"/>
      <c r="D233" s="99"/>
      <c r="E233" s="5" t="s">
        <v>294</v>
      </c>
      <c r="F233" s="99"/>
      <c r="G233" s="99"/>
      <c r="H233" s="99"/>
      <c r="I233" s="99"/>
    </row>
    <row r="234" spans="1:11" ht="13">
      <c r="A234" s="99"/>
      <c r="B234" s="99"/>
      <c r="C234" s="4"/>
      <c r="D234" s="103" t="s">
        <v>295</v>
      </c>
      <c r="E234" s="5" t="s">
        <v>625</v>
      </c>
      <c r="F234" s="98">
        <v>2</v>
      </c>
      <c r="G234" s="98">
        <v>6.9</v>
      </c>
      <c r="H234" s="98">
        <f>SUM(2/29*100)</f>
        <v>6.8965517241379306</v>
      </c>
      <c r="I234" s="1"/>
    </row>
    <row r="235" spans="1:11" ht="13">
      <c r="A235" s="99"/>
      <c r="B235" s="99"/>
      <c r="C235" s="4"/>
      <c r="D235" s="99"/>
      <c r="E235" s="5" t="s">
        <v>296</v>
      </c>
      <c r="F235" s="99"/>
      <c r="G235" s="99"/>
      <c r="H235" s="99"/>
      <c r="I235" s="1" t="s">
        <v>297</v>
      </c>
      <c r="K235" s="1" t="s">
        <v>626</v>
      </c>
    </row>
    <row r="236" spans="1:11" ht="13">
      <c r="A236" s="99"/>
      <c r="B236" s="99"/>
      <c r="C236" s="4"/>
      <c r="D236" s="103" t="s">
        <v>298</v>
      </c>
      <c r="E236" s="5" t="s">
        <v>299</v>
      </c>
      <c r="F236" s="98">
        <v>3</v>
      </c>
      <c r="G236" s="98">
        <v>10.34</v>
      </c>
      <c r="H236" s="98">
        <f>SUM(3/29*100)</f>
        <v>10.344827586206897</v>
      </c>
      <c r="I236" s="98" t="s">
        <v>300</v>
      </c>
    </row>
    <row r="237" spans="1:11" ht="13">
      <c r="A237" s="99"/>
      <c r="B237" s="99"/>
      <c r="C237" s="4"/>
      <c r="D237" s="99"/>
      <c r="E237" s="5" t="s">
        <v>301</v>
      </c>
      <c r="F237" s="99"/>
      <c r="G237" s="99"/>
      <c r="H237" s="99"/>
      <c r="I237" s="99"/>
    </row>
    <row r="238" spans="1:11" ht="13">
      <c r="A238" s="99"/>
      <c r="B238" s="99"/>
      <c r="C238" s="4"/>
      <c r="D238" s="99"/>
      <c r="E238" s="5" t="s">
        <v>215</v>
      </c>
      <c r="F238" s="99"/>
      <c r="G238" s="99"/>
      <c r="H238" s="99"/>
      <c r="I238" s="99"/>
      <c r="J238" s="1">
        <v>7</v>
      </c>
    </row>
    <row r="239" spans="1:11" ht="13">
      <c r="A239" s="99"/>
      <c r="B239" s="100" t="s">
        <v>110</v>
      </c>
      <c r="C239" s="99"/>
      <c r="D239" s="99"/>
      <c r="E239" s="99"/>
      <c r="F239" s="1">
        <f t="shared" ref="F239:G239" si="8">SUM(F210:F238)</f>
        <v>29</v>
      </c>
      <c r="G239" s="1">
        <f t="shared" si="8"/>
        <v>99.990000000000009</v>
      </c>
      <c r="I239" s="25" t="s">
        <v>627</v>
      </c>
      <c r="J239" s="25">
        <f>SUM(J238,J208,J143,J103)</f>
        <v>42</v>
      </c>
    </row>
    <row r="240" spans="1:11" ht="13">
      <c r="I240" s="1" t="s">
        <v>628</v>
      </c>
      <c r="J240" s="1">
        <f>SUM(F239,F209,F161,F144,F104)</f>
        <v>221</v>
      </c>
    </row>
    <row r="247" spans="9:10" ht="13">
      <c r="I247" s="25"/>
      <c r="J247" s="25"/>
    </row>
  </sheetData>
  <mergeCells count="210">
    <mergeCell ref="I137:I139"/>
    <mergeCell ref="D140:D143"/>
    <mergeCell ref="F140:F143"/>
    <mergeCell ref="G140:G143"/>
    <mergeCell ref="H140:H143"/>
    <mergeCell ref="I140:I143"/>
    <mergeCell ref="A5:A144"/>
    <mergeCell ref="B5:B103"/>
    <mergeCell ref="G5:G12"/>
    <mergeCell ref="H5:H12"/>
    <mergeCell ref="I5:I12"/>
    <mergeCell ref="I25:I44"/>
    <mergeCell ref="I47:I49"/>
    <mergeCell ref="B144:E144"/>
    <mergeCell ref="H21:H24"/>
    <mergeCell ref="I21:I24"/>
    <mergeCell ref="D25:D44"/>
    <mergeCell ref="D45:D46"/>
    <mergeCell ref="F45:F46"/>
    <mergeCell ref="G45:G46"/>
    <mergeCell ref="H45:H46"/>
    <mergeCell ref="I45:I46"/>
    <mergeCell ref="B104:E104"/>
    <mergeCell ref="B105:B143"/>
    <mergeCell ref="I13:I17"/>
    <mergeCell ref="D18:D20"/>
    <mergeCell ref="F18:F20"/>
    <mergeCell ref="G18:G20"/>
    <mergeCell ref="H18:H20"/>
    <mergeCell ref="F5:F12"/>
    <mergeCell ref="F25:F44"/>
    <mergeCell ref="G25:G44"/>
    <mergeCell ref="H25:H44"/>
    <mergeCell ref="I18:I20"/>
    <mergeCell ref="D21:D24"/>
    <mergeCell ref="F21:F24"/>
    <mergeCell ref="G21:G24"/>
    <mergeCell ref="D147:D158"/>
    <mergeCell ref="D159:D160"/>
    <mergeCell ref="F159:F160"/>
    <mergeCell ref="B161:E161"/>
    <mergeCell ref="D5:D12"/>
    <mergeCell ref="D13:D17"/>
    <mergeCell ref="F13:F17"/>
    <mergeCell ref="G13:G17"/>
    <mergeCell ref="H13:H17"/>
    <mergeCell ref="G135:G136"/>
    <mergeCell ref="H135:H136"/>
    <mergeCell ref="C105:C122"/>
    <mergeCell ref="D127:D134"/>
    <mergeCell ref="D135:D136"/>
    <mergeCell ref="F127:F134"/>
    <mergeCell ref="F135:F136"/>
    <mergeCell ref="C5:C62"/>
    <mergeCell ref="D50:D62"/>
    <mergeCell ref="D47:D49"/>
    <mergeCell ref="F47:F49"/>
    <mergeCell ref="D105:D107"/>
    <mergeCell ref="F105:F107"/>
    <mergeCell ref="D120:D122"/>
    <mergeCell ref="F120:F122"/>
    <mergeCell ref="C63:C103"/>
    <mergeCell ref="D63:D65"/>
    <mergeCell ref="D67:D71"/>
    <mergeCell ref="D72:D85"/>
    <mergeCell ref="F63:F65"/>
    <mergeCell ref="G63:G65"/>
    <mergeCell ref="H63:H65"/>
    <mergeCell ref="I63:I65"/>
    <mergeCell ref="F67:F71"/>
    <mergeCell ref="G67:G71"/>
    <mergeCell ref="H67:H71"/>
    <mergeCell ref="I67:I71"/>
    <mergeCell ref="F72:F79"/>
    <mergeCell ref="G72:G85"/>
    <mergeCell ref="H72:H85"/>
    <mergeCell ref="I72:I85"/>
    <mergeCell ref="F80:F85"/>
    <mergeCell ref="D86:D100"/>
    <mergeCell ref="F86:F97"/>
    <mergeCell ref="F98:F100"/>
    <mergeCell ref="G86:G100"/>
    <mergeCell ref="H86:H100"/>
    <mergeCell ref="G101:G103"/>
    <mergeCell ref="H101:H103"/>
    <mergeCell ref="H110:H117"/>
    <mergeCell ref="I110:I117"/>
    <mergeCell ref="D118:D119"/>
    <mergeCell ref="F118:F119"/>
    <mergeCell ref="G118:G119"/>
    <mergeCell ref="H118:H119"/>
    <mergeCell ref="I118:I119"/>
    <mergeCell ref="G47:G49"/>
    <mergeCell ref="H47:H49"/>
    <mergeCell ref="F50:F62"/>
    <mergeCell ref="G50:G62"/>
    <mergeCell ref="H50:H62"/>
    <mergeCell ref="I50:I62"/>
    <mergeCell ref="I101:I103"/>
    <mergeCell ref="G120:G122"/>
    <mergeCell ref="H120:H122"/>
    <mergeCell ref="I120:I122"/>
    <mergeCell ref="C123:C143"/>
    <mergeCell ref="D123:D126"/>
    <mergeCell ref="G127:G134"/>
    <mergeCell ref="H127:H134"/>
    <mergeCell ref="D101:D103"/>
    <mergeCell ref="F101:F103"/>
    <mergeCell ref="F123:F126"/>
    <mergeCell ref="G123:G126"/>
    <mergeCell ref="H123:H126"/>
    <mergeCell ref="I123:I126"/>
    <mergeCell ref="I127:I134"/>
    <mergeCell ref="G137:G139"/>
    <mergeCell ref="H137:H139"/>
    <mergeCell ref="D137:D139"/>
    <mergeCell ref="F137:F139"/>
    <mergeCell ref="G105:G107"/>
    <mergeCell ref="H105:H107"/>
    <mergeCell ref="I105:I107"/>
    <mergeCell ref="D110:D117"/>
    <mergeCell ref="F110:F117"/>
    <mergeCell ref="G110:G117"/>
    <mergeCell ref="I231:I233"/>
    <mergeCell ref="G145:G146"/>
    <mergeCell ref="H145:H146"/>
    <mergeCell ref="I145:I146"/>
    <mergeCell ref="H147:H158"/>
    <mergeCell ref="I155:I158"/>
    <mergeCell ref="H159:H160"/>
    <mergeCell ref="I159:I160"/>
    <mergeCell ref="H162:H170"/>
    <mergeCell ref="I162:I170"/>
    <mergeCell ref="I147:I150"/>
    <mergeCell ref="I152:I153"/>
    <mergeCell ref="G147:G158"/>
    <mergeCell ref="G159:G160"/>
    <mergeCell ref="G162:G170"/>
    <mergeCell ref="G171:G176"/>
    <mergeCell ref="G177:G186"/>
    <mergeCell ref="G187:G193"/>
    <mergeCell ref="G195:G206"/>
    <mergeCell ref="H171:H176"/>
    <mergeCell ref="I171:I176"/>
    <mergeCell ref="I177:I186"/>
    <mergeCell ref="H177:H186"/>
    <mergeCell ref="H187:H193"/>
    <mergeCell ref="H195:H206"/>
    <mergeCell ref="H207:H208"/>
    <mergeCell ref="H210:H219"/>
    <mergeCell ref="H220:H224"/>
    <mergeCell ref="H225:H226"/>
    <mergeCell ref="G234:G235"/>
    <mergeCell ref="G236:G238"/>
    <mergeCell ref="G207:G208"/>
    <mergeCell ref="G210:G219"/>
    <mergeCell ref="G220:G224"/>
    <mergeCell ref="G225:G226"/>
    <mergeCell ref="G227:G230"/>
    <mergeCell ref="G231:G233"/>
    <mergeCell ref="H227:H230"/>
    <mergeCell ref="H231:H233"/>
    <mergeCell ref="I236:I238"/>
    <mergeCell ref="I187:I189"/>
    <mergeCell ref="I191:I193"/>
    <mergeCell ref="I195:I206"/>
    <mergeCell ref="I207:I208"/>
    <mergeCell ref="I220:I224"/>
    <mergeCell ref="I225:I226"/>
    <mergeCell ref="I227:I230"/>
    <mergeCell ref="D195:D206"/>
    <mergeCell ref="F195:F206"/>
    <mergeCell ref="D207:D208"/>
    <mergeCell ref="F207:F208"/>
    <mergeCell ref="D210:D219"/>
    <mergeCell ref="F210:F219"/>
    <mergeCell ref="D220:D224"/>
    <mergeCell ref="F220:F224"/>
    <mergeCell ref="F225:F226"/>
    <mergeCell ref="F227:F230"/>
    <mergeCell ref="D231:D233"/>
    <mergeCell ref="F231:F233"/>
    <mergeCell ref="D234:D235"/>
    <mergeCell ref="D236:D238"/>
    <mergeCell ref="H234:H235"/>
    <mergeCell ref="H236:H238"/>
    <mergeCell ref="B162:B208"/>
    <mergeCell ref="C162:C186"/>
    <mergeCell ref="A210:A239"/>
    <mergeCell ref="B210:B230"/>
    <mergeCell ref="B231:B238"/>
    <mergeCell ref="F147:F158"/>
    <mergeCell ref="F162:F170"/>
    <mergeCell ref="D171:D176"/>
    <mergeCell ref="F171:F176"/>
    <mergeCell ref="D177:D186"/>
    <mergeCell ref="F177:F186"/>
    <mergeCell ref="D187:D193"/>
    <mergeCell ref="F187:F193"/>
    <mergeCell ref="A145:A209"/>
    <mergeCell ref="B145:B160"/>
    <mergeCell ref="D145:D146"/>
    <mergeCell ref="F145:F146"/>
    <mergeCell ref="D162:D170"/>
    <mergeCell ref="B209:E209"/>
    <mergeCell ref="F234:F235"/>
    <mergeCell ref="F236:F238"/>
    <mergeCell ref="B239:E239"/>
    <mergeCell ref="D225:D226"/>
    <mergeCell ref="D227:D230"/>
  </mergeCells>
  <phoneticPr fontId="20"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804"/>
  <sheetViews>
    <sheetView workbookViewId="0">
      <pane ySplit="2" topLeftCell="A3" activePane="bottomLeft" state="frozen"/>
      <selection pane="bottomLeft" activeCell="B4" sqref="B4"/>
    </sheetView>
  </sheetViews>
  <sheetFormatPr baseColWidth="10" defaultColWidth="12.6640625" defaultRowHeight="15.75" customHeight="1"/>
  <cols>
    <col min="4" max="4" width="11.5" customWidth="1"/>
    <col min="5" max="5" width="25.1640625" customWidth="1"/>
    <col min="6" max="6" width="55" customWidth="1"/>
    <col min="7" max="7" width="10.6640625" customWidth="1"/>
    <col min="8" max="8" width="11.6640625" customWidth="1"/>
  </cols>
  <sheetData>
    <row r="1" spans="1:28" ht="56">
      <c r="A1" s="1" t="s">
        <v>629</v>
      </c>
      <c r="F1" s="26" t="s">
        <v>630</v>
      </c>
    </row>
    <row r="2" spans="1:28" ht="13">
      <c r="A2" s="27" t="s">
        <v>631</v>
      </c>
      <c r="B2" s="27" t="s">
        <v>632</v>
      </c>
      <c r="C2" s="27" t="s">
        <v>8</v>
      </c>
      <c r="D2" s="27" t="s">
        <v>9</v>
      </c>
      <c r="E2" s="27" t="s">
        <v>10</v>
      </c>
      <c r="F2" s="27" t="s">
        <v>11</v>
      </c>
      <c r="G2" s="27" t="s">
        <v>633</v>
      </c>
      <c r="H2" s="27" t="s">
        <v>634</v>
      </c>
      <c r="I2" s="28" t="s">
        <v>635</v>
      </c>
      <c r="J2" s="28"/>
      <c r="K2" s="28"/>
      <c r="L2" s="28"/>
      <c r="M2" s="28"/>
      <c r="N2" s="28"/>
      <c r="O2" s="28"/>
      <c r="P2" s="28"/>
      <c r="Q2" s="28"/>
      <c r="R2" s="28"/>
      <c r="S2" s="28"/>
      <c r="T2" s="28"/>
      <c r="U2" s="28"/>
      <c r="V2" s="28"/>
      <c r="W2" s="28"/>
      <c r="X2" s="28"/>
      <c r="Y2" s="28"/>
      <c r="Z2" s="28"/>
      <c r="AA2" s="28"/>
      <c r="AB2" s="28"/>
    </row>
    <row r="3" spans="1:28" ht="13">
      <c r="A3" s="29" t="s">
        <v>636</v>
      </c>
      <c r="B3" s="28" t="s">
        <v>637</v>
      </c>
      <c r="C3" s="101" t="s">
        <v>638</v>
      </c>
      <c r="D3" s="1"/>
      <c r="E3" s="1" t="s">
        <v>639</v>
      </c>
      <c r="F3" s="1" t="s">
        <v>640</v>
      </c>
      <c r="G3" s="1">
        <v>1</v>
      </c>
    </row>
    <row r="4" spans="1:28" ht="13">
      <c r="C4" s="99"/>
      <c r="D4" s="1"/>
      <c r="E4" s="98" t="s">
        <v>641</v>
      </c>
      <c r="F4" s="1" t="s">
        <v>642</v>
      </c>
      <c r="G4" s="98">
        <v>5</v>
      </c>
      <c r="H4" s="1"/>
    </row>
    <row r="5" spans="1:28" ht="13" hidden="1">
      <c r="C5" s="99"/>
      <c r="E5" s="99"/>
      <c r="F5" s="1" t="s">
        <v>643</v>
      </c>
      <c r="G5" s="99"/>
    </row>
    <row r="6" spans="1:28" ht="13" hidden="1">
      <c r="C6" s="99"/>
      <c r="E6" s="99"/>
      <c r="F6" s="1" t="s">
        <v>644</v>
      </c>
      <c r="G6" s="99"/>
    </row>
    <row r="7" spans="1:28" ht="13" hidden="1">
      <c r="C7" s="99"/>
      <c r="E7" s="99"/>
      <c r="F7" s="1" t="s">
        <v>645</v>
      </c>
      <c r="G7" s="99"/>
    </row>
    <row r="8" spans="1:28" ht="13" hidden="1">
      <c r="C8" s="99"/>
      <c r="E8" s="99"/>
      <c r="F8" s="1" t="s">
        <v>646</v>
      </c>
      <c r="G8" s="99"/>
    </row>
    <row r="9" spans="1:28" ht="13">
      <c r="C9" s="99"/>
      <c r="D9" s="1"/>
      <c r="E9" s="98" t="s">
        <v>647</v>
      </c>
      <c r="F9" s="1" t="s">
        <v>648</v>
      </c>
      <c r="G9" s="98">
        <v>2</v>
      </c>
    </row>
    <row r="10" spans="1:28" ht="13" hidden="1">
      <c r="C10" s="99"/>
      <c r="E10" s="99"/>
      <c r="F10" s="1" t="s">
        <v>649</v>
      </c>
      <c r="G10" s="99"/>
    </row>
    <row r="11" spans="1:28" ht="13">
      <c r="C11" s="99"/>
      <c r="D11" s="1"/>
      <c r="E11" s="1" t="s">
        <v>650</v>
      </c>
      <c r="F11" s="1" t="s">
        <v>651</v>
      </c>
      <c r="G11" s="1">
        <v>1</v>
      </c>
    </row>
    <row r="12" spans="1:28" ht="13">
      <c r="C12" s="99"/>
      <c r="E12" s="1" t="s">
        <v>652</v>
      </c>
      <c r="F12" s="1" t="s">
        <v>653</v>
      </c>
      <c r="G12" s="98">
        <v>56</v>
      </c>
    </row>
    <row r="13" spans="1:28" ht="13" hidden="1">
      <c r="C13" s="99"/>
      <c r="F13" s="1" t="s">
        <v>654</v>
      </c>
      <c r="G13" s="99"/>
    </row>
    <row r="14" spans="1:28" ht="13" hidden="1">
      <c r="C14" s="99"/>
      <c r="F14" s="1" t="s">
        <v>655</v>
      </c>
      <c r="G14" s="99"/>
    </row>
    <row r="15" spans="1:28" ht="13" hidden="1">
      <c r="C15" s="99"/>
      <c r="F15" s="1" t="s">
        <v>656</v>
      </c>
      <c r="G15" s="99"/>
    </row>
    <row r="16" spans="1:28" ht="13" hidden="1">
      <c r="C16" s="99"/>
      <c r="F16" s="1" t="s">
        <v>657</v>
      </c>
      <c r="G16" s="99"/>
    </row>
    <row r="17" spans="3:7" ht="13" hidden="1">
      <c r="C17" s="99"/>
      <c r="F17" s="1" t="s">
        <v>658</v>
      </c>
      <c r="G17" s="99"/>
    </row>
    <row r="18" spans="3:7" ht="13" hidden="1">
      <c r="C18" s="99"/>
      <c r="F18" s="1" t="s">
        <v>92</v>
      </c>
      <c r="G18" s="99"/>
    </row>
    <row r="19" spans="3:7" ht="13" hidden="1">
      <c r="C19" s="99"/>
      <c r="F19" s="1" t="s">
        <v>659</v>
      </c>
      <c r="G19" s="99"/>
    </row>
    <row r="20" spans="3:7" ht="13" hidden="1">
      <c r="C20" s="99"/>
      <c r="F20" s="1" t="s">
        <v>660</v>
      </c>
      <c r="G20" s="99"/>
    </row>
    <row r="21" spans="3:7" ht="13" hidden="1">
      <c r="C21" s="99"/>
      <c r="F21" s="1" t="s">
        <v>661</v>
      </c>
      <c r="G21" s="99"/>
    </row>
    <row r="22" spans="3:7" ht="13" hidden="1">
      <c r="C22" s="99"/>
      <c r="F22" s="1" t="s">
        <v>662</v>
      </c>
      <c r="G22" s="99"/>
    </row>
    <row r="23" spans="3:7" ht="13" hidden="1">
      <c r="C23" s="99"/>
      <c r="F23" s="1" t="s">
        <v>663</v>
      </c>
      <c r="G23" s="99"/>
    </row>
    <row r="24" spans="3:7" ht="13" hidden="1">
      <c r="C24" s="99"/>
      <c r="F24" s="1" t="s">
        <v>664</v>
      </c>
      <c r="G24" s="99"/>
    </row>
    <row r="25" spans="3:7" ht="13" hidden="1">
      <c r="C25" s="99"/>
      <c r="F25" s="1" t="s">
        <v>665</v>
      </c>
      <c r="G25" s="99"/>
    </row>
    <row r="26" spans="3:7" ht="13" hidden="1">
      <c r="C26" s="99"/>
      <c r="F26" s="1" t="s">
        <v>666</v>
      </c>
      <c r="G26" s="99"/>
    </row>
    <row r="27" spans="3:7" ht="13" hidden="1">
      <c r="C27" s="99"/>
      <c r="F27" s="1" t="s">
        <v>667</v>
      </c>
      <c r="G27" s="99"/>
    </row>
    <row r="28" spans="3:7" ht="13" hidden="1">
      <c r="C28" s="99"/>
      <c r="E28" s="30"/>
      <c r="F28" s="1" t="s">
        <v>668</v>
      </c>
      <c r="G28" s="99"/>
    </row>
    <row r="29" spans="3:7" ht="13" hidden="1">
      <c r="C29" s="99"/>
      <c r="E29" s="30"/>
      <c r="F29" s="1" t="s">
        <v>669</v>
      </c>
      <c r="G29" s="99"/>
    </row>
    <row r="30" spans="3:7" ht="13" hidden="1">
      <c r="C30" s="99"/>
      <c r="E30" s="30"/>
      <c r="F30" s="1" t="s">
        <v>670</v>
      </c>
      <c r="G30" s="99"/>
    </row>
    <row r="31" spans="3:7" ht="13" hidden="1">
      <c r="C31" s="99"/>
      <c r="E31" s="30"/>
      <c r="F31" s="1" t="s">
        <v>671</v>
      </c>
      <c r="G31" s="99"/>
    </row>
    <row r="32" spans="3:7" ht="13" hidden="1">
      <c r="C32" s="99"/>
      <c r="E32" s="30" t="s">
        <v>672</v>
      </c>
      <c r="F32" s="1" t="s">
        <v>673</v>
      </c>
      <c r="G32" s="99"/>
    </row>
    <row r="33" spans="3:7" ht="13" hidden="1">
      <c r="C33" s="99"/>
      <c r="E33" s="30"/>
      <c r="F33" s="1" t="s">
        <v>674</v>
      </c>
      <c r="G33" s="99"/>
    </row>
    <row r="34" spans="3:7" ht="13" hidden="1">
      <c r="C34" s="99"/>
      <c r="E34" s="30"/>
      <c r="F34" s="1" t="s">
        <v>675</v>
      </c>
      <c r="G34" s="99"/>
    </row>
    <row r="35" spans="3:7" ht="13" hidden="1">
      <c r="C35" s="99"/>
      <c r="E35" s="30"/>
      <c r="F35" s="1" t="s">
        <v>676</v>
      </c>
      <c r="G35" s="99"/>
    </row>
    <row r="36" spans="3:7" ht="13" hidden="1">
      <c r="C36" s="99"/>
      <c r="E36" s="30"/>
      <c r="F36" s="1" t="s">
        <v>677</v>
      </c>
      <c r="G36" s="99"/>
    </row>
    <row r="37" spans="3:7" ht="13" hidden="1">
      <c r="C37" s="99"/>
      <c r="E37" s="30"/>
      <c r="F37" s="1" t="s">
        <v>678</v>
      </c>
      <c r="G37" s="99"/>
    </row>
    <row r="38" spans="3:7" ht="13" hidden="1">
      <c r="C38" s="99"/>
      <c r="E38" s="30"/>
      <c r="F38" s="1" t="s">
        <v>679</v>
      </c>
      <c r="G38" s="99"/>
    </row>
    <row r="39" spans="3:7" ht="13" hidden="1">
      <c r="C39" s="99"/>
      <c r="E39" s="30"/>
      <c r="F39" s="1" t="s">
        <v>680</v>
      </c>
      <c r="G39" s="99"/>
    </row>
    <row r="40" spans="3:7" ht="13" hidden="1">
      <c r="C40" s="99"/>
      <c r="E40" s="30"/>
      <c r="F40" s="1" t="s">
        <v>681</v>
      </c>
      <c r="G40" s="99"/>
    </row>
    <row r="41" spans="3:7" ht="13" hidden="1">
      <c r="C41" s="99"/>
      <c r="E41" s="30" t="s">
        <v>682</v>
      </c>
      <c r="F41" s="1" t="s">
        <v>683</v>
      </c>
      <c r="G41" s="99"/>
    </row>
    <row r="42" spans="3:7" ht="13" hidden="1">
      <c r="C42" s="99"/>
      <c r="E42" s="30"/>
      <c r="F42" s="1" t="s">
        <v>684</v>
      </c>
      <c r="G42" s="99"/>
    </row>
    <row r="43" spans="3:7" ht="13" hidden="1">
      <c r="C43" s="99"/>
      <c r="E43" s="30"/>
      <c r="F43" s="1" t="s">
        <v>685</v>
      </c>
      <c r="G43" s="99"/>
    </row>
    <row r="44" spans="3:7" ht="13" hidden="1">
      <c r="C44" s="99"/>
      <c r="E44" s="30"/>
      <c r="F44" s="1" t="s">
        <v>686</v>
      </c>
      <c r="G44" s="99"/>
    </row>
    <row r="45" spans="3:7" ht="13" hidden="1">
      <c r="C45" s="99"/>
      <c r="E45" s="30" t="s">
        <v>687</v>
      </c>
      <c r="F45" s="1" t="s">
        <v>688</v>
      </c>
      <c r="G45" s="99"/>
    </row>
    <row r="46" spans="3:7" ht="13" hidden="1">
      <c r="C46" s="99"/>
      <c r="E46" s="30"/>
      <c r="F46" s="1" t="s">
        <v>689</v>
      </c>
      <c r="G46" s="99"/>
    </row>
    <row r="47" spans="3:7" ht="13" hidden="1">
      <c r="C47" s="99"/>
      <c r="E47" s="30"/>
      <c r="F47" s="1" t="s">
        <v>690</v>
      </c>
      <c r="G47" s="99"/>
    </row>
    <row r="48" spans="3:7" ht="13" hidden="1">
      <c r="C48" s="99"/>
      <c r="E48" s="30" t="s">
        <v>691</v>
      </c>
      <c r="F48" s="1" t="s">
        <v>692</v>
      </c>
      <c r="G48" s="99"/>
    </row>
    <row r="49" spans="3:7" ht="13" hidden="1">
      <c r="C49" s="99"/>
      <c r="E49" s="30"/>
      <c r="F49" s="1" t="s">
        <v>693</v>
      </c>
      <c r="G49" s="99"/>
    </row>
    <row r="50" spans="3:7" ht="13" hidden="1">
      <c r="C50" s="99"/>
      <c r="E50" s="30"/>
      <c r="F50" s="1" t="s">
        <v>694</v>
      </c>
      <c r="G50" s="99"/>
    </row>
    <row r="51" spans="3:7" ht="13" hidden="1">
      <c r="C51" s="99"/>
      <c r="E51" s="30"/>
      <c r="F51" s="1" t="s">
        <v>695</v>
      </c>
      <c r="G51" s="99"/>
    </row>
    <row r="52" spans="3:7" ht="13" hidden="1">
      <c r="C52" s="99"/>
      <c r="E52" s="30"/>
      <c r="F52" s="1" t="s">
        <v>696</v>
      </c>
      <c r="G52" s="99"/>
    </row>
    <row r="53" spans="3:7" ht="13" hidden="1">
      <c r="C53" s="99"/>
      <c r="E53" s="30"/>
      <c r="F53" s="1" t="s">
        <v>697</v>
      </c>
      <c r="G53" s="99"/>
    </row>
    <row r="54" spans="3:7" ht="13" hidden="1">
      <c r="C54" s="99"/>
      <c r="E54" s="30"/>
      <c r="F54" s="1" t="s">
        <v>698</v>
      </c>
      <c r="G54" s="99"/>
    </row>
    <row r="55" spans="3:7" ht="13" hidden="1">
      <c r="C55" s="99"/>
      <c r="E55" s="30"/>
      <c r="F55" s="1" t="s">
        <v>699</v>
      </c>
      <c r="G55" s="99"/>
    </row>
    <row r="56" spans="3:7" ht="13" hidden="1">
      <c r="C56" s="99"/>
      <c r="E56" s="30"/>
      <c r="F56" s="1" t="s">
        <v>700</v>
      </c>
      <c r="G56" s="99"/>
    </row>
    <row r="57" spans="3:7" ht="13" hidden="1">
      <c r="C57" s="99"/>
      <c r="E57" s="30"/>
      <c r="F57" s="1" t="s">
        <v>701</v>
      </c>
      <c r="G57" s="99"/>
    </row>
    <row r="58" spans="3:7" ht="13" hidden="1">
      <c r="C58" s="99"/>
      <c r="E58" s="30"/>
      <c r="F58" s="1" t="s">
        <v>702</v>
      </c>
      <c r="G58" s="99"/>
    </row>
    <row r="59" spans="3:7" ht="13" hidden="1">
      <c r="C59" s="99"/>
      <c r="E59" s="30"/>
      <c r="F59" s="1" t="s">
        <v>703</v>
      </c>
      <c r="G59" s="99"/>
    </row>
    <row r="60" spans="3:7" ht="13" hidden="1">
      <c r="C60" s="99"/>
      <c r="E60" s="30"/>
      <c r="F60" s="1" t="s">
        <v>704</v>
      </c>
      <c r="G60" s="99"/>
    </row>
    <row r="61" spans="3:7" ht="13" hidden="1">
      <c r="C61" s="99"/>
      <c r="E61" s="30"/>
      <c r="F61" s="1" t="s">
        <v>705</v>
      </c>
      <c r="G61" s="99"/>
    </row>
    <row r="62" spans="3:7" ht="13" hidden="1">
      <c r="C62" s="99"/>
      <c r="E62" s="30"/>
      <c r="F62" s="1" t="s">
        <v>706</v>
      </c>
      <c r="G62" s="99"/>
    </row>
    <row r="63" spans="3:7" ht="13" hidden="1">
      <c r="C63" s="99"/>
      <c r="E63" s="30" t="s">
        <v>707</v>
      </c>
      <c r="F63" s="1" t="s">
        <v>708</v>
      </c>
      <c r="G63" s="99"/>
    </row>
    <row r="64" spans="3:7" ht="13" hidden="1">
      <c r="C64" s="99"/>
      <c r="E64" s="30"/>
      <c r="F64" s="1" t="s">
        <v>709</v>
      </c>
      <c r="G64" s="99"/>
    </row>
    <row r="65" spans="3:7" ht="13" hidden="1">
      <c r="C65" s="99"/>
      <c r="E65" s="30"/>
      <c r="F65" s="1" t="s">
        <v>710</v>
      </c>
      <c r="G65" s="99"/>
    </row>
    <row r="66" spans="3:7" ht="13" hidden="1">
      <c r="C66" s="99"/>
      <c r="E66" s="30"/>
      <c r="F66" s="1" t="s">
        <v>109</v>
      </c>
      <c r="G66" s="99"/>
    </row>
    <row r="67" spans="3:7" ht="13" hidden="1">
      <c r="C67" s="99"/>
      <c r="E67" s="30" t="s">
        <v>711</v>
      </c>
      <c r="F67" s="1" t="s">
        <v>712</v>
      </c>
      <c r="G67" s="99"/>
    </row>
    <row r="68" spans="3:7" ht="13">
      <c r="C68" s="99"/>
      <c r="E68" s="1" t="s">
        <v>713</v>
      </c>
      <c r="F68" s="1" t="s">
        <v>714</v>
      </c>
      <c r="G68" s="98">
        <v>16</v>
      </c>
    </row>
    <row r="69" spans="3:7" ht="13" hidden="1">
      <c r="C69" s="99"/>
      <c r="F69" s="1" t="s">
        <v>715</v>
      </c>
      <c r="G69" s="99"/>
    </row>
    <row r="70" spans="3:7" ht="13" hidden="1">
      <c r="C70" s="99"/>
      <c r="F70" s="1" t="s">
        <v>716</v>
      </c>
      <c r="G70" s="99"/>
    </row>
    <row r="71" spans="3:7" ht="13" hidden="1">
      <c r="C71" s="99"/>
      <c r="F71" s="1" t="s">
        <v>717</v>
      </c>
      <c r="G71" s="99"/>
    </row>
    <row r="72" spans="3:7" ht="13" hidden="1">
      <c r="C72" s="99"/>
      <c r="F72" s="1" t="s">
        <v>80</v>
      </c>
      <c r="G72" s="99"/>
    </row>
    <row r="73" spans="3:7" ht="13" hidden="1">
      <c r="C73" s="99"/>
      <c r="F73" s="1" t="s">
        <v>718</v>
      </c>
      <c r="G73" s="99"/>
    </row>
    <row r="74" spans="3:7" ht="13" hidden="1">
      <c r="C74" s="99"/>
      <c r="F74" s="1" t="s">
        <v>719</v>
      </c>
      <c r="G74" s="99"/>
    </row>
    <row r="75" spans="3:7" ht="13" hidden="1">
      <c r="C75" s="99"/>
      <c r="F75" s="1" t="s">
        <v>720</v>
      </c>
      <c r="G75" s="99"/>
    </row>
    <row r="76" spans="3:7" ht="13" hidden="1">
      <c r="C76" s="99"/>
      <c r="F76" s="1" t="s">
        <v>681</v>
      </c>
      <c r="G76" s="99"/>
    </row>
    <row r="77" spans="3:7" ht="13" hidden="1">
      <c r="C77" s="99"/>
      <c r="F77" s="1" t="s">
        <v>83</v>
      </c>
      <c r="G77" s="99"/>
    </row>
    <row r="78" spans="3:7" ht="13" hidden="1">
      <c r="C78" s="99"/>
      <c r="F78" s="1" t="s">
        <v>721</v>
      </c>
      <c r="G78" s="99"/>
    </row>
    <row r="79" spans="3:7" ht="13" hidden="1">
      <c r="C79" s="99"/>
      <c r="F79" s="1" t="s">
        <v>722</v>
      </c>
      <c r="G79" s="99"/>
    </row>
    <row r="80" spans="3:7" ht="13" hidden="1">
      <c r="C80" s="99"/>
      <c r="F80" s="1" t="s">
        <v>723</v>
      </c>
      <c r="G80" s="99"/>
    </row>
    <row r="81" spans="3:7" ht="13" hidden="1">
      <c r="C81" s="99"/>
      <c r="F81" s="1" t="s">
        <v>82</v>
      </c>
      <c r="G81" s="99"/>
    </row>
    <row r="82" spans="3:7" ht="13" hidden="1">
      <c r="C82" s="99"/>
      <c r="F82" s="1" t="s">
        <v>724</v>
      </c>
      <c r="G82" s="99"/>
    </row>
    <row r="83" spans="3:7" ht="13" hidden="1">
      <c r="C83" s="99"/>
      <c r="F83" s="1" t="s">
        <v>725</v>
      </c>
      <c r="G83" s="99"/>
    </row>
    <row r="84" spans="3:7" ht="13">
      <c r="C84" s="99"/>
      <c r="E84" s="1" t="s">
        <v>726</v>
      </c>
      <c r="F84" s="1" t="s">
        <v>727</v>
      </c>
      <c r="G84" s="98">
        <v>5</v>
      </c>
    </row>
    <row r="85" spans="3:7" ht="13" hidden="1">
      <c r="C85" s="99"/>
      <c r="F85" s="1" t="s">
        <v>688</v>
      </c>
      <c r="G85" s="99"/>
    </row>
    <row r="86" spans="3:7" ht="13" hidden="1">
      <c r="C86" s="99"/>
      <c r="F86" s="1" t="s">
        <v>695</v>
      </c>
      <c r="G86" s="99"/>
    </row>
    <row r="87" spans="3:7" ht="13" hidden="1">
      <c r="C87" s="99"/>
      <c r="F87" s="1" t="s">
        <v>90</v>
      </c>
      <c r="G87" s="99"/>
    </row>
    <row r="88" spans="3:7" ht="13" hidden="1">
      <c r="C88" s="99"/>
      <c r="F88" s="1" t="s">
        <v>728</v>
      </c>
      <c r="G88" s="99"/>
    </row>
    <row r="89" spans="3:7" ht="13">
      <c r="C89" s="99"/>
      <c r="E89" s="1" t="s">
        <v>729</v>
      </c>
      <c r="F89" s="1" t="s">
        <v>730</v>
      </c>
      <c r="G89" s="98">
        <v>4</v>
      </c>
    </row>
    <row r="90" spans="3:7" ht="13" hidden="1">
      <c r="C90" s="6"/>
      <c r="F90" s="1" t="s">
        <v>731</v>
      </c>
      <c r="G90" s="99"/>
    </row>
    <row r="91" spans="3:7" ht="13" hidden="1">
      <c r="C91" s="6"/>
      <c r="F91" s="1" t="s">
        <v>732</v>
      </c>
      <c r="G91" s="99"/>
    </row>
    <row r="92" spans="3:7" ht="13" hidden="1">
      <c r="C92" s="6"/>
      <c r="F92" s="1" t="s">
        <v>733</v>
      </c>
      <c r="G92" s="99"/>
    </row>
    <row r="93" spans="3:7" ht="13">
      <c r="C93" s="101" t="s">
        <v>734</v>
      </c>
      <c r="E93" s="1" t="s">
        <v>735</v>
      </c>
      <c r="F93" s="1" t="s">
        <v>736</v>
      </c>
      <c r="G93" s="1">
        <v>1</v>
      </c>
    </row>
    <row r="94" spans="3:7" ht="13">
      <c r="C94" s="99"/>
      <c r="E94" s="1" t="s">
        <v>737</v>
      </c>
      <c r="F94" s="1" t="s">
        <v>738</v>
      </c>
      <c r="G94" s="98">
        <v>2</v>
      </c>
    </row>
    <row r="95" spans="3:7" ht="13" hidden="1">
      <c r="C95" s="99"/>
      <c r="F95" s="1" t="s">
        <v>85</v>
      </c>
      <c r="G95" s="99"/>
    </row>
    <row r="96" spans="3:7" ht="13">
      <c r="C96" s="99"/>
      <c r="E96" s="1" t="s">
        <v>93</v>
      </c>
      <c r="F96" s="1" t="s">
        <v>739</v>
      </c>
      <c r="G96" s="98">
        <v>39</v>
      </c>
    </row>
    <row r="97" spans="3:7" ht="13" hidden="1">
      <c r="C97" s="99"/>
      <c r="E97" s="31" t="s">
        <v>740</v>
      </c>
      <c r="F97" s="1" t="s">
        <v>741</v>
      </c>
      <c r="G97" s="99"/>
    </row>
    <row r="98" spans="3:7" ht="13" hidden="1">
      <c r="C98" s="99"/>
      <c r="F98" s="1" t="s">
        <v>742</v>
      </c>
      <c r="G98" s="99"/>
    </row>
    <row r="99" spans="3:7" ht="13" hidden="1">
      <c r="C99" s="99"/>
      <c r="F99" s="1" t="s">
        <v>743</v>
      </c>
      <c r="G99" s="99"/>
    </row>
    <row r="100" spans="3:7" ht="13" hidden="1">
      <c r="C100" s="99"/>
      <c r="F100" s="1" t="s">
        <v>744</v>
      </c>
      <c r="G100" s="99"/>
    </row>
    <row r="101" spans="3:7" ht="13" hidden="1">
      <c r="C101" s="99"/>
      <c r="F101" s="1" t="s">
        <v>745</v>
      </c>
      <c r="G101" s="99"/>
    </row>
    <row r="102" spans="3:7" ht="13" hidden="1">
      <c r="C102" s="99"/>
      <c r="F102" s="1" t="s">
        <v>746</v>
      </c>
      <c r="G102" s="99"/>
    </row>
    <row r="103" spans="3:7" ht="13" hidden="1">
      <c r="C103" s="99"/>
      <c r="F103" s="1" t="s">
        <v>747</v>
      </c>
      <c r="G103" s="99"/>
    </row>
    <row r="104" spans="3:7" ht="13" hidden="1">
      <c r="C104" s="99"/>
      <c r="F104" s="1" t="s">
        <v>748</v>
      </c>
      <c r="G104" s="99"/>
    </row>
    <row r="105" spans="3:7" ht="13" hidden="1">
      <c r="C105" s="99"/>
      <c r="F105" s="1" t="s">
        <v>749</v>
      </c>
      <c r="G105" s="99"/>
    </row>
    <row r="106" spans="3:7" ht="13" hidden="1">
      <c r="C106" s="99"/>
      <c r="F106" s="1" t="s">
        <v>750</v>
      </c>
      <c r="G106" s="99"/>
    </row>
    <row r="107" spans="3:7" ht="13" hidden="1">
      <c r="C107" s="99"/>
      <c r="F107" s="1" t="s">
        <v>751</v>
      </c>
      <c r="G107" s="99"/>
    </row>
    <row r="108" spans="3:7" ht="13" hidden="1">
      <c r="C108" s="99"/>
      <c r="F108" s="1" t="s">
        <v>752</v>
      </c>
      <c r="G108" s="99"/>
    </row>
    <row r="109" spans="3:7" ht="13" hidden="1">
      <c r="C109" s="99"/>
      <c r="F109" s="1" t="s">
        <v>753</v>
      </c>
      <c r="G109" s="99"/>
    </row>
    <row r="110" spans="3:7" ht="13" hidden="1">
      <c r="C110" s="99"/>
      <c r="F110" s="1" t="s">
        <v>754</v>
      </c>
      <c r="G110" s="99"/>
    </row>
    <row r="111" spans="3:7" ht="13" hidden="1">
      <c r="C111" s="99"/>
      <c r="F111" s="1" t="s">
        <v>755</v>
      </c>
      <c r="G111" s="99"/>
    </row>
    <row r="112" spans="3:7" ht="13" hidden="1">
      <c r="C112" s="99"/>
      <c r="F112" s="1" t="s">
        <v>756</v>
      </c>
      <c r="G112" s="99"/>
    </row>
    <row r="113" spans="3:7" ht="13" hidden="1">
      <c r="C113" s="99"/>
      <c r="F113" s="1" t="s">
        <v>678</v>
      </c>
      <c r="G113" s="99"/>
    </row>
    <row r="114" spans="3:7" ht="13" hidden="1">
      <c r="C114" s="99"/>
      <c r="F114" s="1" t="s">
        <v>680</v>
      </c>
      <c r="G114" s="99"/>
    </row>
    <row r="115" spans="3:7" ht="13" hidden="1">
      <c r="C115" s="99"/>
      <c r="F115" s="1" t="s">
        <v>757</v>
      </c>
      <c r="G115" s="99"/>
    </row>
    <row r="116" spans="3:7" ht="13" hidden="1">
      <c r="C116" s="99"/>
      <c r="F116" s="1" t="s">
        <v>758</v>
      </c>
      <c r="G116" s="99"/>
    </row>
    <row r="117" spans="3:7" ht="13" hidden="1">
      <c r="C117" s="99"/>
      <c r="F117" s="1" t="s">
        <v>759</v>
      </c>
      <c r="G117" s="99"/>
    </row>
    <row r="118" spans="3:7" ht="13" hidden="1">
      <c r="C118" s="99"/>
      <c r="F118" s="1" t="s">
        <v>715</v>
      </c>
      <c r="G118" s="99"/>
    </row>
    <row r="119" spans="3:7" ht="13" hidden="1">
      <c r="C119" s="99"/>
      <c r="F119" s="1" t="s">
        <v>760</v>
      </c>
      <c r="G119" s="99"/>
    </row>
    <row r="120" spans="3:7" ht="13" hidden="1">
      <c r="C120" s="99"/>
      <c r="F120" s="1" t="s">
        <v>761</v>
      </c>
      <c r="G120" s="99"/>
    </row>
    <row r="121" spans="3:7" ht="13" hidden="1">
      <c r="C121" s="99"/>
      <c r="F121" s="1" t="s">
        <v>97</v>
      </c>
      <c r="G121" s="99"/>
    </row>
    <row r="122" spans="3:7" ht="13" hidden="1">
      <c r="C122" s="99"/>
      <c r="F122" s="1" t="s">
        <v>762</v>
      </c>
      <c r="G122" s="99"/>
    </row>
    <row r="123" spans="3:7" ht="13" hidden="1">
      <c r="C123" s="99"/>
      <c r="F123" s="1" t="s">
        <v>763</v>
      </c>
      <c r="G123" s="99"/>
    </row>
    <row r="124" spans="3:7" ht="13" hidden="1">
      <c r="C124" s="99"/>
      <c r="F124" s="1" t="s">
        <v>764</v>
      </c>
      <c r="G124" s="99"/>
    </row>
    <row r="125" spans="3:7" ht="13" hidden="1">
      <c r="C125" s="99"/>
      <c r="F125" s="1" t="s">
        <v>765</v>
      </c>
      <c r="G125" s="99"/>
    </row>
    <row r="126" spans="3:7" ht="13" hidden="1">
      <c r="C126" s="99"/>
      <c r="E126" s="31" t="s">
        <v>766</v>
      </c>
      <c r="F126" s="1" t="s">
        <v>767</v>
      </c>
      <c r="G126" s="99"/>
    </row>
    <row r="127" spans="3:7" ht="13" hidden="1">
      <c r="C127" s="99"/>
      <c r="F127" s="1" t="s">
        <v>542</v>
      </c>
      <c r="G127" s="99"/>
    </row>
    <row r="128" spans="3:7" ht="13" hidden="1">
      <c r="C128" s="99"/>
      <c r="F128" s="1" t="s">
        <v>98</v>
      </c>
      <c r="G128" s="99"/>
    </row>
    <row r="129" spans="3:7" ht="13" hidden="1">
      <c r="C129" s="99"/>
      <c r="F129" s="1" t="s">
        <v>99</v>
      </c>
      <c r="G129" s="99"/>
    </row>
    <row r="130" spans="3:7" ht="13" hidden="1">
      <c r="C130" s="99"/>
      <c r="F130" s="1" t="s">
        <v>100</v>
      </c>
      <c r="G130" s="99"/>
    </row>
    <row r="131" spans="3:7" ht="13" hidden="1">
      <c r="C131" s="99"/>
      <c r="F131" s="1" t="s">
        <v>768</v>
      </c>
      <c r="G131" s="99"/>
    </row>
    <row r="132" spans="3:7" ht="13" hidden="1">
      <c r="C132" s="99"/>
      <c r="F132" s="1" t="s">
        <v>101</v>
      </c>
      <c r="G132" s="99"/>
    </row>
    <row r="133" spans="3:7" ht="13" hidden="1">
      <c r="C133" s="99"/>
      <c r="F133" s="1" t="s">
        <v>102</v>
      </c>
      <c r="G133" s="99"/>
    </row>
    <row r="134" spans="3:7" ht="13" hidden="1">
      <c r="C134" s="99"/>
      <c r="F134" s="1" t="s">
        <v>103</v>
      </c>
      <c r="G134" s="99"/>
    </row>
    <row r="135" spans="3:7" ht="13">
      <c r="C135" s="99"/>
      <c r="E135" s="1" t="s">
        <v>769</v>
      </c>
      <c r="F135" s="1" t="s">
        <v>770</v>
      </c>
      <c r="G135" s="98">
        <v>17</v>
      </c>
    </row>
    <row r="136" spans="3:7" ht="13" hidden="1">
      <c r="C136" s="99"/>
      <c r="F136" s="1" t="s">
        <v>771</v>
      </c>
      <c r="G136" s="99"/>
    </row>
    <row r="137" spans="3:7" ht="13" hidden="1">
      <c r="C137" s="99"/>
      <c r="F137" s="1" t="s">
        <v>772</v>
      </c>
      <c r="G137" s="99"/>
    </row>
    <row r="138" spans="3:7" ht="13" hidden="1">
      <c r="C138" s="99"/>
      <c r="F138" s="1" t="s">
        <v>773</v>
      </c>
      <c r="G138" s="99"/>
    </row>
    <row r="139" spans="3:7" ht="13" hidden="1">
      <c r="C139" s="99"/>
      <c r="F139" s="1" t="s">
        <v>774</v>
      </c>
      <c r="G139" s="99"/>
    </row>
    <row r="140" spans="3:7" ht="13" hidden="1">
      <c r="C140" s="99"/>
      <c r="F140" s="1" t="s">
        <v>775</v>
      </c>
      <c r="G140" s="99"/>
    </row>
    <row r="141" spans="3:7" ht="13" hidden="1">
      <c r="C141" s="99"/>
      <c r="F141" s="1" t="s">
        <v>776</v>
      </c>
      <c r="G141" s="99"/>
    </row>
    <row r="142" spans="3:7" ht="13" hidden="1">
      <c r="C142" s="99"/>
      <c r="F142" s="1" t="s">
        <v>777</v>
      </c>
      <c r="G142" s="99"/>
    </row>
    <row r="143" spans="3:7" ht="13" hidden="1">
      <c r="C143" s="99"/>
      <c r="F143" s="1" t="s">
        <v>778</v>
      </c>
      <c r="G143" s="99"/>
    </row>
    <row r="144" spans="3:7" ht="13" hidden="1">
      <c r="C144" s="99"/>
      <c r="F144" s="1" t="s">
        <v>779</v>
      </c>
      <c r="G144" s="99"/>
    </row>
    <row r="145" spans="3:7" ht="13" hidden="1">
      <c r="C145" s="99"/>
      <c r="F145" s="1" t="s">
        <v>780</v>
      </c>
      <c r="G145" s="99"/>
    </row>
    <row r="146" spans="3:7" ht="13" hidden="1">
      <c r="C146" s="99"/>
      <c r="F146" s="1" t="s">
        <v>781</v>
      </c>
      <c r="G146" s="99"/>
    </row>
    <row r="147" spans="3:7" ht="13" hidden="1">
      <c r="C147" s="99"/>
      <c r="F147" s="1" t="s">
        <v>782</v>
      </c>
      <c r="G147" s="99"/>
    </row>
    <row r="148" spans="3:7" ht="13" hidden="1">
      <c r="C148" s="99"/>
      <c r="F148" s="1" t="s">
        <v>106</v>
      </c>
      <c r="G148" s="99"/>
    </row>
    <row r="149" spans="3:7" ht="13" hidden="1">
      <c r="C149" s="99"/>
      <c r="F149" s="1" t="s">
        <v>108</v>
      </c>
      <c r="G149" s="99"/>
    </row>
    <row r="150" spans="3:7" ht="13" hidden="1">
      <c r="C150" s="99"/>
      <c r="F150" s="1" t="s">
        <v>783</v>
      </c>
      <c r="G150" s="99"/>
    </row>
    <row r="151" spans="3:7" ht="13" hidden="1">
      <c r="C151" s="99"/>
      <c r="F151" s="1" t="s">
        <v>109</v>
      </c>
      <c r="G151" s="99"/>
    </row>
    <row r="152" spans="3:7" ht="13">
      <c r="C152" s="99"/>
      <c r="E152" s="1" t="s">
        <v>784</v>
      </c>
      <c r="F152" s="1" t="s">
        <v>548</v>
      </c>
      <c r="G152" s="98">
        <v>40</v>
      </c>
    </row>
    <row r="153" spans="3:7" ht="13" hidden="1">
      <c r="C153" s="6"/>
      <c r="E153" s="32" t="s">
        <v>740</v>
      </c>
      <c r="F153" s="1" t="s">
        <v>785</v>
      </c>
      <c r="G153" s="99"/>
    </row>
    <row r="154" spans="3:7" ht="13" hidden="1">
      <c r="C154" s="6"/>
      <c r="E154" s="32"/>
      <c r="F154" s="1" t="s">
        <v>549</v>
      </c>
      <c r="G154" s="99"/>
    </row>
    <row r="155" spans="3:7" ht="13" hidden="1">
      <c r="C155" s="6"/>
      <c r="E155" s="32"/>
      <c r="F155" s="1" t="s">
        <v>550</v>
      </c>
      <c r="G155" s="99"/>
    </row>
    <row r="156" spans="3:7" ht="13" hidden="1">
      <c r="C156" s="6"/>
      <c r="E156" s="32"/>
      <c r="F156" s="1" t="s">
        <v>551</v>
      </c>
      <c r="G156" s="99"/>
    </row>
    <row r="157" spans="3:7" ht="13" hidden="1">
      <c r="C157" s="6"/>
      <c r="E157" s="32" t="s">
        <v>786</v>
      </c>
      <c r="F157" s="1" t="s">
        <v>787</v>
      </c>
      <c r="G157" s="99"/>
    </row>
    <row r="158" spans="3:7" ht="13" hidden="1">
      <c r="C158" s="6"/>
      <c r="E158" s="32"/>
      <c r="F158" s="1" t="s">
        <v>788</v>
      </c>
      <c r="G158" s="99"/>
    </row>
    <row r="159" spans="3:7" ht="13" hidden="1">
      <c r="C159" s="6"/>
      <c r="E159" s="32" t="s">
        <v>789</v>
      </c>
      <c r="F159" s="1" t="s">
        <v>552</v>
      </c>
      <c r="G159" s="99"/>
    </row>
    <row r="160" spans="3:7" ht="13" hidden="1">
      <c r="C160" s="6"/>
      <c r="E160" s="32" t="s">
        <v>790</v>
      </c>
      <c r="F160" s="1" t="s">
        <v>788</v>
      </c>
      <c r="G160" s="99"/>
    </row>
    <row r="161" spans="3:7" ht="13" hidden="1">
      <c r="C161" s="6"/>
      <c r="E161" s="32" t="s">
        <v>791</v>
      </c>
      <c r="F161" s="1" t="s">
        <v>792</v>
      </c>
      <c r="G161" s="99"/>
    </row>
    <row r="162" spans="3:7" ht="13" hidden="1">
      <c r="C162" s="6"/>
      <c r="E162" s="32"/>
      <c r="F162" s="1" t="s">
        <v>787</v>
      </c>
      <c r="G162" s="99"/>
    </row>
    <row r="163" spans="3:7" ht="13" hidden="1">
      <c r="C163" s="6"/>
      <c r="E163" s="32"/>
      <c r="F163" s="1" t="s">
        <v>793</v>
      </c>
      <c r="G163" s="99"/>
    </row>
    <row r="164" spans="3:7" ht="13" hidden="1">
      <c r="C164" s="6"/>
      <c r="E164" s="32"/>
      <c r="F164" s="1" t="s">
        <v>553</v>
      </c>
      <c r="G164" s="99"/>
    </row>
    <row r="165" spans="3:7" ht="13" hidden="1">
      <c r="C165" s="6"/>
      <c r="E165" s="32"/>
      <c r="F165" s="1" t="s">
        <v>794</v>
      </c>
      <c r="G165" s="99"/>
    </row>
    <row r="166" spans="3:7" ht="13" hidden="1">
      <c r="C166" s="6"/>
      <c r="E166" s="32"/>
      <c r="F166" s="1" t="s">
        <v>795</v>
      </c>
      <c r="G166" s="99"/>
    </row>
    <row r="167" spans="3:7" ht="13" hidden="1">
      <c r="C167" s="6"/>
      <c r="E167" s="32" t="s">
        <v>796</v>
      </c>
      <c r="F167" s="1" t="s">
        <v>787</v>
      </c>
      <c r="G167" s="99"/>
    </row>
    <row r="168" spans="3:7" ht="13" hidden="1">
      <c r="C168" s="6"/>
      <c r="E168" s="32"/>
      <c r="F168" s="1" t="s">
        <v>793</v>
      </c>
      <c r="G168" s="99"/>
    </row>
    <row r="169" spans="3:7" ht="13" hidden="1">
      <c r="C169" s="6"/>
      <c r="E169" s="32"/>
      <c r="F169" s="1" t="s">
        <v>797</v>
      </c>
      <c r="G169" s="99"/>
    </row>
    <row r="170" spans="3:7" ht="13" hidden="1">
      <c r="C170" s="6"/>
      <c r="E170" s="32"/>
      <c r="F170" s="1" t="s">
        <v>798</v>
      </c>
      <c r="G170" s="99"/>
    </row>
    <row r="171" spans="3:7" ht="13" hidden="1">
      <c r="C171" s="6"/>
      <c r="E171" s="32"/>
      <c r="F171" s="1" t="s">
        <v>799</v>
      </c>
      <c r="G171" s="99"/>
    </row>
    <row r="172" spans="3:7" ht="13" hidden="1">
      <c r="C172" s="6"/>
      <c r="E172" s="32"/>
      <c r="F172" s="1" t="s">
        <v>800</v>
      </c>
      <c r="G172" s="99"/>
    </row>
    <row r="173" spans="3:7" ht="13" hidden="1">
      <c r="C173" s="6"/>
      <c r="E173" s="32"/>
      <c r="F173" s="1" t="s">
        <v>801</v>
      </c>
      <c r="G173" s="99"/>
    </row>
    <row r="174" spans="3:7" ht="13" hidden="1">
      <c r="C174" s="6"/>
      <c r="E174" s="32"/>
      <c r="F174" s="1" t="s">
        <v>802</v>
      </c>
      <c r="G174" s="99"/>
    </row>
    <row r="175" spans="3:7" ht="13" hidden="1">
      <c r="C175" s="6"/>
      <c r="E175" s="32"/>
      <c r="F175" s="1" t="s">
        <v>553</v>
      </c>
      <c r="G175" s="99"/>
    </row>
    <row r="176" spans="3:7" ht="13" hidden="1">
      <c r="C176" s="6"/>
      <c r="E176" s="32"/>
      <c r="F176" s="1" t="s">
        <v>794</v>
      </c>
      <c r="G176" s="99"/>
    </row>
    <row r="177" spans="3:7" ht="13" hidden="1">
      <c r="C177" s="6"/>
      <c r="E177" s="32"/>
      <c r="F177" s="1" t="s">
        <v>795</v>
      </c>
      <c r="G177" s="99"/>
    </row>
    <row r="178" spans="3:7" ht="13" hidden="1">
      <c r="C178" s="6"/>
      <c r="E178" s="32"/>
      <c r="F178" s="1" t="s">
        <v>803</v>
      </c>
      <c r="G178" s="99"/>
    </row>
    <row r="179" spans="3:7" ht="13" hidden="1">
      <c r="C179" s="6"/>
      <c r="E179" s="32"/>
      <c r="F179" s="1" t="s">
        <v>804</v>
      </c>
      <c r="G179" s="99"/>
    </row>
    <row r="180" spans="3:7" ht="13" hidden="1">
      <c r="C180" s="6"/>
      <c r="E180" s="32"/>
      <c r="F180" s="1" t="s">
        <v>805</v>
      </c>
      <c r="G180" s="99"/>
    </row>
    <row r="181" spans="3:7" ht="13" hidden="1">
      <c r="C181" s="6"/>
      <c r="E181" s="32" t="s">
        <v>806</v>
      </c>
      <c r="F181" s="1" t="s">
        <v>554</v>
      </c>
      <c r="G181" s="99"/>
    </row>
    <row r="182" spans="3:7" ht="13" hidden="1">
      <c r="C182" s="6"/>
      <c r="E182" s="32"/>
      <c r="F182" s="1" t="s">
        <v>555</v>
      </c>
      <c r="G182" s="99"/>
    </row>
    <row r="183" spans="3:7" ht="13" hidden="1">
      <c r="C183" s="6"/>
      <c r="E183" s="32"/>
      <c r="F183" s="1" t="s">
        <v>807</v>
      </c>
      <c r="G183" s="99"/>
    </row>
    <row r="184" spans="3:7" ht="13" hidden="1">
      <c r="C184" s="6"/>
      <c r="E184" s="32" t="s">
        <v>808</v>
      </c>
      <c r="F184" s="1" t="s">
        <v>809</v>
      </c>
      <c r="G184" s="99"/>
    </row>
    <row r="185" spans="3:7" ht="13" hidden="1">
      <c r="C185" s="6"/>
      <c r="E185" s="32" t="s">
        <v>810</v>
      </c>
      <c r="F185" s="1" t="s">
        <v>556</v>
      </c>
      <c r="G185" s="99"/>
    </row>
    <row r="186" spans="3:7" ht="13" hidden="1">
      <c r="C186" s="6"/>
      <c r="F186" s="1" t="s">
        <v>557</v>
      </c>
      <c r="G186" s="99"/>
    </row>
    <row r="187" spans="3:7" ht="13" hidden="1">
      <c r="C187" s="6"/>
      <c r="F187" s="1" t="s">
        <v>811</v>
      </c>
      <c r="G187" s="99"/>
    </row>
    <row r="188" spans="3:7" ht="13" hidden="1">
      <c r="C188" s="6"/>
      <c r="F188" s="1" t="s">
        <v>812</v>
      </c>
      <c r="G188" s="99"/>
    </row>
    <row r="189" spans="3:7" ht="13" hidden="1">
      <c r="C189" s="6"/>
      <c r="F189" s="1" t="s">
        <v>813</v>
      </c>
      <c r="G189" s="99"/>
    </row>
    <row r="190" spans="3:7" ht="13" hidden="1">
      <c r="C190" s="6"/>
      <c r="F190" s="1" t="s">
        <v>558</v>
      </c>
      <c r="G190" s="99"/>
    </row>
    <row r="191" spans="3:7" ht="13" hidden="1">
      <c r="C191" s="6"/>
      <c r="F191" s="1" t="s">
        <v>559</v>
      </c>
      <c r="G191" s="99"/>
    </row>
    <row r="192" spans="3:7" ht="13">
      <c r="C192" s="101" t="s">
        <v>18</v>
      </c>
      <c r="E192" s="1" t="s">
        <v>814</v>
      </c>
      <c r="F192" s="1" t="s">
        <v>815</v>
      </c>
      <c r="G192" s="98">
        <v>7</v>
      </c>
    </row>
    <row r="193" spans="3:7" ht="13" hidden="1">
      <c r="C193" s="99"/>
      <c r="F193" s="1" t="s">
        <v>816</v>
      </c>
      <c r="G193" s="99"/>
    </row>
    <row r="194" spans="3:7" ht="13" hidden="1">
      <c r="C194" s="99"/>
      <c r="F194" s="1" t="s">
        <v>817</v>
      </c>
      <c r="G194" s="99"/>
    </row>
    <row r="195" spans="3:7" ht="13" hidden="1">
      <c r="C195" s="99"/>
      <c r="F195" s="1" t="s">
        <v>818</v>
      </c>
      <c r="G195" s="99"/>
    </row>
    <row r="196" spans="3:7" ht="13" hidden="1">
      <c r="C196" s="99"/>
      <c r="F196" s="1" t="s">
        <v>819</v>
      </c>
      <c r="G196" s="99"/>
    </row>
    <row r="197" spans="3:7" ht="13" hidden="1">
      <c r="C197" s="99"/>
      <c r="F197" s="1" t="s">
        <v>820</v>
      </c>
      <c r="G197" s="99"/>
    </row>
    <row r="198" spans="3:7" ht="13" hidden="1">
      <c r="C198" s="99"/>
      <c r="F198" s="1" t="s">
        <v>821</v>
      </c>
      <c r="G198" s="99"/>
    </row>
    <row r="199" spans="3:7" ht="13">
      <c r="C199" s="99"/>
      <c r="E199" s="1" t="s">
        <v>822</v>
      </c>
      <c r="F199" s="1" t="s">
        <v>823</v>
      </c>
      <c r="G199" s="1">
        <v>1</v>
      </c>
    </row>
    <row r="200" spans="3:7" ht="13">
      <c r="C200" s="99"/>
      <c r="D200" s="101" t="s">
        <v>19</v>
      </c>
      <c r="E200" s="33" t="s">
        <v>824</v>
      </c>
      <c r="F200" s="1" t="s">
        <v>825</v>
      </c>
      <c r="G200" s="98">
        <v>4</v>
      </c>
    </row>
    <row r="201" spans="3:7" ht="13" hidden="1">
      <c r="C201" s="99"/>
      <c r="D201" s="99"/>
      <c r="E201" s="31"/>
      <c r="F201" s="1" t="s">
        <v>826</v>
      </c>
      <c r="G201" s="99"/>
    </row>
    <row r="202" spans="3:7" ht="13" hidden="1">
      <c r="C202" s="99"/>
      <c r="D202" s="99"/>
      <c r="F202" s="1" t="s">
        <v>827</v>
      </c>
      <c r="G202" s="99"/>
    </row>
    <row r="203" spans="3:7" ht="13" hidden="1">
      <c r="C203" s="99"/>
      <c r="D203" s="99"/>
      <c r="F203" s="1" t="s">
        <v>828</v>
      </c>
      <c r="G203" s="99"/>
    </row>
    <row r="204" spans="3:7" ht="13">
      <c r="C204" s="99"/>
      <c r="D204" s="99"/>
      <c r="E204" s="33" t="s">
        <v>829</v>
      </c>
      <c r="F204" s="1" t="s">
        <v>830</v>
      </c>
      <c r="G204" s="98">
        <v>13</v>
      </c>
    </row>
    <row r="205" spans="3:7" ht="13" hidden="1">
      <c r="C205" s="99"/>
      <c r="D205" s="99"/>
      <c r="F205" s="1" t="s">
        <v>831</v>
      </c>
      <c r="G205" s="99"/>
    </row>
    <row r="206" spans="3:7" ht="13" hidden="1">
      <c r="C206" s="99"/>
      <c r="D206" s="99"/>
      <c r="F206" s="1" t="s">
        <v>832</v>
      </c>
      <c r="G206" s="99"/>
    </row>
    <row r="207" spans="3:7" ht="13" hidden="1">
      <c r="C207" s="99"/>
      <c r="D207" s="99"/>
      <c r="F207" s="1" t="s">
        <v>833</v>
      </c>
      <c r="G207" s="99"/>
    </row>
    <row r="208" spans="3:7" ht="13" hidden="1">
      <c r="C208" s="99"/>
      <c r="D208" s="99"/>
      <c r="F208" s="1" t="s">
        <v>834</v>
      </c>
      <c r="G208" s="99"/>
    </row>
    <row r="209" spans="3:7" ht="13" hidden="1">
      <c r="C209" s="99"/>
      <c r="D209" s="99"/>
      <c r="F209" s="1" t="s">
        <v>835</v>
      </c>
      <c r="G209" s="99"/>
    </row>
    <row r="210" spans="3:7" ht="13" hidden="1">
      <c r="C210" s="99"/>
      <c r="D210" s="99"/>
      <c r="F210" s="1" t="s">
        <v>836</v>
      </c>
      <c r="G210" s="99"/>
    </row>
    <row r="211" spans="3:7" ht="13" hidden="1">
      <c r="C211" s="99"/>
      <c r="D211" s="99"/>
      <c r="F211" s="1" t="s">
        <v>837</v>
      </c>
      <c r="G211" s="99"/>
    </row>
    <row r="212" spans="3:7" ht="13" hidden="1">
      <c r="C212" s="99"/>
      <c r="D212" s="99"/>
      <c r="F212" s="1" t="s">
        <v>838</v>
      </c>
      <c r="G212" s="99"/>
    </row>
    <row r="213" spans="3:7" ht="13" hidden="1">
      <c r="C213" s="99"/>
      <c r="D213" s="99"/>
      <c r="F213" s="1" t="s">
        <v>839</v>
      </c>
      <c r="G213" s="99"/>
    </row>
    <row r="214" spans="3:7" ht="13" hidden="1">
      <c r="C214" s="99"/>
      <c r="D214" s="99"/>
      <c r="F214" s="1" t="s">
        <v>840</v>
      </c>
      <c r="G214" s="99"/>
    </row>
    <row r="215" spans="3:7" ht="13" hidden="1">
      <c r="C215" s="99"/>
      <c r="D215" s="99"/>
      <c r="F215" s="1" t="s">
        <v>841</v>
      </c>
      <c r="G215" s="99"/>
    </row>
    <row r="216" spans="3:7" ht="13" hidden="1">
      <c r="C216" s="99"/>
      <c r="D216" s="99"/>
      <c r="F216" s="1" t="s">
        <v>842</v>
      </c>
      <c r="G216" s="99"/>
    </row>
    <row r="217" spans="3:7" ht="13">
      <c r="C217" s="99"/>
      <c r="D217" s="99"/>
      <c r="E217" s="33" t="s">
        <v>843</v>
      </c>
      <c r="F217" s="1" t="s">
        <v>844</v>
      </c>
      <c r="G217" s="98">
        <v>15</v>
      </c>
    </row>
    <row r="218" spans="3:7" ht="13" hidden="1">
      <c r="C218" s="99"/>
      <c r="D218" s="99"/>
      <c r="F218" s="1" t="s">
        <v>845</v>
      </c>
      <c r="G218" s="99"/>
    </row>
    <row r="219" spans="3:7" ht="13" hidden="1">
      <c r="C219" s="99"/>
      <c r="D219" s="99"/>
      <c r="F219" s="1" t="s">
        <v>846</v>
      </c>
      <c r="G219" s="99"/>
    </row>
    <row r="220" spans="3:7" ht="13" hidden="1">
      <c r="C220" s="99"/>
      <c r="D220" s="99"/>
      <c r="F220" s="1" t="s">
        <v>847</v>
      </c>
      <c r="G220" s="99"/>
    </row>
    <row r="221" spans="3:7" ht="13" hidden="1">
      <c r="C221" s="99"/>
      <c r="D221" s="99"/>
      <c r="F221" s="1" t="s">
        <v>848</v>
      </c>
      <c r="G221" s="99"/>
    </row>
    <row r="222" spans="3:7" ht="13" hidden="1">
      <c r="C222" s="99"/>
      <c r="D222" s="99"/>
      <c r="F222" s="1" t="s">
        <v>849</v>
      </c>
      <c r="G222" s="99"/>
    </row>
    <row r="223" spans="3:7" ht="13" hidden="1">
      <c r="C223" s="99"/>
      <c r="D223" s="99"/>
      <c r="F223" s="1" t="s">
        <v>850</v>
      </c>
      <c r="G223" s="99"/>
    </row>
    <row r="224" spans="3:7" ht="13" hidden="1">
      <c r="C224" s="99"/>
      <c r="D224" s="99"/>
      <c r="F224" s="1" t="s">
        <v>851</v>
      </c>
      <c r="G224" s="99"/>
    </row>
    <row r="225" spans="3:7" ht="13" hidden="1">
      <c r="C225" s="99"/>
      <c r="D225" s="99"/>
      <c r="F225" s="1" t="s">
        <v>76</v>
      </c>
      <c r="G225" s="99"/>
    </row>
    <row r="226" spans="3:7" ht="13" hidden="1">
      <c r="C226" s="99"/>
      <c r="D226" s="99"/>
      <c r="F226" s="1" t="s">
        <v>24</v>
      </c>
      <c r="G226" s="99"/>
    </row>
    <row r="227" spans="3:7" ht="13" hidden="1">
      <c r="C227" s="99"/>
      <c r="D227" s="99"/>
      <c r="F227" s="1" t="s">
        <v>25</v>
      </c>
      <c r="G227" s="99"/>
    </row>
    <row r="228" spans="3:7" ht="13" hidden="1">
      <c r="C228" s="99"/>
      <c r="D228" s="99"/>
      <c r="F228" s="1" t="s">
        <v>852</v>
      </c>
      <c r="G228" s="99"/>
    </row>
    <row r="229" spans="3:7" ht="13" hidden="1">
      <c r="C229" s="99"/>
      <c r="D229" s="99"/>
      <c r="F229" s="1" t="s">
        <v>853</v>
      </c>
      <c r="G229" s="99"/>
    </row>
    <row r="230" spans="3:7" ht="13" hidden="1">
      <c r="C230" s="99"/>
      <c r="D230" s="99"/>
      <c r="F230" s="1" t="s">
        <v>854</v>
      </c>
      <c r="G230" s="99"/>
    </row>
    <row r="231" spans="3:7" ht="13" hidden="1">
      <c r="C231" s="99"/>
      <c r="D231" s="99"/>
      <c r="F231" s="1" t="s">
        <v>26</v>
      </c>
      <c r="G231" s="99"/>
    </row>
    <row r="232" spans="3:7" ht="13">
      <c r="C232" s="99"/>
      <c r="D232" s="99"/>
      <c r="E232" s="33" t="s">
        <v>855</v>
      </c>
      <c r="F232" s="1" t="s">
        <v>856</v>
      </c>
      <c r="G232" s="98">
        <v>15</v>
      </c>
    </row>
    <row r="233" spans="3:7" ht="13" hidden="1">
      <c r="C233" s="99"/>
      <c r="D233" s="6"/>
      <c r="F233" s="1" t="s">
        <v>857</v>
      </c>
      <c r="G233" s="99"/>
    </row>
    <row r="234" spans="3:7" ht="13" hidden="1">
      <c r="C234" s="99"/>
      <c r="D234" s="6"/>
      <c r="F234" s="1" t="s">
        <v>20</v>
      </c>
      <c r="G234" s="99"/>
    </row>
    <row r="235" spans="3:7" ht="13" hidden="1">
      <c r="C235" s="99"/>
      <c r="D235" s="6"/>
      <c r="F235" s="1" t="s">
        <v>519</v>
      </c>
      <c r="G235" s="99"/>
    </row>
    <row r="236" spans="3:7" ht="13" hidden="1">
      <c r="C236" s="99"/>
      <c r="D236" s="6"/>
      <c r="F236" s="1" t="s">
        <v>858</v>
      </c>
      <c r="G236" s="99"/>
    </row>
    <row r="237" spans="3:7" ht="13" hidden="1">
      <c r="C237" s="99"/>
      <c r="D237" s="6"/>
      <c r="F237" s="1" t="s">
        <v>859</v>
      </c>
      <c r="G237" s="99"/>
    </row>
    <row r="238" spans="3:7" ht="13" hidden="1">
      <c r="C238" s="99"/>
      <c r="D238" s="6"/>
      <c r="F238" s="1" t="s">
        <v>22</v>
      </c>
      <c r="G238" s="99"/>
    </row>
    <row r="239" spans="3:7" ht="13" hidden="1">
      <c r="C239" s="99"/>
      <c r="D239" s="6"/>
      <c r="F239" s="1" t="s">
        <v>860</v>
      </c>
      <c r="G239" s="99"/>
    </row>
    <row r="240" spans="3:7" ht="13" hidden="1">
      <c r="C240" s="99"/>
      <c r="D240" s="6"/>
      <c r="F240" s="1" t="s">
        <v>861</v>
      </c>
      <c r="G240" s="99"/>
    </row>
    <row r="241" spans="3:7" ht="13" hidden="1">
      <c r="C241" s="99"/>
      <c r="D241" s="6"/>
      <c r="F241" s="1" t="s">
        <v>862</v>
      </c>
      <c r="G241" s="99"/>
    </row>
    <row r="242" spans="3:7" ht="13" hidden="1">
      <c r="C242" s="99"/>
      <c r="D242" s="6"/>
      <c r="F242" s="1" t="s">
        <v>863</v>
      </c>
      <c r="G242" s="99"/>
    </row>
    <row r="243" spans="3:7" ht="13" hidden="1">
      <c r="C243" s="99"/>
      <c r="D243" s="6"/>
      <c r="F243" s="1" t="s">
        <v>864</v>
      </c>
      <c r="G243" s="99"/>
    </row>
    <row r="244" spans="3:7" ht="13" hidden="1">
      <c r="C244" s="99"/>
      <c r="D244" s="6"/>
      <c r="F244" s="1" t="s">
        <v>865</v>
      </c>
      <c r="G244" s="99"/>
    </row>
    <row r="245" spans="3:7" ht="13" hidden="1">
      <c r="C245" s="99"/>
      <c r="D245" s="6"/>
      <c r="F245" s="1" t="s">
        <v>866</v>
      </c>
      <c r="G245" s="99"/>
    </row>
    <row r="246" spans="3:7" ht="13" hidden="1">
      <c r="C246" s="99"/>
      <c r="D246" s="6"/>
      <c r="F246" s="1" t="s">
        <v>867</v>
      </c>
      <c r="G246" s="99"/>
    </row>
    <row r="247" spans="3:7" ht="13">
      <c r="C247" s="99"/>
      <c r="D247" s="6"/>
      <c r="E247" s="1" t="s">
        <v>868</v>
      </c>
      <c r="F247" s="1" t="s">
        <v>869</v>
      </c>
      <c r="G247" s="98">
        <v>4</v>
      </c>
    </row>
    <row r="248" spans="3:7" ht="13" hidden="1">
      <c r="C248" s="99"/>
      <c r="D248" s="6"/>
      <c r="F248" s="1" t="s">
        <v>870</v>
      </c>
      <c r="G248" s="99"/>
    </row>
    <row r="249" spans="3:7" ht="13" hidden="1">
      <c r="C249" s="99"/>
      <c r="D249" s="6"/>
      <c r="F249" s="1" t="s">
        <v>871</v>
      </c>
      <c r="G249" s="99"/>
    </row>
    <row r="250" spans="3:7" ht="13" hidden="1">
      <c r="C250" s="99"/>
      <c r="D250" s="6"/>
      <c r="F250" s="1" t="s">
        <v>872</v>
      </c>
      <c r="G250" s="99"/>
    </row>
    <row r="251" spans="3:7" ht="13">
      <c r="C251" s="99"/>
      <c r="D251" s="6"/>
      <c r="E251" s="1" t="s">
        <v>873</v>
      </c>
      <c r="F251" s="1" t="s">
        <v>874</v>
      </c>
      <c r="G251" s="98">
        <v>5</v>
      </c>
    </row>
    <row r="252" spans="3:7" ht="13" hidden="1">
      <c r="C252" s="99"/>
      <c r="D252" s="6"/>
      <c r="F252" s="1" t="s">
        <v>875</v>
      </c>
      <c r="G252" s="99"/>
    </row>
    <row r="253" spans="3:7" ht="13" hidden="1">
      <c r="C253" s="99"/>
      <c r="D253" s="6"/>
      <c r="F253" s="1" t="s">
        <v>876</v>
      </c>
      <c r="G253" s="99"/>
    </row>
    <row r="254" spans="3:7" ht="13" hidden="1">
      <c r="C254" s="99"/>
      <c r="D254" s="6"/>
      <c r="F254" s="1" t="s">
        <v>877</v>
      </c>
      <c r="G254" s="99"/>
    </row>
    <row r="255" spans="3:7" ht="13" hidden="1">
      <c r="C255" s="99"/>
      <c r="D255" s="6"/>
      <c r="F255" s="1" t="s">
        <v>878</v>
      </c>
      <c r="G255" s="99"/>
    </row>
    <row r="256" spans="3:7" ht="13">
      <c r="C256" s="99"/>
      <c r="D256" s="6"/>
      <c r="E256" s="1" t="s">
        <v>879</v>
      </c>
      <c r="F256" s="1" t="s">
        <v>880</v>
      </c>
      <c r="G256" s="98">
        <v>8</v>
      </c>
    </row>
    <row r="257" spans="3:7" ht="13" hidden="1">
      <c r="C257" s="99"/>
      <c r="F257" s="1" t="s">
        <v>881</v>
      </c>
      <c r="G257" s="99"/>
    </row>
    <row r="258" spans="3:7" ht="13" hidden="1">
      <c r="C258" s="99"/>
      <c r="F258" s="1" t="s">
        <v>882</v>
      </c>
      <c r="G258" s="99"/>
    </row>
    <row r="259" spans="3:7" ht="13" hidden="1">
      <c r="C259" s="99"/>
      <c r="F259" s="1" t="s">
        <v>649</v>
      </c>
      <c r="G259" s="99"/>
    </row>
    <row r="260" spans="3:7" ht="13" hidden="1">
      <c r="C260" s="99"/>
      <c r="F260" s="1" t="s">
        <v>883</v>
      </c>
      <c r="G260" s="99"/>
    </row>
    <row r="261" spans="3:7" ht="13" hidden="1">
      <c r="C261" s="99"/>
      <c r="F261" s="1" t="s">
        <v>539</v>
      </c>
      <c r="G261" s="99"/>
    </row>
    <row r="262" spans="3:7" ht="13" hidden="1">
      <c r="C262" s="99"/>
      <c r="F262" s="1" t="s">
        <v>884</v>
      </c>
      <c r="G262" s="99"/>
    </row>
    <row r="263" spans="3:7" ht="13" hidden="1">
      <c r="C263" s="99"/>
      <c r="F263" s="1" t="s">
        <v>885</v>
      </c>
      <c r="G263" s="99"/>
    </row>
    <row r="264" spans="3:7" ht="13">
      <c r="C264" s="99"/>
      <c r="D264" s="101" t="s">
        <v>886</v>
      </c>
      <c r="E264" s="1" t="s">
        <v>887</v>
      </c>
      <c r="F264" s="1" t="s">
        <v>888</v>
      </c>
      <c r="G264" s="98">
        <v>85</v>
      </c>
    </row>
    <row r="265" spans="3:7" ht="13" hidden="1">
      <c r="C265" s="99"/>
      <c r="D265" s="99"/>
      <c r="E265" s="31" t="s">
        <v>889</v>
      </c>
      <c r="F265" s="1" t="s">
        <v>890</v>
      </c>
      <c r="G265" s="99"/>
    </row>
    <row r="266" spans="3:7" ht="13" hidden="1">
      <c r="C266" s="99"/>
      <c r="D266" s="99"/>
      <c r="E266" s="31" t="s">
        <v>891</v>
      </c>
      <c r="F266" s="1" t="s">
        <v>892</v>
      </c>
      <c r="G266" s="99"/>
    </row>
    <row r="267" spans="3:7" ht="13" hidden="1">
      <c r="C267" s="99"/>
      <c r="D267" s="99"/>
      <c r="F267" s="1" t="s">
        <v>893</v>
      </c>
      <c r="G267" s="99"/>
    </row>
    <row r="268" spans="3:7" ht="13" hidden="1">
      <c r="C268" s="99"/>
      <c r="D268" s="99"/>
      <c r="F268" s="1" t="s">
        <v>894</v>
      </c>
      <c r="G268" s="99"/>
    </row>
    <row r="269" spans="3:7" ht="13" hidden="1">
      <c r="C269" s="99"/>
      <c r="D269" s="99"/>
      <c r="F269" s="1" t="s">
        <v>47</v>
      </c>
      <c r="G269" s="99"/>
    </row>
    <row r="270" spans="3:7" ht="13" hidden="1">
      <c r="C270" s="99"/>
      <c r="D270" s="99"/>
      <c r="F270" s="1" t="s">
        <v>895</v>
      </c>
      <c r="G270" s="99"/>
    </row>
    <row r="271" spans="3:7" ht="13" hidden="1">
      <c r="C271" s="99"/>
      <c r="D271" s="99"/>
      <c r="F271" s="1" t="s">
        <v>896</v>
      </c>
      <c r="G271" s="99"/>
    </row>
    <row r="272" spans="3:7" ht="13" hidden="1">
      <c r="C272" s="99"/>
      <c r="D272" s="99"/>
      <c r="F272" s="1" t="s">
        <v>897</v>
      </c>
      <c r="G272" s="99"/>
    </row>
    <row r="273" spans="3:7" ht="13" hidden="1">
      <c r="C273" s="99"/>
      <c r="D273" s="99"/>
      <c r="F273" s="1" t="s">
        <v>898</v>
      </c>
      <c r="G273" s="99"/>
    </row>
    <row r="274" spans="3:7" ht="13" hidden="1">
      <c r="C274" s="99"/>
      <c r="D274" s="99"/>
      <c r="E274" s="31" t="s">
        <v>899</v>
      </c>
      <c r="F274" s="1" t="s">
        <v>900</v>
      </c>
      <c r="G274" s="99"/>
    </row>
    <row r="275" spans="3:7" ht="13" hidden="1">
      <c r="C275" s="99"/>
      <c r="D275" s="99"/>
      <c r="F275" s="1" t="s">
        <v>901</v>
      </c>
      <c r="G275" s="99"/>
    </row>
    <row r="276" spans="3:7" ht="13" hidden="1">
      <c r="C276" s="99"/>
      <c r="D276" s="99"/>
      <c r="F276" s="1" t="s">
        <v>902</v>
      </c>
      <c r="G276" s="99"/>
    </row>
    <row r="277" spans="3:7" ht="13" hidden="1">
      <c r="C277" s="99"/>
      <c r="D277" s="99"/>
      <c r="F277" s="1" t="s">
        <v>903</v>
      </c>
      <c r="G277" s="99"/>
    </row>
    <row r="278" spans="3:7" ht="13" hidden="1">
      <c r="C278" s="99"/>
      <c r="D278" s="99"/>
      <c r="F278" s="1" t="s">
        <v>904</v>
      </c>
      <c r="G278" s="99"/>
    </row>
    <row r="279" spans="3:7" ht="13" hidden="1">
      <c r="C279" s="99"/>
      <c r="D279" s="99"/>
      <c r="F279" s="1" t="s">
        <v>905</v>
      </c>
      <c r="G279" s="99"/>
    </row>
    <row r="280" spans="3:7" ht="13" hidden="1">
      <c r="C280" s="99"/>
      <c r="D280" s="99"/>
      <c r="F280" s="1" t="s">
        <v>906</v>
      </c>
      <c r="G280" s="99"/>
    </row>
    <row r="281" spans="3:7" ht="13" hidden="1">
      <c r="C281" s="99"/>
      <c r="D281" s="99"/>
      <c r="F281" s="1" t="s">
        <v>907</v>
      </c>
      <c r="G281" s="99"/>
    </row>
    <row r="282" spans="3:7" ht="13" hidden="1">
      <c r="C282" s="99"/>
      <c r="D282" s="99"/>
      <c r="F282" s="1" t="s">
        <v>908</v>
      </c>
      <c r="G282" s="99"/>
    </row>
    <row r="283" spans="3:7" ht="13" hidden="1">
      <c r="C283" s="99"/>
      <c r="D283" s="99"/>
      <c r="F283" s="1" t="s">
        <v>40</v>
      </c>
      <c r="G283" s="99"/>
    </row>
    <row r="284" spans="3:7" ht="13" hidden="1">
      <c r="C284" s="99"/>
      <c r="D284" s="99"/>
      <c r="F284" s="1" t="s">
        <v>909</v>
      </c>
      <c r="G284" s="99"/>
    </row>
    <row r="285" spans="3:7" ht="13" hidden="1">
      <c r="C285" s="99"/>
      <c r="D285" s="99"/>
      <c r="F285" s="1" t="s">
        <v>910</v>
      </c>
      <c r="G285" s="99"/>
    </row>
    <row r="286" spans="3:7" ht="13" hidden="1">
      <c r="C286" s="99"/>
      <c r="D286" s="99"/>
      <c r="F286" s="1" t="s">
        <v>911</v>
      </c>
      <c r="G286" s="99"/>
    </row>
    <row r="287" spans="3:7" ht="13" hidden="1">
      <c r="C287" s="99"/>
      <c r="D287" s="99"/>
      <c r="F287" s="1" t="s">
        <v>912</v>
      </c>
      <c r="G287" s="99"/>
    </row>
    <row r="288" spans="3:7" ht="13" hidden="1">
      <c r="C288" s="99"/>
      <c r="D288" s="99"/>
      <c r="F288" s="1" t="s">
        <v>913</v>
      </c>
      <c r="G288" s="99"/>
    </row>
    <row r="289" spans="3:7" ht="13" hidden="1">
      <c r="C289" s="99"/>
      <c r="D289" s="99"/>
      <c r="F289" s="1" t="s">
        <v>914</v>
      </c>
      <c r="G289" s="99"/>
    </row>
    <row r="290" spans="3:7" ht="13" hidden="1">
      <c r="C290" s="99"/>
      <c r="D290" s="99"/>
      <c r="F290" s="1" t="s">
        <v>915</v>
      </c>
      <c r="G290" s="99"/>
    </row>
    <row r="291" spans="3:7" ht="13" hidden="1">
      <c r="C291" s="99"/>
      <c r="D291" s="99"/>
      <c r="F291" s="1" t="s">
        <v>916</v>
      </c>
      <c r="G291" s="99"/>
    </row>
    <row r="292" spans="3:7" ht="13" hidden="1">
      <c r="C292" s="99"/>
      <c r="D292" s="99"/>
      <c r="F292" s="1" t="s">
        <v>917</v>
      </c>
      <c r="G292" s="99"/>
    </row>
    <row r="293" spans="3:7" ht="13" hidden="1">
      <c r="C293" s="99"/>
      <c r="D293" s="99"/>
      <c r="F293" s="1" t="s">
        <v>918</v>
      </c>
      <c r="G293" s="99"/>
    </row>
    <row r="294" spans="3:7" ht="13" hidden="1">
      <c r="C294" s="99"/>
      <c r="D294" s="99"/>
      <c r="F294" s="1" t="s">
        <v>919</v>
      </c>
      <c r="G294" s="99"/>
    </row>
    <row r="295" spans="3:7" ht="13" hidden="1">
      <c r="C295" s="99"/>
      <c r="D295" s="99"/>
      <c r="F295" s="1" t="s">
        <v>920</v>
      </c>
      <c r="G295" s="99"/>
    </row>
    <row r="296" spans="3:7" ht="13" hidden="1">
      <c r="C296" s="99"/>
      <c r="D296" s="99"/>
      <c r="F296" s="1" t="s">
        <v>921</v>
      </c>
      <c r="G296" s="99"/>
    </row>
    <row r="297" spans="3:7" ht="13" hidden="1">
      <c r="C297" s="99"/>
      <c r="D297" s="99"/>
      <c r="F297" s="1" t="s">
        <v>922</v>
      </c>
      <c r="G297" s="99"/>
    </row>
    <row r="298" spans="3:7" ht="13" hidden="1">
      <c r="C298" s="99"/>
      <c r="D298" s="99"/>
      <c r="F298" s="1" t="s">
        <v>923</v>
      </c>
      <c r="G298" s="99"/>
    </row>
    <row r="299" spans="3:7" ht="13" hidden="1">
      <c r="C299" s="99"/>
      <c r="D299" s="99"/>
      <c r="F299" s="1" t="s">
        <v>242</v>
      </c>
      <c r="G299" s="99"/>
    </row>
    <row r="300" spans="3:7" ht="13" hidden="1">
      <c r="C300" s="99"/>
      <c r="D300" s="99"/>
      <c r="F300" s="1" t="s">
        <v>924</v>
      </c>
      <c r="G300" s="99"/>
    </row>
    <row r="301" spans="3:7" ht="13" hidden="1">
      <c r="C301" s="99"/>
      <c r="D301" s="99"/>
      <c r="F301" s="1" t="s">
        <v>925</v>
      </c>
      <c r="G301" s="99"/>
    </row>
    <row r="302" spans="3:7" ht="13" hidden="1">
      <c r="C302" s="99"/>
      <c r="D302" s="99"/>
      <c r="F302" s="1" t="s">
        <v>926</v>
      </c>
      <c r="G302" s="99"/>
    </row>
    <row r="303" spans="3:7" ht="13" hidden="1">
      <c r="C303" s="99"/>
      <c r="D303" s="99"/>
      <c r="F303" s="1" t="s">
        <v>927</v>
      </c>
      <c r="G303" s="99"/>
    </row>
    <row r="304" spans="3:7" ht="13" hidden="1">
      <c r="C304" s="99"/>
      <c r="D304" s="99"/>
      <c r="F304" s="1" t="s">
        <v>928</v>
      </c>
      <c r="G304" s="99"/>
    </row>
    <row r="305" spans="3:7" ht="13" hidden="1">
      <c r="C305" s="99"/>
      <c r="D305" s="99"/>
      <c r="F305" s="1" t="s">
        <v>929</v>
      </c>
      <c r="G305" s="99"/>
    </row>
    <row r="306" spans="3:7" ht="13" hidden="1">
      <c r="C306" s="99"/>
      <c r="D306" s="99"/>
      <c r="F306" s="1" t="s">
        <v>930</v>
      </c>
      <c r="G306" s="99"/>
    </row>
    <row r="307" spans="3:7" ht="13" hidden="1">
      <c r="C307" s="99"/>
      <c r="D307" s="99"/>
      <c r="F307" s="1" t="s">
        <v>931</v>
      </c>
      <c r="G307" s="99"/>
    </row>
    <row r="308" spans="3:7" ht="13" hidden="1">
      <c r="C308" s="99"/>
      <c r="D308" s="99"/>
      <c r="F308" s="1" t="s">
        <v>932</v>
      </c>
      <c r="G308" s="99"/>
    </row>
    <row r="309" spans="3:7" ht="13" hidden="1">
      <c r="C309" s="99"/>
      <c r="D309" s="99"/>
      <c r="F309" s="1" t="s">
        <v>933</v>
      </c>
      <c r="G309" s="99"/>
    </row>
    <row r="310" spans="3:7" ht="13" hidden="1">
      <c r="C310" s="99"/>
      <c r="D310" s="99"/>
      <c r="F310" s="1" t="s">
        <v>48</v>
      </c>
      <c r="G310" s="99"/>
    </row>
    <row r="311" spans="3:7" ht="13" hidden="1">
      <c r="C311" s="99"/>
      <c r="D311" s="99"/>
      <c r="F311" s="1" t="s">
        <v>934</v>
      </c>
      <c r="G311" s="99"/>
    </row>
    <row r="312" spans="3:7" ht="13" hidden="1">
      <c r="C312" s="99"/>
      <c r="D312" s="99"/>
      <c r="F312" s="1" t="s">
        <v>935</v>
      </c>
      <c r="G312" s="99"/>
    </row>
    <row r="313" spans="3:7" ht="13" hidden="1">
      <c r="C313" s="99"/>
      <c r="D313" s="99"/>
      <c r="F313" s="1" t="s">
        <v>936</v>
      </c>
      <c r="G313" s="99"/>
    </row>
    <row r="314" spans="3:7" ht="13" hidden="1">
      <c r="C314" s="99"/>
      <c r="D314" s="99"/>
      <c r="F314" s="1" t="s">
        <v>937</v>
      </c>
      <c r="G314" s="99"/>
    </row>
    <row r="315" spans="3:7" ht="13" hidden="1">
      <c r="C315" s="99"/>
      <c r="D315" s="99"/>
      <c r="F315" s="1" t="s">
        <v>938</v>
      </c>
      <c r="G315" s="99"/>
    </row>
    <row r="316" spans="3:7" ht="13" hidden="1">
      <c r="C316" s="99"/>
      <c r="D316" s="99"/>
      <c r="F316" s="1" t="s">
        <v>53</v>
      </c>
      <c r="G316" s="99"/>
    </row>
    <row r="317" spans="3:7" ht="13" hidden="1">
      <c r="C317" s="99"/>
      <c r="D317" s="99"/>
      <c r="F317" s="1" t="s">
        <v>939</v>
      </c>
      <c r="G317" s="99"/>
    </row>
    <row r="318" spans="3:7" ht="13" hidden="1">
      <c r="C318" s="99"/>
      <c r="D318" s="99"/>
      <c r="F318" s="1" t="s">
        <v>940</v>
      </c>
      <c r="G318" s="99"/>
    </row>
    <row r="319" spans="3:7" ht="13" hidden="1">
      <c r="C319" s="99"/>
      <c r="D319" s="99"/>
      <c r="F319" s="1" t="s">
        <v>941</v>
      </c>
      <c r="G319" s="99"/>
    </row>
    <row r="320" spans="3:7" ht="13" hidden="1">
      <c r="C320" s="99"/>
      <c r="D320" s="99"/>
      <c r="F320" s="1" t="s">
        <v>942</v>
      </c>
      <c r="G320" s="99"/>
    </row>
    <row r="321" spans="3:7" ht="13" hidden="1">
      <c r="C321" s="99"/>
      <c r="D321" s="99"/>
      <c r="F321" s="1" t="s">
        <v>943</v>
      </c>
      <c r="G321" s="99"/>
    </row>
    <row r="322" spans="3:7" ht="13" hidden="1">
      <c r="C322" s="99"/>
      <c r="D322" s="99"/>
      <c r="F322" s="1" t="s">
        <v>944</v>
      </c>
      <c r="G322" s="99"/>
    </row>
    <row r="323" spans="3:7" ht="13" hidden="1">
      <c r="C323" s="99"/>
      <c r="D323" s="99"/>
      <c r="F323" s="1" t="s">
        <v>945</v>
      </c>
      <c r="G323" s="99"/>
    </row>
    <row r="324" spans="3:7" ht="13" hidden="1">
      <c r="C324" s="99"/>
      <c r="D324" s="99"/>
      <c r="F324" s="1" t="s">
        <v>946</v>
      </c>
      <c r="G324" s="99"/>
    </row>
    <row r="325" spans="3:7" ht="13" hidden="1">
      <c r="C325" s="99"/>
      <c r="D325" s="99"/>
      <c r="F325" s="1" t="s">
        <v>947</v>
      </c>
      <c r="G325" s="99"/>
    </row>
    <row r="326" spans="3:7" ht="13" hidden="1">
      <c r="C326" s="99"/>
      <c r="D326" s="99"/>
      <c r="E326" s="31" t="s">
        <v>948</v>
      </c>
      <c r="F326" s="1" t="s">
        <v>949</v>
      </c>
      <c r="G326" s="99"/>
    </row>
    <row r="327" spans="3:7" ht="13" hidden="1">
      <c r="C327" s="99"/>
      <c r="D327" s="99"/>
      <c r="F327" s="1" t="s">
        <v>950</v>
      </c>
      <c r="G327" s="99"/>
    </row>
    <row r="328" spans="3:7" ht="13" hidden="1">
      <c r="C328" s="99"/>
      <c r="D328" s="99"/>
      <c r="F328" s="1" t="s">
        <v>951</v>
      </c>
      <c r="G328" s="99"/>
    </row>
    <row r="329" spans="3:7" ht="13" hidden="1">
      <c r="C329" s="99"/>
      <c r="D329" s="99"/>
      <c r="F329" s="1" t="s">
        <v>952</v>
      </c>
      <c r="G329" s="99"/>
    </row>
    <row r="330" spans="3:7" ht="13" hidden="1">
      <c r="C330" s="99"/>
      <c r="D330" s="99"/>
      <c r="F330" s="1" t="s">
        <v>953</v>
      </c>
      <c r="G330" s="99"/>
    </row>
    <row r="331" spans="3:7" ht="13" hidden="1">
      <c r="C331" s="99"/>
      <c r="D331" s="99"/>
      <c r="E331" s="30" t="s">
        <v>954</v>
      </c>
      <c r="F331" s="1" t="s">
        <v>955</v>
      </c>
      <c r="G331" s="99"/>
    </row>
    <row r="332" spans="3:7" ht="13" hidden="1">
      <c r="C332" s="99"/>
      <c r="D332" s="99"/>
      <c r="F332" s="1" t="s">
        <v>956</v>
      </c>
      <c r="G332" s="99"/>
    </row>
    <row r="333" spans="3:7" ht="13" hidden="1">
      <c r="C333" s="99"/>
      <c r="D333" s="99"/>
      <c r="F333" s="1" t="s">
        <v>957</v>
      </c>
      <c r="G333" s="99"/>
    </row>
    <row r="334" spans="3:7" ht="13" hidden="1">
      <c r="C334" s="99"/>
      <c r="D334" s="99"/>
      <c r="F334" s="1" t="s">
        <v>958</v>
      </c>
      <c r="G334" s="99"/>
    </row>
    <row r="335" spans="3:7" ht="13" hidden="1">
      <c r="C335" s="99"/>
      <c r="D335" s="99"/>
      <c r="F335" s="1" t="s">
        <v>959</v>
      </c>
      <c r="G335" s="99"/>
    </row>
    <row r="336" spans="3:7" ht="13" hidden="1">
      <c r="C336" s="99"/>
      <c r="D336" s="99"/>
      <c r="F336" s="1" t="s">
        <v>960</v>
      </c>
      <c r="G336" s="99"/>
    </row>
    <row r="337" spans="3:7" ht="13" hidden="1">
      <c r="C337" s="99"/>
      <c r="D337" s="99"/>
      <c r="F337" s="1" t="s">
        <v>961</v>
      </c>
      <c r="G337" s="99"/>
    </row>
    <row r="338" spans="3:7" ht="13" hidden="1">
      <c r="C338" s="99"/>
      <c r="D338" s="99"/>
      <c r="F338" s="1" t="s">
        <v>962</v>
      </c>
      <c r="G338" s="99"/>
    </row>
    <row r="339" spans="3:7" ht="13" hidden="1">
      <c r="C339" s="99"/>
      <c r="D339" s="99"/>
      <c r="E339" s="30" t="s">
        <v>963</v>
      </c>
      <c r="F339" s="1" t="s">
        <v>964</v>
      </c>
      <c r="G339" s="99"/>
    </row>
    <row r="340" spans="3:7" ht="13" hidden="1">
      <c r="C340" s="99"/>
      <c r="D340" s="99"/>
      <c r="F340" s="1" t="s">
        <v>965</v>
      </c>
      <c r="G340" s="99"/>
    </row>
    <row r="341" spans="3:7" ht="13" hidden="1">
      <c r="C341" s="99"/>
      <c r="D341" s="99"/>
      <c r="F341" s="1" t="s">
        <v>966</v>
      </c>
      <c r="G341" s="99"/>
    </row>
    <row r="342" spans="3:7" ht="13" hidden="1">
      <c r="C342" s="99"/>
      <c r="D342" s="99"/>
      <c r="F342" s="1" t="s">
        <v>967</v>
      </c>
      <c r="G342" s="99"/>
    </row>
    <row r="343" spans="3:7" ht="13" hidden="1">
      <c r="C343" s="99"/>
      <c r="D343" s="99"/>
      <c r="F343" s="1" t="s">
        <v>968</v>
      </c>
      <c r="G343" s="99"/>
    </row>
    <row r="344" spans="3:7" ht="13" hidden="1">
      <c r="C344" s="99"/>
      <c r="D344" s="99"/>
      <c r="F344" s="1" t="s">
        <v>969</v>
      </c>
      <c r="G344" s="99"/>
    </row>
    <row r="345" spans="3:7" ht="13" hidden="1">
      <c r="C345" s="99"/>
      <c r="D345" s="99"/>
      <c r="F345" s="1" t="s">
        <v>970</v>
      </c>
      <c r="G345" s="99"/>
    </row>
    <row r="346" spans="3:7" ht="13" hidden="1">
      <c r="C346" s="99"/>
      <c r="D346" s="99"/>
      <c r="F346" s="1" t="s">
        <v>971</v>
      </c>
      <c r="G346" s="99"/>
    </row>
    <row r="347" spans="3:7" ht="13" hidden="1">
      <c r="C347" s="99"/>
      <c r="D347" s="99"/>
      <c r="F347" s="1" t="s">
        <v>972</v>
      </c>
      <c r="G347" s="99"/>
    </row>
    <row r="348" spans="3:7" ht="13" hidden="1">
      <c r="C348" s="99"/>
      <c r="D348" s="99"/>
      <c r="F348" s="1" t="s">
        <v>973</v>
      </c>
      <c r="G348" s="99"/>
    </row>
    <row r="349" spans="3:7" ht="13">
      <c r="C349" s="99"/>
      <c r="D349" s="99"/>
      <c r="E349" s="1" t="s">
        <v>974</v>
      </c>
      <c r="F349" s="1" t="s">
        <v>38</v>
      </c>
      <c r="G349" s="98">
        <v>66</v>
      </c>
    </row>
    <row r="350" spans="3:7" ht="13" hidden="1">
      <c r="C350" s="99"/>
      <c r="D350" s="99"/>
      <c r="F350" s="1" t="s">
        <v>975</v>
      </c>
      <c r="G350" s="99"/>
    </row>
    <row r="351" spans="3:7" ht="13" hidden="1">
      <c r="C351" s="99"/>
      <c r="D351" s="99"/>
      <c r="F351" s="1" t="s">
        <v>976</v>
      </c>
      <c r="G351" s="99"/>
    </row>
    <row r="352" spans="3:7" ht="13" hidden="1">
      <c r="C352" s="99"/>
      <c r="D352" s="99"/>
      <c r="F352" s="1" t="s">
        <v>977</v>
      </c>
      <c r="G352" s="99"/>
    </row>
    <row r="353" spans="3:7" ht="13" hidden="1">
      <c r="C353" s="99"/>
      <c r="D353" s="99"/>
      <c r="F353" s="1" t="s">
        <v>978</v>
      </c>
      <c r="G353" s="99"/>
    </row>
    <row r="354" spans="3:7" ht="13" hidden="1">
      <c r="C354" s="99"/>
      <c r="D354" s="99"/>
      <c r="F354" s="1" t="s">
        <v>979</v>
      </c>
      <c r="G354" s="99"/>
    </row>
    <row r="355" spans="3:7" ht="13" hidden="1">
      <c r="C355" s="99"/>
      <c r="D355" s="99"/>
      <c r="F355" s="1" t="s">
        <v>980</v>
      </c>
      <c r="G355" s="99"/>
    </row>
    <row r="356" spans="3:7" ht="13" hidden="1">
      <c r="C356" s="99"/>
      <c r="D356" s="99"/>
      <c r="F356" s="1" t="s">
        <v>981</v>
      </c>
      <c r="G356" s="99"/>
    </row>
    <row r="357" spans="3:7" ht="13" hidden="1">
      <c r="C357" s="99"/>
      <c r="D357" s="99"/>
      <c r="F357" s="1" t="s">
        <v>982</v>
      </c>
      <c r="G357" s="99"/>
    </row>
    <row r="358" spans="3:7" ht="13" hidden="1">
      <c r="C358" s="99"/>
      <c r="D358" s="99"/>
      <c r="F358" s="1" t="s">
        <v>983</v>
      </c>
      <c r="G358" s="99"/>
    </row>
    <row r="359" spans="3:7" ht="13" hidden="1">
      <c r="C359" s="99"/>
      <c r="D359" s="99"/>
      <c r="F359" s="1" t="s">
        <v>984</v>
      </c>
      <c r="G359" s="99"/>
    </row>
    <row r="360" spans="3:7" ht="13" hidden="1">
      <c r="C360" s="99"/>
      <c r="D360" s="99"/>
      <c r="F360" s="1" t="s">
        <v>985</v>
      </c>
      <c r="G360" s="99"/>
    </row>
    <row r="361" spans="3:7" ht="13" hidden="1">
      <c r="C361" s="99"/>
      <c r="D361" s="99"/>
      <c r="F361" s="1" t="s">
        <v>986</v>
      </c>
      <c r="G361" s="99"/>
    </row>
    <row r="362" spans="3:7" ht="13" hidden="1">
      <c r="C362" s="99"/>
      <c r="D362" s="99"/>
      <c r="F362" s="1" t="s">
        <v>987</v>
      </c>
      <c r="G362" s="99"/>
    </row>
    <row r="363" spans="3:7" ht="13" hidden="1">
      <c r="C363" s="99"/>
      <c r="D363" s="99"/>
      <c r="F363" s="1" t="s">
        <v>526</v>
      </c>
      <c r="G363" s="99"/>
    </row>
    <row r="364" spans="3:7" ht="13" hidden="1">
      <c r="C364" s="99"/>
      <c r="D364" s="99"/>
      <c r="F364" s="1" t="s">
        <v>527</v>
      </c>
      <c r="G364" s="99"/>
    </row>
    <row r="365" spans="3:7" ht="13" hidden="1">
      <c r="C365" s="99"/>
      <c r="D365" s="99"/>
      <c r="F365" s="1" t="s">
        <v>42</v>
      </c>
      <c r="G365" s="99"/>
    </row>
    <row r="366" spans="3:7" ht="13" hidden="1">
      <c r="C366" s="99"/>
      <c r="D366" s="99"/>
      <c r="F366" s="1" t="s">
        <v>240</v>
      </c>
      <c r="G366" s="99"/>
    </row>
    <row r="367" spans="3:7" ht="13" hidden="1">
      <c r="C367" s="99"/>
      <c r="D367" s="99"/>
      <c r="F367" s="1" t="s">
        <v>44</v>
      </c>
      <c r="G367" s="99"/>
    </row>
    <row r="368" spans="3:7" ht="13" hidden="1">
      <c r="C368" s="99"/>
      <c r="D368" s="99"/>
      <c r="F368" s="1" t="s">
        <v>45</v>
      </c>
      <c r="G368" s="99"/>
    </row>
    <row r="369" spans="3:7" ht="13" hidden="1">
      <c r="C369" s="99"/>
      <c r="D369" s="99"/>
      <c r="F369" s="1" t="s">
        <v>988</v>
      </c>
      <c r="G369" s="99"/>
    </row>
    <row r="370" spans="3:7" ht="13" hidden="1">
      <c r="C370" s="99"/>
      <c r="D370" s="99"/>
      <c r="F370" s="1" t="s">
        <v>989</v>
      </c>
      <c r="G370" s="99"/>
    </row>
    <row r="371" spans="3:7" ht="13" hidden="1">
      <c r="C371" s="99"/>
      <c r="D371" s="99"/>
      <c r="F371" s="1" t="s">
        <v>990</v>
      </c>
      <c r="G371" s="99"/>
    </row>
    <row r="372" spans="3:7" ht="13" hidden="1">
      <c r="C372" s="99"/>
      <c r="D372" s="99"/>
      <c r="F372" s="1" t="s">
        <v>991</v>
      </c>
      <c r="G372" s="99"/>
    </row>
    <row r="373" spans="3:7" ht="13" hidden="1">
      <c r="C373" s="99"/>
      <c r="D373" s="99"/>
      <c r="F373" s="1" t="s">
        <v>992</v>
      </c>
      <c r="G373" s="99"/>
    </row>
    <row r="374" spans="3:7" ht="13" hidden="1">
      <c r="C374" s="99"/>
      <c r="D374" s="99"/>
      <c r="F374" s="1" t="s">
        <v>49</v>
      </c>
      <c r="G374" s="99"/>
    </row>
    <row r="375" spans="3:7" ht="13" hidden="1">
      <c r="C375" s="99"/>
      <c r="D375" s="99"/>
      <c r="F375" s="1" t="s">
        <v>993</v>
      </c>
      <c r="G375" s="99"/>
    </row>
    <row r="376" spans="3:7" ht="13" hidden="1">
      <c r="C376" s="99"/>
      <c r="D376" s="99"/>
      <c r="F376" s="1" t="s">
        <v>994</v>
      </c>
      <c r="G376" s="99"/>
    </row>
    <row r="377" spans="3:7" ht="13" hidden="1">
      <c r="C377" s="99"/>
      <c r="D377" s="99"/>
      <c r="F377" s="1" t="s">
        <v>50</v>
      </c>
      <c r="G377" s="99"/>
    </row>
    <row r="378" spans="3:7" ht="13" hidden="1">
      <c r="C378" s="99"/>
      <c r="D378" s="99"/>
      <c r="F378" s="1" t="s">
        <v>995</v>
      </c>
      <c r="G378" s="99"/>
    </row>
    <row r="379" spans="3:7" ht="13" hidden="1">
      <c r="C379" s="99"/>
      <c r="D379" s="99"/>
      <c r="F379" s="1" t="s">
        <v>996</v>
      </c>
      <c r="G379" s="99"/>
    </row>
    <row r="380" spans="3:7" ht="13" hidden="1">
      <c r="C380" s="99"/>
      <c r="D380" s="99"/>
      <c r="F380" s="1" t="s">
        <v>997</v>
      </c>
      <c r="G380" s="99"/>
    </row>
    <row r="381" spans="3:7" ht="13" hidden="1">
      <c r="C381" s="99"/>
      <c r="D381" s="99"/>
      <c r="F381" s="1" t="s">
        <v>530</v>
      </c>
      <c r="G381" s="99"/>
    </row>
    <row r="382" spans="3:7" ht="13" hidden="1">
      <c r="C382" s="99"/>
      <c r="D382" s="99"/>
      <c r="F382" s="1" t="s">
        <v>998</v>
      </c>
      <c r="G382" s="99"/>
    </row>
    <row r="383" spans="3:7" ht="13" hidden="1">
      <c r="C383" s="99"/>
      <c r="D383" s="99"/>
      <c r="F383" s="1" t="s">
        <v>999</v>
      </c>
      <c r="G383" s="99"/>
    </row>
    <row r="384" spans="3:7" ht="13" hidden="1">
      <c r="C384" s="99"/>
      <c r="D384" s="99"/>
      <c r="F384" s="1" t="s">
        <v>1000</v>
      </c>
      <c r="G384" s="99"/>
    </row>
    <row r="385" spans="3:7" ht="13" hidden="1">
      <c r="C385" s="99"/>
      <c r="D385" s="99"/>
      <c r="F385" s="1" t="s">
        <v>1001</v>
      </c>
      <c r="G385" s="99"/>
    </row>
    <row r="386" spans="3:7" ht="13" hidden="1">
      <c r="C386" s="99"/>
      <c r="D386" s="99"/>
      <c r="F386" s="1" t="s">
        <v>1002</v>
      </c>
      <c r="G386" s="99"/>
    </row>
    <row r="387" spans="3:7" ht="13" hidden="1">
      <c r="C387" s="99"/>
      <c r="D387" s="99"/>
      <c r="F387" s="1" t="s">
        <v>1003</v>
      </c>
      <c r="G387" s="99"/>
    </row>
    <row r="388" spans="3:7" ht="13" hidden="1">
      <c r="C388" s="99"/>
      <c r="D388" s="99"/>
      <c r="F388" s="1" t="s">
        <v>1004</v>
      </c>
      <c r="G388" s="99"/>
    </row>
    <row r="389" spans="3:7" ht="13" hidden="1">
      <c r="C389" s="99"/>
      <c r="D389" s="99"/>
      <c r="F389" s="1" t="s">
        <v>1005</v>
      </c>
      <c r="G389" s="99"/>
    </row>
    <row r="390" spans="3:7" ht="13" hidden="1">
      <c r="C390" s="99"/>
      <c r="D390" s="99"/>
      <c r="F390" s="1" t="s">
        <v>1006</v>
      </c>
      <c r="G390" s="99"/>
    </row>
    <row r="391" spans="3:7" ht="13" hidden="1">
      <c r="C391" s="99"/>
      <c r="D391" s="99"/>
      <c r="F391" s="1" t="s">
        <v>43</v>
      </c>
      <c r="G391" s="99"/>
    </row>
    <row r="392" spans="3:7" ht="13" hidden="1">
      <c r="C392" s="99"/>
      <c r="D392" s="99"/>
      <c r="F392" s="1" t="s">
        <v>1007</v>
      </c>
      <c r="G392" s="99"/>
    </row>
    <row r="393" spans="3:7" ht="13" hidden="1">
      <c r="C393" s="99"/>
      <c r="D393" s="99"/>
      <c r="F393" s="1" t="s">
        <v>1008</v>
      </c>
      <c r="G393" s="99"/>
    </row>
    <row r="394" spans="3:7" ht="13" hidden="1">
      <c r="C394" s="99"/>
      <c r="D394" s="99"/>
      <c r="F394" s="1" t="s">
        <v>1009</v>
      </c>
      <c r="G394" s="99"/>
    </row>
    <row r="395" spans="3:7" ht="13" hidden="1">
      <c r="C395" s="99"/>
      <c r="D395" s="99"/>
      <c r="F395" s="1" t="s">
        <v>1010</v>
      </c>
      <c r="G395" s="99"/>
    </row>
    <row r="396" spans="3:7" ht="13" hidden="1">
      <c r="C396" s="99"/>
      <c r="D396" s="99"/>
      <c r="F396" s="1" t="s">
        <v>1011</v>
      </c>
      <c r="G396" s="99"/>
    </row>
    <row r="397" spans="3:7" ht="13" hidden="1">
      <c r="C397" s="99"/>
      <c r="D397" s="99"/>
      <c r="F397" s="1" t="s">
        <v>1012</v>
      </c>
      <c r="G397" s="99"/>
    </row>
    <row r="398" spans="3:7" ht="13" hidden="1">
      <c r="C398" s="99"/>
      <c r="D398" s="99"/>
      <c r="F398" s="1" t="s">
        <v>1013</v>
      </c>
      <c r="G398" s="99"/>
    </row>
    <row r="399" spans="3:7" ht="13" hidden="1">
      <c r="C399" s="99"/>
      <c r="D399" s="99"/>
      <c r="F399" s="1" t="s">
        <v>1014</v>
      </c>
      <c r="G399" s="99"/>
    </row>
    <row r="400" spans="3:7" ht="13" hidden="1">
      <c r="C400" s="99"/>
      <c r="D400" s="99"/>
      <c r="F400" s="1" t="s">
        <v>1015</v>
      </c>
      <c r="G400" s="99"/>
    </row>
    <row r="401" spans="3:7" ht="13" hidden="1">
      <c r="C401" s="99"/>
      <c r="D401" s="99"/>
      <c r="F401" s="1" t="s">
        <v>46</v>
      </c>
      <c r="G401" s="99"/>
    </row>
    <row r="402" spans="3:7" ht="13" hidden="1">
      <c r="C402" s="99"/>
      <c r="D402" s="99"/>
      <c r="F402" s="1" t="s">
        <v>1016</v>
      </c>
      <c r="G402" s="99"/>
    </row>
    <row r="403" spans="3:7" ht="13" hidden="1">
      <c r="C403" s="99"/>
      <c r="D403" s="99"/>
      <c r="F403" s="1" t="s">
        <v>1017</v>
      </c>
      <c r="G403" s="99"/>
    </row>
    <row r="404" spans="3:7" ht="13" hidden="1">
      <c r="C404" s="99"/>
      <c r="D404" s="99"/>
      <c r="F404" s="1" t="s">
        <v>1018</v>
      </c>
      <c r="G404" s="99"/>
    </row>
    <row r="405" spans="3:7" ht="13" hidden="1">
      <c r="C405" s="99"/>
      <c r="D405" s="99"/>
      <c r="F405" s="1" t="s">
        <v>1019</v>
      </c>
      <c r="G405" s="99"/>
    </row>
    <row r="406" spans="3:7" ht="13" hidden="1">
      <c r="C406" s="99"/>
      <c r="D406" s="99"/>
      <c r="F406" s="1" t="s">
        <v>1020</v>
      </c>
      <c r="G406" s="99"/>
    </row>
    <row r="407" spans="3:7" ht="13" hidden="1">
      <c r="C407" s="99"/>
      <c r="D407" s="99"/>
      <c r="F407" s="1" t="s">
        <v>1021</v>
      </c>
      <c r="G407" s="99"/>
    </row>
    <row r="408" spans="3:7" ht="13" hidden="1">
      <c r="C408" s="99"/>
      <c r="D408" s="99"/>
      <c r="F408" s="1" t="s">
        <v>1022</v>
      </c>
      <c r="G408" s="99"/>
    </row>
    <row r="409" spans="3:7" ht="13" hidden="1">
      <c r="C409" s="99"/>
      <c r="D409" s="99"/>
      <c r="F409" s="1" t="s">
        <v>1023</v>
      </c>
      <c r="G409" s="99"/>
    </row>
    <row r="410" spans="3:7" ht="13" hidden="1">
      <c r="C410" s="99"/>
      <c r="D410" s="99"/>
      <c r="F410" s="1" t="s">
        <v>1024</v>
      </c>
      <c r="G410" s="99"/>
    </row>
    <row r="411" spans="3:7" ht="13" hidden="1">
      <c r="C411" s="99"/>
      <c r="D411" s="99"/>
      <c r="F411" s="1" t="s">
        <v>1025</v>
      </c>
      <c r="G411" s="99"/>
    </row>
    <row r="412" spans="3:7" ht="13" hidden="1">
      <c r="C412" s="99"/>
      <c r="D412" s="99"/>
      <c r="F412" s="1" t="s">
        <v>1026</v>
      </c>
      <c r="G412" s="99"/>
    </row>
    <row r="413" spans="3:7" ht="13" hidden="1">
      <c r="C413" s="99"/>
      <c r="D413" s="99"/>
      <c r="F413" s="1" t="s">
        <v>1027</v>
      </c>
      <c r="G413" s="99"/>
    </row>
    <row r="414" spans="3:7" ht="13" hidden="1">
      <c r="C414" s="99"/>
      <c r="D414" s="99"/>
      <c r="F414" s="1" t="s">
        <v>51</v>
      </c>
      <c r="G414" s="99"/>
    </row>
    <row r="415" spans="3:7" ht="13">
      <c r="C415" s="99"/>
      <c r="D415" s="99"/>
      <c r="E415" s="1" t="s">
        <v>886</v>
      </c>
      <c r="F415" s="1" t="s">
        <v>1028</v>
      </c>
      <c r="G415" s="98">
        <v>8</v>
      </c>
    </row>
    <row r="416" spans="3:7" ht="13" hidden="1">
      <c r="C416" s="99"/>
      <c r="D416" s="6"/>
      <c r="F416" s="1" t="s">
        <v>1029</v>
      </c>
      <c r="G416" s="99"/>
    </row>
    <row r="417" spans="3:7" ht="13" hidden="1">
      <c r="C417" s="99"/>
      <c r="D417" s="6"/>
      <c r="F417" s="1" t="s">
        <v>1030</v>
      </c>
      <c r="G417" s="99"/>
    </row>
    <row r="418" spans="3:7" ht="13" hidden="1">
      <c r="C418" s="99"/>
      <c r="D418" s="6"/>
      <c r="F418" s="1" t="s">
        <v>1031</v>
      </c>
      <c r="G418" s="99"/>
    </row>
    <row r="419" spans="3:7" ht="13" hidden="1">
      <c r="C419" s="99"/>
      <c r="D419" s="6"/>
      <c r="F419" s="1" t="s">
        <v>1032</v>
      </c>
      <c r="G419" s="99"/>
    </row>
    <row r="420" spans="3:7" ht="13" hidden="1">
      <c r="C420" s="99"/>
      <c r="D420" s="6"/>
      <c r="F420" s="1" t="s">
        <v>980</v>
      </c>
      <c r="G420" s="99"/>
    </row>
    <row r="421" spans="3:7" ht="13" hidden="1">
      <c r="C421" s="99"/>
      <c r="D421" s="6"/>
      <c r="F421" s="1" t="s">
        <v>1033</v>
      </c>
      <c r="G421" s="99"/>
    </row>
    <row r="422" spans="3:7" ht="13" hidden="1">
      <c r="C422" s="99"/>
      <c r="D422" s="6"/>
      <c r="F422" s="1" t="s">
        <v>1034</v>
      </c>
      <c r="G422" s="99"/>
    </row>
    <row r="423" spans="3:7" ht="13">
      <c r="C423" s="99"/>
      <c r="D423" s="6"/>
      <c r="E423" s="1" t="s">
        <v>54</v>
      </c>
      <c r="F423" s="1" t="s">
        <v>870</v>
      </c>
      <c r="G423" s="98">
        <v>4</v>
      </c>
    </row>
    <row r="424" spans="3:7" ht="13" hidden="1">
      <c r="C424" s="99"/>
      <c r="D424" s="6"/>
      <c r="F424" s="1" t="s">
        <v>55</v>
      </c>
      <c r="G424" s="99"/>
    </row>
    <row r="425" spans="3:7" ht="13" hidden="1">
      <c r="C425" s="99"/>
      <c r="D425" s="6"/>
      <c r="F425" s="1" t="s">
        <v>57</v>
      </c>
      <c r="G425" s="99"/>
    </row>
    <row r="426" spans="3:7" ht="13" hidden="1">
      <c r="C426" s="99"/>
      <c r="D426" s="6"/>
      <c r="F426" s="1" t="s">
        <v>1035</v>
      </c>
      <c r="G426" s="99"/>
    </row>
    <row r="427" spans="3:7" ht="13">
      <c r="C427" s="99"/>
      <c r="D427" s="6"/>
      <c r="E427" s="1" t="s">
        <v>1036</v>
      </c>
      <c r="F427" s="1" t="s">
        <v>1037</v>
      </c>
      <c r="G427" s="98">
        <v>9</v>
      </c>
    </row>
    <row r="428" spans="3:7" ht="13" hidden="1">
      <c r="C428" s="99"/>
      <c r="D428" s="6"/>
      <c r="F428" s="1" t="s">
        <v>1038</v>
      </c>
      <c r="G428" s="99"/>
    </row>
    <row r="429" spans="3:7" ht="13" hidden="1">
      <c r="C429" s="99"/>
      <c r="D429" s="6"/>
      <c r="F429" s="1" t="s">
        <v>1039</v>
      </c>
      <c r="G429" s="99"/>
    </row>
    <row r="430" spans="3:7" ht="13" hidden="1">
      <c r="C430" s="99"/>
      <c r="D430" s="6"/>
      <c r="F430" s="1" t="s">
        <v>59</v>
      </c>
      <c r="G430" s="99"/>
    </row>
    <row r="431" spans="3:7" ht="13" hidden="1">
      <c r="C431" s="99"/>
      <c r="D431" s="6"/>
      <c r="F431" s="1" t="s">
        <v>1040</v>
      </c>
      <c r="G431" s="99"/>
    </row>
    <row r="432" spans="3:7" ht="13" hidden="1">
      <c r="C432" s="99"/>
      <c r="D432" s="6"/>
      <c r="F432" s="1" t="s">
        <v>61</v>
      </c>
      <c r="G432" s="99"/>
    </row>
    <row r="433" spans="3:7" ht="13" hidden="1">
      <c r="C433" s="99"/>
      <c r="D433" s="6"/>
      <c r="F433" s="1" t="s">
        <v>1041</v>
      </c>
      <c r="G433" s="99"/>
    </row>
    <row r="434" spans="3:7" ht="13" hidden="1">
      <c r="C434" s="99"/>
      <c r="D434" s="6"/>
      <c r="F434" s="1" t="s">
        <v>62</v>
      </c>
      <c r="G434" s="99"/>
    </row>
    <row r="435" spans="3:7" ht="13" hidden="1">
      <c r="C435" s="99"/>
      <c r="D435" s="6"/>
      <c r="F435" s="1" t="s">
        <v>1042</v>
      </c>
      <c r="G435" s="99"/>
    </row>
    <row r="436" spans="3:7" ht="13">
      <c r="C436" s="99"/>
      <c r="D436" s="6"/>
      <c r="E436" s="1" t="s">
        <v>1043</v>
      </c>
      <c r="F436" s="1" t="s">
        <v>1044</v>
      </c>
      <c r="G436" s="98">
        <v>2</v>
      </c>
    </row>
    <row r="437" spans="3:7" ht="13" hidden="1">
      <c r="C437" s="99"/>
      <c r="D437" s="6"/>
      <c r="F437" s="1" t="s">
        <v>854</v>
      </c>
      <c r="G437" s="99"/>
    </row>
    <row r="438" spans="3:7" ht="13">
      <c r="C438" s="99"/>
      <c r="D438" s="6"/>
      <c r="E438" s="1" t="s">
        <v>1045</v>
      </c>
      <c r="F438" s="1" t="s">
        <v>1046</v>
      </c>
      <c r="G438" s="98">
        <v>25</v>
      </c>
    </row>
    <row r="439" spans="3:7" ht="13" hidden="1">
      <c r="C439" s="99"/>
      <c r="D439" s="6"/>
      <c r="E439" s="30" t="s">
        <v>1047</v>
      </c>
      <c r="F439" s="1" t="s">
        <v>839</v>
      </c>
      <c r="G439" s="99"/>
    </row>
    <row r="440" spans="3:7" ht="13" hidden="1">
      <c r="C440" s="99"/>
      <c r="D440" s="6"/>
      <c r="F440" s="1" t="s">
        <v>1048</v>
      </c>
      <c r="G440" s="99"/>
    </row>
    <row r="441" spans="3:7" ht="13" hidden="1">
      <c r="C441" s="99"/>
      <c r="D441" s="6"/>
      <c r="F441" s="1" t="s">
        <v>1049</v>
      </c>
      <c r="G441" s="99"/>
    </row>
    <row r="442" spans="3:7" ht="13" hidden="1">
      <c r="C442" s="99"/>
      <c r="D442" s="6"/>
      <c r="F442" s="1" t="s">
        <v>1050</v>
      </c>
      <c r="G442" s="99"/>
    </row>
    <row r="443" spans="3:7" ht="13" hidden="1">
      <c r="C443" s="99"/>
      <c r="D443" s="6"/>
      <c r="F443" s="1" t="s">
        <v>1051</v>
      </c>
      <c r="G443" s="99"/>
    </row>
    <row r="444" spans="3:7" ht="13" hidden="1">
      <c r="C444" s="99"/>
      <c r="D444" s="6"/>
      <c r="F444" s="1" t="s">
        <v>1052</v>
      </c>
      <c r="G444" s="99"/>
    </row>
    <row r="445" spans="3:7" ht="13" hidden="1">
      <c r="C445" s="99"/>
      <c r="D445" s="6"/>
      <c r="F445" s="1" t="s">
        <v>1053</v>
      </c>
      <c r="G445" s="99"/>
    </row>
    <row r="446" spans="3:7" ht="13" hidden="1">
      <c r="C446" s="99"/>
      <c r="D446" s="6"/>
      <c r="F446" s="1" t="s">
        <v>1054</v>
      </c>
      <c r="G446" s="99"/>
    </row>
    <row r="447" spans="3:7" ht="13" hidden="1">
      <c r="C447" s="99"/>
      <c r="D447" s="6"/>
      <c r="F447" s="1" t="s">
        <v>1055</v>
      </c>
      <c r="G447" s="99"/>
    </row>
    <row r="448" spans="3:7" ht="13" hidden="1">
      <c r="C448" s="99"/>
      <c r="D448" s="6"/>
      <c r="F448" s="1" t="s">
        <v>1056</v>
      </c>
      <c r="G448" s="99"/>
    </row>
    <row r="449" spans="3:7" ht="13" hidden="1">
      <c r="C449" s="99"/>
      <c r="D449" s="6"/>
      <c r="F449" s="1" t="s">
        <v>1057</v>
      </c>
      <c r="G449" s="99"/>
    </row>
    <row r="450" spans="3:7" ht="13" hidden="1">
      <c r="C450" s="99"/>
      <c r="D450" s="6"/>
      <c r="E450" s="30" t="s">
        <v>1058</v>
      </c>
      <c r="F450" s="1" t="s">
        <v>1059</v>
      </c>
      <c r="G450" s="99"/>
    </row>
    <row r="451" spans="3:7" ht="13" hidden="1">
      <c r="C451" s="99"/>
      <c r="D451" s="6"/>
      <c r="F451" s="1" t="s">
        <v>1060</v>
      </c>
      <c r="G451" s="99"/>
    </row>
    <row r="452" spans="3:7" ht="13" hidden="1">
      <c r="C452" s="99"/>
      <c r="D452" s="6"/>
      <c r="E452" s="30" t="s">
        <v>1061</v>
      </c>
      <c r="F452" s="1" t="s">
        <v>1062</v>
      </c>
      <c r="G452" s="99"/>
    </row>
    <row r="453" spans="3:7" ht="13" hidden="1">
      <c r="C453" s="99"/>
      <c r="D453" s="6"/>
      <c r="F453" s="1" t="s">
        <v>1063</v>
      </c>
      <c r="G453" s="99"/>
    </row>
    <row r="454" spans="3:7" ht="13" hidden="1">
      <c r="C454" s="99"/>
      <c r="D454" s="6"/>
      <c r="F454" s="1" t="s">
        <v>1064</v>
      </c>
      <c r="G454" s="99"/>
    </row>
    <row r="455" spans="3:7" ht="13" hidden="1">
      <c r="C455" s="99"/>
      <c r="D455" s="6"/>
      <c r="F455" s="1" t="s">
        <v>1065</v>
      </c>
      <c r="G455" s="99"/>
    </row>
    <row r="456" spans="3:7" ht="13" hidden="1">
      <c r="C456" s="99"/>
      <c r="D456" s="6"/>
      <c r="F456" s="1" t="s">
        <v>1066</v>
      </c>
      <c r="G456" s="99"/>
    </row>
    <row r="457" spans="3:7" ht="13" hidden="1">
      <c r="C457" s="99"/>
      <c r="D457" s="6"/>
      <c r="F457" s="1" t="s">
        <v>1067</v>
      </c>
      <c r="G457" s="99"/>
    </row>
    <row r="458" spans="3:7" ht="13" hidden="1">
      <c r="C458" s="99"/>
      <c r="D458" s="6"/>
      <c r="F458" s="1" t="s">
        <v>1068</v>
      </c>
      <c r="G458" s="99"/>
    </row>
    <row r="459" spans="3:7" ht="13" hidden="1">
      <c r="C459" s="99"/>
      <c r="D459" s="6"/>
      <c r="F459" s="1" t="s">
        <v>1069</v>
      </c>
      <c r="G459" s="99"/>
    </row>
    <row r="460" spans="3:7" ht="13" hidden="1">
      <c r="C460" s="99"/>
      <c r="D460" s="6"/>
      <c r="F460" s="1" t="s">
        <v>1070</v>
      </c>
      <c r="G460" s="99"/>
    </row>
    <row r="461" spans="3:7" ht="13" hidden="1">
      <c r="C461" s="99"/>
      <c r="D461" s="6"/>
      <c r="F461" s="1" t="s">
        <v>1071</v>
      </c>
      <c r="G461" s="99"/>
    </row>
    <row r="462" spans="3:7" ht="13" hidden="1">
      <c r="C462" s="99"/>
      <c r="D462" s="6"/>
      <c r="F462" s="1" t="s">
        <v>1072</v>
      </c>
      <c r="G462" s="99"/>
    </row>
    <row r="463" spans="3:7" ht="13">
      <c r="C463" s="99"/>
      <c r="D463" s="6"/>
      <c r="E463" s="1" t="s">
        <v>1073</v>
      </c>
      <c r="F463" s="1" t="s">
        <v>1074</v>
      </c>
      <c r="G463" s="98">
        <v>20</v>
      </c>
    </row>
    <row r="464" spans="3:7" ht="13" hidden="1">
      <c r="C464" s="99"/>
      <c r="D464" s="6"/>
      <c r="F464" s="1" t="s">
        <v>1075</v>
      </c>
      <c r="G464" s="99"/>
    </row>
    <row r="465" spans="3:7" ht="13" hidden="1">
      <c r="C465" s="99"/>
      <c r="D465" s="6"/>
      <c r="F465" s="1" t="s">
        <v>30</v>
      </c>
      <c r="G465" s="99"/>
    </row>
    <row r="466" spans="3:7" ht="13" hidden="1">
      <c r="C466" s="99"/>
      <c r="D466" s="6"/>
      <c r="F466" s="1" t="s">
        <v>1076</v>
      </c>
      <c r="G466" s="99"/>
    </row>
    <row r="467" spans="3:7" ht="13" hidden="1">
      <c r="C467" s="99"/>
      <c r="D467" s="6"/>
      <c r="F467" s="1" t="s">
        <v>1077</v>
      </c>
      <c r="G467" s="99"/>
    </row>
    <row r="468" spans="3:7" ht="13" hidden="1">
      <c r="C468" s="99"/>
      <c r="D468" s="6"/>
      <c r="F468" s="1" t="s">
        <v>1078</v>
      </c>
      <c r="G468" s="99"/>
    </row>
    <row r="469" spans="3:7" ht="13" hidden="1">
      <c r="C469" s="99"/>
      <c r="D469" s="6"/>
      <c r="F469" s="1" t="s">
        <v>1079</v>
      </c>
      <c r="G469" s="99"/>
    </row>
    <row r="470" spans="3:7" ht="13" hidden="1">
      <c r="C470" s="99"/>
      <c r="D470" s="6"/>
      <c r="F470" s="1" t="s">
        <v>1080</v>
      </c>
      <c r="G470" s="99"/>
    </row>
    <row r="471" spans="3:7" ht="13" hidden="1">
      <c r="C471" s="99"/>
      <c r="D471" s="6"/>
      <c r="F471" s="1" t="s">
        <v>1081</v>
      </c>
      <c r="G471" s="99"/>
    </row>
    <row r="472" spans="3:7" ht="13" hidden="1">
      <c r="C472" s="99"/>
      <c r="D472" s="6"/>
      <c r="F472" s="1" t="s">
        <v>1082</v>
      </c>
      <c r="G472" s="99"/>
    </row>
    <row r="473" spans="3:7" ht="13" hidden="1">
      <c r="C473" s="99"/>
      <c r="D473" s="6"/>
      <c r="F473" s="1" t="s">
        <v>1083</v>
      </c>
      <c r="G473" s="99"/>
    </row>
    <row r="474" spans="3:7" ht="13" hidden="1">
      <c r="C474" s="99"/>
      <c r="D474" s="6"/>
      <c r="F474" s="1" t="s">
        <v>1084</v>
      </c>
      <c r="G474" s="99"/>
    </row>
    <row r="475" spans="3:7" ht="13" hidden="1">
      <c r="C475" s="99"/>
      <c r="D475" s="6"/>
      <c r="F475" s="1" t="s">
        <v>1085</v>
      </c>
      <c r="G475" s="99"/>
    </row>
    <row r="476" spans="3:7" ht="13" hidden="1">
      <c r="C476" s="99"/>
      <c r="D476" s="6"/>
      <c r="F476" s="1" t="s">
        <v>1086</v>
      </c>
      <c r="G476" s="99"/>
    </row>
    <row r="477" spans="3:7" ht="13" hidden="1">
      <c r="C477" s="99"/>
      <c r="D477" s="6"/>
      <c r="F477" s="1" t="s">
        <v>1087</v>
      </c>
      <c r="G477" s="99"/>
    </row>
    <row r="478" spans="3:7" ht="13" hidden="1">
      <c r="C478" s="99"/>
      <c r="D478" s="6"/>
      <c r="F478" s="1" t="s">
        <v>28</v>
      </c>
      <c r="G478" s="99"/>
    </row>
    <row r="479" spans="3:7" ht="13" hidden="1">
      <c r="C479" s="99"/>
      <c r="D479" s="6"/>
      <c r="F479" s="1" t="s">
        <v>1088</v>
      </c>
      <c r="G479" s="99"/>
    </row>
    <row r="480" spans="3:7" ht="13" hidden="1">
      <c r="C480" s="99"/>
      <c r="D480" s="6"/>
      <c r="F480" s="1" t="s">
        <v>1089</v>
      </c>
      <c r="G480" s="99"/>
    </row>
    <row r="481" spans="3:7" ht="13" hidden="1">
      <c r="C481" s="99"/>
      <c r="D481" s="6"/>
      <c r="F481" s="1" t="s">
        <v>31</v>
      </c>
      <c r="G481" s="99"/>
    </row>
    <row r="482" spans="3:7" ht="13" hidden="1">
      <c r="C482" s="99"/>
      <c r="D482" s="6"/>
      <c r="F482" s="1" t="s">
        <v>840</v>
      </c>
      <c r="G482" s="99"/>
    </row>
    <row r="483" spans="3:7" ht="13">
      <c r="C483" s="99"/>
      <c r="D483" s="6"/>
      <c r="E483" s="33" t="s">
        <v>1090</v>
      </c>
      <c r="F483" s="1" t="s">
        <v>1091</v>
      </c>
      <c r="G483" s="98">
        <v>2</v>
      </c>
    </row>
    <row r="484" spans="3:7" ht="13" hidden="1">
      <c r="C484" s="99"/>
      <c r="D484" s="6"/>
      <c r="F484" s="1" t="s">
        <v>1092</v>
      </c>
      <c r="G484" s="99"/>
    </row>
    <row r="485" spans="3:7" ht="13">
      <c r="C485" s="99"/>
      <c r="D485" s="6"/>
      <c r="E485" s="33" t="s">
        <v>1093</v>
      </c>
      <c r="F485" s="1" t="s">
        <v>1094</v>
      </c>
      <c r="G485" s="98">
        <v>6</v>
      </c>
    </row>
    <row r="486" spans="3:7" ht="13" hidden="1">
      <c r="C486" s="99"/>
      <c r="F486" s="1" t="s">
        <v>1095</v>
      </c>
      <c r="G486" s="99"/>
    </row>
    <row r="487" spans="3:7" ht="13" hidden="1">
      <c r="C487" s="99"/>
      <c r="F487" s="1" t="s">
        <v>1096</v>
      </c>
      <c r="G487" s="99"/>
    </row>
    <row r="488" spans="3:7" ht="13" hidden="1">
      <c r="C488" s="99"/>
      <c r="F488" s="1" t="s">
        <v>1097</v>
      </c>
      <c r="G488" s="99"/>
    </row>
    <row r="489" spans="3:7" ht="13" hidden="1">
      <c r="C489" s="99"/>
      <c r="F489" s="1" t="s">
        <v>1098</v>
      </c>
      <c r="G489" s="99"/>
    </row>
    <row r="490" spans="3:7" ht="13" hidden="1">
      <c r="C490" s="99"/>
      <c r="F490" s="1" t="s">
        <v>1099</v>
      </c>
      <c r="G490" s="99"/>
    </row>
    <row r="491" spans="3:7" ht="13">
      <c r="C491" s="99"/>
      <c r="D491" s="101" t="s">
        <v>1100</v>
      </c>
      <c r="E491" s="1" t="s">
        <v>1101</v>
      </c>
      <c r="F491" s="1" t="s">
        <v>1102</v>
      </c>
      <c r="G491" s="1">
        <v>1</v>
      </c>
    </row>
    <row r="492" spans="3:7" ht="13">
      <c r="C492" s="99"/>
      <c r="D492" s="99"/>
      <c r="E492" s="1" t="s">
        <v>1103</v>
      </c>
      <c r="F492" s="1" t="s">
        <v>1104</v>
      </c>
      <c r="G492" s="98">
        <v>117</v>
      </c>
    </row>
    <row r="493" spans="3:7" ht="13" hidden="1">
      <c r="C493" s="99"/>
      <c r="D493" s="99"/>
      <c r="F493" s="1" t="s">
        <v>1105</v>
      </c>
      <c r="G493" s="99"/>
    </row>
    <row r="494" spans="3:7" ht="13" hidden="1">
      <c r="C494" s="99"/>
      <c r="D494" s="99"/>
      <c r="F494" s="1" t="s">
        <v>1106</v>
      </c>
      <c r="G494" s="99"/>
    </row>
    <row r="495" spans="3:7" ht="13" hidden="1">
      <c r="C495" s="99"/>
      <c r="D495" s="99"/>
      <c r="F495" s="1" t="s">
        <v>1107</v>
      </c>
      <c r="G495" s="99"/>
    </row>
    <row r="496" spans="3:7" ht="13" hidden="1">
      <c r="C496" s="99"/>
      <c r="D496" s="99"/>
      <c r="F496" s="1" t="s">
        <v>1108</v>
      </c>
      <c r="G496" s="99"/>
    </row>
    <row r="497" spans="3:7" ht="13" hidden="1">
      <c r="C497" s="99"/>
      <c r="D497" s="99"/>
      <c r="F497" s="1" t="s">
        <v>1109</v>
      </c>
      <c r="G497" s="99"/>
    </row>
    <row r="498" spans="3:7" ht="13" hidden="1">
      <c r="C498" s="99"/>
      <c r="D498" s="99"/>
      <c r="F498" s="1" t="s">
        <v>1110</v>
      </c>
      <c r="G498" s="99"/>
    </row>
    <row r="499" spans="3:7" ht="13" hidden="1">
      <c r="C499" s="99"/>
      <c r="D499" s="99"/>
      <c r="F499" s="1" t="s">
        <v>1111</v>
      </c>
      <c r="G499" s="99"/>
    </row>
    <row r="500" spans="3:7" ht="13" hidden="1">
      <c r="C500" s="99"/>
      <c r="D500" s="99"/>
      <c r="F500" s="1" t="s">
        <v>1112</v>
      </c>
      <c r="G500" s="99"/>
    </row>
    <row r="501" spans="3:7" ht="13" hidden="1">
      <c r="C501" s="99"/>
      <c r="D501" s="99"/>
      <c r="F501" s="1" t="s">
        <v>1113</v>
      </c>
      <c r="G501" s="99"/>
    </row>
    <row r="502" spans="3:7" ht="13" hidden="1">
      <c r="C502" s="99"/>
      <c r="D502" s="99"/>
      <c r="F502" s="1" t="s">
        <v>1114</v>
      </c>
      <c r="G502" s="99"/>
    </row>
    <row r="503" spans="3:7" ht="13" hidden="1">
      <c r="C503" s="99"/>
      <c r="D503" s="99"/>
      <c r="F503" s="1" t="s">
        <v>1115</v>
      </c>
      <c r="G503" s="99"/>
    </row>
    <row r="504" spans="3:7" ht="13" hidden="1">
      <c r="C504" s="99"/>
      <c r="D504" s="99"/>
      <c r="F504" s="1" t="s">
        <v>1116</v>
      </c>
      <c r="G504" s="99"/>
    </row>
    <row r="505" spans="3:7" ht="13" hidden="1">
      <c r="C505" s="99"/>
      <c r="D505" s="99"/>
      <c r="F505" s="1" t="s">
        <v>1117</v>
      </c>
      <c r="G505" s="99"/>
    </row>
    <row r="506" spans="3:7" ht="13" hidden="1">
      <c r="C506" s="99"/>
      <c r="D506" s="99"/>
      <c r="F506" s="1" t="s">
        <v>1118</v>
      </c>
      <c r="G506" s="99"/>
    </row>
    <row r="507" spans="3:7" ht="13" hidden="1">
      <c r="C507" s="99"/>
      <c r="D507" s="99"/>
      <c r="F507" s="1" t="s">
        <v>1119</v>
      </c>
      <c r="G507" s="99"/>
    </row>
    <row r="508" spans="3:7" ht="13" hidden="1">
      <c r="C508" s="99"/>
      <c r="D508" s="99"/>
      <c r="F508" s="1" t="s">
        <v>1120</v>
      </c>
      <c r="G508" s="99"/>
    </row>
    <row r="509" spans="3:7" ht="13" hidden="1">
      <c r="C509" s="99"/>
      <c r="D509" s="99"/>
      <c r="F509" s="1" t="s">
        <v>1121</v>
      </c>
      <c r="G509" s="99"/>
    </row>
    <row r="510" spans="3:7" ht="13" hidden="1">
      <c r="C510" s="99"/>
      <c r="D510" s="99"/>
      <c r="F510" s="1" t="s">
        <v>1122</v>
      </c>
      <c r="G510" s="99"/>
    </row>
    <row r="511" spans="3:7" ht="13" hidden="1">
      <c r="C511" s="99"/>
      <c r="D511" s="99"/>
      <c r="F511" s="1" t="s">
        <v>1123</v>
      </c>
      <c r="G511" s="99"/>
    </row>
    <row r="512" spans="3:7" ht="13" hidden="1">
      <c r="C512" s="99"/>
      <c r="D512" s="99"/>
      <c r="F512" s="1" t="s">
        <v>1124</v>
      </c>
      <c r="G512" s="99"/>
    </row>
    <row r="513" spans="3:7" ht="13" hidden="1">
      <c r="C513" s="99"/>
      <c r="D513" s="99"/>
      <c r="F513" s="1" t="s">
        <v>1125</v>
      </c>
      <c r="G513" s="99"/>
    </row>
    <row r="514" spans="3:7" ht="13" hidden="1">
      <c r="C514" s="99"/>
      <c r="D514" s="99"/>
      <c r="F514" s="1" t="s">
        <v>1126</v>
      </c>
      <c r="G514" s="99"/>
    </row>
    <row r="515" spans="3:7" ht="13" hidden="1">
      <c r="C515" s="99"/>
      <c r="D515" s="99"/>
      <c r="F515" s="1" t="s">
        <v>1127</v>
      </c>
      <c r="G515" s="99"/>
    </row>
    <row r="516" spans="3:7" ht="13" hidden="1">
      <c r="C516" s="99"/>
      <c r="D516" s="99"/>
      <c r="F516" s="1" t="s">
        <v>1128</v>
      </c>
      <c r="G516" s="99"/>
    </row>
    <row r="517" spans="3:7" ht="13" hidden="1">
      <c r="C517" s="99"/>
      <c r="D517" s="99"/>
      <c r="F517" s="1" t="s">
        <v>1129</v>
      </c>
      <c r="G517" s="99"/>
    </row>
    <row r="518" spans="3:7" ht="13" hidden="1">
      <c r="C518" s="99"/>
      <c r="D518" s="99"/>
      <c r="F518" s="1" t="s">
        <v>1130</v>
      </c>
      <c r="G518" s="99"/>
    </row>
    <row r="519" spans="3:7" ht="13" hidden="1">
      <c r="C519" s="99"/>
      <c r="D519" s="99"/>
      <c r="F519" s="1" t="s">
        <v>1131</v>
      </c>
      <c r="G519" s="99"/>
    </row>
    <row r="520" spans="3:7" ht="13" hidden="1">
      <c r="C520" s="99"/>
      <c r="D520" s="99"/>
      <c r="F520" s="1" t="s">
        <v>1132</v>
      </c>
      <c r="G520" s="99"/>
    </row>
    <row r="521" spans="3:7" ht="13" hidden="1">
      <c r="C521" s="99"/>
      <c r="D521" s="99"/>
      <c r="F521" s="1" t="s">
        <v>1133</v>
      </c>
      <c r="G521" s="99"/>
    </row>
    <row r="522" spans="3:7" ht="13" hidden="1">
      <c r="C522" s="99"/>
      <c r="D522" s="99"/>
      <c r="F522" s="1" t="s">
        <v>1134</v>
      </c>
      <c r="G522" s="99"/>
    </row>
    <row r="523" spans="3:7" ht="13" hidden="1">
      <c r="C523" s="99"/>
      <c r="D523" s="99"/>
      <c r="F523" s="1" t="s">
        <v>1135</v>
      </c>
      <c r="G523" s="99"/>
    </row>
    <row r="524" spans="3:7" ht="13" hidden="1">
      <c r="C524" s="99"/>
      <c r="D524" s="99"/>
      <c r="F524" s="1" t="s">
        <v>1136</v>
      </c>
      <c r="G524" s="99"/>
    </row>
    <row r="525" spans="3:7" ht="13" hidden="1">
      <c r="C525" s="99"/>
      <c r="D525" s="99"/>
      <c r="F525" s="1" t="s">
        <v>1137</v>
      </c>
      <c r="G525" s="99"/>
    </row>
    <row r="526" spans="3:7" ht="13" hidden="1">
      <c r="C526" s="99"/>
      <c r="D526" s="99"/>
      <c r="F526" s="1" t="s">
        <v>1138</v>
      </c>
      <c r="G526" s="99"/>
    </row>
    <row r="527" spans="3:7" ht="13" hidden="1">
      <c r="C527" s="99"/>
      <c r="D527" s="99"/>
      <c r="F527" s="1" t="s">
        <v>823</v>
      </c>
      <c r="G527" s="99"/>
    </row>
    <row r="528" spans="3:7" ht="13" hidden="1">
      <c r="C528" s="99"/>
      <c r="D528" s="99"/>
      <c r="F528" s="1" t="s">
        <v>1139</v>
      </c>
      <c r="G528" s="99"/>
    </row>
    <row r="529" spans="3:7" ht="13" hidden="1">
      <c r="C529" s="99"/>
      <c r="D529" s="99"/>
      <c r="F529" s="1" t="s">
        <v>1140</v>
      </c>
      <c r="G529" s="99"/>
    </row>
    <row r="530" spans="3:7" ht="13" hidden="1">
      <c r="C530" s="99"/>
      <c r="D530" s="99"/>
      <c r="F530" s="1" t="s">
        <v>1141</v>
      </c>
      <c r="G530" s="99"/>
    </row>
    <row r="531" spans="3:7" ht="13" hidden="1">
      <c r="C531" s="99"/>
      <c r="D531" s="99"/>
      <c r="F531" s="1" t="s">
        <v>1142</v>
      </c>
      <c r="G531" s="99"/>
    </row>
    <row r="532" spans="3:7" ht="13" hidden="1">
      <c r="C532" s="99"/>
      <c r="D532" s="99"/>
      <c r="F532" s="1" t="s">
        <v>1143</v>
      </c>
      <c r="G532" s="99"/>
    </row>
    <row r="533" spans="3:7" ht="13" hidden="1">
      <c r="C533" s="99"/>
      <c r="D533" s="99"/>
      <c r="F533" s="1" t="s">
        <v>1144</v>
      </c>
      <c r="G533" s="99"/>
    </row>
    <row r="534" spans="3:7" ht="13" hidden="1">
      <c r="C534" s="99"/>
      <c r="D534" s="99"/>
      <c r="F534" s="1" t="s">
        <v>1145</v>
      </c>
      <c r="G534" s="99"/>
    </row>
    <row r="535" spans="3:7" ht="13" hidden="1">
      <c r="C535" s="99"/>
      <c r="D535" s="99"/>
      <c r="F535" s="1" t="s">
        <v>1146</v>
      </c>
      <c r="G535" s="99"/>
    </row>
    <row r="536" spans="3:7" ht="13" hidden="1">
      <c r="C536" s="99"/>
      <c r="D536" s="99"/>
      <c r="F536" s="1" t="s">
        <v>1147</v>
      </c>
      <c r="G536" s="99"/>
    </row>
    <row r="537" spans="3:7" ht="13" hidden="1">
      <c r="C537" s="99"/>
      <c r="D537" s="99"/>
      <c r="F537" s="1" t="s">
        <v>1148</v>
      </c>
      <c r="G537" s="99"/>
    </row>
    <row r="538" spans="3:7" ht="13" hidden="1">
      <c r="C538" s="99"/>
      <c r="D538" s="99"/>
      <c r="F538" s="1" t="s">
        <v>1149</v>
      </c>
      <c r="G538" s="99"/>
    </row>
    <row r="539" spans="3:7" ht="13" hidden="1">
      <c r="C539" s="99"/>
      <c r="D539" s="99"/>
      <c r="F539" s="1" t="s">
        <v>1150</v>
      </c>
      <c r="G539" s="99"/>
    </row>
    <row r="540" spans="3:7" ht="13" hidden="1">
      <c r="C540" s="99"/>
      <c r="D540" s="99"/>
      <c r="F540" s="1" t="s">
        <v>1151</v>
      </c>
      <c r="G540" s="99"/>
    </row>
    <row r="541" spans="3:7" ht="13" hidden="1">
      <c r="C541" s="99"/>
      <c r="D541" s="99"/>
      <c r="F541" s="1" t="s">
        <v>1152</v>
      </c>
      <c r="G541" s="99"/>
    </row>
    <row r="542" spans="3:7" ht="13" hidden="1">
      <c r="C542" s="99"/>
      <c r="D542" s="99"/>
      <c r="F542" s="1" t="s">
        <v>1153</v>
      </c>
      <c r="G542" s="99"/>
    </row>
    <row r="543" spans="3:7" ht="13" hidden="1">
      <c r="C543" s="99"/>
      <c r="D543" s="99"/>
      <c r="F543" s="1" t="s">
        <v>1154</v>
      </c>
      <c r="G543" s="99"/>
    </row>
    <row r="544" spans="3:7" ht="13" hidden="1">
      <c r="C544" s="99"/>
      <c r="D544" s="99"/>
      <c r="F544" s="1" t="s">
        <v>1155</v>
      </c>
      <c r="G544" s="99"/>
    </row>
    <row r="545" spans="3:7" ht="13" hidden="1">
      <c r="C545" s="99"/>
      <c r="D545" s="99"/>
      <c r="F545" s="1" t="s">
        <v>1156</v>
      </c>
      <c r="G545" s="99"/>
    </row>
    <row r="546" spans="3:7" ht="13" hidden="1">
      <c r="C546" s="99"/>
      <c r="D546" s="99"/>
      <c r="F546" s="1" t="s">
        <v>992</v>
      </c>
      <c r="G546" s="99"/>
    </row>
    <row r="547" spans="3:7" ht="13" hidden="1">
      <c r="C547" s="99"/>
      <c r="D547" s="99"/>
      <c r="F547" s="1" t="s">
        <v>1157</v>
      </c>
      <c r="G547" s="99"/>
    </row>
    <row r="548" spans="3:7" ht="13" hidden="1">
      <c r="C548" s="99"/>
      <c r="D548" s="99"/>
      <c r="F548" s="1" t="s">
        <v>1158</v>
      </c>
      <c r="G548" s="99"/>
    </row>
    <row r="549" spans="3:7" ht="13" hidden="1">
      <c r="C549" s="99"/>
      <c r="D549" s="99"/>
      <c r="F549" s="1" t="s">
        <v>1159</v>
      </c>
      <c r="G549" s="99"/>
    </row>
    <row r="550" spans="3:7" ht="13" hidden="1">
      <c r="C550" s="99"/>
      <c r="D550" s="99"/>
      <c r="F550" s="1" t="s">
        <v>1160</v>
      </c>
      <c r="G550" s="99"/>
    </row>
    <row r="551" spans="3:7" ht="13" hidden="1">
      <c r="C551" s="99"/>
      <c r="D551" s="99"/>
      <c r="F551" s="1" t="s">
        <v>1161</v>
      </c>
      <c r="G551" s="99"/>
    </row>
    <row r="552" spans="3:7" ht="13" hidden="1">
      <c r="C552" s="99"/>
      <c r="D552" s="99"/>
      <c r="F552" s="1" t="s">
        <v>1162</v>
      </c>
      <c r="G552" s="99"/>
    </row>
    <row r="553" spans="3:7" ht="13" hidden="1">
      <c r="C553" s="99"/>
      <c r="D553" s="99"/>
      <c r="F553" s="1" t="s">
        <v>1163</v>
      </c>
      <c r="G553" s="99"/>
    </row>
    <row r="554" spans="3:7" ht="13" hidden="1">
      <c r="C554" s="99"/>
      <c r="D554" s="99"/>
      <c r="F554" s="1" t="s">
        <v>1164</v>
      </c>
      <c r="G554" s="99"/>
    </row>
    <row r="555" spans="3:7" ht="13" hidden="1">
      <c r="C555" s="99"/>
      <c r="D555" s="99"/>
      <c r="F555" s="1" t="s">
        <v>1165</v>
      </c>
      <c r="G555" s="99"/>
    </row>
    <row r="556" spans="3:7" ht="13" hidden="1">
      <c r="C556" s="99"/>
      <c r="D556" s="99"/>
      <c r="F556" s="1" t="s">
        <v>1166</v>
      </c>
      <c r="G556" s="99"/>
    </row>
    <row r="557" spans="3:7" ht="13" hidden="1">
      <c r="C557" s="99"/>
      <c r="D557" s="99"/>
      <c r="F557" s="1" t="s">
        <v>1167</v>
      </c>
      <c r="G557" s="99"/>
    </row>
    <row r="558" spans="3:7" ht="13" hidden="1">
      <c r="C558" s="99"/>
      <c r="D558" s="99"/>
      <c r="F558" s="1" t="s">
        <v>1168</v>
      </c>
      <c r="G558" s="99"/>
    </row>
    <row r="559" spans="3:7" ht="13" hidden="1">
      <c r="C559" s="99"/>
      <c r="D559" s="99"/>
      <c r="F559" s="1" t="s">
        <v>1169</v>
      </c>
      <c r="G559" s="99"/>
    </row>
    <row r="560" spans="3:7" ht="13" hidden="1">
      <c r="C560" s="99"/>
      <c r="D560" s="99"/>
      <c r="F560" s="1" t="s">
        <v>1170</v>
      </c>
      <c r="G560" s="99"/>
    </row>
    <row r="561" spans="3:7" ht="13" hidden="1">
      <c r="C561" s="99"/>
      <c r="D561" s="99"/>
      <c r="F561" s="1" t="s">
        <v>1171</v>
      </c>
      <c r="G561" s="99"/>
    </row>
    <row r="562" spans="3:7" ht="13" hidden="1">
      <c r="C562" s="99"/>
      <c r="D562" s="99"/>
      <c r="F562" s="1" t="s">
        <v>1172</v>
      </c>
      <c r="G562" s="99"/>
    </row>
    <row r="563" spans="3:7" ht="13" hidden="1">
      <c r="C563" s="99"/>
      <c r="D563" s="99"/>
      <c r="F563" s="1" t="s">
        <v>1173</v>
      </c>
      <c r="G563" s="99"/>
    </row>
    <row r="564" spans="3:7" ht="13" hidden="1">
      <c r="C564" s="99"/>
      <c r="D564" s="99"/>
      <c r="F564" s="1" t="s">
        <v>1174</v>
      </c>
      <c r="G564" s="99"/>
    </row>
    <row r="565" spans="3:7" ht="13" hidden="1">
      <c r="C565" s="99"/>
      <c r="D565" s="99"/>
      <c r="F565" s="1" t="s">
        <v>1175</v>
      </c>
      <c r="G565" s="99"/>
    </row>
    <row r="566" spans="3:7" ht="13" hidden="1">
      <c r="C566" s="99"/>
      <c r="D566" s="99"/>
      <c r="F566" s="1" t="s">
        <v>1176</v>
      </c>
      <c r="G566" s="99"/>
    </row>
    <row r="567" spans="3:7" ht="13" hidden="1">
      <c r="C567" s="99"/>
      <c r="D567" s="99"/>
      <c r="F567" s="1" t="s">
        <v>1177</v>
      </c>
      <c r="G567" s="99"/>
    </row>
    <row r="568" spans="3:7" ht="13" hidden="1">
      <c r="C568" s="99"/>
      <c r="D568" s="99"/>
      <c r="F568" s="1" t="s">
        <v>1178</v>
      </c>
      <c r="G568" s="99"/>
    </row>
    <row r="569" spans="3:7" ht="13" hidden="1">
      <c r="C569" s="99"/>
      <c r="D569" s="99"/>
      <c r="F569" s="1" t="s">
        <v>1179</v>
      </c>
      <c r="G569" s="99"/>
    </row>
    <row r="570" spans="3:7" ht="13" hidden="1">
      <c r="C570" s="99"/>
      <c r="D570" s="99"/>
      <c r="F570" s="1" t="s">
        <v>1180</v>
      </c>
      <c r="G570" s="99"/>
    </row>
    <row r="571" spans="3:7" ht="13" hidden="1">
      <c r="C571" s="99"/>
      <c r="D571" s="99"/>
      <c r="F571" s="1" t="s">
        <v>1181</v>
      </c>
      <c r="G571" s="99"/>
    </row>
    <row r="572" spans="3:7" ht="13" hidden="1">
      <c r="C572" s="99"/>
      <c r="D572" s="99"/>
      <c r="F572" s="1" t="s">
        <v>1182</v>
      </c>
      <c r="G572" s="99"/>
    </row>
    <row r="573" spans="3:7" ht="13" hidden="1">
      <c r="C573" s="99"/>
      <c r="D573" s="99"/>
      <c r="F573" s="1" t="s">
        <v>1183</v>
      </c>
      <c r="G573" s="99"/>
    </row>
    <row r="574" spans="3:7" ht="13" hidden="1">
      <c r="C574" s="99"/>
      <c r="D574" s="99"/>
      <c r="F574" s="1" t="s">
        <v>1184</v>
      </c>
      <c r="G574" s="99"/>
    </row>
    <row r="575" spans="3:7" ht="13" hidden="1">
      <c r="C575" s="99"/>
      <c r="D575" s="99"/>
      <c r="F575" s="1" t="s">
        <v>1185</v>
      </c>
      <c r="G575" s="99"/>
    </row>
    <row r="576" spans="3:7" ht="13" hidden="1">
      <c r="C576" s="99"/>
      <c r="D576" s="99"/>
      <c r="F576" s="1" t="s">
        <v>1186</v>
      </c>
      <c r="G576" s="99"/>
    </row>
    <row r="577" spans="3:7" ht="13" hidden="1">
      <c r="C577" s="99"/>
      <c r="D577" s="99"/>
      <c r="F577" s="1" t="s">
        <v>1187</v>
      </c>
      <c r="G577" s="99"/>
    </row>
    <row r="578" spans="3:7" ht="13" hidden="1">
      <c r="C578" s="99"/>
      <c r="D578" s="99"/>
      <c r="F578" s="1" t="s">
        <v>1188</v>
      </c>
      <c r="G578" s="99"/>
    </row>
    <row r="579" spans="3:7" ht="13" hidden="1">
      <c r="C579" s="99"/>
      <c r="D579" s="99"/>
      <c r="F579" s="1" t="s">
        <v>1189</v>
      </c>
      <c r="G579" s="99"/>
    </row>
    <row r="580" spans="3:7" ht="13" hidden="1">
      <c r="C580" s="99"/>
      <c r="D580" s="99"/>
      <c r="F580" s="1" t="s">
        <v>1190</v>
      </c>
      <c r="G580" s="99"/>
    </row>
    <row r="581" spans="3:7" ht="13" hidden="1">
      <c r="C581" s="99"/>
      <c r="D581" s="99"/>
      <c r="F581" s="1" t="s">
        <v>1191</v>
      </c>
      <c r="G581" s="99"/>
    </row>
    <row r="582" spans="3:7" ht="13" hidden="1">
      <c r="C582" s="99"/>
      <c r="D582" s="99"/>
      <c r="F582" s="1" t="s">
        <v>1192</v>
      </c>
      <c r="G582" s="99"/>
    </row>
    <row r="583" spans="3:7" ht="13" hidden="1">
      <c r="C583" s="99"/>
      <c r="D583" s="99"/>
      <c r="F583" s="1" t="s">
        <v>1193</v>
      </c>
      <c r="G583" s="99"/>
    </row>
    <row r="584" spans="3:7" ht="13" hidden="1">
      <c r="C584" s="99"/>
      <c r="D584" s="99"/>
      <c r="F584" s="1" t="s">
        <v>1194</v>
      </c>
      <c r="G584" s="99"/>
    </row>
    <row r="585" spans="3:7" ht="13" hidden="1">
      <c r="C585" s="99"/>
      <c r="D585" s="99"/>
      <c r="F585" s="1" t="s">
        <v>1195</v>
      </c>
      <c r="G585" s="99"/>
    </row>
    <row r="586" spans="3:7" ht="13" hidden="1">
      <c r="C586" s="99"/>
      <c r="D586" s="99"/>
      <c r="F586" s="1" t="s">
        <v>1196</v>
      </c>
      <c r="G586" s="99"/>
    </row>
    <row r="587" spans="3:7" ht="13" hidden="1">
      <c r="C587" s="99"/>
      <c r="D587" s="99"/>
      <c r="F587" s="1" t="s">
        <v>1197</v>
      </c>
      <c r="G587" s="99"/>
    </row>
    <row r="588" spans="3:7" ht="13" hidden="1">
      <c r="C588" s="99"/>
      <c r="D588" s="99"/>
      <c r="F588" s="1" t="s">
        <v>1198</v>
      </c>
      <c r="G588" s="99"/>
    </row>
    <row r="589" spans="3:7" ht="13" hidden="1">
      <c r="C589" s="99"/>
      <c r="D589" s="99"/>
      <c r="F589" s="1" t="s">
        <v>1199</v>
      </c>
      <c r="G589" s="99"/>
    </row>
    <row r="590" spans="3:7" ht="13" hidden="1">
      <c r="C590" s="99"/>
      <c r="D590" s="99"/>
      <c r="F590" s="1" t="s">
        <v>1200</v>
      </c>
      <c r="G590" s="99"/>
    </row>
    <row r="591" spans="3:7" ht="13" hidden="1">
      <c r="C591" s="99"/>
      <c r="D591" s="99"/>
      <c r="F591" s="1" t="s">
        <v>1201</v>
      </c>
      <c r="G591" s="99"/>
    </row>
    <row r="592" spans="3:7" ht="13" hidden="1">
      <c r="C592" s="99"/>
      <c r="D592" s="99"/>
      <c r="F592" s="1" t="s">
        <v>1202</v>
      </c>
      <c r="G592" s="99"/>
    </row>
    <row r="593" spans="3:7" ht="13" hidden="1">
      <c r="C593" s="99"/>
      <c r="D593" s="99"/>
      <c r="F593" s="1" t="s">
        <v>1203</v>
      </c>
      <c r="G593" s="99"/>
    </row>
    <row r="594" spans="3:7" ht="13" hidden="1">
      <c r="C594" s="99"/>
      <c r="D594" s="99"/>
      <c r="F594" s="1" t="s">
        <v>1204</v>
      </c>
      <c r="G594" s="99"/>
    </row>
    <row r="595" spans="3:7" ht="13" hidden="1">
      <c r="C595" s="99"/>
      <c r="D595" s="99"/>
      <c r="F595" s="1" t="s">
        <v>1205</v>
      </c>
      <c r="G595" s="99"/>
    </row>
    <row r="596" spans="3:7" ht="13" hidden="1">
      <c r="C596" s="99"/>
      <c r="D596" s="99"/>
      <c r="F596" s="1" t="s">
        <v>1206</v>
      </c>
      <c r="G596" s="99"/>
    </row>
    <row r="597" spans="3:7" ht="13" hidden="1">
      <c r="C597" s="99"/>
      <c r="D597" s="99"/>
      <c r="F597" s="1" t="s">
        <v>1207</v>
      </c>
      <c r="G597" s="99"/>
    </row>
    <row r="598" spans="3:7" ht="13" hidden="1">
      <c r="C598" s="99"/>
      <c r="D598" s="99"/>
      <c r="F598" s="1" t="s">
        <v>1208</v>
      </c>
      <c r="G598" s="99"/>
    </row>
    <row r="599" spans="3:7" ht="13" hidden="1">
      <c r="C599" s="99"/>
      <c r="D599" s="99"/>
      <c r="F599" s="1" t="s">
        <v>1209</v>
      </c>
      <c r="G599" s="99"/>
    </row>
    <row r="600" spans="3:7" ht="13" hidden="1">
      <c r="C600" s="99"/>
      <c r="D600" s="99"/>
      <c r="F600" s="1" t="s">
        <v>1210</v>
      </c>
      <c r="G600" s="99"/>
    </row>
    <row r="601" spans="3:7" ht="13" hidden="1">
      <c r="C601" s="99"/>
      <c r="D601" s="99"/>
      <c r="F601" s="1" t="s">
        <v>1211</v>
      </c>
      <c r="G601" s="99"/>
    </row>
    <row r="602" spans="3:7" ht="13" hidden="1">
      <c r="C602" s="99"/>
      <c r="D602" s="99"/>
      <c r="F602" s="1" t="s">
        <v>1212</v>
      </c>
      <c r="G602" s="99"/>
    </row>
    <row r="603" spans="3:7" ht="13" hidden="1">
      <c r="C603" s="99"/>
      <c r="D603" s="99"/>
      <c r="F603" s="1" t="s">
        <v>1213</v>
      </c>
      <c r="G603" s="99"/>
    </row>
    <row r="604" spans="3:7" ht="13" hidden="1">
      <c r="C604" s="99"/>
      <c r="D604" s="99"/>
      <c r="F604" s="1" t="s">
        <v>1214</v>
      </c>
      <c r="G604" s="99"/>
    </row>
    <row r="605" spans="3:7" ht="13" hidden="1">
      <c r="C605" s="99"/>
      <c r="D605" s="99"/>
      <c r="F605" s="1" t="s">
        <v>1215</v>
      </c>
      <c r="G605" s="99"/>
    </row>
    <row r="606" spans="3:7" ht="13" hidden="1">
      <c r="C606" s="99"/>
      <c r="D606" s="99"/>
      <c r="F606" s="1" t="s">
        <v>1216</v>
      </c>
      <c r="G606" s="99"/>
    </row>
    <row r="607" spans="3:7" ht="13" hidden="1">
      <c r="C607" s="99"/>
      <c r="D607" s="99"/>
      <c r="F607" s="1" t="s">
        <v>1217</v>
      </c>
      <c r="G607" s="99"/>
    </row>
    <row r="608" spans="3:7" ht="13" hidden="1">
      <c r="C608" s="99"/>
      <c r="D608" s="99"/>
      <c r="F608" s="1" t="s">
        <v>1218</v>
      </c>
      <c r="G608" s="99"/>
    </row>
    <row r="609" spans="3:7" ht="13">
      <c r="C609" s="99"/>
      <c r="D609" s="99"/>
      <c r="E609" s="1" t="s">
        <v>1219</v>
      </c>
      <c r="F609" s="1" t="s">
        <v>1220</v>
      </c>
      <c r="G609" s="98">
        <v>83</v>
      </c>
    </row>
    <row r="610" spans="3:7" ht="13" hidden="1">
      <c r="C610" s="99"/>
      <c r="D610" s="99"/>
      <c r="F610" s="1" t="s">
        <v>1221</v>
      </c>
      <c r="G610" s="99"/>
    </row>
    <row r="611" spans="3:7" ht="13" hidden="1">
      <c r="C611" s="99"/>
      <c r="D611" s="99"/>
      <c r="F611" s="1" t="s">
        <v>1222</v>
      </c>
      <c r="G611" s="99"/>
    </row>
    <row r="612" spans="3:7" ht="13" hidden="1">
      <c r="C612" s="99"/>
      <c r="D612" s="99"/>
      <c r="F612" s="1" t="s">
        <v>1223</v>
      </c>
      <c r="G612" s="99"/>
    </row>
    <row r="613" spans="3:7" ht="13" hidden="1">
      <c r="C613" s="99"/>
      <c r="D613" s="99"/>
      <c r="F613" s="1" t="s">
        <v>1224</v>
      </c>
      <c r="G613" s="99"/>
    </row>
    <row r="614" spans="3:7" ht="13" hidden="1">
      <c r="C614" s="99"/>
      <c r="D614" s="99"/>
      <c r="F614" s="1" t="s">
        <v>1225</v>
      </c>
      <c r="G614" s="99"/>
    </row>
    <row r="615" spans="3:7" ht="13" hidden="1">
      <c r="C615" s="99"/>
      <c r="D615" s="99"/>
      <c r="F615" s="1" t="s">
        <v>1226</v>
      </c>
      <c r="G615" s="99"/>
    </row>
    <row r="616" spans="3:7" ht="13" hidden="1">
      <c r="C616" s="99"/>
      <c r="D616" s="99"/>
      <c r="F616" s="1" t="s">
        <v>1227</v>
      </c>
      <c r="G616" s="99"/>
    </row>
    <row r="617" spans="3:7" ht="13" hidden="1">
      <c r="C617" s="99"/>
      <c r="D617" s="99"/>
      <c r="F617" s="1" t="s">
        <v>1228</v>
      </c>
      <c r="G617" s="99"/>
    </row>
    <row r="618" spans="3:7" ht="13" hidden="1">
      <c r="C618" s="99"/>
      <c r="D618" s="99"/>
      <c r="F618" s="1" t="s">
        <v>1229</v>
      </c>
      <c r="G618" s="99"/>
    </row>
    <row r="619" spans="3:7" ht="13" hidden="1">
      <c r="C619" s="99"/>
      <c r="D619" s="99"/>
      <c r="F619" s="1" t="s">
        <v>1230</v>
      </c>
      <c r="G619" s="99"/>
    </row>
    <row r="620" spans="3:7" ht="13" hidden="1">
      <c r="C620" s="99"/>
      <c r="D620" s="99"/>
      <c r="F620" s="1" t="s">
        <v>1231</v>
      </c>
      <c r="G620" s="99"/>
    </row>
    <row r="621" spans="3:7" ht="13" hidden="1">
      <c r="C621" s="99"/>
      <c r="D621" s="99"/>
      <c r="F621" s="1" t="s">
        <v>1232</v>
      </c>
      <c r="G621" s="99"/>
    </row>
    <row r="622" spans="3:7" ht="13" hidden="1">
      <c r="C622" s="99"/>
      <c r="D622" s="99"/>
      <c r="F622" s="1" t="s">
        <v>1233</v>
      </c>
      <c r="G622" s="99"/>
    </row>
    <row r="623" spans="3:7" ht="13" hidden="1">
      <c r="C623" s="99"/>
      <c r="D623" s="99"/>
      <c r="F623" s="1" t="s">
        <v>1234</v>
      </c>
      <c r="G623" s="99"/>
    </row>
    <row r="624" spans="3:7" ht="13" hidden="1">
      <c r="C624" s="99"/>
      <c r="D624" s="99"/>
      <c r="F624" s="1" t="s">
        <v>1235</v>
      </c>
      <c r="G624" s="99"/>
    </row>
    <row r="625" spans="3:7" ht="13" hidden="1">
      <c r="C625" s="99"/>
      <c r="D625" s="99"/>
      <c r="F625" s="1" t="s">
        <v>1236</v>
      </c>
      <c r="G625" s="99"/>
    </row>
    <row r="626" spans="3:7" ht="13" hidden="1">
      <c r="C626" s="99"/>
      <c r="D626" s="99"/>
      <c r="F626" s="1" t="s">
        <v>1237</v>
      </c>
      <c r="G626" s="99"/>
    </row>
    <row r="627" spans="3:7" ht="13" hidden="1">
      <c r="C627" s="99"/>
      <c r="D627" s="99"/>
      <c r="F627" s="1" t="s">
        <v>1238</v>
      </c>
      <c r="G627" s="99"/>
    </row>
    <row r="628" spans="3:7" ht="13" hidden="1">
      <c r="C628" s="99"/>
      <c r="D628" s="99"/>
      <c r="F628" s="1" t="s">
        <v>1239</v>
      </c>
      <c r="G628" s="99"/>
    </row>
    <row r="629" spans="3:7" ht="13" hidden="1">
      <c r="C629" s="99"/>
      <c r="D629" s="99"/>
      <c r="F629" s="1" t="s">
        <v>1240</v>
      </c>
      <c r="G629" s="99"/>
    </row>
    <row r="630" spans="3:7" ht="13" hidden="1">
      <c r="C630" s="99"/>
      <c r="D630" s="99"/>
      <c r="F630" s="1" t="s">
        <v>1241</v>
      </c>
      <c r="G630" s="99"/>
    </row>
    <row r="631" spans="3:7" ht="13" hidden="1">
      <c r="C631" s="99"/>
      <c r="D631" s="99"/>
      <c r="F631" s="1" t="s">
        <v>1242</v>
      </c>
      <c r="G631" s="99"/>
    </row>
    <row r="632" spans="3:7" ht="13" hidden="1">
      <c r="C632" s="99"/>
      <c r="D632" s="99"/>
      <c r="F632" s="1" t="s">
        <v>989</v>
      </c>
      <c r="G632" s="99"/>
    </row>
    <row r="633" spans="3:7" ht="13" hidden="1">
      <c r="C633" s="99"/>
      <c r="D633" s="99"/>
      <c r="F633" s="1" t="s">
        <v>956</v>
      </c>
      <c r="G633" s="99"/>
    </row>
    <row r="634" spans="3:7" ht="13" hidden="1">
      <c r="C634" s="99"/>
      <c r="D634" s="99"/>
      <c r="F634" s="1" t="s">
        <v>1243</v>
      </c>
      <c r="G634" s="99"/>
    </row>
    <row r="635" spans="3:7" ht="13" hidden="1">
      <c r="C635" s="99"/>
      <c r="D635" s="99"/>
      <c r="F635" s="1" t="s">
        <v>1244</v>
      </c>
      <c r="G635" s="99"/>
    </row>
    <row r="636" spans="3:7" ht="13" hidden="1">
      <c r="C636" s="99"/>
      <c r="D636" s="99"/>
      <c r="F636" s="1" t="s">
        <v>1245</v>
      </c>
      <c r="G636" s="99"/>
    </row>
    <row r="637" spans="3:7" ht="13" hidden="1">
      <c r="C637" s="99"/>
      <c r="D637" s="99"/>
      <c r="F637" s="1" t="s">
        <v>1246</v>
      </c>
      <c r="G637" s="99"/>
    </row>
    <row r="638" spans="3:7" ht="13" hidden="1">
      <c r="C638" s="99"/>
      <c r="D638" s="99"/>
      <c r="F638" s="1" t="s">
        <v>1247</v>
      </c>
      <c r="G638" s="99"/>
    </row>
    <row r="639" spans="3:7" ht="13" hidden="1">
      <c r="C639" s="99"/>
      <c r="D639" s="99"/>
      <c r="F639" s="1" t="s">
        <v>944</v>
      </c>
      <c r="G639" s="99"/>
    </row>
    <row r="640" spans="3:7" ht="13" hidden="1">
      <c r="C640" s="99"/>
      <c r="D640" s="99"/>
      <c r="F640" s="1" t="s">
        <v>1248</v>
      </c>
      <c r="G640" s="99"/>
    </row>
    <row r="641" spans="3:7" ht="13" hidden="1">
      <c r="C641" s="99"/>
      <c r="D641" s="99"/>
      <c r="F641" s="1" t="s">
        <v>1249</v>
      </c>
      <c r="G641" s="99"/>
    </row>
    <row r="642" spans="3:7" ht="13" hidden="1">
      <c r="C642" s="99"/>
      <c r="D642" s="99"/>
      <c r="F642" s="1" t="s">
        <v>1250</v>
      </c>
      <c r="G642" s="99"/>
    </row>
    <row r="643" spans="3:7" ht="13" hidden="1">
      <c r="C643" s="99"/>
      <c r="D643" s="99"/>
      <c r="F643" s="1" t="s">
        <v>510</v>
      </c>
      <c r="G643" s="99"/>
    </row>
    <row r="644" spans="3:7" ht="13" hidden="1">
      <c r="C644" s="99"/>
      <c r="D644" s="99"/>
      <c r="F644" s="1" t="s">
        <v>1251</v>
      </c>
      <c r="G644" s="99"/>
    </row>
    <row r="645" spans="3:7" ht="13" hidden="1">
      <c r="C645" s="99"/>
      <c r="D645" s="99"/>
      <c r="F645" s="1" t="s">
        <v>1252</v>
      </c>
      <c r="G645" s="99"/>
    </row>
    <row r="646" spans="3:7" ht="13" hidden="1">
      <c r="C646" s="99"/>
      <c r="D646" s="99"/>
      <c r="F646" s="1" t="s">
        <v>1253</v>
      </c>
      <c r="G646" s="99"/>
    </row>
    <row r="647" spans="3:7" ht="13" hidden="1">
      <c r="C647" s="99"/>
      <c r="D647" s="99"/>
      <c r="F647" s="1" t="s">
        <v>1254</v>
      </c>
      <c r="G647" s="99"/>
    </row>
    <row r="648" spans="3:7" ht="13" hidden="1">
      <c r="C648" s="99"/>
      <c r="D648" s="99"/>
      <c r="F648" s="1" t="s">
        <v>114</v>
      </c>
      <c r="G648" s="99"/>
    </row>
    <row r="649" spans="3:7" ht="13" hidden="1">
      <c r="C649" s="99"/>
      <c r="D649" s="99"/>
      <c r="F649" s="1" t="s">
        <v>116</v>
      </c>
      <c r="G649" s="99"/>
    </row>
    <row r="650" spans="3:7" ht="13" hidden="1">
      <c r="C650" s="99"/>
      <c r="D650" s="99"/>
      <c r="F650" s="1" t="s">
        <v>1255</v>
      </c>
      <c r="G650" s="99"/>
    </row>
    <row r="651" spans="3:7" ht="13" hidden="1">
      <c r="C651" s="99"/>
      <c r="D651" s="99"/>
      <c r="F651" s="1" t="s">
        <v>1256</v>
      </c>
      <c r="G651" s="99"/>
    </row>
    <row r="652" spans="3:7" ht="13" hidden="1">
      <c r="C652" s="99"/>
      <c r="D652" s="99"/>
      <c r="F652" s="1" t="s">
        <v>292</v>
      </c>
      <c r="G652" s="99"/>
    </row>
    <row r="653" spans="3:7" ht="13" hidden="1">
      <c r="C653" s="99"/>
      <c r="D653" s="99"/>
      <c r="F653" s="1" t="s">
        <v>1257</v>
      </c>
      <c r="G653" s="99"/>
    </row>
    <row r="654" spans="3:7" ht="13" hidden="1">
      <c r="C654" s="99"/>
      <c r="D654" s="99"/>
      <c r="F654" s="1" t="s">
        <v>1258</v>
      </c>
      <c r="G654" s="99"/>
    </row>
    <row r="655" spans="3:7" ht="13" hidden="1">
      <c r="C655" s="99"/>
      <c r="D655" s="99"/>
      <c r="F655" s="1" t="s">
        <v>1259</v>
      </c>
      <c r="G655" s="99"/>
    </row>
    <row r="656" spans="3:7" ht="13" hidden="1">
      <c r="C656" s="99"/>
      <c r="D656" s="99"/>
      <c r="F656" s="1" t="s">
        <v>1260</v>
      </c>
      <c r="G656" s="99"/>
    </row>
    <row r="657" spans="3:7" ht="13" hidden="1">
      <c r="C657" s="99"/>
      <c r="D657" s="99"/>
      <c r="F657" s="1" t="s">
        <v>1261</v>
      </c>
      <c r="G657" s="99"/>
    </row>
    <row r="658" spans="3:7" ht="13" hidden="1">
      <c r="C658" s="99"/>
      <c r="D658" s="99"/>
      <c r="F658" s="1" t="s">
        <v>1262</v>
      </c>
      <c r="G658" s="99"/>
    </row>
    <row r="659" spans="3:7" ht="13" hidden="1">
      <c r="C659" s="99"/>
      <c r="D659" s="99"/>
      <c r="F659" s="1" t="s">
        <v>1263</v>
      </c>
      <c r="G659" s="99"/>
    </row>
    <row r="660" spans="3:7" ht="13" hidden="1">
      <c r="C660" s="99"/>
      <c r="D660" s="99"/>
      <c r="F660" s="1" t="s">
        <v>1264</v>
      </c>
      <c r="G660" s="99"/>
    </row>
    <row r="661" spans="3:7" ht="13" hidden="1">
      <c r="C661" s="99"/>
      <c r="D661" s="99"/>
      <c r="F661" s="1" t="s">
        <v>117</v>
      </c>
      <c r="G661" s="99"/>
    </row>
    <row r="662" spans="3:7" ht="13" hidden="1">
      <c r="C662" s="99"/>
      <c r="D662" s="99"/>
      <c r="F662" s="1" t="s">
        <v>1265</v>
      </c>
      <c r="G662" s="99"/>
    </row>
    <row r="663" spans="3:7" ht="13" hidden="1">
      <c r="C663" s="99"/>
      <c r="D663" s="99"/>
      <c r="F663" s="1" t="s">
        <v>1266</v>
      </c>
      <c r="G663" s="99"/>
    </row>
    <row r="664" spans="3:7" ht="13" hidden="1">
      <c r="C664" s="99"/>
      <c r="D664" s="99"/>
      <c r="F664" s="1" t="s">
        <v>511</v>
      </c>
      <c r="G664" s="99"/>
    </row>
    <row r="665" spans="3:7" ht="13" hidden="1">
      <c r="C665" s="99"/>
      <c r="D665" s="99"/>
      <c r="F665" s="1" t="s">
        <v>1267</v>
      </c>
      <c r="G665" s="99"/>
    </row>
    <row r="666" spans="3:7" ht="13" hidden="1">
      <c r="C666" s="99"/>
      <c r="D666" s="99"/>
      <c r="F666" s="1" t="s">
        <v>1268</v>
      </c>
      <c r="G666" s="99"/>
    </row>
    <row r="667" spans="3:7" ht="13" hidden="1">
      <c r="C667" s="99"/>
      <c r="D667" s="99"/>
      <c r="F667" s="1" t="s">
        <v>260</v>
      </c>
      <c r="G667" s="99"/>
    </row>
    <row r="668" spans="3:7" ht="13" hidden="1">
      <c r="C668" s="99"/>
      <c r="D668" s="99"/>
      <c r="F668" s="1" t="s">
        <v>1269</v>
      </c>
      <c r="G668" s="99"/>
    </row>
    <row r="669" spans="3:7" ht="13" hidden="1">
      <c r="C669" s="99"/>
      <c r="D669" s="99"/>
      <c r="F669" s="1" t="s">
        <v>1270</v>
      </c>
      <c r="G669" s="99"/>
    </row>
    <row r="670" spans="3:7" ht="13" hidden="1">
      <c r="C670" s="99"/>
      <c r="D670" s="99"/>
      <c r="F670" s="1" t="s">
        <v>1271</v>
      </c>
      <c r="G670" s="99"/>
    </row>
    <row r="671" spans="3:7" ht="13" hidden="1">
      <c r="C671" s="99"/>
      <c r="D671" s="99"/>
      <c r="F671" s="1" t="s">
        <v>1272</v>
      </c>
      <c r="G671" s="99"/>
    </row>
    <row r="672" spans="3:7" ht="13" hidden="1">
      <c r="C672" s="99"/>
      <c r="D672" s="99"/>
      <c r="F672" s="1" t="s">
        <v>1273</v>
      </c>
      <c r="G672" s="99"/>
    </row>
    <row r="673" spans="3:7" ht="13" hidden="1">
      <c r="C673" s="99"/>
      <c r="D673" s="99"/>
      <c r="F673" s="1" t="s">
        <v>1274</v>
      </c>
      <c r="G673" s="99"/>
    </row>
    <row r="674" spans="3:7" ht="13" hidden="1">
      <c r="C674" s="99"/>
      <c r="D674" s="99"/>
      <c r="F674" s="1" t="s">
        <v>515</v>
      </c>
      <c r="G674" s="99"/>
    </row>
    <row r="675" spans="3:7" ht="13" hidden="1">
      <c r="C675" s="99"/>
      <c r="D675" s="99"/>
      <c r="F675" s="1" t="s">
        <v>1275</v>
      </c>
      <c r="G675" s="99"/>
    </row>
    <row r="676" spans="3:7" ht="13" hidden="1">
      <c r="C676" s="99"/>
      <c r="D676" s="99"/>
      <c r="F676" s="1" t="s">
        <v>1276</v>
      </c>
      <c r="G676" s="99"/>
    </row>
    <row r="677" spans="3:7" ht="13" hidden="1">
      <c r="C677" s="99"/>
      <c r="D677" s="99"/>
      <c r="F677" s="1" t="s">
        <v>1277</v>
      </c>
      <c r="G677" s="99"/>
    </row>
    <row r="678" spans="3:7" ht="13" hidden="1">
      <c r="C678" s="99"/>
      <c r="D678" s="99"/>
      <c r="F678" s="1" t="s">
        <v>1278</v>
      </c>
      <c r="G678" s="99"/>
    </row>
    <row r="679" spans="3:7" ht="13" hidden="1">
      <c r="C679" s="99"/>
      <c r="D679" s="99"/>
      <c r="F679" s="1" t="s">
        <v>1279</v>
      </c>
      <c r="G679" s="99"/>
    </row>
    <row r="680" spans="3:7" ht="13" hidden="1">
      <c r="C680" s="99"/>
      <c r="D680" s="99"/>
      <c r="F680" s="1" t="s">
        <v>1280</v>
      </c>
      <c r="G680" s="99"/>
    </row>
    <row r="681" spans="3:7" ht="13" hidden="1">
      <c r="C681" s="99"/>
      <c r="D681" s="99"/>
      <c r="F681" s="1" t="s">
        <v>1281</v>
      </c>
      <c r="G681" s="99"/>
    </row>
    <row r="682" spans="3:7" ht="13" hidden="1">
      <c r="C682" s="99"/>
      <c r="D682" s="99"/>
      <c r="F682" s="1" t="s">
        <v>1282</v>
      </c>
      <c r="G682" s="99"/>
    </row>
    <row r="683" spans="3:7" ht="13" hidden="1">
      <c r="C683" s="99"/>
      <c r="D683" s="99"/>
      <c r="F683" s="1" t="s">
        <v>1283</v>
      </c>
      <c r="G683" s="99"/>
    </row>
    <row r="684" spans="3:7" ht="13" hidden="1">
      <c r="C684" s="99"/>
      <c r="D684" s="99"/>
      <c r="F684" s="1" t="s">
        <v>1284</v>
      </c>
      <c r="G684" s="99"/>
    </row>
    <row r="685" spans="3:7" ht="13" hidden="1">
      <c r="C685" s="99"/>
      <c r="D685" s="99"/>
      <c r="F685" s="1" t="s">
        <v>1285</v>
      </c>
      <c r="G685" s="99"/>
    </row>
    <row r="686" spans="3:7" ht="13" hidden="1">
      <c r="C686" s="99"/>
      <c r="D686" s="99"/>
      <c r="F686" s="1" t="s">
        <v>1286</v>
      </c>
      <c r="G686" s="99"/>
    </row>
    <row r="687" spans="3:7" ht="13" hidden="1">
      <c r="C687" s="99"/>
      <c r="D687" s="99"/>
      <c r="F687" s="1" t="s">
        <v>1287</v>
      </c>
      <c r="G687" s="99"/>
    </row>
    <row r="688" spans="3:7" ht="13" hidden="1">
      <c r="C688" s="99"/>
      <c r="D688" s="99"/>
      <c r="F688" s="1" t="s">
        <v>1288</v>
      </c>
      <c r="G688" s="99"/>
    </row>
    <row r="689" spans="3:7" ht="13" hidden="1">
      <c r="C689" s="99"/>
      <c r="D689" s="99"/>
      <c r="F689" s="1" t="s">
        <v>1289</v>
      </c>
      <c r="G689" s="99"/>
    </row>
    <row r="690" spans="3:7" ht="13" hidden="1">
      <c r="C690" s="99"/>
      <c r="D690" s="99"/>
      <c r="F690" s="1" t="s">
        <v>1290</v>
      </c>
      <c r="G690" s="99"/>
    </row>
    <row r="691" spans="3:7" ht="13" hidden="1">
      <c r="C691" s="99"/>
      <c r="D691" s="99"/>
      <c r="F691" s="1" t="s">
        <v>1291</v>
      </c>
      <c r="G691" s="99"/>
    </row>
    <row r="692" spans="3:7" ht="13">
      <c r="C692" s="99"/>
      <c r="D692" s="99"/>
      <c r="E692" s="1" t="s">
        <v>1292</v>
      </c>
      <c r="F692" s="1" t="s">
        <v>1293</v>
      </c>
      <c r="G692" s="98">
        <v>13</v>
      </c>
    </row>
    <row r="693" spans="3:7" ht="13" hidden="1">
      <c r="C693" s="99"/>
      <c r="D693" s="99"/>
      <c r="F693" s="1" t="s">
        <v>1294</v>
      </c>
      <c r="G693" s="99"/>
    </row>
    <row r="694" spans="3:7" ht="13" hidden="1">
      <c r="C694" s="99"/>
      <c r="D694" s="99"/>
      <c r="F694" s="1" t="s">
        <v>1295</v>
      </c>
      <c r="G694" s="99"/>
    </row>
    <row r="695" spans="3:7" ht="13" hidden="1">
      <c r="C695" s="99"/>
      <c r="D695" s="99"/>
      <c r="F695" s="1" t="s">
        <v>1296</v>
      </c>
      <c r="G695" s="99"/>
    </row>
    <row r="696" spans="3:7" ht="13" hidden="1">
      <c r="C696" s="99"/>
      <c r="D696" s="99"/>
      <c r="F696" s="1" t="s">
        <v>1297</v>
      </c>
      <c r="G696" s="99"/>
    </row>
    <row r="697" spans="3:7" ht="13" hidden="1">
      <c r="C697" s="99"/>
      <c r="D697" s="99"/>
      <c r="F697" s="1" t="s">
        <v>1298</v>
      </c>
      <c r="G697" s="99"/>
    </row>
    <row r="698" spans="3:7" ht="13" hidden="1">
      <c r="C698" s="99"/>
      <c r="D698" s="99"/>
      <c r="F698" s="1" t="s">
        <v>1299</v>
      </c>
      <c r="G698" s="99"/>
    </row>
    <row r="699" spans="3:7" ht="13" hidden="1">
      <c r="C699" s="99"/>
      <c r="D699" s="99"/>
      <c r="F699" s="1" t="s">
        <v>1300</v>
      </c>
      <c r="G699" s="99"/>
    </row>
    <row r="700" spans="3:7" ht="13" hidden="1">
      <c r="C700" s="99"/>
      <c r="D700" s="99"/>
      <c r="F700" s="1" t="s">
        <v>1301</v>
      </c>
      <c r="G700" s="99"/>
    </row>
    <row r="701" spans="3:7" ht="13" hidden="1">
      <c r="C701" s="99"/>
      <c r="D701" s="99"/>
      <c r="F701" s="1" t="s">
        <v>1302</v>
      </c>
      <c r="G701" s="99"/>
    </row>
    <row r="702" spans="3:7" ht="13" hidden="1">
      <c r="C702" s="99"/>
      <c r="D702" s="99"/>
      <c r="F702" s="1" t="s">
        <v>1303</v>
      </c>
      <c r="G702" s="99"/>
    </row>
    <row r="703" spans="3:7" ht="13" hidden="1">
      <c r="C703" s="99"/>
      <c r="D703" s="99"/>
      <c r="F703" s="1" t="s">
        <v>1304</v>
      </c>
      <c r="G703" s="99"/>
    </row>
    <row r="704" spans="3:7" ht="13" hidden="1">
      <c r="C704" s="99"/>
      <c r="D704" s="99"/>
      <c r="F704" s="1" t="s">
        <v>1305</v>
      </c>
      <c r="G704" s="99"/>
    </row>
    <row r="705" spans="3:7" ht="13">
      <c r="C705" s="99"/>
      <c r="D705" s="99"/>
      <c r="E705" s="1" t="s">
        <v>1306</v>
      </c>
      <c r="F705" s="1" t="s">
        <v>1257</v>
      </c>
      <c r="G705" s="98">
        <v>5</v>
      </c>
    </row>
    <row r="706" spans="3:7" ht="13" hidden="1">
      <c r="C706" s="99"/>
      <c r="D706" s="99"/>
      <c r="F706" s="1" t="s">
        <v>1307</v>
      </c>
      <c r="G706" s="99"/>
    </row>
    <row r="707" spans="3:7" ht="13" hidden="1">
      <c r="C707" s="99"/>
      <c r="D707" s="99"/>
      <c r="F707" s="1" t="s">
        <v>1308</v>
      </c>
      <c r="G707" s="99"/>
    </row>
    <row r="708" spans="3:7" ht="13" hidden="1">
      <c r="C708" s="99"/>
      <c r="D708" s="99"/>
      <c r="F708" s="1" t="s">
        <v>1309</v>
      </c>
      <c r="G708" s="99"/>
    </row>
    <row r="709" spans="3:7" ht="13" hidden="1">
      <c r="C709" s="99"/>
      <c r="D709" s="99"/>
      <c r="F709" s="1" t="s">
        <v>1310</v>
      </c>
      <c r="G709" s="99"/>
    </row>
    <row r="710" spans="3:7" ht="13">
      <c r="C710" s="99"/>
      <c r="D710" s="99"/>
      <c r="E710" s="1" t="s">
        <v>1311</v>
      </c>
      <c r="F710" s="1" t="s">
        <v>1312</v>
      </c>
      <c r="G710" s="98">
        <v>39</v>
      </c>
    </row>
    <row r="711" spans="3:7" ht="13" hidden="1">
      <c r="C711" s="99"/>
      <c r="D711" s="99"/>
      <c r="F711" s="1" t="s">
        <v>1313</v>
      </c>
      <c r="G711" s="99"/>
    </row>
    <row r="712" spans="3:7" ht="13" hidden="1">
      <c r="C712" s="99"/>
      <c r="D712" s="99"/>
      <c r="F712" s="1" t="s">
        <v>1314</v>
      </c>
      <c r="G712" s="99"/>
    </row>
    <row r="713" spans="3:7" ht="13" hidden="1">
      <c r="C713" s="99"/>
      <c r="D713" s="99"/>
      <c r="F713" s="1" t="s">
        <v>1315</v>
      </c>
      <c r="G713" s="99"/>
    </row>
    <row r="714" spans="3:7" ht="13" hidden="1">
      <c r="C714" s="99"/>
      <c r="D714" s="99"/>
      <c r="F714" s="1" t="s">
        <v>1316</v>
      </c>
      <c r="G714" s="99"/>
    </row>
    <row r="715" spans="3:7" ht="13" hidden="1">
      <c r="C715" s="99"/>
      <c r="D715" s="99"/>
      <c r="F715" s="1" t="s">
        <v>1317</v>
      </c>
      <c r="G715" s="99"/>
    </row>
    <row r="716" spans="3:7" ht="13" hidden="1">
      <c r="C716" s="99"/>
      <c r="D716" s="99"/>
      <c r="F716" s="1" t="s">
        <v>1318</v>
      </c>
      <c r="G716" s="99"/>
    </row>
    <row r="717" spans="3:7" ht="13" hidden="1">
      <c r="C717" s="99"/>
      <c r="D717" s="99"/>
      <c r="F717" s="1" t="s">
        <v>1319</v>
      </c>
      <c r="G717" s="99"/>
    </row>
    <row r="718" spans="3:7" ht="13" hidden="1">
      <c r="C718" s="99"/>
      <c r="D718" s="99"/>
      <c r="F718" s="1" t="s">
        <v>1320</v>
      </c>
      <c r="G718" s="99"/>
    </row>
    <row r="719" spans="3:7" ht="13" hidden="1">
      <c r="C719" s="99"/>
      <c r="D719" s="99"/>
      <c r="F719" s="1" t="s">
        <v>1321</v>
      </c>
      <c r="G719" s="99"/>
    </row>
    <row r="720" spans="3:7" ht="13" hidden="1">
      <c r="C720" s="99"/>
      <c r="D720" s="99"/>
      <c r="F720" s="1" t="s">
        <v>1322</v>
      </c>
      <c r="G720" s="99"/>
    </row>
    <row r="721" spans="3:7" ht="13" hidden="1">
      <c r="C721" s="99"/>
      <c r="D721" s="99"/>
      <c r="F721" s="1" t="s">
        <v>1323</v>
      </c>
      <c r="G721" s="99"/>
    </row>
    <row r="722" spans="3:7" ht="13" hidden="1">
      <c r="C722" s="99"/>
      <c r="D722" s="99"/>
      <c r="F722" s="1" t="s">
        <v>1324</v>
      </c>
      <c r="G722" s="99"/>
    </row>
    <row r="723" spans="3:7" ht="13" hidden="1">
      <c r="C723" s="99"/>
      <c r="D723" s="99"/>
      <c r="F723" s="1" t="s">
        <v>1325</v>
      </c>
      <c r="G723" s="99"/>
    </row>
    <row r="724" spans="3:7" ht="13" hidden="1">
      <c r="C724" s="99"/>
      <c r="D724" s="99"/>
      <c r="F724" s="1" t="s">
        <v>1326</v>
      </c>
      <c r="G724" s="99"/>
    </row>
    <row r="725" spans="3:7" ht="13" hidden="1">
      <c r="C725" s="99"/>
      <c r="D725" s="99"/>
      <c r="F725" s="1" t="s">
        <v>1327</v>
      </c>
      <c r="G725" s="99"/>
    </row>
    <row r="726" spans="3:7" ht="13" hidden="1">
      <c r="C726" s="99"/>
      <c r="D726" s="99"/>
      <c r="F726" s="1" t="s">
        <v>524</v>
      </c>
      <c r="G726" s="99"/>
    </row>
    <row r="727" spans="3:7" ht="13" hidden="1">
      <c r="C727" s="99"/>
      <c r="D727" s="99"/>
      <c r="F727" s="1" t="s">
        <v>1328</v>
      </c>
      <c r="G727" s="99"/>
    </row>
    <row r="728" spans="3:7" ht="13" hidden="1">
      <c r="C728" s="99"/>
      <c r="D728" s="99"/>
      <c r="F728" s="1" t="s">
        <v>1329</v>
      </c>
      <c r="G728" s="99"/>
    </row>
    <row r="729" spans="3:7" ht="13" hidden="1">
      <c r="C729" s="99"/>
      <c r="D729" s="99"/>
      <c r="F729" s="1" t="s">
        <v>1330</v>
      </c>
      <c r="G729" s="99"/>
    </row>
    <row r="730" spans="3:7" ht="13" hidden="1">
      <c r="C730" s="99"/>
      <c r="D730" s="99"/>
      <c r="F730" s="1" t="s">
        <v>1300</v>
      </c>
      <c r="G730" s="99"/>
    </row>
    <row r="731" spans="3:7" ht="13" hidden="1">
      <c r="C731" s="99"/>
      <c r="D731" s="99"/>
      <c r="F731" s="1" t="s">
        <v>1331</v>
      </c>
      <c r="G731" s="99"/>
    </row>
    <row r="732" spans="3:7" ht="13" hidden="1">
      <c r="C732" s="99"/>
      <c r="D732" s="99"/>
      <c r="F732" s="1" t="s">
        <v>1332</v>
      </c>
      <c r="G732" s="99"/>
    </row>
    <row r="733" spans="3:7" ht="13" hidden="1">
      <c r="C733" s="99"/>
      <c r="D733" s="99"/>
      <c r="F733" s="1" t="s">
        <v>36</v>
      </c>
      <c r="G733" s="99"/>
    </row>
    <row r="734" spans="3:7" ht="13" hidden="1">
      <c r="C734" s="99"/>
      <c r="D734" s="99"/>
      <c r="F734" s="1" t="s">
        <v>1333</v>
      </c>
      <c r="G734" s="99"/>
    </row>
    <row r="735" spans="3:7" ht="13" hidden="1">
      <c r="C735" s="99"/>
      <c r="D735" s="99"/>
      <c r="F735" s="1" t="s">
        <v>1334</v>
      </c>
      <c r="G735" s="99"/>
    </row>
    <row r="736" spans="3:7" ht="13" hidden="1">
      <c r="C736" s="99"/>
      <c r="D736" s="99"/>
      <c r="F736" s="1" t="s">
        <v>1335</v>
      </c>
      <c r="G736" s="99"/>
    </row>
    <row r="737" spans="3:7" ht="13" hidden="1">
      <c r="C737" s="99"/>
      <c r="D737" s="99"/>
      <c r="F737" s="1" t="s">
        <v>1336</v>
      </c>
      <c r="G737" s="99"/>
    </row>
    <row r="738" spans="3:7" ht="13" hidden="1">
      <c r="C738" s="99"/>
      <c r="D738" s="99"/>
      <c r="F738" s="1" t="s">
        <v>1337</v>
      </c>
      <c r="G738" s="99"/>
    </row>
    <row r="739" spans="3:7" ht="13" hidden="1">
      <c r="C739" s="99"/>
      <c r="D739" s="99"/>
      <c r="F739" s="1" t="s">
        <v>1338</v>
      </c>
      <c r="G739" s="99"/>
    </row>
    <row r="740" spans="3:7" ht="13" hidden="1">
      <c r="C740" s="99"/>
      <c r="D740" s="99"/>
      <c r="F740" s="1" t="s">
        <v>1339</v>
      </c>
      <c r="G740" s="99"/>
    </row>
    <row r="741" spans="3:7" ht="13" hidden="1">
      <c r="C741" s="99"/>
      <c r="D741" s="99"/>
      <c r="F741" s="1" t="s">
        <v>1340</v>
      </c>
      <c r="G741" s="99"/>
    </row>
    <row r="742" spans="3:7" ht="13" hidden="1">
      <c r="C742" s="99"/>
      <c r="D742" s="99"/>
      <c r="F742" s="1" t="s">
        <v>1341</v>
      </c>
      <c r="G742" s="99"/>
    </row>
    <row r="743" spans="3:7" ht="13" hidden="1">
      <c r="C743" s="99"/>
      <c r="D743" s="99"/>
      <c r="F743" s="1" t="s">
        <v>1342</v>
      </c>
      <c r="G743" s="99"/>
    </row>
    <row r="744" spans="3:7" ht="13" hidden="1">
      <c r="C744" s="99"/>
      <c r="D744" s="99"/>
      <c r="F744" s="1" t="s">
        <v>1343</v>
      </c>
      <c r="G744" s="99"/>
    </row>
    <row r="745" spans="3:7" ht="13" hidden="1">
      <c r="C745" s="99"/>
      <c r="D745" s="99"/>
      <c r="F745" s="1" t="s">
        <v>1344</v>
      </c>
      <c r="G745" s="99"/>
    </row>
    <row r="746" spans="3:7" ht="13" hidden="1">
      <c r="C746" s="99"/>
      <c r="D746" s="99"/>
      <c r="F746" s="1" t="s">
        <v>1345</v>
      </c>
      <c r="G746" s="99"/>
    </row>
    <row r="747" spans="3:7" ht="13" hidden="1">
      <c r="C747" s="99"/>
      <c r="D747" s="99"/>
      <c r="F747" s="1" t="s">
        <v>1346</v>
      </c>
      <c r="G747" s="99"/>
    </row>
    <row r="748" spans="3:7" ht="13" hidden="1">
      <c r="C748" s="99"/>
      <c r="D748" s="99"/>
      <c r="F748" s="1" t="s">
        <v>1347</v>
      </c>
      <c r="G748" s="99"/>
    </row>
    <row r="749" spans="3:7" ht="13">
      <c r="C749" s="99"/>
      <c r="D749" s="99"/>
      <c r="E749" s="1" t="s">
        <v>1348</v>
      </c>
      <c r="F749" s="1" t="s">
        <v>1349</v>
      </c>
      <c r="G749" s="98">
        <v>36</v>
      </c>
    </row>
    <row r="750" spans="3:7" ht="13" hidden="1">
      <c r="C750" s="99"/>
      <c r="D750" s="99"/>
      <c r="F750" s="1" t="s">
        <v>1350</v>
      </c>
      <c r="G750" s="99"/>
    </row>
    <row r="751" spans="3:7" ht="13" hidden="1">
      <c r="C751" s="99"/>
      <c r="D751" s="99"/>
      <c r="F751" s="1" t="s">
        <v>1094</v>
      </c>
      <c r="G751" s="99"/>
    </row>
    <row r="752" spans="3:7" ht="13" hidden="1">
      <c r="C752" s="99"/>
      <c r="D752" s="99"/>
      <c r="F752" s="1" t="s">
        <v>1351</v>
      </c>
      <c r="G752" s="99"/>
    </row>
    <row r="753" spans="3:7" ht="13" hidden="1">
      <c r="C753" s="99"/>
      <c r="D753" s="99"/>
      <c r="F753" s="1" t="s">
        <v>1352</v>
      </c>
      <c r="G753" s="99"/>
    </row>
    <row r="754" spans="3:7" ht="13" hidden="1">
      <c r="C754" s="99"/>
      <c r="D754" s="99"/>
      <c r="F754" s="1" t="s">
        <v>1353</v>
      </c>
      <c r="G754" s="99"/>
    </row>
    <row r="755" spans="3:7" ht="13" hidden="1">
      <c r="C755" s="99"/>
      <c r="D755" s="99"/>
      <c r="F755" s="1" t="s">
        <v>1354</v>
      </c>
      <c r="G755" s="99"/>
    </row>
    <row r="756" spans="3:7" ht="13" hidden="1">
      <c r="C756" s="99"/>
      <c r="D756" s="99"/>
      <c r="F756" s="1" t="s">
        <v>1355</v>
      </c>
      <c r="G756" s="99"/>
    </row>
    <row r="757" spans="3:7" ht="13" hidden="1">
      <c r="C757" s="99"/>
      <c r="D757" s="99"/>
      <c r="F757" s="1" t="s">
        <v>1356</v>
      </c>
      <c r="G757" s="99"/>
    </row>
    <row r="758" spans="3:7" ht="13" hidden="1">
      <c r="C758" s="99"/>
      <c r="D758" s="99"/>
      <c r="F758" s="1" t="s">
        <v>1357</v>
      </c>
      <c r="G758" s="99"/>
    </row>
    <row r="759" spans="3:7" ht="13" hidden="1">
      <c r="C759" s="99"/>
      <c r="D759" s="99"/>
      <c r="F759" s="1" t="s">
        <v>1358</v>
      </c>
      <c r="G759" s="99"/>
    </row>
    <row r="760" spans="3:7" ht="13" hidden="1">
      <c r="C760" s="99"/>
      <c r="D760" s="99"/>
      <c r="F760" s="1" t="s">
        <v>1359</v>
      </c>
      <c r="G760" s="99"/>
    </row>
    <row r="761" spans="3:7" ht="13" hidden="1">
      <c r="C761" s="99"/>
      <c r="D761" s="99"/>
      <c r="F761" s="1" t="s">
        <v>1360</v>
      </c>
      <c r="G761" s="99"/>
    </row>
    <row r="762" spans="3:7" ht="13" hidden="1">
      <c r="C762" s="99"/>
      <c r="D762" s="99"/>
      <c r="F762" s="1" t="s">
        <v>1361</v>
      </c>
      <c r="G762" s="99"/>
    </row>
    <row r="763" spans="3:7" ht="13" hidden="1">
      <c r="C763" s="99"/>
      <c r="D763" s="99"/>
      <c r="F763" s="1" t="s">
        <v>1362</v>
      </c>
      <c r="G763" s="99"/>
    </row>
    <row r="764" spans="3:7" ht="13" hidden="1">
      <c r="C764" s="99"/>
      <c r="D764" s="99"/>
      <c r="F764" s="1" t="s">
        <v>1064</v>
      </c>
      <c r="G764" s="99"/>
    </row>
    <row r="765" spans="3:7" ht="13" hidden="1">
      <c r="C765" s="99"/>
      <c r="D765" s="99"/>
      <c r="F765" s="1" t="s">
        <v>1308</v>
      </c>
      <c r="G765" s="99"/>
    </row>
    <row r="766" spans="3:7" ht="13" hidden="1">
      <c r="C766" s="99"/>
      <c r="D766" s="99"/>
      <c r="F766" s="1" t="s">
        <v>1041</v>
      </c>
      <c r="G766" s="99"/>
    </row>
    <row r="767" spans="3:7" ht="13" hidden="1">
      <c r="C767" s="99"/>
      <c r="D767" s="99"/>
      <c r="F767" s="1" t="s">
        <v>1363</v>
      </c>
      <c r="G767" s="99"/>
    </row>
    <row r="768" spans="3:7" ht="13" hidden="1">
      <c r="C768" s="99"/>
      <c r="D768" s="99"/>
      <c r="F768" s="1" t="s">
        <v>1364</v>
      </c>
      <c r="G768" s="99"/>
    </row>
    <row r="769" spans="3:7" ht="13" hidden="1">
      <c r="C769" s="99"/>
      <c r="D769" s="99"/>
      <c r="F769" s="1" t="s">
        <v>1365</v>
      </c>
      <c r="G769" s="99"/>
    </row>
    <row r="770" spans="3:7" ht="13" hidden="1">
      <c r="C770" s="99"/>
      <c r="D770" s="99"/>
      <c r="F770" s="1" t="s">
        <v>1366</v>
      </c>
      <c r="G770" s="99"/>
    </row>
    <row r="771" spans="3:7" ht="13" hidden="1">
      <c r="C771" s="99"/>
      <c r="D771" s="99"/>
      <c r="F771" s="1" t="s">
        <v>1367</v>
      </c>
      <c r="G771" s="99"/>
    </row>
    <row r="772" spans="3:7" ht="13" hidden="1">
      <c r="C772" s="99"/>
      <c r="D772" s="99"/>
      <c r="F772" s="1" t="s">
        <v>1368</v>
      </c>
      <c r="G772" s="99"/>
    </row>
    <row r="773" spans="3:7" ht="13" hidden="1">
      <c r="C773" s="99"/>
      <c r="D773" s="99"/>
      <c r="F773" s="1" t="s">
        <v>1369</v>
      </c>
      <c r="G773" s="99"/>
    </row>
    <row r="774" spans="3:7" ht="13" hidden="1">
      <c r="C774" s="99"/>
      <c r="D774" s="99"/>
      <c r="F774" s="1" t="s">
        <v>1370</v>
      </c>
      <c r="G774" s="99"/>
    </row>
    <row r="775" spans="3:7" ht="13" hidden="1">
      <c r="C775" s="99"/>
      <c r="D775" s="99"/>
      <c r="F775" s="1" t="s">
        <v>1371</v>
      </c>
      <c r="G775" s="99"/>
    </row>
    <row r="776" spans="3:7" ht="13" hidden="1">
      <c r="C776" s="99"/>
      <c r="D776" s="99"/>
      <c r="F776" s="1" t="s">
        <v>33</v>
      </c>
      <c r="G776" s="99"/>
    </row>
    <row r="777" spans="3:7" ht="13" hidden="1">
      <c r="C777" s="99"/>
      <c r="D777" s="99"/>
      <c r="F777" s="1" t="s">
        <v>35</v>
      </c>
      <c r="G777" s="99"/>
    </row>
    <row r="778" spans="3:7" ht="13" hidden="1">
      <c r="C778" s="99"/>
      <c r="D778" s="99"/>
      <c r="F778" s="1" t="s">
        <v>857</v>
      </c>
      <c r="G778" s="99"/>
    </row>
    <row r="779" spans="3:7" ht="13" hidden="1">
      <c r="C779" s="99"/>
      <c r="D779" s="99"/>
      <c r="F779" s="1" t="s">
        <v>1372</v>
      </c>
      <c r="G779" s="99"/>
    </row>
    <row r="780" spans="3:7" ht="13" hidden="1">
      <c r="C780" s="99"/>
      <c r="D780" s="99"/>
      <c r="F780" s="1" t="s">
        <v>1373</v>
      </c>
      <c r="G780" s="99"/>
    </row>
    <row r="781" spans="3:7" ht="13" hidden="1">
      <c r="C781" s="99"/>
      <c r="D781" s="99"/>
      <c r="F781" s="1" t="s">
        <v>1374</v>
      </c>
      <c r="G781" s="99"/>
    </row>
    <row r="782" spans="3:7" ht="13" hidden="1">
      <c r="C782" s="99"/>
      <c r="D782" s="99"/>
      <c r="F782" s="1" t="s">
        <v>1375</v>
      </c>
      <c r="G782" s="99"/>
    </row>
    <row r="783" spans="3:7" ht="13" hidden="1">
      <c r="C783" s="99"/>
      <c r="D783" s="99"/>
      <c r="F783" s="1" t="s">
        <v>1376</v>
      </c>
      <c r="G783" s="99"/>
    </row>
    <row r="784" spans="3:7" ht="13" hidden="1">
      <c r="C784" s="99"/>
      <c r="D784" s="99"/>
      <c r="F784" s="1" t="s">
        <v>1377</v>
      </c>
      <c r="G784" s="99"/>
    </row>
    <row r="785" spans="2:7" ht="13">
      <c r="C785" s="99"/>
      <c r="D785" s="99"/>
      <c r="E785" s="1" t="s">
        <v>1378</v>
      </c>
      <c r="F785" s="1" t="s">
        <v>1379</v>
      </c>
      <c r="G785" s="98">
        <v>8</v>
      </c>
    </row>
    <row r="786" spans="2:7" ht="13" hidden="1">
      <c r="C786" s="99"/>
      <c r="F786" s="1" t="s">
        <v>1224</v>
      </c>
      <c r="G786" s="99"/>
    </row>
    <row r="787" spans="2:7" ht="13" hidden="1">
      <c r="C787" s="99"/>
      <c r="F787" s="1" t="s">
        <v>1380</v>
      </c>
      <c r="G787" s="99"/>
    </row>
    <row r="788" spans="2:7" ht="13" hidden="1">
      <c r="C788" s="99"/>
      <c r="F788" s="1" t="s">
        <v>1381</v>
      </c>
      <c r="G788" s="99"/>
    </row>
    <row r="789" spans="2:7" ht="13" hidden="1">
      <c r="C789" s="99"/>
      <c r="F789" s="1" t="s">
        <v>1382</v>
      </c>
      <c r="G789" s="99"/>
    </row>
    <row r="790" spans="2:7" ht="13" hidden="1">
      <c r="C790" s="99"/>
      <c r="F790" s="1" t="s">
        <v>1383</v>
      </c>
      <c r="G790" s="99"/>
    </row>
    <row r="791" spans="2:7" ht="13" hidden="1">
      <c r="C791" s="99"/>
      <c r="F791" s="1" t="s">
        <v>1384</v>
      </c>
      <c r="G791" s="99"/>
    </row>
    <row r="792" spans="2:7" ht="13" hidden="1">
      <c r="C792" s="99"/>
      <c r="F792" s="1" t="s">
        <v>1385</v>
      </c>
      <c r="G792" s="99"/>
    </row>
    <row r="793" spans="2:7" ht="13">
      <c r="B793" s="28" t="s">
        <v>1386</v>
      </c>
      <c r="C793" s="101" t="s">
        <v>1387</v>
      </c>
      <c r="E793" s="1" t="s">
        <v>1388</v>
      </c>
      <c r="F793" s="1" t="s">
        <v>1389</v>
      </c>
      <c r="G793" s="98">
        <v>4</v>
      </c>
    </row>
    <row r="794" spans="2:7" ht="13" hidden="1">
      <c r="C794" s="99"/>
      <c r="F794" s="1" t="s">
        <v>1390</v>
      </c>
      <c r="G794" s="99"/>
    </row>
    <row r="795" spans="2:7" ht="13" hidden="1">
      <c r="C795" s="99"/>
      <c r="F795" s="1" t="s">
        <v>1391</v>
      </c>
      <c r="G795" s="99"/>
    </row>
    <row r="796" spans="2:7" ht="13" hidden="1">
      <c r="C796" s="99"/>
      <c r="F796" s="1" t="s">
        <v>1392</v>
      </c>
      <c r="G796" s="99"/>
    </row>
    <row r="797" spans="2:7" ht="13">
      <c r="C797" s="99"/>
      <c r="E797" s="1" t="s">
        <v>1393</v>
      </c>
      <c r="F797" s="1" t="s">
        <v>1394</v>
      </c>
      <c r="G797" s="98">
        <v>2</v>
      </c>
    </row>
    <row r="798" spans="2:7" ht="13" hidden="1">
      <c r="C798" s="99"/>
      <c r="F798" s="1" t="s">
        <v>1395</v>
      </c>
      <c r="G798" s="99"/>
    </row>
    <row r="799" spans="2:7" ht="13">
      <c r="C799" s="99"/>
      <c r="E799" s="1" t="s">
        <v>113</v>
      </c>
      <c r="F799" s="1" t="s">
        <v>1104</v>
      </c>
      <c r="G799" s="98">
        <v>27</v>
      </c>
    </row>
    <row r="800" spans="2:7" ht="13" hidden="1">
      <c r="C800" s="99"/>
      <c r="F800" s="1" t="s">
        <v>1253</v>
      </c>
      <c r="G800" s="99"/>
    </row>
    <row r="801" spans="3:7" ht="13" hidden="1">
      <c r="C801" s="99"/>
      <c r="F801" s="1" t="s">
        <v>1396</v>
      </c>
      <c r="G801" s="99"/>
    </row>
    <row r="802" spans="3:7" ht="13" hidden="1">
      <c r="C802" s="99"/>
      <c r="F802" s="1" t="s">
        <v>1313</v>
      </c>
      <c r="G802" s="99"/>
    </row>
    <row r="803" spans="3:7" ht="13" hidden="1">
      <c r="C803" s="99"/>
      <c r="F803" s="1" t="s">
        <v>116</v>
      </c>
      <c r="G803" s="99"/>
    </row>
    <row r="804" spans="3:7" ht="13" hidden="1">
      <c r="C804" s="99"/>
      <c r="F804" s="1" t="s">
        <v>1397</v>
      </c>
      <c r="G804" s="99"/>
    </row>
    <row r="805" spans="3:7" ht="13" hidden="1">
      <c r="C805" s="99"/>
      <c r="F805" s="1" t="s">
        <v>1108</v>
      </c>
      <c r="G805" s="99"/>
    </row>
    <row r="806" spans="3:7" ht="13" hidden="1">
      <c r="C806" s="99"/>
      <c r="F806" s="1" t="s">
        <v>1004</v>
      </c>
      <c r="G806" s="99"/>
    </row>
    <row r="807" spans="3:7" ht="13" hidden="1">
      <c r="C807" s="99"/>
      <c r="F807" s="1" t="s">
        <v>1398</v>
      </c>
      <c r="G807" s="99"/>
    </row>
    <row r="808" spans="3:7" ht="13" hidden="1">
      <c r="C808" s="99"/>
      <c r="F808" s="1" t="s">
        <v>1370</v>
      </c>
      <c r="G808" s="99"/>
    </row>
    <row r="809" spans="3:7" ht="13" hidden="1">
      <c r="C809" s="99"/>
      <c r="F809" s="1" t="s">
        <v>1399</v>
      </c>
      <c r="G809" s="99"/>
    </row>
    <row r="810" spans="3:7" ht="13" hidden="1">
      <c r="C810" s="99"/>
      <c r="F810" s="1" t="s">
        <v>1109</v>
      </c>
      <c r="G810" s="99"/>
    </row>
    <row r="811" spans="3:7" ht="13" hidden="1">
      <c r="C811" s="99"/>
      <c r="F811" s="1" t="s">
        <v>1310</v>
      </c>
      <c r="G811" s="99"/>
    </row>
    <row r="812" spans="3:7" ht="13" hidden="1">
      <c r="C812" s="99"/>
      <c r="F812" s="1" t="s">
        <v>1110</v>
      </c>
      <c r="G812" s="99"/>
    </row>
    <row r="813" spans="3:7" ht="13" hidden="1">
      <c r="C813" s="99"/>
      <c r="F813" s="1" t="s">
        <v>1261</v>
      </c>
      <c r="G813" s="99"/>
    </row>
    <row r="814" spans="3:7" ht="13" hidden="1">
      <c r="C814" s="99"/>
      <c r="F814" s="1" t="s">
        <v>1400</v>
      </c>
      <c r="G814" s="99"/>
    </row>
    <row r="815" spans="3:7" ht="13" hidden="1">
      <c r="C815" s="99"/>
      <c r="F815" s="1" t="s">
        <v>1263</v>
      </c>
      <c r="G815" s="99"/>
    </row>
    <row r="816" spans="3:7" ht="13" hidden="1">
      <c r="C816" s="99"/>
      <c r="F816" s="1" t="s">
        <v>1267</v>
      </c>
      <c r="G816" s="99"/>
    </row>
    <row r="817" spans="3:7" ht="13" hidden="1">
      <c r="C817" s="99"/>
      <c r="F817" s="1" t="s">
        <v>1401</v>
      </c>
      <c r="G817" s="99"/>
    </row>
    <row r="818" spans="3:7" ht="13" hidden="1">
      <c r="C818" s="99"/>
      <c r="F818" s="1" t="s">
        <v>1343</v>
      </c>
      <c r="G818" s="99"/>
    </row>
    <row r="819" spans="3:7" ht="13" hidden="1">
      <c r="C819" s="99"/>
      <c r="F819" s="1" t="s">
        <v>1008</v>
      </c>
      <c r="G819" s="99"/>
    </row>
    <row r="820" spans="3:7" ht="13" hidden="1">
      <c r="C820" s="99"/>
      <c r="F820" s="1" t="s">
        <v>511</v>
      </c>
      <c r="G820" s="99"/>
    </row>
    <row r="821" spans="3:7" ht="13" hidden="1">
      <c r="C821" s="99"/>
      <c r="F821" s="1" t="s">
        <v>1078</v>
      </c>
      <c r="G821" s="99"/>
    </row>
    <row r="822" spans="3:7" ht="13" hidden="1">
      <c r="C822" s="99"/>
      <c r="F822" s="1" t="s">
        <v>1270</v>
      </c>
      <c r="G822" s="99"/>
    </row>
    <row r="823" spans="3:7" ht="13" hidden="1">
      <c r="C823" s="99"/>
      <c r="F823" s="1" t="s">
        <v>1274</v>
      </c>
      <c r="G823" s="99"/>
    </row>
    <row r="824" spans="3:7" ht="13" hidden="1">
      <c r="C824" s="99"/>
      <c r="F824" s="1" t="s">
        <v>1276</v>
      </c>
      <c r="G824" s="99"/>
    </row>
    <row r="825" spans="3:7" ht="13" hidden="1">
      <c r="C825" s="99"/>
      <c r="F825" s="1" t="s">
        <v>733</v>
      </c>
      <c r="G825" s="99"/>
    </row>
    <row r="826" spans="3:7" ht="13">
      <c r="C826" s="99"/>
      <c r="E826" s="1" t="s">
        <v>308</v>
      </c>
      <c r="F826" s="1" t="s">
        <v>1402</v>
      </c>
      <c r="G826" s="98">
        <v>8</v>
      </c>
    </row>
    <row r="827" spans="3:7" ht="13" hidden="1">
      <c r="C827" s="99"/>
      <c r="F827" s="1" t="s">
        <v>1403</v>
      </c>
      <c r="G827" s="99"/>
    </row>
    <row r="828" spans="3:7" ht="13" hidden="1">
      <c r="C828" s="99"/>
      <c r="F828" s="1" t="s">
        <v>1404</v>
      </c>
      <c r="G828" s="99"/>
    </row>
    <row r="829" spans="3:7" ht="13" hidden="1">
      <c r="C829" s="99"/>
      <c r="F829" s="1" t="s">
        <v>568</v>
      </c>
      <c r="G829" s="99"/>
    </row>
    <row r="830" spans="3:7" ht="13" hidden="1">
      <c r="C830" s="99"/>
      <c r="F830" s="1" t="s">
        <v>1405</v>
      </c>
      <c r="G830" s="99"/>
    </row>
    <row r="831" spans="3:7" ht="13" hidden="1">
      <c r="C831" s="99"/>
      <c r="F831" s="1" t="s">
        <v>961</v>
      </c>
      <c r="G831" s="99"/>
    </row>
    <row r="832" spans="3:7" ht="13" hidden="1">
      <c r="C832" s="99"/>
      <c r="F832" s="1" t="s">
        <v>1406</v>
      </c>
      <c r="G832" s="99"/>
    </row>
    <row r="833" spans="3:7" ht="13" hidden="1">
      <c r="C833" s="99"/>
      <c r="F833" s="1" t="s">
        <v>1407</v>
      </c>
      <c r="G833" s="99"/>
    </row>
    <row r="834" spans="3:7" ht="13">
      <c r="C834" s="99"/>
      <c r="E834" s="1" t="s">
        <v>1408</v>
      </c>
      <c r="F834" s="1" t="s">
        <v>1257</v>
      </c>
      <c r="G834" s="98">
        <v>9</v>
      </c>
    </row>
    <row r="835" spans="3:7" ht="13" hidden="1">
      <c r="C835" s="99"/>
      <c r="F835" s="1" t="s">
        <v>1409</v>
      </c>
      <c r="G835" s="99"/>
    </row>
    <row r="836" spans="3:7" ht="13" hidden="1">
      <c r="C836" s="99"/>
      <c r="F836" s="1" t="s">
        <v>1308</v>
      </c>
      <c r="G836" s="99"/>
    </row>
    <row r="837" spans="3:7" ht="13" hidden="1">
      <c r="C837" s="99"/>
      <c r="F837" s="1" t="s">
        <v>1309</v>
      </c>
      <c r="G837" s="99"/>
    </row>
    <row r="838" spans="3:7" ht="13" hidden="1">
      <c r="C838" s="99"/>
      <c r="F838" s="1" t="s">
        <v>1410</v>
      </c>
      <c r="G838" s="99"/>
    </row>
    <row r="839" spans="3:7" ht="13" hidden="1">
      <c r="C839" s="99"/>
      <c r="F839" s="1" t="s">
        <v>1411</v>
      </c>
      <c r="G839" s="99"/>
    </row>
    <row r="840" spans="3:7" ht="13" hidden="1">
      <c r="C840" s="99"/>
      <c r="F840" s="1" t="s">
        <v>1383</v>
      </c>
      <c r="G840" s="99"/>
    </row>
    <row r="841" spans="3:7" ht="13" hidden="1">
      <c r="C841" s="99"/>
      <c r="F841" s="1" t="s">
        <v>1265</v>
      </c>
      <c r="G841" s="99"/>
    </row>
    <row r="842" spans="3:7" ht="13" hidden="1">
      <c r="C842" s="99"/>
      <c r="F842" s="1" t="s">
        <v>1412</v>
      </c>
      <c r="G842" s="99"/>
    </row>
    <row r="843" spans="3:7" ht="13">
      <c r="C843" s="99"/>
      <c r="E843" s="1" t="s">
        <v>118</v>
      </c>
      <c r="F843" s="1" t="s">
        <v>1413</v>
      </c>
      <c r="G843" s="1">
        <v>1</v>
      </c>
    </row>
    <row r="844" spans="3:7" ht="13">
      <c r="C844" s="99"/>
      <c r="E844" s="1" t="s">
        <v>1414</v>
      </c>
      <c r="F844" s="1" t="s">
        <v>1415</v>
      </c>
      <c r="G844" s="98">
        <v>5</v>
      </c>
    </row>
    <row r="845" spans="3:7" ht="13" hidden="1">
      <c r="C845" s="99"/>
      <c r="F845" s="1" t="s">
        <v>1074</v>
      </c>
      <c r="G845" s="99"/>
    </row>
    <row r="846" spans="3:7" ht="13" hidden="1">
      <c r="C846" s="99"/>
      <c r="F846" s="1" t="s">
        <v>897</v>
      </c>
      <c r="G846" s="99"/>
    </row>
    <row r="847" spans="3:7" ht="13" hidden="1">
      <c r="C847" s="99"/>
      <c r="F847" s="1" t="s">
        <v>906</v>
      </c>
      <c r="G847" s="99"/>
    </row>
    <row r="848" spans="3:7" ht="13" hidden="1">
      <c r="C848" s="99"/>
      <c r="F848" s="1" t="s">
        <v>742</v>
      </c>
      <c r="G848" s="99"/>
    </row>
    <row r="849" spans="3:7" ht="13">
      <c r="C849" s="99"/>
      <c r="E849" s="1" t="s">
        <v>121</v>
      </c>
      <c r="F849" s="1" t="s">
        <v>834</v>
      </c>
      <c r="G849" s="98">
        <v>39</v>
      </c>
    </row>
    <row r="850" spans="3:7" ht="13" hidden="1">
      <c r="C850" s="99"/>
      <c r="F850" s="1" t="s">
        <v>1416</v>
      </c>
      <c r="G850" s="99"/>
    </row>
    <row r="851" spans="3:7" ht="13" hidden="1">
      <c r="C851" s="99"/>
      <c r="F851" s="1" t="s">
        <v>1417</v>
      </c>
      <c r="G851" s="99"/>
    </row>
    <row r="852" spans="3:7" ht="13" hidden="1">
      <c r="C852" s="99"/>
      <c r="F852" s="1" t="s">
        <v>1050</v>
      </c>
      <c r="G852" s="99"/>
    </row>
    <row r="853" spans="3:7" ht="13" hidden="1">
      <c r="C853" s="99"/>
      <c r="F853" s="1" t="s">
        <v>1002</v>
      </c>
      <c r="G853" s="99"/>
    </row>
    <row r="854" spans="3:7" ht="13" hidden="1">
      <c r="C854" s="99"/>
      <c r="F854" s="1" t="s">
        <v>856</v>
      </c>
      <c r="G854" s="99"/>
    </row>
    <row r="855" spans="3:7" ht="13" hidden="1">
      <c r="C855" s="99"/>
      <c r="F855" s="1" t="s">
        <v>1418</v>
      </c>
      <c r="G855" s="99"/>
    </row>
    <row r="856" spans="3:7" ht="13" hidden="1">
      <c r="C856" s="99"/>
      <c r="F856" s="1" t="s">
        <v>826</v>
      </c>
      <c r="G856" s="99"/>
    </row>
    <row r="857" spans="3:7" ht="13" hidden="1">
      <c r="C857" s="99"/>
      <c r="F857" s="1" t="s">
        <v>1313</v>
      </c>
      <c r="G857" s="99"/>
    </row>
    <row r="858" spans="3:7" ht="13" hidden="1">
      <c r="C858" s="99"/>
      <c r="F858" s="1" t="s">
        <v>846</v>
      </c>
      <c r="G858" s="99"/>
    </row>
    <row r="859" spans="3:7" ht="13" hidden="1">
      <c r="C859" s="99"/>
      <c r="F859" s="1" t="s">
        <v>1419</v>
      </c>
      <c r="G859" s="99"/>
    </row>
    <row r="860" spans="3:7" ht="13" hidden="1">
      <c r="C860" s="99"/>
      <c r="F860" s="1" t="s">
        <v>122</v>
      </c>
      <c r="G860" s="99"/>
    </row>
    <row r="861" spans="3:7" ht="13" hidden="1">
      <c r="C861" s="99"/>
      <c r="F861" s="1" t="s">
        <v>124</v>
      </c>
      <c r="G861" s="99"/>
    </row>
    <row r="862" spans="3:7" ht="13" hidden="1">
      <c r="C862" s="99"/>
      <c r="F862" s="1" t="s">
        <v>1360</v>
      </c>
      <c r="G862" s="99"/>
    </row>
    <row r="863" spans="3:7" ht="13" hidden="1">
      <c r="C863" s="99"/>
      <c r="F863" s="1" t="s">
        <v>1420</v>
      </c>
      <c r="G863" s="99"/>
    </row>
    <row r="864" spans="3:7" ht="13" hidden="1">
      <c r="C864" s="99"/>
      <c r="F864" s="1" t="s">
        <v>1076</v>
      </c>
      <c r="G864" s="99"/>
    </row>
    <row r="865" spans="3:7" ht="13" hidden="1">
      <c r="C865" s="99"/>
      <c r="F865" s="1" t="s">
        <v>861</v>
      </c>
      <c r="G865" s="99"/>
    </row>
    <row r="866" spans="3:7" ht="13" hidden="1">
      <c r="C866" s="99"/>
      <c r="F866" s="1" t="s">
        <v>862</v>
      </c>
      <c r="G866" s="99"/>
    </row>
    <row r="867" spans="3:7" ht="13" hidden="1">
      <c r="C867" s="99"/>
      <c r="F867" s="1" t="s">
        <v>1031</v>
      </c>
      <c r="G867" s="99"/>
    </row>
    <row r="868" spans="3:7" ht="13" hidden="1">
      <c r="C868" s="99"/>
      <c r="F868" s="1" t="s">
        <v>571</v>
      </c>
      <c r="G868" s="99"/>
    </row>
    <row r="869" spans="3:7" ht="13" hidden="1">
      <c r="C869" s="99"/>
      <c r="F869" s="1" t="s">
        <v>125</v>
      </c>
      <c r="G869" s="99"/>
    </row>
    <row r="870" spans="3:7" ht="13" hidden="1">
      <c r="C870" s="99"/>
      <c r="F870" s="1" t="s">
        <v>258</v>
      </c>
      <c r="G870" s="99"/>
    </row>
    <row r="871" spans="3:7" ht="13" hidden="1">
      <c r="C871" s="99"/>
      <c r="F871" s="1" t="s">
        <v>847</v>
      </c>
      <c r="G871" s="99"/>
    </row>
    <row r="872" spans="3:7" ht="13" hidden="1">
      <c r="C872" s="99"/>
      <c r="F872" s="1" t="s">
        <v>575</v>
      </c>
      <c r="G872" s="99"/>
    </row>
    <row r="873" spans="3:7" ht="13" hidden="1">
      <c r="C873" s="99"/>
      <c r="F873" s="1" t="s">
        <v>1421</v>
      </c>
      <c r="G873" s="99"/>
    </row>
    <row r="874" spans="3:7" ht="13" hidden="1">
      <c r="C874" s="99"/>
      <c r="F874" s="1" t="s">
        <v>1064</v>
      </c>
      <c r="G874" s="99"/>
    </row>
    <row r="875" spans="3:7" ht="13" hidden="1">
      <c r="C875" s="99"/>
      <c r="F875" s="1" t="s">
        <v>850</v>
      </c>
      <c r="G875" s="99"/>
    </row>
    <row r="876" spans="3:7" ht="13" hidden="1">
      <c r="C876" s="99"/>
      <c r="F876" s="1" t="s">
        <v>1065</v>
      </c>
      <c r="G876" s="99"/>
    </row>
    <row r="877" spans="3:7" ht="13" hidden="1">
      <c r="C877" s="99"/>
      <c r="F877" s="1" t="s">
        <v>904</v>
      </c>
      <c r="G877" s="99"/>
    </row>
    <row r="878" spans="3:7" ht="13" hidden="1">
      <c r="C878" s="99"/>
      <c r="F878" s="1" t="s">
        <v>576</v>
      </c>
      <c r="G878" s="99"/>
    </row>
    <row r="879" spans="3:7" ht="13" hidden="1">
      <c r="C879" s="99"/>
      <c r="F879" s="1" t="s">
        <v>949</v>
      </c>
      <c r="G879" s="99"/>
    </row>
    <row r="880" spans="3:7" ht="13" hidden="1">
      <c r="C880" s="99"/>
      <c r="F880" s="1" t="s">
        <v>126</v>
      </c>
      <c r="G880" s="99"/>
    </row>
    <row r="881" spans="3:7" ht="13" hidden="1">
      <c r="C881" s="99"/>
      <c r="F881" s="1" t="s">
        <v>828</v>
      </c>
      <c r="G881" s="99"/>
    </row>
    <row r="882" spans="3:7" ht="13" hidden="1">
      <c r="C882" s="99"/>
      <c r="F882" s="1" t="s">
        <v>1066</v>
      </c>
      <c r="G882" s="99"/>
    </row>
    <row r="883" spans="3:7" ht="13" hidden="1">
      <c r="C883" s="99"/>
      <c r="F883" s="1" t="s">
        <v>733</v>
      </c>
      <c r="G883" s="99"/>
    </row>
    <row r="884" spans="3:7" ht="13" hidden="1">
      <c r="C884" s="99"/>
      <c r="F884" s="1" t="s">
        <v>1422</v>
      </c>
      <c r="G884" s="99"/>
    </row>
    <row r="885" spans="3:7" ht="13" hidden="1">
      <c r="C885" s="99"/>
      <c r="F885" s="1" t="s">
        <v>965</v>
      </c>
      <c r="G885" s="99"/>
    </row>
    <row r="886" spans="3:7" ht="13" hidden="1">
      <c r="C886" s="99"/>
      <c r="F886" s="1" t="s">
        <v>970</v>
      </c>
      <c r="G886" s="99"/>
    </row>
    <row r="887" spans="3:7" ht="13" hidden="1">
      <c r="C887" s="99"/>
      <c r="F887" s="1" t="s">
        <v>1079</v>
      </c>
      <c r="G887" s="99"/>
    </row>
    <row r="888" spans="3:7" ht="13">
      <c r="C888" s="99"/>
      <c r="E888" s="1" t="s">
        <v>1423</v>
      </c>
      <c r="F888" s="1" t="s">
        <v>1250</v>
      </c>
      <c r="G888" s="98">
        <v>6</v>
      </c>
    </row>
    <row r="889" spans="3:7" ht="13" hidden="1">
      <c r="C889" s="99"/>
      <c r="F889" s="1" t="s">
        <v>519</v>
      </c>
      <c r="G889" s="99"/>
    </row>
    <row r="890" spans="3:7" ht="13" hidden="1">
      <c r="C890" s="99"/>
      <c r="F890" s="1" t="s">
        <v>578</v>
      </c>
      <c r="G890" s="99"/>
    </row>
    <row r="891" spans="3:7" ht="13" hidden="1">
      <c r="C891" s="99"/>
      <c r="F891" s="1" t="s">
        <v>1424</v>
      </c>
      <c r="G891" s="99"/>
    </row>
    <row r="892" spans="3:7" ht="13" hidden="1">
      <c r="C892" s="99"/>
      <c r="F892" s="1" t="s">
        <v>1011</v>
      </c>
      <c r="G892" s="99"/>
    </row>
    <row r="893" spans="3:7" ht="13" hidden="1">
      <c r="C893" s="99"/>
      <c r="F893" s="1" t="s">
        <v>1425</v>
      </c>
      <c r="G893" s="99"/>
    </row>
    <row r="894" spans="3:7" ht="13">
      <c r="C894" s="99"/>
      <c r="E894" s="1" t="s">
        <v>1426</v>
      </c>
      <c r="F894" s="1" t="s">
        <v>736</v>
      </c>
      <c r="G894" s="98">
        <v>3</v>
      </c>
    </row>
    <row r="895" spans="3:7" ht="13" hidden="1">
      <c r="C895" s="99"/>
      <c r="F895" s="1" t="s">
        <v>1427</v>
      </c>
      <c r="G895" s="99"/>
    </row>
    <row r="896" spans="3:7" ht="13" hidden="1">
      <c r="C896" s="99"/>
      <c r="F896" s="1" t="s">
        <v>688</v>
      </c>
      <c r="G896" s="99"/>
    </row>
    <row r="897" spans="3:7" ht="13">
      <c r="C897" s="99"/>
      <c r="E897" s="1" t="s">
        <v>579</v>
      </c>
      <c r="F897" s="1" t="s">
        <v>1051</v>
      </c>
      <c r="G897" s="98">
        <v>11</v>
      </c>
    </row>
    <row r="898" spans="3:7" ht="13" hidden="1">
      <c r="C898" s="6"/>
      <c r="F898" s="1" t="s">
        <v>1428</v>
      </c>
      <c r="G898" s="99"/>
    </row>
    <row r="899" spans="3:7" ht="13" hidden="1">
      <c r="C899" s="6"/>
      <c r="F899" s="1" t="s">
        <v>581</v>
      </c>
      <c r="G899" s="99"/>
    </row>
    <row r="900" spans="3:7" ht="13" hidden="1">
      <c r="C900" s="6"/>
      <c r="F900" s="1" t="s">
        <v>1429</v>
      </c>
      <c r="G900" s="99"/>
    </row>
    <row r="901" spans="3:7" ht="13" hidden="1">
      <c r="C901" s="6"/>
      <c r="F901" s="1" t="s">
        <v>580</v>
      </c>
      <c r="G901" s="99"/>
    </row>
    <row r="902" spans="3:7" ht="13" hidden="1">
      <c r="C902" s="6"/>
      <c r="F902" s="1" t="s">
        <v>43</v>
      </c>
      <c r="G902" s="99"/>
    </row>
    <row r="903" spans="3:7" ht="13" hidden="1">
      <c r="C903" s="6"/>
      <c r="F903" s="1" t="s">
        <v>1430</v>
      </c>
      <c r="G903" s="99"/>
    </row>
    <row r="904" spans="3:7" ht="13" hidden="1">
      <c r="C904" s="6"/>
      <c r="F904" s="1" t="s">
        <v>1431</v>
      </c>
      <c r="G904" s="99"/>
    </row>
    <row r="905" spans="3:7" ht="13" hidden="1">
      <c r="C905" s="6"/>
      <c r="F905" s="1" t="s">
        <v>1380</v>
      </c>
      <c r="G905" s="99"/>
    </row>
    <row r="906" spans="3:7" ht="13" hidden="1">
      <c r="C906" s="6"/>
      <c r="F906" s="1" t="s">
        <v>1262</v>
      </c>
      <c r="G906" s="99"/>
    </row>
    <row r="907" spans="3:7" ht="13" hidden="1">
      <c r="C907" s="6"/>
      <c r="F907" s="1" t="s">
        <v>1381</v>
      </c>
      <c r="G907" s="99"/>
    </row>
    <row r="908" spans="3:7" ht="13">
      <c r="C908" s="101" t="s">
        <v>1432</v>
      </c>
      <c r="E908" s="1" t="s">
        <v>113</v>
      </c>
      <c r="F908" s="1" t="s">
        <v>1367</v>
      </c>
      <c r="G908" s="98">
        <v>3</v>
      </c>
    </row>
    <row r="909" spans="3:7" ht="13" hidden="1">
      <c r="C909" s="99"/>
      <c r="F909" s="1" t="s">
        <v>1433</v>
      </c>
      <c r="G909" s="99"/>
    </row>
    <row r="910" spans="3:7" ht="13" hidden="1">
      <c r="C910" s="99"/>
      <c r="F910" s="1" t="s">
        <v>1060</v>
      </c>
      <c r="G910" s="99"/>
    </row>
    <row r="911" spans="3:7" ht="13">
      <c r="C911" s="99"/>
      <c r="E911" s="1" t="s">
        <v>1434</v>
      </c>
      <c r="F911" s="1" t="s">
        <v>743</v>
      </c>
      <c r="G911" s="98">
        <v>11</v>
      </c>
    </row>
    <row r="912" spans="3:7" ht="13" hidden="1">
      <c r="C912" s="99"/>
      <c r="F912" s="1" t="s">
        <v>272</v>
      </c>
      <c r="G912" s="99"/>
    </row>
    <row r="913" spans="3:7" ht="13" hidden="1">
      <c r="C913" s="99"/>
      <c r="F913" s="1" t="s">
        <v>1118</v>
      </c>
      <c r="G913" s="99"/>
    </row>
    <row r="914" spans="3:7" ht="13" hidden="1">
      <c r="C914" s="99"/>
      <c r="F914" s="1" t="s">
        <v>1435</v>
      </c>
      <c r="G914" s="99"/>
    </row>
    <row r="915" spans="3:7" ht="13" hidden="1">
      <c r="C915" s="99"/>
      <c r="F915" s="1" t="s">
        <v>1436</v>
      </c>
      <c r="G915" s="99"/>
    </row>
    <row r="916" spans="3:7" ht="13" hidden="1">
      <c r="C916" s="99"/>
      <c r="F916" s="1" t="s">
        <v>745</v>
      </c>
      <c r="G916" s="99"/>
    </row>
    <row r="917" spans="3:7" ht="13" hidden="1">
      <c r="C917" s="99"/>
      <c r="F917" s="1" t="s">
        <v>1437</v>
      </c>
      <c r="G917" s="99"/>
    </row>
    <row r="918" spans="3:7" ht="13" hidden="1">
      <c r="C918" s="99"/>
      <c r="F918" s="1" t="s">
        <v>1302</v>
      </c>
      <c r="G918" s="99"/>
    </row>
    <row r="919" spans="3:7" ht="13" hidden="1">
      <c r="C919" s="99"/>
      <c r="F919" s="1" t="s">
        <v>274</v>
      </c>
      <c r="G919" s="99"/>
    </row>
    <row r="920" spans="3:7" ht="13" hidden="1">
      <c r="C920" s="99"/>
      <c r="F920" s="1" t="s">
        <v>767</v>
      </c>
      <c r="G920" s="99"/>
    </row>
    <row r="921" spans="3:7" ht="13" hidden="1">
      <c r="C921" s="99"/>
      <c r="F921" s="1" t="s">
        <v>1020</v>
      </c>
      <c r="G921" s="99"/>
    </row>
    <row r="922" spans="3:7" ht="13">
      <c r="C922" s="99"/>
      <c r="E922" s="1" t="s">
        <v>1438</v>
      </c>
      <c r="F922" s="1" t="s">
        <v>1116</v>
      </c>
      <c r="G922" s="98">
        <v>45</v>
      </c>
    </row>
    <row r="923" spans="3:7" ht="13" hidden="1">
      <c r="C923" s="99"/>
      <c r="F923" s="1" t="s">
        <v>584</v>
      </c>
      <c r="G923" s="99"/>
    </row>
    <row r="924" spans="3:7" ht="13" hidden="1">
      <c r="C924" s="99"/>
      <c r="F924" s="1" t="s">
        <v>832</v>
      </c>
      <c r="G924" s="99"/>
    </row>
    <row r="925" spans="3:7" ht="13" hidden="1">
      <c r="C925" s="99"/>
      <c r="F925" s="1" t="s">
        <v>1439</v>
      </c>
      <c r="G925" s="99"/>
    </row>
    <row r="926" spans="3:7" ht="13" hidden="1">
      <c r="C926" s="99"/>
      <c r="F926" s="1" t="s">
        <v>1251</v>
      </c>
      <c r="G926" s="99"/>
    </row>
    <row r="927" spans="3:7" ht="13" hidden="1">
      <c r="C927" s="99"/>
      <c r="F927" s="1" t="s">
        <v>644</v>
      </c>
      <c r="G927" s="99"/>
    </row>
    <row r="928" spans="3:7" ht="13" hidden="1">
      <c r="C928" s="99"/>
      <c r="F928" s="1" t="s">
        <v>1120</v>
      </c>
      <c r="G928" s="99"/>
    </row>
    <row r="929" spans="3:7" ht="13" hidden="1">
      <c r="C929" s="99"/>
      <c r="F929" s="1" t="s">
        <v>673</v>
      </c>
      <c r="G929" s="99"/>
    </row>
    <row r="930" spans="3:7" ht="13" hidden="1">
      <c r="C930" s="99"/>
      <c r="F930" s="1" t="s">
        <v>266</v>
      </c>
      <c r="G930" s="99"/>
    </row>
    <row r="931" spans="3:7" ht="13" hidden="1">
      <c r="C931" s="99"/>
      <c r="F931" s="1" t="s">
        <v>1440</v>
      </c>
      <c r="G931" s="99"/>
    </row>
    <row r="932" spans="3:7" ht="13" hidden="1">
      <c r="C932" s="99"/>
      <c r="F932" s="1" t="s">
        <v>815</v>
      </c>
      <c r="G932" s="99"/>
    </row>
    <row r="933" spans="3:7" ht="13" hidden="1">
      <c r="C933" s="99"/>
      <c r="F933" s="1" t="s">
        <v>1285</v>
      </c>
      <c r="G933" s="99"/>
    </row>
    <row r="934" spans="3:7" ht="13" hidden="1">
      <c r="C934" s="99"/>
      <c r="F934" s="1" t="s">
        <v>816</v>
      </c>
      <c r="G934" s="99"/>
    </row>
    <row r="935" spans="3:7" ht="13" hidden="1">
      <c r="C935" s="99"/>
      <c r="F935" s="1" t="s">
        <v>1123</v>
      </c>
      <c r="G935" s="99"/>
    </row>
    <row r="936" spans="3:7" ht="13" hidden="1">
      <c r="C936" s="99"/>
      <c r="F936" s="1" t="s">
        <v>1124</v>
      </c>
      <c r="G936" s="99"/>
    </row>
    <row r="937" spans="3:7" ht="13" hidden="1">
      <c r="C937" s="99"/>
      <c r="F937" s="1" t="s">
        <v>1441</v>
      </c>
      <c r="G937" s="99"/>
    </row>
    <row r="938" spans="3:7" ht="13" hidden="1">
      <c r="C938" s="99"/>
      <c r="F938" s="1" t="s">
        <v>1127</v>
      </c>
      <c r="G938" s="99"/>
    </row>
    <row r="939" spans="3:7" ht="13" hidden="1">
      <c r="C939" s="99"/>
      <c r="F939" s="1" t="s">
        <v>1324</v>
      </c>
      <c r="G939" s="99"/>
    </row>
    <row r="940" spans="3:7" ht="13" hidden="1">
      <c r="C940" s="99"/>
      <c r="F940" s="1" t="s">
        <v>1442</v>
      </c>
      <c r="G940" s="99"/>
    </row>
    <row r="941" spans="3:7" ht="13" hidden="1">
      <c r="C941" s="99"/>
      <c r="F941" s="1" t="s">
        <v>661</v>
      </c>
      <c r="G941" s="99"/>
    </row>
    <row r="942" spans="3:7" ht="13" hidden="1">
      <c r="C942" s="99"/>
      <c r="F942" s="1" t="s">
        <v>1128</v>
      </c>
      <c r="G942" s="99"/>
    </row>
    <row r="943" spans="3:7" ht="13" hidden="1">
      <c r="C943" s="99"/>
      <c r="F943" s="1" t="s">
        <v>1129</v>
      </c>
      <c r="G943" s="99"/>
    </row>
    <row r="944" spans="3:7" ht="13" hidden="1">
      <c r="C944" s="99"/>
      <c r="F944" s="1" t="s">
        <v>1130</v>
      </c>
      <c r="G944" s="99"/>
    </row>
    <row r="945" spans="3:7" ht="13" hidden="1">
      <c r="C945" s="99"/>
      <c r="F945" s="1" t="s">
        <v>1328</v>
      </c>
      <c r="G945" s="99"/>
    </row>
    <row r="946" spans="3:7" ht="13" hidden="1">
      <c r="C946" s="99"/>
      <c r="F946" s="1" t="s">
        <v>1443</v>
      </c>
      <c r="G946" s="99"/>
    </row>
    <row r="947" spans="3:7" ht="13" hidden="1">
      <c r="C947" s="99"/>
      <c r="F947" s="1" t="s">
        <v>1444</v>
      </c>
      <c r="G947" s="99"/>
    </row>
    <row r="948" spans="3:7" ht="13" hidden="1">
      <c r="C948" s="99"/>
      <c r="F948" s="1" t="s">
        <v>1300</v>
      </c>
      <c r="G948" s="99"/>
    </row>
    <row r="949" spans="3:7" ht="13" hidden="1">
      <c r="C949" s="99"/>
      <c r="F949" s="1" t="s">
        <v>1315</v>
      </c>
      <c r="G949" s="99"/>
    </row>
    <row r="950" spans="3:7" ht="13" hidden="1">
      <c r="C950" s="99"/>
      <c r="F950" s="1" t="s">
        <v>1331</v>
      </c>
      <c r="G950" s="99"/>
    </row>
    <row r="951" spans="3:7" ht="13" hidden="1">
      <c r="C951" s="99"/>
      <c r="F951" s="1" t="s">
        <v>1445</v>
      </c>
      <c r="G951" s="99"/>
    </row>
    <row r="952" spans="3:7" ht="13" hidden="1">
      <c r="C952" s="99"/>
      <c r="F952" s="1" t="s">
        <v>1446</v>
      </c>
      <c r="G952" s="99"/>
    </row>
    <row r="953" spans="3:7" ht="13" hidden="1">
      <c r="C953" s="99"/>
      <c r="F953" s="1" t="s">
        <v>818</v>
      </c>
      <c r="G953" s="99"/>
    </row>
    <row r="954" spans="3:7" ht="13" hidden="1">
      <c r="C954" s="99"/>
      <c r="F954" s="1" t="s">
        <v>746</v>
      </c>
      <c r="G954" s="99"/>
    </row>
    <row r="955" spans="3:7" ht="13" hidden="1">
      <c r="C955" s="99"/>
      <c r="F955" s="1" t="s">
        <v>748</v>
      </c>
      <c r="G955" s="99"/>
    </row>
    <row r="956" spans="3:7" ht="13" hidden="1">
      <c r="C956" s="99"/>
      <c r="F956" s="1" t="s">
        <v>1447</v>
      </c>
      <c r="G956" s="99"/>
    </row>
    <row r="957" spans="3:7" ht="13" hidden="1">
      <c r="C957" s="99"/>
      <c r="F957" s="1" t="s">
        <v>1333</v>
      </c>
      <c r="G957" s="99"/>
    </row>
    <row r="958" spans="3:7" ht="13" hidden="1">
      <c r="C958" s="99"/>
      <c r="F958" s="1" t="s">
        <v>1337</v>
      </c>
      <c r="G958" s="99"/>
    </row>
    <row r="959" spans="3:7" ht="13" hidden="1">
      <c r="C959" s="99"/>
      <c r="F959" s="1" t="s">
        <v>1134</v>
      </c>
      <c r="G959" s="99"/>
    </row>
    <row r="960" spans="3:7" ht="13" hidden="1">
      <c r="C960" s="99"/>
      <c r="F960" s="1" t="s">
        <v>1448</v>
      </c>
      <c r="G960" s="99"/>
    </row>
    <row r="961" spans="3:7" ht="13" hidden="1">
      <c r="C961" s="99"/>
      <c r="F961" s="1" t="s">
        <v>1449</v>
      </c>
      <c r="G961" s="99"/>
    </row>
    <row r="962" spans="3:7" ht="13" hidden="1">
      <c r="C962" s="99"/>
      <c r="F962" s="1" t="s">
        <v>752</v>
      </c>
      <c r="G962" s="99"/>
    </row>
    <row r="963" spans="3:7" ht="13" hidden="1">
      <c r="C963" s="99"/>
      <c r="F963" s="1" t="s">
        <v>1082</v>
      </c>
      <c r="G963" s="99"/>
    </row>
    <row r="964" spans="3:7" ht="13" hidden="1">
      <c r="C964" s="99"/>
      <c r="F964" s="1" t="s">
        <v>1450</v>
      </c>
      <c r="G964" s="99"/>
    </row>
    <row r="965" spans="3:7" ht="13" hidden="1">
      <c r="C965" s="99"/>
      <c r="F965" s="1" t="s">
        <v>1451</v>
      </c>
      <c r="G965" s="99"/>
    </row>
    <row r="966" spans="3:7" ht="13" hidden="1">
      <c r="C966" s="99"/>
      <c r="F966" s="1" t="s">
        <v>1347</v>
      </c>
      <c r="G966" s="99"/>
    </row>
    <row r="967" spans="3:7" ht="13">
      <c r="C967" s="99"/>
      <c r="E967" s="1" t="s">
        <v>147</v>
      </c>
      <c r="F967" s="1" t="s">
        <v>1326</v>
      </c>
      <c r="G967" s="98">
        <v>10</v>
      </c>
    </row>
    <row r="968" spans="3:7" ht="13" hidden="1">
      <c r="C968" s="99"/>
      <c r="F968" s="1" t="s">
        <v>585</v>
      </c>
      <c r="G968" s="99"/>
    </row>
    <row r="969" spans="3:7" ht="13" hidden="1">
      <c r="C969" s="99"/>
      <c r="F969" s="1" t="s">
        <v>1298</v>
      </c>
      <c r="G969" s="99"/>
    </row>
    <row r="970" spans="3:7" ht="13" hidden="1">
      <c r="C970" s="99"/>
      <c r="F970" s="1" t="s">
        <v>1335</v>
      </c>
      <c r="G970" s="99"/>
    </row>
    <row r="971" spans="3:7" ht="13" hidden="1">
      <c r="C971" s="99"/>
      <c r="F971" s="1" t="s">
        <v>148</v>
      </c>
      <c r="G971" s="99"/>
    </row>
    <row r="972" spans="3:7" ht="13" hidden="1">
      <c r="C972" s="99"/>
      <c r="F972" s="1" t="s">
        <v>150</v>
      </c>
      <c r="G972" s="99"/>
    </row>
    <row r="973" spans="3:7" ht="13" hidden="1">
      <c r="C973" s="99"/>
      <c r="F973" s="1" t="s">
        <v>1081</v>
      </c>
      <c r="G973" s="99"/>
    </row>
    <row r="974" spans="3:7" ht="13" hidden="1">
      <c r="C974" s="99"/>
      <c r="F974" s="1" t="s">
        <v>1342</v>
      </c>
      <c r="G974" s="99"/>
    </row>
    <row r="975" spans="3:7" ht="13" hidden="1">
      <c r="C975" s="99"/>
      <c r="F975" s="1" t="s">
        <v>151</v>
      </c>
      <c r="G975" s="99"/>
    </row>
    <row r="976" spans="3:7" ht="13" hidden="1">
      <c r="C976" s="99"/>
      <c r="F976" s="1" t="s">
        <v>152</v>
      </c>
      <c r="G976" s="99"/>
    </row>
    <row r="977" spans="3:7" ht="13">
      <c r="C977" s="99"/>
      <c r="E977" s="1" t="s">
        <v>1452</v>
      </c>
      <c r="F977" s="1" t="s">
        <v>1316</v>
      </c>
      <c r="G977" s="98">
        <v>9</v>
      </c>
    </row>
    <row r="978" spans="3:7" ht="13" hidden="1">
      <c r="C978" s="99"/>
      <c r="F978" s="1" t="s">
        <v>1379</v>
      </c>
      <c r="G978" s="99"/>
    </row>
    <row r="979" spans="3:7" ht="13" hidden="1">
      <c r="C979" s="99"/>
      <c r="F979" s="1" t="s">
        <v>1115</v>
      </c>
      <c r="G979" s="99"/>
    </row>
    <row r="980" spans="3:7" ht="13" hidden="1">
      <c r="C980" s="99"/>
      <c r="F980" s="1" t="s">
        <v>1369</v>
      </c>
      <c r="G980" s="99"/>
    </row>
    <row r="981" spans="3:7" ht="13" hidden="1">
      <c r="C981" s="99"/>
      <c r="F981" s="1" t="s">
        <v>1125</v>
      </c>
      <c r="G981" s="99"/>
    </row>
    <row r="982" spans="3:7" ht="13" hidden="1">
      <c r="C982" s="99"/>
      <c r="F982" s="1" t="s">
        <v>1453</v>
      </c>
      <c r="G982" s="99"/>
    </row>
    <row r="983" spans="3:7" ht="13" hidden="1">
      <c r="C983" s="99"/>
      <c r="F983" s="1" t="s">
        <v>1338</v>
      </c>
      <c r="G983" s="99"/>
    </row>
    <row r="984" spans="3:7" ht="13" hidden="1">
      <c r="C984" s="99"/>
      <c r="F984" s="1" t="s">
        <v>1339</v>
      </c>
      <c r="G984" s="99"/>
    </row>
    <row r="985" spans="3:7" ht="13" hidden="1">
      <c r="C985" s="99"/>
      <c r="F985" s="1" t="s">
        <v>1135</v>
      </c>
      <c r="G985" s="99"/>
    </row>
    <row r="986" spans="3:7" ht="13">
      <c r="C986" s="99"/>
      <c r="E986" s="1" t="s">
        <v>142</v>
      </c>
      <c r="F986" s="1" t="s">
        <v>1454</v>
      </c>
      <c r="G986" s="98">
        <v>16</v>
      </c>
    </row>
    <row r="987" spans="3:7" ht="13" hidden="1">
      <c r="C987" s="99"/>
      <c r="F987" s="1" t="s">
        <v>1002</v>
      </c>
      <c r="G987" s="99"/>
    </row>
    <row r="988" spans="3:7" ht="13" hidden="1">
      <c r="C988" s="99"/>
      <c r="F988" s="1" t="s">
        <v>1013</v>
      </c>
      <c r="G988" s="99"/>
    </row>
    <row r="989" spans="3:7" ht="13" hidden="1">
      <c r="C989" s="99"/>
      <c r="F989" s="1" t="s">
        <v>1014</v>
      </c>
      <c r="G989" s="99"/>
    </row>
    <row r="990" spans="3:7" ht="13" hidden="1">
      <c r="C990" s="99"/>
      <c r="F990" s="1" t="s">
        <v>143</v>
      </c>
      <c r="G990" s="99"/>
    </row>
    <row r="991" spans="3:7" ht="13" hidden="1">
      <c r="C991" s="99"/>
      <c r="F991" s="1" t="s">
        <v>1126</v>
      </c>
      <c r="G991" s="99"/>
    </row>
    <row r="992" spans="3:7" ht="13" hidden="1">
      <c r="C992" s="99"/>
      <c r="F992" s="1" t="s">
        <v>1455</v>
      </c>
      <c r="G992" s="99"/>
    </row>
    <row r="993" spans="3:7" ht="13" hidden="1">
      <c r="C993" s="99"/>
      <c r="F993" s="1" t="s">
        <v>1015</v>
      </c>
      <c r="G993" s="99"/>
    </row>
    <row r="994" spans="3:7" ht="13" hidden="1">
      <c r="C994" s="99"/>
      <c r="F994" s="1" t="s">
        <v>145</v>
      </c>
      <c r="G994" s="99"/>
    </row>
    <row r="995" spans="3:7" ht="13" hidden="1">
      <c r="C995" s="99"/>
      <c r="F995" s="1" t="s">
        <v>1287</v>
      </c>
      <c r="G995" s="99"/>
    </row>
    <row r="996" spans="3:7" ht="13" hidden="1">
      <c r="C996" s="99"/>
      <c r="F996" s="1" t="s">
        <v>894</v>
      </c>
      <c r="G996" s="99"/>
    </row>
    <row r="997" spans="3:7" ht="13" hidden="1">
      <c r="C997" s="99"/>
      <c r="F997" s="1" t="s">
        <v>1456</v>
      </c>
      <c r="G997" s="99"/>
    </row>
    <row r="998" spans="3:7" ht="13" hidden="1">
      <c r="C998" s="99"/>
      <c r="F998" s="1" t="s">
        <v>1138</v>
      </c>
      <c r="G998" s="99"/>
    </row>
    <row r="999" spans="3:7" ht="13" hidden="1">
      <c r="C999" s="99"/>
      <c r="F999" s="1" t="s">
        <v>1017</v>
      </c>
      <c r="G999" s="99"/>
    </row>
    <row r="1000" spans="3:7" ht="13" hidden="1">
      <c r="C1000" s="99"/>
      <c r="F1000" s="1" t="s">
        <v>146</v>
      </c>
      <c r="G1000" s="99"/>
    </row>
    <row r="1001" spans="3:7" ht="13" hidden="1">
      <c r="C1001" s="99"/>
      <c r="F1001" s="1" t="s">
        <v>1018</v>
      </c>
      <c r="G1001" s="99"/>
    </row>
    <row r="1002" spans="3:7" ht="13">
      <c r="C1002" s="99"/>
      <c r="E1002" s="1" t="s">
        <v>1457</v>
      </c>
      <c r="F1002" s="1" t="s">
        <v>1458</v>
      </c>
      <c r="G1002" s="1">
        <v>1</v>
      </c>
    </row>
    <row r="1003" spans="3:7" ht="13">
      <c r="C1003" s="99"/>
      <c r="E1003" s="1" t="s">
        <v>1459</v>
      </c>
      <c r="F1003" s="1" t="s">
        <v>892</v>
      </c>
      <c r="G1003" s="98">
        <v>4</v>
      </c>
    </row>
    <row r="1004" spans="3:7" ht="13" hidden="1">
      <c r="C1004" s="99"/>
      <c r="F1004" s="1" t="s">
        <v>1323</v>
      </c>
      <c r="G1004" s="99"/>
    </row>
    <row r="1005" spans="3:7" ht="13" hidden="1">
      <c r="C1005" s="99"/>
      <c r="F1005" s="1" t="s">
        <v>1460</v>
      </c>
      <c r="G1005" s="99"/>
    </row>
    <row r="1006" spans="3:7" ht="13" hidden="1">
      <c r="C1006" s="99"/>
      <c r="F1006" s="1" t="s">
        <v>1461</v>
      </c>
      <c r="G1006" s="99"/>
    </row>
    <row r="1007" spans="3:7" ht="13">
      <c r="C1007" s="99"/>
      <c r="E1007" s="1" t="s">
        <v>130</v>
      </c>
      <c r="F1007" s="1" t="s">
        <v>1114</v>
      </c>
      <c r="G1007" s="98">
        <v>42</v>
      </c>
    </row>
    <row r="1008" spans="3:7" ht="13" hidden="1">
      <c r="F1008" s="1" t="s">
        <v>1318</v>
      </c>
      <c r="G1008" s="99"/>
    </row>
    <row r="1009" spans="6:7" ht="13" hidden="1">
      <c r="F1009" s="1" t="s">
        <v>1280</v>
      </c>
      <c r="G1009" s="99"/>
    </row>
    <row r="1010" spans="6:7" ht="13" hidden="1">
      <c r="F1010" s="1" t="s">
        <v>131</v>
      </c>
      <c r="G1010" s="99"/>
    </row>
    <row r="1011" spans="6:7" ht="13" hidden="1">
      <c r="F1011" s="1" t="s">
        <v>1462</v>
      </c>
      <c r="G1011" s="99"/>
    </row>
    <row r="1012" spans="6:7" ht="13" hidden="1">
      <c r="F1012" s="1" t="s">
        <v>133</v>
      </c>
      <c r="G1012" s="99"/>
    </row>
    <row r="1013" spans="6:7" ht="13" hidden="1">
      <c r="F1013" s="1" t="s">
        <v>1463</v>
      </c>
      <c r="G1013" s="99"/>
    </row>
    <row r="1014" spans="6:7" ht="13" hidden="1">
      <c r="F1014" s="1" t="s">
        <v>1281</v>
      </c>
      <c r="G1014" s="99"/>
    </row>
    <row r="1015" spans="6:7" ht="13" hidden="1">
      <c r="F1015" s="1" t="s">
        <v>1464</v>
      </c>
      <c r="G1015" s="99"/>
    </row>
    <row r="1016" spans="6:7" ht="13" hidden="1">
      <c r="F1016" s="1" t="s">
        <v>1368</v>
      </c>
      <c r="G1016" s="99"/>
    </row>
    <row r="1017" spans="6:7" ht="13" hidden="1">
      <c r="F1017" s="1" t="s">
        <v>269</v>
      </c>
      <c r="G1017" s="99"/>
    </row>
    <row r="1018" spans="6:7" ht="13" hidden="1">
      <c r="F1018" s="1" t="s">
        <v>1465</v>
      </c>
      <c r="G1018" s="99"/>
    </row>
    <row r="1019" spans="6:7" ht="13" hidden="1">
      <c r="F1019" s="1" t="s">
        <v>1119</v>
      </c>
      <c r="G1019" s="99"/>
    </row>
    <row r="1020" spans="6:7" ht="13" hidden="1">
      <c r="F1020" s="1" t="s">
        <v>1466</v>
      </c>
      <c r="G1020" s="99"/>
    </row>
    <row r="1021" spans="6:7" ht="13" hidden="1">
      <c r="F1021" s="1" t="s">
        <v>1321</v>
      </c>
      <c r="G1021" s="99"/>
    </row>
    <row r="1022" spans="6:7" ht="13" hidden="1">
      <c r="F1022" s="1" t="s">
        <v>1105</v>
      </c>
      <c r="G1022" s="99"/>
    </row>
    <row r="1023" spans="6:7" ht="13" hidden="1">
      <c r="F1023" s="1" t="s">
        <v>645</v>
      </c>
      <c r="G1023" s="99"/>
    </row>
    <row r="1024" spans="6:7" ht="13" hidden="1">
      <c r="F1024" s="1" t="s">
        <v>1467</v>
      </c>
      <c r="G1024" s="99"/>
    </row>
    <row r="1025" spans="6:7" ht="13" hidden="1">
      <c r="F1025" s="1" t="s">
        <v>785</v>
      </c>
      <c r="G1025" s="99"/>
    </row>
    <row r="1026" spans="6:7" ht="13" hidden="1">
      <c r="F1026" s="1" t="s">
        <v>1468</v>
      </c>
      <c r="G1026" s="99"/>
    </row>
    <row r="1027" spans="6:7" ht="13" hidden="1">
      <c r="F1027" s="1" t="s">
        <v>1056</v>
      </c>
      <c r="G1027" s="99"/>
    </row>
    <row r="1028" spans="6:7" ht="13" hidden="1">
      <c r="F1028" s="1" t="s">
        <v>1327</v>
      </c>
      <c r="G1028" s="99"/>
    </row>
    <row r="1029" spans="6:7" ht="13" hidden="1">
      <c r="F1029" s="1" t="s">
        <v>1469</v>
      </c>
      <c r="G1029" s="99"/>
    </row>
    <row r="1030" spans="6:7" ht="13" hidden="1">
      <c r="F1030" s="1" t="s">
        <v>46</v>
      </c>
      <c r="G1030" s="99"/>
    </row>
    <row r="1031" spans="6:7" ht="13" hidden="1">
      <c r="F1031" s="1" t="s">
        <v>1470</v>
      </c>
      <c r="G1031" s="99"/>
    </row>
    <row r="1032" spans="6:7" ht="13" hidden="1">
      <c r="F1032" s="1" t="s">
        <v>1329</v>
      </c>
      <c r="G1032" s="99"/>
    </row>
    <row r="1033" spans="6:7" ht="13" hidden="1">
      <c r="F1033" s="1" t="s">
        <v>1471</v>
      </c>
      <c r="G1033" s="99"/>
    </row>
    <row r="1034" spans="6:7" ht="13" hidden="1">
      <c r="F1034" s="1" t="s">
        <v>134</v>
      </c>
      <c r="G1034" s="99"/>
    </row>
    <row r="1035" spans="6:7" ht="13" hidden="1">
      <c r="F1035" s="1" t="s">
        <v>1299</v>
      </c>
      <c r="G1035" s="99"/>
    </row>
    <row r="1036" spans="6:7" ht="13" hidden="1">
      <c r="F1036" s="1" t="s">
        <v>698</v>
      </c>
      <c r="G1036" s="99"/>
    </row>
    <row r="1037" spans="6:7" ht="13" hidden="1">
      <c r="F1037" s="1" t="s">
        <v>1472</v>
      </c>
      <c r="G1037" s="99"/>
    </row>
    <row r="1038" spans="6:7" ht="13" hidden="1">
      <c r="F1038" s="1" t="s">
        <v>1337</v>
      </c>
      <c r="G1038" s="99"/>
    </row>
    <row r="1039" spans="6:7" ht="13" hidden="1">
      <c r="F1039" s="1" t="s">
        <v>1473</v>
      </c>
      <c r="G1039" s="99"/>
    </row>
    <row r="1040" spans="6:7" ht="13" hidden="1">
      <c r="F1040" s="1" t="s">
        <v>1340</v>
      </c>
      <c r="G1040" s="99"/>
    </row>
    <row r="1041" spans="5:7" ht="13" hidden="1">
      <c r="F1041" s="1" t="s">
        <v>1341</v>
      </c>
      <c r="G1041" s="99"/>
    </row>
    <row r="1042" spans="5:7" ht="13" hidden="1">
      <c r="F1042" s="1" t="s">
        <v>1474</v>
      </c>
      <c r="G1042" s="99"/>
    </row>
    <row r="1043" spans="5:7" ht="13" hidden="1">
      <c r="F1043" s="1" t="s">
        <v>1475</v>
      </c>
      <c r="G1043" s="99"/>
    </row>
    <row r="1044" spans="5:7" ht="13" hidden="1">
      <c r="F1044" s="1" t="s">
        <v>137</v>
      </c>
      <c r="G1044" s="99"/>
    </row>
    <row r="1045" spans="5:7" ht="13" hidden="1">
      <c r="F1045" s="1" t="s">
        <v>138</v>
      </c>
      <c r="G1045" s="99"/>
    </row>
    <row r="1046" spans="5:7" ht="13" hidden="1">
      <c r="F1046" s="1" t="s">
        <v>1113</v>
      </c>
      <c r="G1046" s="99"/>
    </row>
    <row r="1047" spans="5:7" ht="13" hidden="1">
      <c r="F1047" s="1" t="s">
        <v>1476</v>
      </c>
      <c r="G1047" s="99"/>
    </row>
    <row r="1048" spans="5:7" ht="13" hidden="1">
      <c r="F1048" s="1" t="s">
        <v>1139</v>
      </c>
      <c r="G1048" s="99"/>
    </row>
    <row r="1049" spans="5:7" ht="13">
      <c r="E1049" s="1" t="s">
        <v>1477</v>
      </c>
      <c r="F1049" s="1" t="s">
        <v>1478</v>
      </c>
      <c r="G1049" s="98">
        <v>7</v>
      </c>
    </row>
    <row r="1050" spans="5:7" ht="13" hidden="1">
      <c r="F1050" s="1" t="s">
        <v>1282</v>
      </c>
      <c r="G1050" s="99"/>
    </row>
    <row r="1051" spans="5:7" ht="13" hidden="1">
      <c r="F1051" s="1" t="s">
        <v>1479</v>
      </c>
      <c r="G1051" s="99"/>
    </row>
    <row r="1052" spans="5:7" ht="13" hidden="1">
      <c r="F1052" s="1" t="s">
        <v>1480</v>
      </c>
      <c r="G1052" s="99"/>
    </row>
    <row r="1053" spans="5:7" ht="13" hidden="1">
      <c r="F1053" s="1" t="s">
        <v>1481</v>
      </c>
      <c r="G1053" s="99"/>
    </row>
    <row r="1054" spans="5:7" ht="13" hidden="1">
      <c r="F1054" s="1" t="s">
        <v>1482</v>
      </c>
      <c r="G1054" s="99"/>
    </row>
    <row r="1055" spans="5:7" ht="13" hidden="1">
      <c r="F1055" s="1" t="s">
        <v>1483</v>
      </c>
      <c r="G1055" s="99"/>
    </row>
    <row r="1056" spans="5:7" ht="13">
      <c r="E1056" s="1" t="s">
        <v>1484</v>
      </c>
      <c r="F1056" s="1" t="s">
        <v>1485</v>
      </c>
      <c r="G1056" s="98">
        <v>18</v>
      </c>
    </row>
    <row r="1057" spans="6:7" ht="13" hidden="1">
      <c r="F1057" s="1" t="s">
        <v>1282</v>
      </c>
      <c r="G1057" s="99"/>
    </row>
    <row r="1058" spans="6:7" ht="13" hidden="1">
      <c r="F1058" s="1" t="s">
        <v>1486</v>
      </c>
      <c r="G1058" s="99"/>
    </row>
    <row r="1059" spans="6:7" ht="13" hidden="1">
      <c r="F1059" s="1" t="s">
        <v>1283</v>
      </c>
      <c r="G1059" s="99"/>
    </row>
    <row r="1060" spans="6:7" ht="13" hidden="1">
      <c r="F1060" s="1" t="s">
        <v>1487</v>
      </c>
      <c r="G1060" s="99"/>
    </row>
    <row r="1061" spans="6:7" ht="13" hidden="1">
      <c r="F1061" s="1" t="s">
        <v>1121</v>
      </c>
      <c r="G1061" s="99"/>
    </row>
    <row r="1062" spans="6:7" ht="13" hidden="1">
      <c r="F1062" s="1" t="s">
        <v>1284</v>
      </c>
      <c r="G1062" s="99"/>
    </row>
    <row r="1063" spans="6:7" ht="13" hidden="1">
      <c r="F1063" s="1" t="s">
        <v>1286</v>
      </c>
      <c r="G1063" s="99"/>
    </row>
    <row r="1064" spans="6:7" ht="13" hidden="1">
      <c r="F1064" s="1" t="s">
        <v>1294</v>
      </c>
      <c r="G1064" s="99"/>
    </row>
    <row r="1065" spans="6:7" ht="13" hidden="1">
      <c r="F1065" s="1" t="s">
        <v>1488</v>
      </c>
      <c r="G1065" s="99"/>
    </row>
    <row r="1066" spans="6:7" ht="13" hidden="1">
      <c r="F1066" s="1" t="s">
        <v>1238</v>
      </c>
      <c r="G1066" s="99"/>
    </row>
    <row r="1067" spans="6:7" ht="13" hidden="1">
      <c r="F1067" s="1" t="s">
        <v>798</v>
      </c>
      <c r="G1067" s="99"/>
    </row>
    <row r="1068" spans="6:7" ht="13" hidden="1">
      <c r="F1068" s="1" t="s">
        <v>800</v>
      </c>
      <c r="G1068" s="99"/>
    </row>
    <row r="1069" spans="6:7" ht="13" hidden="1">
      <c r="F1069" s="1" t="s">
        <v>1069</v>
      </c>
      <c r="G1069" s="99"/>
    </row>
    <row r="1070" spans="6:7" ht="13" hidden="1">
      <c r="F1070" s="1" t="s">
        <v>1287</v>
      </c>
      <c r="G1070" s="99"/>
    </row>
    <row r="1071" spans="6:7" ht="13" hidden="1">
      <c r="F1071" s="1" t="s">
        <v>1288</v>
      </c>
      <c r="G1071" s="99"/>
    </row>
    <row r="1072" spans="6:7" ht="13" hidden="1">
      <c r="F1072" s="1" t="s">
        <v>1336</v>
      </c>
      <c r="G1072" s="99"/>
    </row>
    <row r="1073" spans="1:28" ht="13" hidden="1">
      <c r="F1073" s="1" t="s">
        <v>1131</v>
      </c>
      <c r="G1073" s="99"/>
    </row>
    <row r="1074" spans="1:28" ht="13">
      <c r="E1074" s="1" t="s">
        <v>1489</v>
      </c>
      <c r="F1074" s="1" t="s">
        <v>1490</v>
      </c>
      <c r="G1074" s="98">
        <v>5</v>
      </c>
    </row>
    <row r="1075" spans="1:28" ht="13" hidden="1">
      <c r="F1075" s="1" t="s">
        <v>833</v>
      </c>
      <c r="G1075" s="99"/>
    </row>
    <row r="1076" spans="1:28" ht="13" hidden="1">
      <c r="F1076" s="1" t="s">
        <v>1415</v>
      </c>
      <c r="G1076" s="99"/>
    </row>
    <row r="1077" spans="1:28" ht="13" hidden="1">
      <c r="F1077" s="1" t="s">
        <v>1491</v>
      </c>
      <c r="G1077" s="99"/>
    </row>
    <row r="1078" spans="1:28" ht="13" hidden="1">
      <c r="F1078" s="1" t="s">
        <v>1492</v>
      </c>
      <c r="G1078" s="99"/>
    </row>
    <row r="1079" spans="1:28" ht="13">
      <c r="A1079" s="34" t="s">
        <v>1493</v>
      </c>
      <c r="B1079" s="35" t="s">
        <v>154</v>
      </c>
      <c r="C1079" s="36" t="s">
        <v>1494</v>
      </c>
      <c r="D1079" s="36"/>
      <c r="E1079" s="36" t="s">
        <v>1495</v>
      </c>
      <c r="F1079" s="36" t="s">
        <v>1496</v>
      </c>
      <c r="G1079" s="122">
        <v>38</v>
      </c>
      <c r="H1079" s="36"/>
      <c r="I1079" s="36"/>
      <c r="J1079" s="36"/>
      <c r="K1079" s="36"/>
      <c r="L1079" s="36"/>
      <c r="M1079" s="36"/>
      <c r="N1079" s="36"/>
      <c r="O1079" s="36"/>
      <c r="P1079" s="36"/>
      <c r="Q1079" s="36"/>
      <c r="R1079" s="36"/>
      <c r="S1079" s="36"/>
      <c r="T1079" s="36"/>
      <c r="U1079" s="36"/>
      <c r="V1079" s="36"/>
      <c r="W1079" s="36"/>
      <c r="X1079" s="36"/>
      <c r="Y1079" s="36"/>
      <c r="Z1079" s="36"/>
      <c r="AA1079" s="36"/>
      <c r="AB1079" s="36"/>
    </row>
    <row r="1080" spans="1:28" ht="13" hidden="1">
      <c r="E1080" s="37" t="s">
        <v>1497</v>
      </c>
      <c r="F1080" s="1" t="s">
        <v>1498</v>
      </c>
      <c r="G1080" s="99"/>
    </row>
    <row r="1081" spans="1:28" ht="13" hidden="1">
      <c r="F1081" s="1" t="s">
        <v>1499</v>
      </c>
      <c r="G1081" s="99"/>
    </row>
    <row r="1082" spans="1:28" ht="13" hidden="1">
      <c r="F1082" s="1" t="s">
        <v>589</v>
      </c>
      <c r="G1082" s="99"/>
    </row>
    <row r="1083" spans="1:28" ht="13" hidden="1">
      <c r="F1083" s="1" t="s">
        <v>160</v>
      </c>
      <c r="G1083" s="99"/>
    </row>
    <row r="1084" spans="1:28" ht="13" hidden="1">
      <c r="F1084" s="1" t="s">
        <v>1500</v>
      </c>
      <c r="G1084" s="99"/>
    </row>
    <row r="1085" spans="1:28" ht="13" hidden="1">
      <c r="F1085" s="1" t="s">
        <v>1501</v>
      </c>
      <c r="G1085" s="99"/>
    </row>
    <row r="1086" spans="1:28" ht="13" hidden="1">
      <c r="F1086" s="1" t="s">
        <v>1502</v>
      </c>
      <c r="G1086" s="99"/>
    </row>
    <row r="1087" spans="1:28" ht="13" hidden="1">
      <c r="F1087" s="1" t="s">
        <v>161</v>
      </c>
      <c r="G1087" s="99"/>
    </row>
    <row r="1088" spans="1:28" ht="13" hidden="1">
      <c r="F1088" s="1" t="s">
        <v>1503</v>
      </c>
      <c r="G1088" s="99"/>
    </row>
    <row r="1089" spans="5:7" ht="13" hidden="1">
      <c r="F1089" s="1" t="s">
        <v>1504</v>
      </c>
      <c r="G1089" s="99"/>
    </row>
    <row r="1090" spans="5:7" ht="13" hidden="1">
      <c r="F1090" s="1" t="s">
        <v>1505</v>
      </c>
      <c r="G1090" s="99"/>
    </row>
    <row r="1091" spans="5:7" ht="13" hidden="1">
      <c r="F1091" s="1" t="s">
        <v>163</v>
      </c>
      <c r="G1091" s="99"/>
    </row>
    <row r="1092" spans="5:7" ht="13" hidden="1">
      <c r="F1092" s="1" t="s">
        <v>1506</v>
      </c>
      <c r="G1092" s="99"/>
    </row>
    <row r="1093" spans="5:7" ht="13" hidden="1">
      <c r="F1093" s="1" t="s">
        <v>1507</v>
      </c>
      <c r="G1093" s="99"/>
    </row>
    <row r="1094" spans="5:7" ht="13" hidden="1">
      <c r="F1094" s="1" t="s">
        <v>1508</v>
      </c>
      <c r="G1094" s="99"/>
    </row>
    <row r="1095" spans="5:7" ht="13" hidden="1">
      <c r="F1095" s="1" t="s">
        <v>1509</v>
      </c>
      <c r="G1095" s="99"/>
    </row>
    <row r="1096" spans="5:7" ht="13" hidden="1">
      <c r="F1096" s="1" t="s">
        <v>1510</v>
      </c>
      <c r="G1096" s="99"/>
    </row>
    <row r="1097" spans="5:7" ht="13" hidden="1">
      <c r="F1097" s="1" t="s">
        <v>1511</v>
      </c>
      <c r="G1097" s="99"/>
    </row>
    <row r="1098" spans="5:7" ht="13" hidden="1">
      <c r="F1098" s="1" t="s">
        <v>1512</v>
      </c>
      <c r="G1098" s="99"/>
    </row>
    <row r="1099" spans="5:7" ht="13" hidden="1">
      <c r="E1099" s="38" t="s">
        <v>1513</v>
      </c>
      <c r="F1099" s="1" t="s">
        <v>1514</v>
      </c>
      <c r="G1099" s="99"/>
    </row>
    <row r="1100" spans="5:7" ht="13" hidden="1">
      <c r="E1100" s="30" t="s">
        <v>1515</v>
      </c>
      <c r="F1100" s="1" t="s">
        <v>1516</v>
      </c>
      <c r="G1100" s="99"/>
    </row>
    <row r="1101" spans="5:7" ht="13" hidden="1">
      <c r="F1101" s="1" t="s">
        <v>1517</v>
      </c>
      <c r="G1101" s="99"/>
    </row>
    <row r="1102" spans="5:7" ht="13" hidden="1">
      <c r="F1102" s="1" t="s">
        <v>1518</v>
      </c>
      <c r="G1102" s="99"/>
    </row>
    <row r="1103" spans="5:7" ht="13" hidden="1">
      <c r="F1103" s="1" t="s">
        <v>1519</v>
      </c>
      <c r="G1103" s="99"/>
    </row>
    <row r="1104" spans="5:7" ht="13" hidden="1">
      <c r="F1104" s="1" t="s">
        <v>1520</v>
      </c>
      <c r="G1104" s="99"/>
    </row>
    <row r="1105" spans="5:7" ht="13" hidden="1">
      <c r="F1105" s="1" t="s">
        <v>1521</v>
      </c>
      <c r="G1105" s="99"/>
    </row>
    <row r="1106" spans="5:7" ht="13" hidden="1">
      <c r="F1106" s="1" t="s">
        <v>646</v>
      </c>
      <c r="G1106" s="99"/>
    </row>
    <row r="1107" spans="5:7" ht="13" hidden="1">
      <c r="E1107" s="30" t="s">
        <v>1522</v>
      </c>
      <c r="F1107" s="1" t="s">
        <v>1523</v>
      </c>
      <c r="G1107" s="99"/>
    </row>
    <row r="1108" spans="5:7" ht="13" hidden="1">
      <c r="E1108" s="30" t="s">
        <v>1524</v>
      </c>
      <c r="F1108" s="1" t="s">
        <v>588</v>
      </c>
      <c r="G1108" s="99"/>
    </row>
    <row r="1109" spans="5:7" ht="13" hidden="1">
      <c r="F1109" s="1" t="s">
        <v>158</v>
      </c>
      <c r="G1109" s="99"/>
    </row>
    <row r="1110" spans="5:7" ht="13" hidden="1">
      <c r="F1110" s="1" t="s">
        <v>1525</v>
      </c>
      <c r="G1110" s="99"/>
    </row>
    <row r="1111" spans="5:7" ht="13" hidden="1">
      <c r="F1111" s="1" t="s">
        <v>1526</v>
      </c>
      <c r="G1111" s="99"/>
    </row>
    <row r="1112" spans="5:7" ht="13" hidden="1">
      <c r="F1112" s="1" t="s">
        <v>1527</v>
      </c>
      <c r="G1112" s="99"/>
    </row>
    <row r="1113" spans="5:7" ht="13" hidden="1">
      <c r="F1113" s="1" t="s">
        <v>590</v>
      </c>
      <c r="G1113" s="99"/>
    </row>
    <row r="1114" spans="5:7" ht="13" hidden="1">
      <c r="F1114" s="1" t="s">
        <v>1528</v>
      </c>
      <c r="G1114" s="99"/>
    </row>
    <row r="1115" spans="5:7" ht="13" hidden="1">
      <c r="F1115" s="1" t="s">
        <v>1529</v>
      </c>
      <c r="G1115" s="99"/>
    </row>
    <row r="1116" spans="5:7" ht="13" hidden="1">
      <c r="F1116" s="1" t="s">
        <v>1530</v>
      </c>
      <c r="G1116" s="99"/>
    </row>
    <row r="1117" spans="5:7" ht="13">
      <c r="E1117" s="1" t="s">
        <v>1531</v>
      </c>
      <c r="F1117" s="1" t="s">
        <v>1532</v>
      </c>
      <c r="G1117" s="98">
        <v>45</v>
      </c>
    </row>
    <row r="1118" spans="5:7" ht="13" hidden="1">
      <c r="F1118" s="1" t="s">
        <v>592</v>
      </c>
      <c r="G1118" s="99"/>
    </row>
    <row r="1119" spans="5:7" ht="13" hidden="1">
      <c r="F1119" s="1" t="s">
        <v>164</v>
      </c>
      <c r="G1119" s="99"/>
    </row>
    <row r="1120" spans="5:7" ht="13" hidden="1">
      <c r="F1120" s="1" t="s">
        <v>594</v>
      </c>
      <c r="G1120" s="99"/>
    </row>
    <row r="1121" spans="5:7" ht="13" hidden="1">
      <c r="F1121" s="1" t="s">
        <v>166</v>
      </c>
      <c r="G1121" s="99"/>
    </row>
    <row r="1122" spans="5:7" ht="13" hidden="1">
      <c r="F1122" s="1" t="s">
        <v>1533</v>
      </c>
      <c r="G1122" s="99"/>
    </row>
    <row r="1123" spans="5:7" ht="13" hidden="1">
      <c r="F1123" s="1" t="s">
        <v>1534</v>
      </c>
      <c r="G1123" s="99"/>
    </row>
    <row r="1124" spans="5:7" ht="13" hidden="1">
      <c r="F1124" s="1" t="s">
        <v>167</v>
      </c>
      <c r="G1124" s="99"/>
    </row>
    <row r="1125" spans="5:7" ht="13" hidden="1">
      <c r="F1125" s="1" t="s">
        <v>1535</v>
      </c>
      <c r="G1125" s="99"/>
    </row>
    <row r="1126" spans="5:7" ht="13" hidden="1">
      <c r="F1126" s="1" t="s">
        <v>1536</v>
      </c>
      <c r="G1126" s="99"/>
    </row>
    <row r="1127" spans="5:7" ht="13" hidden="1">
      <c r="E1127" s="38" t="s">
        <v>1537</v>
      </c>
      <c r="F1127" s="1" t="s">
        <v>1538</v>
      </c>
      <c r="G1127" s="99"/>
    </row>
    <row r="1128" spans="5:7" ht="13" hidden="1">
      <c r="F1128" s="1" t="s">
        <v>1539</v>
      </c>
      <c r="G1128" s="99"/>
    </row>
    <row r="1129" spans="5:7" ht="13" hidden="1">
      <c r="F1129" s="1" t="s">
        <v>1540</v>
      </c>
      <c r="G1129" s="99"/>
    </row>
    <row r="1130" spans="5:7" ht="13" hidden="1">
      <c r="F1130" s="1" t="s">
        <v>1541</v>
      </c>
      <c r="G1130" s="99"/>
    </row>
    <row r="1131" spans="5:7" ht="13" hidden="1">
      <c r="F1131" s="1" t="s">
        <v>1542</v>
      </c>
      <c r="G1131" s="99"/>
    </row>
    <row r="1132" spans="5:7" ht="13" hidden="1">
      <c r="F1132" s="1" t="s">
        <v>1543</v>
      </c>
      <c r="G1132" s="99"/>
    </row>
    <row r="1133" spans="5:7" ht="13" hidden="1">
      <c r="E1133" s="38" t="s">
        <v>1544</v>
      </c>
      <c r="F1133" s="1" t="s">
        <v>1545</v>
      </c>
      <c r="G1133" s="99"/>
    </row>
    <row r="1134" spans="5:7" ht="13" hidden="1">
      <c r="F1134" s="1" t="s">
        <v>1546</v>
      </c>
      <c r="G1134" s="99"/>
    </row>
    <row r="1135" spans="5:7" ht="13" hidden="1">
      <c r="F1135" s="1" t="s">
        <v>1547</v>
      </c>
      <c r="G1135" s="99"/>
    </row>
    <row r="1136" spans="5:7" ht="13" hidden="1">
      <c r="F1136" s="1" t="s">
        <v>1548</v>
      </c>
      <c r="G1136" s="99"/>
    </row>
    <row r="1137" spans="5:7" ht="13" hidden="1">
      <c r="F1137" s="1" t="s">
        <v>1549</v>
      </c>
      <c r="G1137" s="99"/>
    </row>
    <row r="1138" spans="5:7" ht="13" hidden="1">
      <c r="F1138" s="1" t="s">
        <v>1550</v>
      </c>
      <c r="G1138" s="99"/>
    </row>
    <row r="1139" spans="5:7" ht="13" hidden="1">
      <c r="F1139" s="1" t="s">
        <v>1551</v>
      </c>
      <c r="G1139" s="99"/>
    </row>
    <row r="1140" spans="5:7" ht="13" hidden="1">
      <c r="F1140" s="1" t="s">
        <v>1552</v>
      </c>
      <c r="G1140" s="99"/>
    </row>
    <row r="1141" spans="5:7" ht="13" hidden="1">
      <c r="F1141" s="1" t="s">
        <v>1553</v>
      </c>
      <c r="G1141" s="99"/>
    </row>
    <row r="1142" spans="5:7" ht="13" hidden="1">
      <c r="E1142" s="38" t="s">
        <v>1554</v>
      </c>
      <c r="F1142" s="1" t="s">
        <v>1555</v>
      </c>
      <c r="G1142" s="99"/>
    </row>
    <row r="1143" spans="5:7" ht="13" hidden="1">
      <c r="F1143" s="1" t="s">
        <v>1556</v>
      </c>
      <c r="G1143" s="99"/>
    </row>
    <row r="1144" spans="5:7" ht="13" hidden="1">
      <c r="F1144" s="1" t="s">
        <v>1557</v>
      </c>
      <c r="G1144" s="99"/>
    </row>
    <row r="1145" spans="5:7" ht="13" hidden="1">
      <c r="F1145" s="1" t="s">
        <v>1558</v>
      </c>
      <c r="G1145" s="99"/>
    </row>
    <row r="1146" spans="5:7" ht="13" hidden="1">
      <c r="F1146" s="1" t="s">
        <v>1559</v>
      </c>
      <c r="G1146" s="99"/>
    </row>
    <row r="1147" spans="5:7" ht="13" hidden="1">
      <c r="F1147" s="1" t="s">
        <v>1560</v>
      </c>
      <c r="G1147" s="99"/>
    </row>
    <row r="1148" spans="5:7" ht="13" hidden="1">
      <c r="F1148" s="1" t="s">
        <v>1561</v>
      </c>
      <c r="G1148" s="99"/>
    </row>
    <row r="1149" spans="5:7" ht="13" hidden="1">
      <c r="F1149" s="1" t="s">
        <v>1562</v>
      </c>
      <c r="G1149" s="99"/>
    </row>
    <row r="1150" spans="5:7" ht="13" hidden="1">
      <c r="F1150" s="1" t="s">
        <v>1563</v>
      </c>
      <c r="G1150" s="99"/>
    </row>
    <row r="1151" spans="5:7" ht="13" hidden="1">
      <c r="F1151" s="1" t="s">
        <v>1564</v>
      </c>
      <c r="G1151" s="99"/>
    </row>
    <row r="1152" spans="5:7" ht="13" hidden="1">
      <c r="F1152" s="1" t="s">
        <v>1565</v>
      </c>
      <c r="G1152" s="99"/>
    </row>
    <row r="1153" spans="5:7" ht="13" hidden="1">
      <c r="F1153" s="1" t="s">
        <v>1483</v>
      </c>
      <c r="G1153" s="99"/>
    </row>
    <row r="1154" spans="5:7" ht="13" hidden="1">
      <c r="F1154" s="1" t="s">
        <v>1566</v>
      </c>
      <c r="G1154" s="99"/>
    </row>
    <row r="1155" spans="5:7" ht="13" hidden="1">
      <c r="F1155" s="1" t="s">
        <v>1567</v>
      </c>
      <c r="G1155" s="99"/>
    </row>
    <row r="1156" spans="5:7" ht="13" hidden="1">
      <c r="F1156" s="1" t="s">
        <v>1568</v>
      </c>
      <c r="G1156" s="99"/>
    </row>
    <row r="1157" spans="5:7" ht="13" hidden="1">
      <c r="F1157" s="1" t="s">
        <v>1569</v>
      </c>
      <c r="G1157" s="99"/>
    </row>
    <row r="1158" spans="5:7" ht="13" hidden="1">
      <c r="F1158" s="1" t="s">
        <v>1570</v>
      </c>
      <c r="G1158" s="99"/>
    </row>
    <row r="1159" spans="5:7" ht="13" hidden="1">
      <c r="F1159" s="1" t="s">
        <v>1571</v>
      </c>
      <c r="G1159" s="99"/>
    </row>
    <row r="1160" spans="5:7" ht="13" hidden="1">
      <c r="F1160" s="1" t="s">
        <v>1572</v>
      </c>
      <c r="G1160" s="99"/>
    </row>
    <row r="1161" spans="5:7" ht="13" hidden="1">
      <c r="F1161" s="1" t="s">
        <v>1573</v>
      </c>
      <c r="G1161" s="99"/>
    </row>
    <row r="1162" spans="5:7" ht="13">
      <c r="E1162" s="1" t="s">
        <v>1574</v>
      </c>
      <c r="F1162" s="1" t="s">
        <v>1575</v>
      </c>
      <c r="G1162" s="98">
        <v>15</v>
      </c>
    </row>
    <row r="1163" spans="5:7" ht="13" hidden="1">
      <c r="F1163" s="1" t="s">
        <v>1576</v>
      </c>
      <c r="G1163" s="99"/>
    </row>
    <row r="1164" spans="5:7" ht="13" hidden="1">
      <c r="F1164" s="1" t="s">
        <v>1577</v>
      </c>
      <c r="G1164" s="99"/>
    </row>
    <row r="1165" spans="5:7" ht="13" hidden="1">
      <c r="F1165" s="1" t="s">
        <v>1578</v>
      </c>
      <c r="G1165" s="99"/>
    </row>
    <row r="1166" spans="5:7" ht="13" hidden="1">
      <c r="F1166" s="1" t="s">
        <v>1579</v>
      </c>
      <c r="G1166" s="99"/>
    </row>
    <row r="1167" spans="5:7" ht="13" hidden="1">
      <c r="F1167" s="1" t="s">
        <v>1580</v>
      </c>
      <c r="G1167" s="99"/>
    </row>
    <row r="1168" spans="5:7" ht="13" hidden="1">
      <c r="F1168" s="1" t="s">
        <v>1581</v>
      </c>
      <c r="G1168" s="99"/>
    </row>
    <row r="1169" spans="3:7" ht="13" hidden="1">
      <c r="F1169" s="1" t="s">
        <v>1582</v>
      </c>
      <c r="G1169" s="99"/>
    </row>
    <row r="1170" spans="3:7" ht="13" hidden="1">
      <c r="F1170" s="1" t="s">
        <v>1583</v>
      </c>
      <c r="G1170" s="99"/>
    </row>
    <row r="1171" spans="3:7" ht="13" hidden="1">
      <c r="F1171" s="1" t="s">
        <v>1584</v>
      </c>
      <c r="G1171" s="99"/>
    </row>
    <row r="1172" spans="3:7" ht="13" hidden="1">
      <c r="F1172" s="1" t="s">
        <v>1585</v>
      </c>
      <c r="G1172" s="99"/>
    </row>
    <row r="1173" spans="3:7" ht="13" hidden="1">
      <c r="F1173" s="1" t="s">
        <v>1586</v>
      </c>
      <c r="G1173" s="99"/>
    </row>
    <row r="1174" spans="3:7" ht="13" hidden="1">
      <c r="F1174" s="1" t="s">
        <v>1587</v>
      </c>
      <c r="G1174" s="99"/>
    </row>
    <row r="1175" spans="3:7" ht="13" hidden="1">
      <c r="F1175" s="1" t="s">
        <v>1588</v>
      </c>
      <c r="G1175" s="99"/>
    </row>
    <row r="1176" spans="3:7" ht="13" hidden="1">
      <c r="F1176" s="1" t="s">
        <v>1589</v>
      </c>
      <c r="G1176" s="99"/>
    </row>
    <row r="1177" spans="3:7" ht="13">
      <c r="C1177" s="1" t="s">
        <v>1590</v>
      </c>
      <c r="E1177" s="1" t="s">
        <v>1591</v>
      </c>
      <c r="F1177" s="1" t="s">
        <v>1592</v>
      </c>
      <c r="G1177" s="98">
        <v>10</v>
      </c>
    </row>
    <row r="1178" spans="3:7" ht="13" hidden="1">
      <c r="F1178" s="1" t="s">
        <v>1593</v>
      </c>
      <c r="G1178" s="99"/>
    </row>
    <row r="1179" spans="3:7" ht="13" hidden="1">
      <c r="F1179" s="1" t="s">
        <v>1594</v>
      </c>
      <c r="G1179" s="99"/>
    </row>
    <row r="1180" spans="3:7" ht="13" hidden="1">
      <c r="F1180" s="1" t="s">
        <v>1595</v>
      </c>
      <c r="G1180" s="99"/>
    </row>
    <row r="1181" spans="3:7" ht="13" hidden="1">
      <c r="F1181" s="1" t="s">
        <v>1596</v>
      </c>
      <c r="G1181" s="99"/>
    </row>
    <row r="1182" spans="3:7" ht="13" hidden="1">
      <c r="F1182" s="1" t="s">
        <v>1597</v>
      </c>
      <c r="G1182" s="99"/>
    </row>
    <row r="1183" spans="3:7" ht="13" hidden="1">
      <c r="F1183" s="1" t="s">
        <v>1598</v>
      </c>
      <c r="G1183" s="99"/>
    </row>
    <row r="1184" spans="3:7" ht="13" hidden="1">
      <c r="F1184" s="1" t="s">
        <v>1599</v>
      </c>
      <c r="G1184" s="99"/>
    </row>
    <row r="1185" spans="5:7" ht="13" hidden="1">
      <c r="F1185" s="1" t="s">
        <v>1600</v>
      </c>
      <c r="G1185" s="99"/>
    </row>
    <row r="1186" spans="5:7" ht="13" hidden="1">
      <c r="F1186" s="1" t="s">
        <v>1601</v>
      </c>
      <c r="G1186" s="99"/>
    </row>
    <row r="1187" spans="5:7" ht="13">
      <c r="E1187" s="1" t="s">
        <v>1602</v>
      </c>
      <c r="F1187" s="1" t="s">
        <v>1603</v>
      </c>
      <c r="G1187" s="98">
        <v>16</v>
      </c>
    </row>
    <row r="1188" spans="5:7" ht="13" hidden="1">
      <c r="F1188" s="1" t="s">
        <v>1604</v>
      </c>
      <c r="G1188" s="99"/>
    </row>
    <row r="1189" spans="5:7" ht="13" hidden="1">
      <c r="F1189" s="1" t="s">
        <v>1605</v>
      </c>
      <c r="G1189" s="99"/>
    </row>
    <row r="1190" spans="5:7" ht="13" hidden="1">
      <c r="F1190" s="1" t="s">
        <v>1606</v>
      </c>
      <c r="G1190" s="99"/>
    </row>
    <row r="1191" spans="5:7" ht="13" hidden="1">
      <c r="F1191" s="1" t="s">
        <v>1607</v>
      </c>
      <c r="G1191" s="99"/>
    </row>
    <row r="1192" spans="5:7" ht="13" hidden="1">
      <c r="F1192" s="1" t="s">
        <v>1608</v>
      </c>
      <c r="G1192" s="99"/>
    </row>
    <row r="1193" spans="5:7" ht="13" hidden="1">
      <c r="F1193" s="1" t="s">
        <v>1609</v>
      </c>
      <c r="G1193" s="99"/>
    </row>
    <row r="1194" spans="5:7" ht="13" hidden="1">
      <c r="F1194" s="1" t="s">
        <v>797</v>
      </c>
      <c r="G1194" s="99"/>
    </row>
    <row r="1195" spans="5:7" ht="13" hidden="1">
      <c r="F1195" s="1" t="s">
        <v>1610</v>
      </c>
      <c r="G1195" s="99"/>
    </row>
    <row r="1196" spans="5:7" ht="13" hidden="1">
      <c r="F1196" s="1" t="s">
        <v>1611</v>
      </c>
      <c r="G1196" s="99"/>
    </row>
    <row r="1197" spans="5:7" ht="13" hidden="1">
      <c r="F1197" s="1" t="s">
        <v>1612</v>
      </c>
      <c r="G1197" s="99"/>
    </row>
    <row r="1198" spans="5:7" ht="13" hidden="1">
      <c r="F1198" s="1" t="s">
        <v>1613</v>
      </c>
      <c r="G1198" s="99"/>
    </row>
    <row r="1199" spans="5:7" ht="13" hidden="1">
      <c r="F1199" s="1" t="s">
        <v>1614</v>
      </c>
      <c r="G1199" s="99"/>
    </row>
    <row r="1200" spans="5:7" ht="13" hidden="1">
      <c r="F1200" s="1" t="s">
        <v>1615</v>
      </c>
      <c r="G1200" s="99"/>
    </row>
    <row r="1201" spans="3:7" ht="13" hidden="1">
      <c r="F1201" s="1" t="s">
        <v>1616</v>
      </c>
      <c r="G1201" s="99"/>
    </row>
    <row r="1202" spans="3:7" ht="13" hidden="1">
      <c r="F1202" s="1" t="s">
        <v>1617</v>
      </c>
      <c r="G1202" s="99"/>
    </row>
    <row r="1203" spans="3:7" ht="13">
      <c r="E1203" s="1" t="s">
        <v>1618</v>
      </c>
      <c r="F1203" s="1" t="s">
        <v>1619</v>
      </c>
      <c r="G1203" s="1">
        <v>1</v>
      </c>
    </row>
    <row r="1204" spans="3:7" ht="13">
      <c r="C1204" s="1" t="s">
        <v>1620</v>
      </c>
      <c r="E1204" s="1" t="s">
        <v>1621</v>
      </c>
      <c r="F1204" s="1" t="s">
        <v>1622</v>
      </c>
      <c r="G1204" s="98">
        <v>10</v>
      </c>
    </row>
    <row r="1205" spans="3:7" ht="13" hidden="1">
      <c r="F1205" s="1" t="s">
        <v>1623</v>
      </c>
      <c r="G1205" s="99"/>
    </row>
    <row r="1206" spans="3:7" ht="13" hidden="1">
      <c r="F1206" s="1" t="s">
        <v>1624</v>
      </c>
      <c r="G1206" s="99"/>
    </row>
    <row r="1207" spans="3:7" ht="13" hidden="1">
      <c r="F1207" s="1" t="s">
        <v>1069</v>
      </c>
      <c r="G1207" s="99"/>
    </row>
    <row r="1208" spans="3:7" ht="13" hidden="1">
      <c r="F1208" s="1" t="s">
        <v>1625</v>
      </c>
      <c r="G1208" s="99"/>
    </row>
    <row r="1209" spans="3:7" ht="13" hidden="1">
      <c r="F1209" s="1" t="s">
        <v>1626</v>
      </c>
      <c r="G1209" s="99"/>
    </row>
    <row r="1210" spans="3:7" ht="13" hidden="1">
      <c r="F1210" s="1" t="s">
        <v>1627</v>
      </c>
      <c r="G1210" s="99"/>
    </row>
    <row r="1211" spans="3:7" ht="13" hidden="1">
      <c r="F1211" s="1" t="s">
        <v>191</v>
      </c>
      <c r="G1211" s="99"/>
    </row>
    <row r="1212" spans="3:7" ht="13" hidden="1">
      <c r="F1212" s="1" t="s">
        <v>1628</v>
      </c>
      <c r="G1212" s="99"/>
    </row>
    <row r="1213" spans="3:7" ht="13" hidden="1">
      <c r="F1213" s="1" t="s">
        <v>1629</v>
      </c>
      <c r="G1213" s="99"/>
    </row>
    <row r="1214" spans="3:7" ht="13">
      <c r="E1214" s="1" t="s">
        <v>1630</v>
      </c>
      <c r="F1214" s="1" t="s">
        <v>1631</v>
      </c>
      <c r="G1214" s="98">
        <v>3</v>
      </c>
    </row>
    <row r="1215" spans="3:7" ht="13" hidden="1">
      <c r="F1215" s="1" t="s">
        <v>1287</v>
      </c>
      <c r="G1215" s="99"/>
    </row>
    <row r="1216" spans="3:7" ht="13" hidden="1">
      <c r="F1216" s="1" t="s">
        <v>1632</v>
      </c>
      <c r="G1216" s="99"/>
    </row>
    <row r="1217" spans="3:7" ht="13">
      <c r="E1217" s="1" t="s">
        <v>1633</v>
      </c>
      <c r="F1217" s="1" t="s">
        <v>1634</v>
      </c>
      <c r="G1217" s="98">
        <v>15</v>
      </c>
    </row>
    <row r="1218" spans="3:7" ht="13" hidden="1">
      <c r="F1218" s="1" t="s">
        <v>1635</v>
      </c>
      <c r="G1218" s="99"/>
    </row>
    <row r="1219" spans="3:7" ht="13" hidden="1">
      <c r="F1219" s="1" t="s">
        <v>1636</v>
      </c>
      <c r="G1219" s="99"/>
    </row>
    <row r="1220" spans="3:7" ht="13" hidden="1">
      <c r="F1220" s="1" t="s">
        <v>1637</v>
      </c>
      <c r="G1220" s="99"/>
    </row>
    <row r="1221" spans="3:7" ht="13" hidden="1">
      <c r="F1221" s="1" t="s">
        <v>1638</v>
      </c>
      <c r="G1221" s="99"/>
    </row>
    <row r="1222" spans="3:7" ht="13" hidden="1">
      <c r="F1222" s="1" t="s">
        <v>1639</v>
      </c>
      <c r="G1222" s="99"/>
    </row>
    <row r="1223" spans="3:7" ht="13" hidden="1">
      <c r="F1223" s="1" t="s">
        <v>1640</v>
      </c>
      <c r="G1223" s="99"/>
    </row>
    <row r="1224" spans="3:7" ht="13" hidden="1">
      <c r="F1224" s="1" t="s">
        <v>1641</v>
      </c>
      <c r="G1224" s="99"/>
    </row>
    <row r="1225" spans="3:7" ht="13" hidden="1">
      <c r="F1225" s="1" t="s">
        <v>1642</v>
      </c>
      <c r="G1225" s="99"/>
    </row>
    <row r="1226" spans="3:7" ht="13" hidden="1">
      <c r="F1226" s="1" t="s">
        <v>1643</v>
      </c>
      <c r="G1226" s="99"/>
    </row>
    <row r="1227" spans="3:7" ht="13" hidden="1">
      <c r="F1227" s="1" t="s">
        <v>1644</v>
      </c>
      <c r="G1227" s="99"/>
    </row>
    <row r="1228" spans="3:7" ht="13" hidden="1">
      <c r="F1228" s="1" t="s">
        <v>1645</v>
      </c>
      <c r="G1228" s="99"/>
    </row>
    <row r="1229" spans="3:7" ht="13" hidden="1">
      <c r="F1229" s="1" t="s">
        <v>1646</v>
      </c>
      <c r="G1229" s="99"/>
    </row>
    <row r="1230" spans="3:7" ht="13" hidden="1">
      <c r="F1230" s="1" t="s">
        <v>1647</v>
      </c>
      <c r="G1230" s="99"/>
    </row>
    <row r="1231" spans="3:7" ht="13" hidden="1">
      <c r="F1231" s="1" t="s">
        <v>1648</v>
      </c>
      <c r="G1231" s="99"/>
    </row>
    <row r="1232" spans="3:7" ht="13">
      <c r="C1232" s="1" t="s">
        <v>1649</v>
      </c>
      <c r="E1232" s="1" t="s">
        <v>1650</v>
      </c>
      <c r="F1232" s="1" t="s">
        <v>1651</v>
      </c>
      <c r="G1232" s="98">
        <v>4</v>
      </c>
    </row>
    <row r="1233" spans="5:7" ht="13" hidden="1">
      <c r="F1233" s="1" t="s">
        <v>1652</v>
      </c>
      <c r="G1233" s="99"/>
    </row>
    <row r="1234" spans="5:7" ht="13" hidden="1">
      <c r="F1234" s="1" t="s">
        <v>1653</v>
      </c>
      <c r="G1234" s="99"/>
    </row>
    <row r="1235" spans="5:7" ht="13" hidden="1">
      <c r="F1235" s="1" t="s">
        <v>1654</v>
      </c>
      <c r="G1235" s="99"/>
    </row>
    <row r="1236" spans="5:7" ht="13">
      <c r="E1236" s="1" t="s">
        <v>1655</v>
      </c>
      <c r="F1236" s="1" t="s">
        <v>192</v>
      </c>
      <c r="G1236" s="98">
        <v>10</v>
      </c>
    </row>
    <row r="1237" spans="5:7" ht="13" hidden="1">
      <c r="F1237" s="1" t="s">
        <v>1656</v>
      </c>
      <c r="G1237" s="99"/>
    </row>
    <row r="1238" spans="5:7" ht="13" hidden="1">
      <c r="F1238" s="1" t="s">
        <v>1657</v>
      </c>
      <c r="G1238" s="99"/>
    </row>
    <row r="1239" spans="5:7" ht="13" hidden="1">
      <c r="F1239" s="1" t="s">
        <v>1627</v>
      </c>
      <c r="G1239" s="99"/>
    </row>
    <row r="1240" spans="5:7" ht="13" hidden="1">
      <c r="F1240" s="1" t="s">
        <v>1658</v>
      </c>
      <c r="G1240" s="99"/>
    </row>
    <row r="1241" spans="5:7" ht="13" hidden="1">
      <c r="F1241" s="1" t="s">
        <v>1659</v>
      </c>
      <c r="G1241" s="99"/>
    </row>
    <row r="1242" spans="5:7" ht="13" hidden="1">
      <c r="F1242" s="1" t="s">
        <v>1660</v>
      </c>
      <c r="G1242" s="99"/>
    </row>
    <row r="1243" spans="5:7" ht="13" hidden="1">
      <c r="F1243" s="1" t="s">
        <v>1661</v>
      </c>
      <c r="G1243" s="99"/>
    </row>
    <row r="1244" spans="5:7" ht="13" hidden="1">
      <c r="F1244" s="1" t="s">
        <v>1662</v>
      </c>
      <c r="G1244" s="99"/>
    </row>
    <row r="1245" spans="5:7" ht="13" hidden="1">
      <c r="F1245" s="1" t="s">
        <v>1663</v>
      </c>
      <c r="G1245" s="99"/>
    </row>
    <row r="1246" spans="5:7" ht="13">
      <c r="E1246" s="1" t="s">
        <v>1664</v>
      </c>
      <c r="F1246" s="1" t="s">
        <v>1427</v>
      </c>
      <c r="G1246" s="98">
        <v>3</v>
      </c>
    </row>
    <row r="1247" spans="5:7" ht="13" hidden="1">
      <c r="F1247" s="1" t="s">
        <v>1665</v>
      </c>
      <c r="G1247" s="99"/>
    </row>
    <row r="1248" spans="5:7" ht="13" hidden="1">
      <c r="F1248" s="1" t="s">
        <v>1666</v>
      </c>
      <c r="G1248" s="99"/>
    </row>
    <row r="1249" spans="3:7" ht="13">
      <c r="E1249" s="1" t="s">
        <v>1667</v>
      </c>
      <c r="F1249" s="1" t="s">
        <v>770</v>
      </c>
      <c r="G1249" s="98">
        <v>6</v>
      </c>
    </row>
    <row r="1250" spans="3:7" ht="13" hidden="1">
      <c r="F1250" s="1" t="s">
        <v>1668</v>
      </c>
      <c r="G1250" s="99"/>
    </row>
    <row r="1251" spans="3:7" ht="13" hidden="1">
      <c r="F1251" s="1" t="s">
        <v>1669</v>
      </c>
      <c r="G1251" s="99"/>
    </row>
    <row r="1252" spans="3:7" ht="13" hidden="1">
      <c r="F1252" s="1" t="s">
        <v>1670</v>
      </c>
      <c r="G1252" s="99"/>
    </row>
    <row r="1253" spans="3:7" ht="13" hidden="1">
      <c r="F1253" s="1" t="s">
        <v>1671</v>
      </c>
      <c r="G1253" s="99"/>
    </row>
    <row r="1254" spans="3:7" ht="13" hidden="1">
      <c r="F1254" s="1" t="s">
        <v>1672</v>
      </c>
      <c r="G1254" s="99"/>
    </row>
    <row r="1255" spans="3:7" ht="13">
      <c r="E1255" s="1" t="s">
        <v>1673</v>
      </c>
      <c r="F1255" s="5" t="s">
        <v>1674</v>
      </c>
      <c r="G1255" s="98">
        <v>3</v>
      </c>
    </row>
    <row r="1256" spans="3:7" ht="13" hidden="1">
      <c r="F1256" s="5" t="s">
        <v>1675</v>
      </c>
      <c r="G1256" s="99"/>
    </row>
    <row r="1257" spans="3:7" ht="13" hidden="1">
      <c r="F1257" s="5" t="s">
        <v>1676</v>
      </c>
      <c r="G1257" s="99"/>
    </row>
    <row r="1258" spans="3:7" ht="13">
      <c r="C1258" s="1" t="s">
        <v>1677</v>
      </c>
      <c r="D1258" s="1" t="s">
        <v>1678</v>
      </c>
      <c r="E1258" s="1" t="s">
        <v>184</v>
      </c>
      <c r="F1258" s="1" t="s">
        <v>1428</v>
      </c>
      <c r="G1258" s="98">
        <v>17</v>
      </c>
    </row>
    <row r="1259" spans="3:7" ht="13" hidden="1">
      <c r="F1259" s="1" t="s">
        <v>185</v>
      </c>
      <c r="G1259" s="99"/>
    </row>
    <row r="1260" spans="3:7" ht="13" hidden="1">
      <c r="F1260" s="1" t="s">
        <v>187</v>
      </c>
      <c r="G1260" s="99"/>
    </row>
    <row r="1261" spans="3:7" ht="13" hidden="1">
      <c r="F1261" s="1" t="s">
        <v>1679</v>
      </c>
      <c r="G1261" s="99"/>
    </row>
    <row r="1262" spans="3:7" ht="13" hidden="1">
      <c r="F1262" s="1" t="s">
        <v>1411</v>
      </c>
      <c r="G1262" s="99"/>
    </row>
    <row r="1263" spans="3:7" ht="13" hidden="1">
      <c r="F1263" s="1" t="s">
        <v>1680</v>
      </c>
      <c r="G1263" s="99"/>
    </row>
    <row r="1264" spans="3:7" ht="13" hidden="1">
      <c r="F1264" s="1" t="s">
        <v>1681</v>
      </c>
      <c r="G1264" s="99"/>
    </row>
    <row r="1265" spans="5:7" ht="13" hidden="1">
      <c r="F1265" s="1" t="s">
        <v>1682</v>
      </c>
      <c r="G1265" s="99"/>
    </row>
    <row r="1266" spans="5:7" ht="13" hidden="1">
      <c r="F1266" s="1" t="s">
        <v>1683</v>
      </c>
      <c r="G1266" s="99"/>
    </row>
    <row r="1267" spans="5:7" ht="13" hidden="1">
      <c r="F1267" s="1" t="s">
        <v>1684</v>
      </c>
      <c r="G1267" s="99"/>
    </row>
    <row r="1268" spans="5:7" ht="13" hidden="1">
      <c r="F1268" s="1" t="s">
        <v>1685</v>
      </c>
      <c r="G1268" s="99"/>
    </row>
    <row r="1269" spans="5:7" ht="13" hidden="1">
      <c r="F1269" s="1" t="s">
        <v>1686</v>
      </c>
      <c r="G1269" s="99"/>
    </row>
    <row r="1270" spans="5:7" ht="13" hidden="1">
      <c r="F1270" s="1" t="s">
        <v>1687</v>
      </c>
      <c r="G1270" s="99"/>
    </row>
    <row r="1271" spans="5:7" ht="13" hidden="1">
      <c r="F1271" s="1" t="s">
        <v>1688</v>
      </c>
      <c r="G1271" s="99"/>
    </row>
    <row r="1272" spans="5:7" ht="13" hidden="1">
      <c r="F1272" s="1" t="s">
        <v>1689</v>
      </c>
      <c r="G1272" s="99"/>
    </row>
    <row r="1273" spans="5:7" ht="13" hidden="1">
      <c r="F1273" s="1" t="s">
        <v>1690</v>
      </c>
      <c r="G1273" s="99"/>
    </row>
    <row r="1274" spans="5:7" ht="13" hidden="1">
      <c r="F1274" s="1" t="s">
        <v>1691</v>
      </c>
      <c r="G1274" s="99"/>
    </row>
    <row r="1275" spans="5:7" ht="13">
      <c r="E1275" s="1" t="s">
        <v>1692</v>
      </c>
      <c r="F1275" s="1" t="s">
        <v>1693</v>
      </c>
      <c r="G1275" s="98">
        <v>3</v>
      </c>
    </row>
    <row r="1276" spans="5:7" ht="13" hidden="1">
      <c r="F1276" s="1" t="s">
        <v>1694</v>
      </c>
      <c r="G1276" s="99"/>
    </row>
    <row r="1277" spans="5:7" ht="13" hidden="1">
      <c r="F1277" s="1" t="s">
        <v>263</v>
      </c>
      <c r="G1277" s="99"/>
    </row>
    <row r="1278" spans="5:7" ht="13">
      <c r="E1278" s="1" t="s">
        <v>1695</v>
      </c>
      <c r="F1278" s="1" t="s">
        <v>1696</v>
      </c>
      <c r="G1278" s="98">
        <v>19</v>
      </c>
    </row>
    <row r="1279" spans="5:7" ht="13" hidden="1">
      <c r="F1279" s="1" t="s">
        <v>1697</v>
      </c>
      <c r="G1279" s="99"/>
    </row>
    <row r="1280" spans="5:7" ht="13" hidden="1">
      <c r="F1280" s="1" t="s">
        <v>279</v>
      </c>
      <c r="G1280" s="99"/>
    </row>
    <row r="1281" spans="6:7" ht="13" hidden="1">
      <c r="F1281" s="1" t="s">
        <v>1698</v>
      </c>
      <c r="G1281" s="99"/>
    </row>
    <row r="1282" spans="6:7" ht="13" hidden="1">
      <c r="F1282" s="1" t="s">
        <v>1699</v>
      </c>
      <c r="G1282" s="99"/>
    </row>
    <row r="1283" spans="6:7" ht="13" hidden="1">
      <c r="F1283" s="1" t="s">
        <v>1700</v>
      </c>
      <c r="G1283" s="99"/>
    </row>
    <row r="1284" spans="6:7" ht="13" hidden="1">
      <c r="F1284" s="1" t="s">
        <v>1701</v>
      </c>
      <c r="G1284" s="99"/>
    </row>
    <row r="1285" spans="6:7" ht="13" hidden="1">
      <c r="F1285" s="1" t="s">
        <v>1702</v>
      </c>
      <c r="G1285" s="99"/>
    </row>
    <row r="1286" spans="6:7" ht="13" hidden="1">
      <c r="F1286" s="1" t="s">
        <v>1703</v>
      </c>
      <c r="G1286" s="99"/>
    </row>
    <row r="1287" spans="6:7" ht="13" hidden="1">
      <c r="F1287" s="1" t="s">
        <v>1704</v>
      </c>
      <c r="G1287" s="99"/>
    </row>
    <row r="1288" spans="6:7" ht="13" hidden="1">
      <c r="F1288" s="1" t="s">
        <v>1705</v>
      </c>
      <c r="G1288" s="99"/>
    </row>
    <row r="1289" spans="6:7" ht="13" hidden="1">
      <c r="F1289" s="1" t="s">
        <v>1706</v>
      </c>
      <c r="G1289" s="99"/>
    </row>
    <row r="1290" spans="6:7" ht="13" hidden="1">
      <c r="F1290" s="1" t="s">
        <v>1707</v>
      </c>
      <c r="G1290" s="99"/>
    </row>
    <row r="1291" spans="6:7" ht="13" hidden="1">
      <c r="F1291" s="1" t="s">
        <v>1708</v>
      </c>
      <c r="G1291" s="99"/>
    </row>
    <row r="1292" spans="6:7" ht="13" hidden="1">
      <c r="F1292" s="1" t="s">
        <v>1709</v>
      </c>
      <c r="G1292" s="99"/>
    </row>
    <row r="1293" spans="6:7" ht="13" hidden="1">
      <c r="F1293" s="1" t="s">
        <v>1710</v>
      </c>
      <c r="G1293" s="99"/>
    </row>
    <row r="1294" spans="6:7" ht="13" hidden="1">
      <c r="F1294" s="1" t="s">
        <v>1711</v>
      </c>
      <c r="G1294" s="99"/>
    </row>
    <row r="1295" spans="6:7" ht="13" hidden="1">
      <c r="F1295" s="1" t="s">
        <v>1712</v>
      </c>
      <c r="G1295" s="99"/>
    </row>
    <row r="1296" spans="6:7" ht="13" hidden="1">
      <c r="F1296" s="1" t="s">
        <v>202</v>
      </c>
      <c r="G1296" s="99"/>
    </row>
    <row r="1297" spans="4:7" ht="13">
      <c r="D1297" s="1" t="s">
        <v>1713</v>
      </c>
      <c r="E1297" s="1" t="s">
        <v>1714</v>
      </c>
      <c r="F1297" s="1" t="s">
        <v>1715</v>
      </c>
      <c r="G1297" s="98">
        <v>3</v>
      </c>
    </row>
    <row r="1298" spans="4:7" ht="13" hidden="1">
      <c r="F1298" s="1" t="s">
        <v>1716</v>
      </c>
      <c r="G1298" s="99"/>
    </row>
    <row r="1299" spans="4:7" ht="13" hidden="1">
      <c r="F1299" s="1" t="s">
        <v>1449</v>
      </c>
      <c r="G1299" s="99"/>
    </row>
    <row r="1300" spans="4:7" ht="13">
      <c r="E1300" s="1" t="s">
        <v>1717</v>
      </c>
      <c r="F1300" s="1" t="s">
        <v>1132</v>
      </c>
      <c r="G1300" s="1">
        <v>1</v>
      </c>
    </row>
    <row r="1301" spans="4:7" ht="13">
      <c r="E1301" s="1" t="s">
        <v>1718</v>
      </c>
      <c r="F1301" s="1" t="s">
        <v>1719</v>
      </c>
      <c r="G1301" s="98">
        <v>4</v>
      </c>
    </row>
    <row r="1302" spans="4:7" ht="13" hidden="1">
      <c r="F1302" s="1" t="s">
        <v>1720</v>
      </c>
      <c r="G1302" s="99"/>
    </row>
    <row r="1303" spans="4:7" ht="13" hidden="1">
      <c r="F1303" s="1" t="s">
        <v>1721</v>
      </c>
      <c r="G1303" s="99"/>
    </row>
    <row r="1304" spans="4:7" ht="13" hidden="1">
      <c r="F1304" s="1" t="s">
        <v>1722</v>
      </c>
      <c r="G1304" s="99"/>
    </row>
    <row r="1305" spans="4:7" ht="13">
      <c r="E1305" s="1" t="s">
        <v>1723</v>
      </c>
      <c r="F1305" s="1" t="s">
        <v>1724</v>
      </c>
      <c r="G1305" s="98">
        <v>4</v>
      </c>
    </row>
    <row r="1306" spans="4:7" ht="13" hidden="1">
      <c r="F1306" s="1" t="s">
        <v>1725</v>
      </c>
      <c r="G1306" s="99"/>
    </row>
    <row r="1307" spans="4:7" ht="13" hidden="1">
      <c r="F1307" s="1" t="s">
        <v>1726</v>
      </c>
      <c r="G1307" s="99"/>
    </row>
    <row r="1308" spans="4:7" ht="13" hidden="1">
      <c r="F1308" s="1" t="s">
        <v>237</v>
      </c>
      <c r="G1308" s="99"/>
    </row>
    <row r="1309" spans="4:7" ht="13">
      <c r="E1309" s="1" t="s">
        <v>1727</v>
      </c>
      <c r="F1309" s="1" t="s">
        <v>1728</v>
      </c>
      <c r="G1309" s="98">
        <v>3</v>
      </c>
    </row>
    <row r="1310" spans="4:7" ht="13" hidden="1">
      <c r="F1310" s="1" t="s">
        <v>1729</v>
      </c>
      <c r="G1310" s="99"/>
    </row>
    <row r="1311" spans="4:7" ht="13" hidden="1">
      <c r="F1311" s="1" t="s">
        <v>1730</v>
      </c>
      <c r="G1311" s="99"/>
    </row>
    <row r="1312" spans="4:7" ht="13">
      <c r="E1312" s="1" t="s">
        <v>1731</v>
      </c>
      <c r="F1312" s="1" t="s">
        <v>1482</v>
      </c>
      <c r="G1312" s="98">
        <v>2</v>
      </c>
    </row>
    <row r="1313" spans="5:7" ht="13" hidden="1">
      <c r="F1313" s="1" t="s">
        <v>1732</v>
      </c>
      <c r="G1313" s="99"/>
    </row>
    <row r="1314" spans="5:7" ht="13">
      <c r="E1314" s="1" t="s">
        <v>1733</v>
      </c>
      <c r="F1314" s="1" t="s">
        <v>1734</v>
      </c>
      <c r="G1314" s="98">
        <v>7</v>
      </c>
    </row>
    <row r="1315" spans="5:7" ht="13" hidden="1">
      <c r="F1315" s="1" t="s">
        <v>1735</v>
      </c>
      <c r="G1315" s="99"/>
    </row>
    <row r="1316" spans="5:7" ht="13" hidden="1">
      <c r="F1316" s="1" t="s">
        <v>1736</v>
      </c>
      <c r="G1316" s="99"/>
    </row>
    <row r="1317" spans="5:7" ht="13" hidden="1">
      <c r="F1317" s="1" t="s">
        <v>1737</v>
      </c>
      <c r="G1317" s="99"/>
    </row>
    <row r="1318" spans="5:7" ht="13" hidden="1">
      <c r="F1318" s="1" t="s">
        <v>1738</v>
      </c>
      <c r="G1318" s="99"/>
    </row>
    <row r="1319" spans="5:7" ht="13" hidden="1">
      <c r="F1319" s="1" t="s">
        <v>1739</v>
      </c>
      <c r="G1319" s="99"/>
    </row>
    <row r="1320" spans="5:7" ht="13" hidden="1">
      <c r="F1320" s="1" t="s">
        <v>1740</v>
      </c>
      <c r="G1320" s="99"/>
    </row>
    <row r="1321" spans="5:7" ht="13">
      <c r="E1321" s="1" t="s">
        <v>1741</v>
      </c>
      <c r="F1321" s="1" t="s">
        <v>1742</v>
      </c>
      <c r="G1321" s="98">
        <v>7</v>
      </c>
    </row>
    <row r="1322" spans="5:7" ht="13" hidden="1">
      <c r="E1322" s="38" t="s">
        <v>1743</v>
      </c>
      <c r="F1322" s="1" t="s">
        <v>1744</v>
      </c>
      <c r="G1322" s="99"/>
    </row>
    <row r="1323" spans="5:7" ht="13" hidden="1">
      <c r="E1323" s="38" t="s">
        <v>1745</v>
      </c>
      <c r="F1323" s="1" t="s">
        <v>1593</v>
      </c>
      <c r="G1323" s="99"/>
    </row>
    <row r="1324" spans="5:7" ht="13" hidden="1">
      <c r="F1324" s="1" t="s">
        <v>1746</v>
      </c>
      <c r="G1324" s="99"/>
    </row>
    <row r="1325" spans="5:7" ht="13" hidden="1">
      <c r="F1325" s="1" t="s">
        <v>1747</v>
      </c>
      <c r="G1325" s="99"/>
    </row>
    <row r="1326" spans="5:7" ht="13" hidden="1">
      <c r="F1326" s="1" t="s">
        <v>1748</v>
      </c>
      <c r="G1326" s="99"/>
    </row>
    <row r="1327" spans="5:7" ht="13" hidden="1">
      <c r="F1327" s="1" t="s">
        <v>1749</v>
      </c>
      <c r="G1327" s="99"/>
    </row>
    <row r="1328" spans="5:7" ht="13">
      <c r="E1328" s="1" t="s">
        <v>1750</v>
      </c>
      <c r="F1328" s="1" t="s">
        <v>1751</v>
      </c>
      <c r="G1328" s="98">
        <v>3</v>
      </c>
    </row>
    <row r="1329" spans="2:7" ht="13" hidden="1">
      <c r="F1329" s="1" t="s">
        <v>1752</v>
      </c>
      <c r="G1329" s="99"/>
    </row>
    <row r="1330" spans="2:7" ht="13" hidden="1">
      <c r="F1330" s="1" t="s">
        <v>1753</v>
      </c>
      <c r="G1330" s="99"/>
    </row>
    <row r="1331" spans="2:7" ht="13">
      <c r="B1331" s="1" t="s">
        <v>203</v>
      </c>
      <c r="C1331" s="1" t="s">
        <v>1754</v>
      </c>
      <c r="E1331" s="1" t="s">
        <v>1755</v>
      </c>
      <c r="F1331" s="1" t="s">
        <v>1756</v>
      </c>
      <c r="G1331" s="98">
        <v>36</v>
      </c>
    </row>
    <row r="1332" spans="2:7" ht="13" hidden="1">
      <c r="E1332" s="30" t="s">
        <v>1757</v>
      </c>
      <c r="F1332" s="1" t="s">
        <v>210</v>
      </c>
      <c r="G1332" s="99"/>
    </row>
    <row r="1333" spans="2:7" ht="13" hidden="1">
      <c r="F1333" s="1" t="s">
        <v>1758</v>
      </c>
      <c r="G1333" s="99"/>
    </row>
    <row r="1334" spans="2:7" ht="13" hidden="1">
      <c r="F1334" s="1" t="s">
        <v>212</v>
      </c>
      <c r="G1334" s="99"/>
    </row>
    <row r="1335" spans="2:7" ht="13" hidden="1">
      <c r="F1335" s="1" t="s">
        <v>213</v>
      </c>
      <c r="G1335" s="99"/>
    </row>
    <row r="1336" spans="2:7" ht="13" hidden="1">
      <c r="E1336" s="30" t="s">
        <v>1759</v>
      </c>
      <c r="F1336" s="1" t="s">
        <v>1631</v>
      </c>
      <c r="G1336" s="99"/>
    </row>
    <row r="1337" spans="2:7" ht="13" hidden="1">
      <c r="F1337" s="1" t="s">
        <v>596</v>
      </c>
      <c r="G1337" s="99"/>
    </row>
    <row r="1338" spans="2:7" ht="13" hidden="1">
      <c r="F1338" s="1" t="s">
        <v>1760</v>
      </c>
      <c r="G1338" s="99"/>
    </row>
    <row r="1339" spans="2:7" ht="13" hidden="1">
      <c r="F1339" s="1" t="s">
        <v>1761</v>
      </c>
      <c r="G1339" s="99"/>
    </row>
    <row r="1340" spans="2:7" ht="13" hidden="1">
      <c r="F1340" s="1" t="s">
        <v>1762</v>
      </c>
      <c r="G1340" s="99"/>
    </row>
    <row r="1341" spans="2:7" ht="13" hidden="1">
      <c r="F1341" s="1" t="s">
        <v>1763</v>
      </c>
      <c r="G1341" s="99"/>
    </row>
    <row r="1342" spans="2:7" ht="13" hidden="1">
      <c r="F1342" s="1" t="s">
        <v>1764</v>
      </c>
      <c r="G1342" s="99"/>
    </row>
    <row r="1343" spans="2:7" ht="13" hidden="1">
      <c r="F1343" s="1" t="s">
        <v>597</v>
      </c>
      <c r="G1343" s="99"/>
    </row>
    <row r="1344" spans="2:7" ht="13" hidden="1">
      <c r="F1344" s="1" t="s">
        <v>1765</v>
      </c>
      <c r="G1344" s="99"/>
    </row>
    <row r="1345" spans="6:7" ht="13" hidden="1">
      <c r="F1345" s="1" t="s">
        <v>1766</v>
      </c>
      <c r="G1345" s="99"/>
    </row>
    <row r="1346" spans="6:7" ht="13" hidden="1">
      <c r="F1346" s="1" t="s">
        <v>1767</v>
      </c>
      <c r="G1346" s="99"/>
    </row>
    <row r="1347" spans="6:7" ht="13" hidden="1">
      <c r="F1347" s="1" t="s">
        <v>1768</v>
      </c>
      <c r="G1347" s="99"/>
    </row>
    <row r="1348" spans="6:7" ht="13" hidden="1">
      <c r="F1348" s="1" t="s">
        <v>1769</v>
      </c>
      <c r="G1348" s="99"/>
    </row>
    <row r="1349" spans="6:7" ht="13" hidden="1">
      <c r="F1349" s="1" t="s">
        <v>1770</v>
      </c>
      <c r="G1349" s="99"/>
    </row>
    <row r="1350" spans="6:7" ht="13" hidden="1">
      <c r="F1350" s="1" t="s">
        <v>841</v>
      </c>
      <c r="G1350" s="99"/>
    </row>
    <row r="1351" spans="6:7" ht="13" hidden="1">
      <c r="F1351" s="1" t="s">
        <v>842</v>
      </c>
      <c r="G1351" s="99"/>
    </row>
    <row r="1352" spans="6:7" ht="13" hidden="1">
      <c r="F1352" s="1" t="s">
        <v>1771</v>
      </c>
      <c r="G1352" s="99"/>
    </row>
    <row r="1353" spans="6:7" ht="13" hidden="1">
      <c r="F1353" s="1" t="s">
        <v>216</v>
      </c>
      <c r="G1353" s="99"/>
    </row>
    <row r="1354" spans="6:7" ht="13" hidden="1">
      <c r="F1354" s="1" t="s">
        <v>208</v>
      </c>
      <c r="G1354" s="99"/>
    </row>
    <row r="1355" spans="6:7" ht="13" hidden="1">
      <c r="F1355" s="1" t="s">
        <v>1772</v>
      </c>
      <c r="G1355" s="99"/>
    </row>
    <row r="1356" spans="6:7" ht="13" hidden="1">
      <c r="F1356" s="1" t="s">
        <v>1773</v>
      </c>
      <c r="G1356" s="99"/>
    </row>
    <row r="1357" spans="6:7" ht="13" hidden="1">
      <c r="F1357" s="1" t="s">
        <v>1774</v>
      </c>
      <c r="G1357" s="99"/>
    </row>
    <row r="1358" spans="6:7" ht="13" hidden="1">
      <c r="F1358" s="1" t="s">
        <v>1775</v>
      </c>
      <c r="G1358" s="99"/>
    </row>
    <row r="1359" spans="6:7" ht="13" hidden="1">
      <c r="F1359" s="1" t="s">
        <v>1776</v>
      </c>
      <c r="G1359" s="99"/>
    </row>
    <row r="1360" spans="6:7" ht="13" hidden="1">
      <c r="F1360" s="1" t="s">
        <v>1777</v>
      </c>
      <c r="G1360" s="99"/>
    </row>
    <row r="1361" spans="5:7" ht="13" hidden="1">
      <c r="F1361" s="1" t="s">
        <v>1778</v>
      </c>
      <c r="G1361" s="99"/>
    </row>
    <row r="1362" spans="5:7" ht="13" hidden="1">
      <c r="F1362" s="1" t="s">
        <v>1779</v>
      </c>
      <c r="G1362" s="99"/>
    </row>
    <row r="1363" spans="5:7" ht="13" hidden="1">
      <c r="F1363" s="1" t="s">
        <v>1780</v>
      </c>
      <c r="G1363" s="99"/>
    </row>
    <row r="1364" spans="5:7" ht="13" hidden="1">
      <c r="F1364" s="1" t="s">
        <v>1781</v>
      </c>
      <c r="G1364" s="99"/>
    </row>
    <row r="1365" spans="5:7" ht="13" hidden="1">
      <c r="F1365" s="1" t="s">
        <v>1782</v>
      </c>
      <c r="G1365" s="99"/>
    </row>
    <row r="1366" spans="5:7" ht="13" hidden="1">
      <c r="F1366" s="1" t="s">
        <v>598</v>
      </c>
      <c r="G1366" s="99"/>
    </row>
    <row r="1367" spans="5:7" ht="13">
      <c r="E1367" s="1" t="s">
        <v>1783</v>
      </c>
      <c r="F1367" s="1" t="s">
        <v>1784</v>
      </c>
      <c r="G1367" s="98">
        <v>2</v>
      </c>
    </row>
    <row r="1368" spans="5:7" ht="13" hidden="1">
      <c r="F1368" s="1" t="s">
        <v>1785</v>
      </c>
      <c r="G1368" s="99"/>
    </row>
    <row r="1369" spans="5:7" ht="13">
      <c r="E1369" s="1" t="s">
        <v>227</v>
      </c>
      <c r="F1369" s="1" t="s">
        <v>1786</v>
      </c>
      <c r="G1369" s="98">
        <v>12</v>
      </c>
    </row>
    <row r="1370" spans="5:7" ht="13" hidden="1">
      <c r="F1370" s="1" t="s">
        <v>228</v>
      </c>
      <c r="G1370" s="99"/>
    </row>
    <row r="1371" spans="5:7" ht="13" hidden="1">
      <c r="F1371" s="1" t="s">
        <v>1787</v>
      </c>
      <c r="G1371" s="99"/>
    </row>
    <row r="1372" spans="5:7" ht="13" hidden="1">
      <c r="F1372" s="1" t="s">
        <v>1788</v>
      </c>
      <c r="G1372" s="99"/>
    </row>
    <row r="1373" spans="5:7" ht="13" hidden="1">
      <c r="F1373" s="1" t="s">
        <v>231</v>
      </c>
      <c r="G1373" s="99"/>
    </row>
    <row r="1374" spans="5:7" ht="13" hidden="1">
      <c r="F1374" s="1" t="s">
        <v>232</v>
      </c>
      <c r="G1374" s="99"/>
    </row>
    <row r="1375" spans="5:7" ht="13" hidden="1">
      <c r="F1375" s="1" t="s">
        <v>1789</v>
      </c>
      <c r="G1375" s="99"/>
    </row>
    <row r="1376" spans="5:7" ht="13" hidden="1">
      <c r="F1376" s="1" t="s">
        <v>1790</v>
      </c>
      <c r="G1376" s="99"/>
    </row>
    <row r="1377" spans="5:7" ht="13" hidden="1">
      <c r="F1377" s="1" t="s">
        <v>1791</v>
      </c>
      <c r="G1377" s="99"/>
    </row>
    <row r="1378" spans="5:7" ht="13" hidden="1">
      <c r="F1378" s="1" t="s">
        <v>1792</v>
      </c>
      <c r="G1378" s="99"/>
    </row>
    <row r="1379" spans="5:7" ht="13" hidden="1">
      <c r="F1379" s="1" t="s">
        <v>1793</v>
      </c>
      <c r="G1379" s="99"/>
    </row>
    <row r="1380" spans="5:7" ht="13" hidden="1">
      <c r="F1380" s="1" t="s">
        <v>1794</v>
      </c>
      <c r="G1380" s="99"/>
    </row>
    <row r="1381" spans="5:7" ht="13">
      <c r="E1381" s="1" t="s">
        <v>243</v>
      </c>
      <c r="F1381" s="1" t="s">
        <v>246</v>
      </c>
      <c r="G1381" s="98">
        <v>12</v>
      </c>
    </row>
    <row r="1382" spans="5:7" ht="13" hidden="1">
      <c r="F1382" s="1" t="s">
        <v>247</v>
      </c>
      <c r="G1382" s="99"/>
    </row>
    <row r="1383" spans="5:7" ht="13" hidden="1">
      <c r="F1383" s="1" t="s">
        <v>1795</v>
      </c>
      <c r="G1383" s="99"/>
    </row>
    <row r="1384" spans="5:7" ht="13" hidden="1">
      <c r="F1384" s="1" t="s">
        <v>249</v>
      </c>
      <c r="G1384" s="99"/>
    </row>
    <row r="1385" spans="5:7" ht="13" hidden="1">
      <c r="F1385" s="1" t="s">
        <v>1796</v>
      </c>
      <c r="G1385" s="99"/>
    </row>
    <row r="1386" spans="5:7" ht="13" hidden="1">
      <c r="F1386" s="1" t="s">
        <v>1797</v>
      </c>
      <c r="G1386" s="99"/>
    </row>
    <row r="1387" spans="5:7" ht="13" hidden="1">
      <c r="F1387" s="1" t="s">
        <v>1798</v>
      </c>
      <c r="G1387" s="99"/>
    </row>
    <row r="1388" spans="5:7" ht="13" hidden="1">
      <c r="F1388" s="1" t="s">
        <v>248</v>
      </c>
      <c r="G1388" s="99"/>
    </row>
    <row r="1389" spans="5:7" ht="13" hidden="1">
      <c r="F1389" s="1" t="s">
        <v>1799</v>
      </c>
      <c r="G1389" s="99"/>
    </row>
    <row r="1390" spans="5:7" ht="13" hidden="1">
      <c r="F1390" s="1" t="s">
        <v>603</v>
      </c>
      <c r="G1390" s="99"/>
    </row>
    <row r="1391" spans="5:7" ht="13" hidden="1">
      <c r="F1391" s="1" t="s">
        <v>1800</v>
      </c>
      <c r="G1391" s="99"/>
    </row>
    <row r="1392" spans="5:7" ht="13" hidden="1">
      <c r="F1392" s="1" t="s">
        <v>1801</v>
      </c>
      <c r="G1392" s="99"/>
    </row>
    <row r="1393" spans="3:7" ht="13">
      <c r="C1393" s="1" t="s">
        <v>1802</v>
      </c>
      <c r="D1393" s="1" t="s">
        <v>1803</v>
      </c>
      <c r="E1393" s="1" t="s">
        <v>1804</v>
      </c>
      <c r="F1393" s="1" t="s">
        <v>1805</v>
      </c>
      <c r="G1393" s="98">
        <v>2</v>
      </c>
    </row>
    <row r="1394" spans="3:7" ht="13" hidden="1">
      <c r="F1394" s="1" t="s">
        <v>1806</v>
      </c>
      <c r="G1394" s="99"/>
    </row>
    <row r="1395" spans="3:7" ht="13">
      <c r="E1395" s="1" t="s">
        <v>223</v>
      </c>
      <c r="F1395" s="1" t="s">
        <v>1372</v>
      </c>
      <c r="G1395" s="98">
        <v>7</v>
      </c>
    </row>
    <row r="1396" spans="3:7" ht="13" hidden="1">
      <c r="F1396" s="1" t="s">
        <v>1807</v>
      </c>
      <c r="G1396" s="99"/>
    </row>
    <row r="1397" spans="3:7" ht="13" hidden="1">
      <c r="F1397" s="1" t="s">
        <v>224</v>
      </c>
      <c r="G1397" s="99"/>
    </row>
    <row r="1398" spans="3:7" ht="13" hidden="1">
      <c r="F1398" s="1" t="s">
        <v>1632</v>
      </c>
      <c r="G1398" s="99"/>
    </row>
    <row r="1399" spans="3:7" ht="13" hidden="1">
      <c r="F1399" s="1" t="s">
        <v>226</v>
      </c>
      <c r="G1399" s="99"/>
    </row>
    <row r="1400" spans="3:7" ht="13" hidden="1">
      <c r="F1400" s="1" t="s">
        <v>1808</v>
      </c>
      <c r="G1400" s="99"/>
    </row>
    <row r="1401" spans="3:7" ht="13" hidden="1">
      <c r="F1401" s="1" t="s">
        <v>1809</v>
      </c>
      <c r="G1401" s="99"/>
    </row>
    <row r="1402" spans="3:7" ht="13">
      <c r="E1402" s="1" t="s">
        <v>1810</v>
      </c>
      <c r="F1402" s="1" t="s">
        <v>605</v>
      </c>
      <c r="G1402" s="98">
        <v>7</v>
      </c>
    </row>
    <row r="1403" spans="3:7" ht="13" hidden="1">
      <c r="F1403" s="1" t="s">
        <v>176</v>
      </c>
      <c r="G1403" s="99"/>
    </row>
    <row r="1404" spans="3:7" ht="13" hidden="1">
      <c r="F1404" s="1" t="s">
        <v>179</v>
      </c>
      <c r="G1404" s="99"/>
    </row>
    <row r="1405" spans="3:7" ht="13" hidden="1">
      <c r="F1405" s="1" t="s">
        <v>606</v>
      </c>
      <c r="G1405" s="99"/>
    </row>
    <row r="1406" spans="3:7" ht="13" hidden="1">
      <c r="F1406" s="1" t="s">
        <v>180</v>
      </c>
      <c r="G1406" s="99"/>
    </row>
    <row r="1407" spans="3:7" ht="13" hidden="1">
      <c r="F1407" s="1" t="s">
        <v>182</v>
      </c>
      <c r="G1407" s="99"/>
    </row>
    <row r="1408" spans="3:7" ht="13" hidden="1">
      <c r="F1408" s="1" t="s">
        <v>183</v>
      </c>
      <c r="G1408" s="99"/>
    </row>
    <row r="1409" spans="5:9" ht="13">
      <c r="E1409" s="1" t="s">
        <v>1811</v>
      </c>
      <c r="F1409" s="1" t="s">
        <v>608</v>
      </c>
      <c r="G1409" s="98">
        <v>16</v>
      </c>
      <c r="I1409" s="1" t="s">
        <v>1812</v>
      </c>
    </row>
    <row r="1410" spans="5:9" ht="13" hidden="1">
      <c r="F1410" s="1" t="s">
        <v>1813</v>
      </c>
      <c r="G1410" s="99"/>
    </row>
    <row r="1411" spans="5:9" ht="13" hidden="1">
      <c r="F1411" s="1" t="s">
        <v>1814</v>
      </c>
      <c r="G1411" s="99"/>
    </row>
    <row r="1412" spans="5:9" ht="13" hidden="1">
      <c r="F1412" s="1" t="s">
        <v>1815</v>
      </c>
      <c r="G1412" s="99"/>
    </row>
    <row r="1413" spans="5:9" ht="13" hidden="1">
      <c r="F1413" s="1" t="s">
        <v>609</v>
      </c>
      <c r="G1413" s="99"/>
    </row>
    <row r="1414" spans="5:9" ht="13" hidden="1">
      <c r="F1414" s="1" t="s">
        <v>1816</v>
      </c>
      <c r="G1414" s="99"/>
    </row>
    <row r="1415" spans="5:9" ht="13" hidden="1">
      <c r="F1415" s="1" t="s">
        <v>1817</v>
      </c>
      <c r="G1415" s="99"/>
    </row>
    <row r="1416" spans="5:9" ht="13" hidden="1">
      <c r="F1416" s="1" t="s">
        <v>1818</v>
      </c>
      <c r="G1416" s="99"/>
    </row>
    <row r="1417" spans="5:9" ht="13" hidden="1">
      <c r="F1417" s="1" t="s">
        <v>1819</v>
      </c>
      <c r="G1417" s="99"/>
    </row>
    <row r="1418" spans="5:9" ht="13" hidden="1">
      <c r="F1418" s="1" t="s">
        <v>1820</v>
      </c>
      <c r="G1418" s="99"/>
    </row>
    <row r="1419" spans="5:9" ht="13" hidden="1">
      <c r="F1419" s="1" t="s">
        <v>1821</v>
      </c>
      <c r="G1419" s="99"/>
    </row>
    <row r="1420" spans="5:9" ht="13" hidden="1">
      <c r="F1420" s="1" t="s">
        <v>1822</v>
      </c>
      <c r="G1420" s="99"/>
    </row>
    <row r="1421" spans="5:9" ht="13" hidden="1">
      <c r="F1421" s="1" t="s">
        <v>1823</v>
      </c>
      <c r="G1421" s="99"/>
    </row>
    <row r="1422" spans="5:9" ht="13" hidden="1">
      <c r="F1422" s="1" t="s">
        <v>1824</v>
      </c>
      <c r="G1422" s="99"/>
    </row>
    <row r="1423" spans="5:9" ht="13" hidden="1">
      <c r="F1423" s="1" t="s">
        <v>1825</v>
      </c>
      <c r="G1423" s="99"/>
    </row>
    <row r="1424" spans="5:9" ht="13" hidden="1">
      <c r="F1424" s="1" t="s">
        <v>1826</v>
      </c>
      <c r="G1424" s="99"/>
    </row>
    <row r="1425" spans="4:7" ht="13">
      <c r="D1425" s="1" t="s">
        <v>1827</v>
      </c>
      <c r="E1425" s="1" t="s">
        <v>1828</v>
      </c>
      <c r="F1425" s="1" t="s">
        <v>1829</v>
      </c>
      <c r="G1425" s="98">
        <v>21</v>
      </c>
    </row>
    <row r="1426" spans="4:7" ht="13" hidden="1">
      <c r="F1426" s="1" t="s">
        <v>1830</v>
      </c>
      <c r="G1426" s="99"/>
    </row>
    <row r="1427" spans="4:7" ht="13" hidden="1">
      <c r="F1427" s="1" t="s">
        <v>1831</v>
      </c>
      <c r="G1427" s="99"/>
    </row>
    <row r="1428" spans="4:7" ht="13" hidden="1">
      <c r="F1428" s="1" t="s">
        <v>1832</v>
      </c>
      <c r="G1428" s="99"/>
    </row>
    <row r="1429" spans="4:7" ht="13" hidden="1">
      <c r="F1429" s="1" t="s">
        <v>1833</v>
      </c>
      <c r="G1429" s="99"/>
    </row>
    <row r="1430" spans="4:7" ht="13" hidden="1">
      <c r="F1430" s="1" t="s">
        <v>1834</v>
      </c>
      <c r="G1430" s="99"/>
    </row>
    <row r="1431" spans="4:7" ht="13" hidden="1">
      <c r="F1431" s="1" t="s">
        <v>1835</v>
      </c>
      <c r="G1431" s="99"/>
    </row>
    <row r="1432" spans="4:7" ht="13" hidden="1">
      <c r="F1432" s="1" t="s">
        <v>1836</v>
      </c>
      <c r="G1432" s="99"/>
    </row>
    <row r="1433" spans="4:7" ht="13" hidden="1">
      <c r="F1433" s="1" t="s">
        <v>1837</v>
      </c>
      <c r="G1433" s="99"/>
    </row>
    <row r="1434" spans="4:7" ht="13" hidden="1">
      <c r="F1434" s="1" t="s">
        <v>1838</v>
      </c>
      <c r="G1434" s="99"/>
    </row>
    <row r="1435" spans="4:7" ht="13" hidden="1">
      <c r="F1435" s="1" t="s">
        <v>1839</v>
      </c>
      <c r="G1435" s="99"/>
    </row>
    <row r="1436" spans="4:7" ht="13" hidden="1">
      <c r="F1436" s="1" t="s">
        <v>1840</v>
      </c>
      <c r="G1436" s="99"/>
    </row>
    <row r="1437" spans="4:7" ht="13" hidden="1">
      <c r="F1437" s="1" t="s">
        <v>1841</v>
      </c>
      <c r="G1437" s="99"/>
    </row>
    <row r="1438" spans="4:7" ht="13" hidden="1">
      <c r="F1438" s="1" t="s">
        <v>1842</v>
      </c>
      <c r="G1438" s="99"/>
    </row>
    <row r="1439" spans="4:7" ht="13" hidden="1">
      <c r="F1439" s="1" t="s">
        <v>1843</v>
      </c>
      <c r="G1439" s="99"/>
    </row>
    <row r="1440" spans="4:7" ht="13" hidden="1">
      <c r="F1440" s="1" t="s">
        <v>1844</v>
      </c>
      <c r="G1440" s="99"/>
    </row>
    <row r="1441" spans="5:7" ht="13" hidden="1">
      <c r="F1441" s="1" t="s">
        <v>1845</v>
      </c>
      <c r="G1441" s="99"/>
    </row>
    <row r="1442" spans="5:7" ht="13" hidden="1">
      <c r="F1442" s="1" t="s">
        <v>1846</v>
      </c>
      <c r="G1442" s="99"/>
    </row>
    <row r="1443" spans="5:7" ht="13" hidden="1">
      <c r="F1443" s="1" t="s">
        <v>1847</v>
      </c>
      <c r="G1443" s="99"/>
    </row>
    <row r="1444" spans="5:7" ht="13" hidden="1">
      <c r="F1444" s="1" t="s">
        <v>1848</v>
      </c>
      <c r="G1444" s="99"/>
    </row>
    <row r="1445" spans="5:7" ht="13" hidden="1">
      <c r="F1445" s="1" t="s">
        <v>1849</v>
      </c>
      <c r="G1445" s="99"/>
    </row>
    <row r="1446" spans="5:7" ht="13">
      <c r="E1446" s="1" t="s">
        <v>220</v>
      </c>
      <c r="F1446" s="1" t="s">
        <v>221</v>
      </c>
      <c r="G1446" s="1">
        <v>1</v>
      </c>
    </row>
    <row r="1447" spans="5:7" ht="13">
      <c r="E1447" s="1" t="s">
        <v>1850</v>
      </c>
      <c r="F1447" s="1" t="s">
        <v>1851</v>
      </c>
      <c r="G1447" s="98">
        <v>5</v>
      </c>
    </row>
    <row r="1448" spans="5:7" ht="13" hidden="1">
      <c r="F1448" s="1" t="s">
        <v>1852</v>
      </c>
      <c r="G1448" s="99"/>
    </row>
    <row r="1449" spans="5:7" ht="13" hidden="1">
      <c r="F1449" s="1" t="s">
        <v>1853</v>
      </c>
      <c r="G1449" s="99"/>
    </row>
    <row r="1450" spans="5:7" ht="13" hidden="1">
      <c r="F1450" s="1" t="s">
        <v>1707</v>
      </c>
      <c r="G1450" s="99"/>
    </row>
    <row r="1451" spans="5:7" ht="13" hidden="1">
      <c r="F1451" s="1" t="s">
        <v>1854</v>
      </c>
      <c r="G1451" s="99"/>
    </row>
    <row r="1452" spans="5:7" ht="13">
      <c r="E1452" s="1" t="s">
        <v>1855</v>
      </c>
      <c r="F1452" s="1" t="s">
        <v>1856</v>
      </c>
      <c r="G1452" s="98">
        <v>4</v>
      </c>
    </row>
    <row r="1453" spans="5:7" ht="13" hidden="1">
      <c r="F1453" s="1" t="s">
        <v>1857</v>
      </c>
      <c r="G1453" s="99"/>
    </row>
    <row r="1454" spans="5:7" ht="13" hidden="1">
      <c r="F1454" s="1" t="s">
        <v>1858</v>
      </c>
      <c r="G1454" s="99"/>
    </row>
    <row r="1455" spans="5:7" ht="13" hidden="1">
      <c r="F1455" s="1" t="s">
        <v>1859</v>
      </c>
      <c r="G1455" s="99"/>
    </row>
    <row r="1456" spans="5:7" ht="13">
      <c r="E1456" s="1" t="s">
        <v>1860</v>
      </c>
      <c r="F1456" s="1" t="s">
        <v>1487</v>
      </c>
      <c r="G1456" s="98">
        <v>5</v>
      </c>
    </row>
    <row r="1457" spans="5:7" ht="13" hidden="1">
      <c r="F1457" s="1" t="s">
        <v>1861</v>
      </c>
      <c r="G1457" s="99"/>
    </row>
    <row r="1458" spans="5:7" ht="13" hidden="1">
      <c r="F1458" s="1" t="s">
        <v>1395</v>
      </c>
      <c r="G1458" s="99"/>
    </row>
    <row r="1459" spans="5:7" ht="13" hidden="1">
      <c r="F1459" s="1" t="s">
        <v>1862</v>
      </c>
      <c r="G1459" s="99"/>
    </row>
    <row r="1460" spans="5:7" ht="13" hidden="1">
      <c r="F1460" s="1" t="s">
        <v>1863</v>
      </c>
      <c r="G1460" s="99"/>
    </row>
    <row r="1461" spans="5:7" ht="13">
      <c r="E1461" s="1" t="s">
        <v>1864</v>
      </c>
      <c r="F1461" s="1" t="s">
        <v>1865</v>
      </c>
      <c r="G1461" s="98">
        <v>51</v>
      </c>
    </row>
    <row r="1462" spans="5:7" ht="13" hidden="1">
      <c r="E1462" s="30" t="s">
        <v>1866</v>
      </c>
      <c r="F1462" s="1" t="s">
        <v>1867</v>
      </c>
      <c r="G1462" s="99"/>
    </row>
    <row r="1463" spans="5:7" ht="13" hidden="1">
      <c r="F1463" s="1" t="s">
        <v>1868</v>
      </c>
      <c r="G1463" s="99"/>
    </row>
    <row r="1464" spans="5:7" ht="13" hidden="1">
      <c r="F1464" s="1" t="s">
        <v>197</v>
      </c>
      <c r="G1464" s="99"/>
    </row>
    <row r="1465" spans="5:7" ht="13" hidden="1">
      <c r="F1465" s="1" t="s">
        <v>1709</v>
      </c>
      <c r="G1465" s="99"/>
    </row>
    <row r="1466" spans="5:7" ht="13" hidden="1">
      <c r="F1466" s="1" t="s">
        <v>1698</v>
      </c>
      <c r="G1466" s="99"/>
    </row>
    <row r="1467" spans="5:7" ht="13" hidden="1">
      <c r="F1467" s="1" t="s">
        <v>1869</v>
      </c>
      <c r="G1467" s="99"/>
    </row>
    <row r="1468" spans="5:7" ht="13" hidden="1">
      <c r="F1468" s="1" t="s">
        <v>1699</v>
      </c>
      <c r="G1468" s="99"/>
    </row>
    <row r="1469" spans="5:7" ht="13" hidden="1">
      <c r="F1469" s="1" t="s">
        <v>1870</v>
      </c>
      <c r="G1469" s="99"/>
    </row>
    <row r="1470" spans="5:7" ht="13" hidden="1">
      <c r="F1470" s="1" t="s">
        <v>1871</v>
      </c>
      <c r="G1470" s="99"/>
    </row>
    <row r="1471" spans="5:7" ht="13" hidden="1">
      <c r="F1471" s="1" t="s">
        <v>1872</v>
      </c>
      <c r="G1471" s="99"/>
    </row>
    <row r="1472" spans="5:7" ht="13" hidden="1">
      <c r="F1472" s="1" t="s">
        <v>1873</v>
      </c>
      <c r="G1472" s="99"/>
    </row>
    <row r="1473" spans="5:7" ht="13" hidden="1">
      <c r="F1473" s="1" t="s">
        <v>1874</v>
      </c>
      <c r="G1473" s="99"/>
    </row>
    <row r="1474" spans="5:7" ht="13" hidden="1">
      <c r="F1474" s="1" t="s">
        <v>1875</v>
      </c>
      <c r="G1474" s="99"/>
    </row>
    <row r="1475" spans="5:7" ht="13" hidden="1">
      <c r="F1475" s="1" t="s">
        <v>198</v>
      </c>
      <c r="G1475" s="99"/>
    </row>
    <row r="1476" spans="5:7" ht="13" hidden="1">
      <c r="F1476" s="1" t="s">
        <v>200</v>
      </c>
      <c r="G1476" s="99"/>
    </row>
    <row r="1477" spans="5:7" ht="13" hidden="1">
      <c r="F1477" s="1" t="s">
        <v>201</v>
      </c>
      <c r="G1477" s="99"/>
    </row>
    <row r="1478" spans="5:7" ht="13" hidden="1">
      <c r="F1478" s="1" t="s">
        <v>1876</v>
      </c>
      <c r="G1478" s="99"/>
    </row>
    <row r="1479" spans="5:7" ht="13" hidden="1">
      <c r="F1479" s="1" t="s">
        <v>1877</v>
      </c>
      <c r="G1479" s="99"/>
    </row>
    <row r="1480" spans="5:7" ht="13" hidden="1">
      <c r="F1480" s="1" t="s">
        <v>1878</v>
      </c>
      <c r="G1480" s="99"/>
    </row>
    <row r="1481" spans="5:7" ht="13" hidden="1">
      <c r="F1481" s="1" t="s">
        <v>1879</v>
      </c>
      <c r="G1481" s="99"/>
    </row>
    <row r="1482" spans="5:7" ht="13" hidden="1">
      <c r="F1482" s="1" t="s">
        <v>1880</v>
      </c>
      <c r="G1482" s="99"/>
    </row>
    <row r="1483" spans="5:7" ht="13" hidden="1">
      <c r="F1483" s="1" t="s">
        <v>1881</v>
      </c>
      <c r="G1483" s="99"/>
    </row>
    <row r="1484" spans="5:7" ht="13" hidden="1">
      <c r="F1484" s="1" t="s">
        <v>613</v>
      </c>
      <c r="G1484" s="99"/>
    </row>
    <row r="1485" spans="5:7" ht="13" hidden="1">
      <c r="E1485" s="30" t="s">
        <v>1882</v>
      </c>
      <c r="F1485" s="1" t="s">
        <v>1883</v>
      </c>
      <c r="G1485" s="99"/>
    </row>
    <row r="1486" spans="5:7" ht="13" hidden="1">
      <c r="F1486" s="1" t="s">
        <v>1884</v>
      </c>
      <c r="G1486" s="99"/>
    </row>
    <row r="1487" spans="5:7" ht="13" hidden="1">
      <c r="F1487" s="1" t="s">
        <v>1885</v>
      </c>
      <c r="G1487" s="99"/>
    </row>
    <row r="1488" spans="5:7" ht="13" hidden="1">
      <c r="F1488" s="1" t="s">
        <v>1886</v>
      </c>
      <c r="G1488" s="99"/>
    </row>
    <row r="1489" spans="6:7" ht="13" hidden="1">
      <c r="F1489" s="1" t="s">
        <v>1887</v>
      </c>
      <c r="G1489" s="99"/>
    </row>
    <row r="1490" spans="6:7" ht="13" hidden="1">
      <c r="F1490" s="1" t="s">
        <v>1888</v>
      </c>
      <c r="G1490" s="99"/>
    </row>
    <row r="1491" spans="6:7" ht="13" hidden="1">
      <c r="F1491" s="1" t="s">
        <v>1700</v>
      </c>
      <c r="G1491" s="99"/>
    </row>
    <row r="1492" spans="6:7" ht="13" hidden="1">
      <c r="F1492" s="1" t="s">
        <v>1889</v>
      </c>
      <c r="G1492" s="99"/>
    </row>
    <row r="1493" spans="6:7" ht="13" hidden="1">
      <c r="F1493" s="1" t="s">
        <v>611</v>
      </c>
      <c r="G1493" s="99"/>
    </row>
    <row r="1494" spans="6:7" ht="13" hidden="1">
      <c r="F1494" s="1" t="s">
        <v>1702</v>
      </c>
      <c r="G1494" s="99"/>
    </row>
    <row r="1495" spans="6:7" ht="13" hidden="1">
      <c r="F1495" s="1" t="s">
        <v>1890</v>
      </c>
      <c r="G1495" s="99"/>
    </row>
    <row r="1496" spans="6:7" ht="13" hidden="1">
      <c r="F1496" s="1" t="s">
        <v>1891</v>
      </c>
      <c r="G1496" s="99"/>
    </row>
    <row r="1497" spans="6:7" ht="13" hidden="1">
      <c r="F1497" s="1" t="s">
        <v>1892</v>
      </c>
      <c r="G1497" s="99"/>
    </row>
    <row r="1498" spans="6:7" ht="13" hidden="1">
      <c r="F1498" s="1" t="s">
        <v>612</v>
      </c>
      <c r="G1498" s="99"/>
    </row>
    <row r="1499" spans="6:7" ht="13" hidden="1">
      <c r="F1499" s="1" t="s">
        <v>1893</v>
      </c>
      <c r="G1499" s="99"/>
    </row>
    <row r="1500" spans="6:7" ht="13" hidden="1">
      <c r="F1500" s="1" t="s">
        <v>1894</v>
      </c>
      <c r="G1500" s="99"/>
    </row>
    <row r="1501" spans="6:7" ht="13" hidden="1">
      <c r="F1501" s="1" t="s">
        <v>1895</v>
      </c>
      <c r="G1501" s="99"/>
    </row>
    <row r="1502" spans="6:7" ht="13" hidden="1">
      <c r="F1502" s="1" t="s">
        <v>1706</v>
      </c>
      <c r="G1502" s="99"/>
    </row>
    <row r="1503" spans="6:7" ht="13" hidden="1">
      <c r="F1503" s="1" t="s">
        <v>1896</v>
      </c>
      <c r="G1503" s="99"/>
    </row>
    <row r="1504" spans="6:7" ht="13" hidden="1">
      <c r="F1504" s="1" t="s">
        <v>194</v>
      </c>
      <c r="G1504" s="99"/>
    </row>
    <row r="1505" spans="3:7" ht="13" hidden="1">
      <c r="E1505" s="30" t="s">
        <v>1897</v>
      </c>
      <c r="F1505" s="1" t="s">
        <v>1898</v>
      </c>
      <c r="G1505" s="99"/>
    </row>
    <row r="1506" spans="3:7" ht="13" hidden="1">
      <c r="F1506" s="1" t="s">
        <v>1899</v>
      </c>
      <c r="G1506" s="99"/>
    </row>
    <row r="1507" spans="3:7" ht="13" hidden="1">
      <c r="F1507" s="1" t="s">
        <v>1900</v>
      </c>
      <c r="G1507" s="99"/>
    </row>
    <row r="1508" spans="3:7" ht="13" hidden="1">
      <c r="F1508" s="1" t="s">
        <v>1901</v>
      </c>
      <c r="G1508" s="99"/>
    </row>
    <row r="1509" spans="3:7" ht="13" hidden="1">
      <c r="F1509" s="1" t="s">
        <v>1902</v>
      </c>
      <c r="G1509" s="99"/>
    </row>
    <row r="1510" spans="3:7" ht="13" hidden="1">
      <c r="F1510" s="1" t="s">
        <v>1903</v>
      </c>
      <c r="G1510" s="99"/>
    </row>
    <row r="1511" spans="3:7" ht="13" hidden="1">
      <c r="F1511" s="1" t="s">
        <v>1904</v>
      </c>
      <c r="G1511" s="99"/>
    </row>
    <row r="1512" spans="3:7" ht="13">
      <c r="E1512" s="1" t="s">
        <v>1905</v>
      </c>
      <c r="F1512" s="1" t="s">
        <v>1906</v>
      </c>
      <c r="G1512" s="98">
        <v>4</v>
      </c>
    </row>
    <row r="1513" spans="3:7" ht="13" hidden="1">
      <c r="F1513" s="1" t="s">
        <v>1907</v>
      </c>
      <c r="G1513" s="99"/>
    </row>
    <row r="1514" spans="3:7" ht="13" hidden="1">
      <c r="F1514" s="1" t="s">
        <v>1908</v>
      </c>
      <c r="G1514" s="99"/>
    </row>
    <row r="1515" spans="3:7" ht="13" hidden="1">
      <c r="F1515" s="1" t="s">
        <v>1909</v>
      </c>
      <c r="G1515" s="99"/>
    </row>
    <row r="1516" spans="3:7" ht="13">
      <c r="C1516" s="1" t="s">
        <v>1910</v>
      </c>
      <c r="E1516" s="1" t="s">
        <v>1911</v>
      </c>
      <c r="F1516" s="1" t="s">
        <v>1912</v>
      </c>
      <c r="G1516" s="98">
        <v>2</v>
      </c>
    </row>
    <row r="1517" spans="3:7" ht="13" hidden="1">
      <c r="F1517" s="1" t="s">
        <v>1913</v>
      </c>
      <c r="G1517" s="99"/>
    </row>
    <row r="1518" spans="3:7" ht="13">
      <c r="E1518" s="1" t="s">
        <v>1914</v>
      </c>
      <c r="F1518" s="1" t="s">
        <v>1915</v>
      </c>
      <c r="G1518" s="98">
        <v>3</v>
      </c>
    </row>
    <row r="1519" spans="3:7" ht="13" hidden="1">
      <c r="F1519" s="1" t="s">
        <v>196</v>
      </c>
      <c r="G1519" s="99"/>
    </row>
    <row r="1520" spans="3:7" ht="13" hidden="1">
      <c r="F1520" s="1" t="s">
        <v>1916</v>
      </c>
      <c r="G1520" s="99"/>
    </row>
    <row r="1521" spans="2:7" ht="13">
      <c r="B1521" s="1" t="s">
        <v>1917</v>
      </c>
      <c r="C1521" s="1" t="s">
        <v>154</v>
      </c>
      <c r="E1521" s="1" t="s">
        <v>298</v>
      </c>
      <c r="F1521" s="1" t="s">
        <v>299</v>
      </c>
      <c r="G1521" s="1">
        <v>1</v>
      </c>
    </row>
    <row r="1522" spans="2:7" ht="13">
      <c r="E1522" s="1" t="s">
        <v>1918</v>
      </c>
      <c r="F1522" s="1" t="s">
        <v>1919</v>
      </c>
      <c r="G1522" s="98">
        <v>20</v>
      </c>
    </row>
    <row r="1523" spans="2:7" ht="13" hidden="1">
      <c r="F1523" s="1" t="s">
        <v>1920</v>
      </c>
      <c r="G1523" s="99"/>
    </row>
    <row r="1524" spans="2:7" ht="13" hidden="1">
      <c r="F1524" s="1" t="s">
        <v>1921</v>
      </c>
      <c r="G1524" s="99"/>
    </row>
    <row r="1525" spans="2:7" ht="13" hidden="1">
      <c r="F1525" s="1" t="s">
        <v>1922</v>
      </c>
      <c r="G1525" s="99"/>
    </row>
    <row r="1526" spans="2:7" ht="13" hidden="1">
      <c r="F1526" s="1" t="s">
        <v>1923</v>
      </c>
      <c r="G1526" s="99"/>
    </row>
    <row r="1527" spans="2:7" ht="13" hidden="1">
      <c r="F1527" s="1" t="s">
        <v>1924</v>
      </c>
      <c r="G1527" s="99"/>
    </row>
    <row r="1528" spans="2:7" ht="13" hidden="1">
      <c r="F1528" s="1" t="s">
        <v>1925</v>
      </c>
      <c r="G1528" s="99"/>
    </row>
    <row r="1529" spans="2:7" ht="13" hidden="1">
      <c r="F1529" s="1" t="s">
        <v>1926</v>
      </c>
      <c r="G1529" s="99"/>
    </row>
    <row r="1530" spans="2:7" ht="13" hidden="1">
      <c r="F1530" s="1" t="s">
        <v>1927</v>
      </c>
      <c r="G1530" s="99"/>
    </row>
    <row r="1531" spans="2:7" ht="13" hidden="1">
      <c r="F1531" s="1" t="s">
        <v>1928</v>
      </c>
      <c r="G1531" s="99"/>
    </row>
    <row r="1532" spans="2:7" ht="13" hidden="1">
      <c r="F1532" s="1" t="s">
        <v>1929</v>
      </c>
      <c r="G1532" s="99"/>
    </row>
    <row r="1533" spans="2:7" ht="13" hidden="1">
      <c r="F1533" s="1" t="s">
        <v>1930</v>
      </c>
      <c r="G1533" s="99"/>
    </row>
    <row r="1534" spans="2:7" ht="13" hidden="1">
      <c r="E1534" s="1"/>
      <c r="F1534" s="1" t="s">
        <v>1931</v>
      </c>
      <c r="G1534" s="99"/>
    </row>
    <row r="1535" spans="2:7" ht="13" hidden="1">
      <c r="E1535" s="1"/>
      <c r="F1535" s="1" t="s">
        <v>1932</v>
      </c>
      <c r="G1535" s="99"/>
    </row>
    <row r="1536" spans="2:7" ht="13" hidden="1">
      <c r="E1536" s="1"/>
      <c r="F1536" s="1" t="s">
        <v>1933</v>
      </c>
      <c r="G1536" s="99"/>
    </row>
    <row r="1537" spans="5:7" ht="13" hidden="1">
      <c r="E1537" s="1"/>
      <c r="F1537" s="1" t="s">
        <v>1934</v>
      </c>
      <c r="G1537" s="99"/>
    </row>
    <row r="1538" spans="5:7" ht="13" hidden="1">
      <c r="E1538" s="1"/>
      <c r="F1538" s="1" t="s">
        <v>1935</v>
      </c>
      <c r="G1538" s="99"/>
    </row>
    <row r="1539" spans="5:7" ht="13" hidden="1">
      <c r="E1539" s="1"/>
      <c r="F1539" s="1" t="s">
        <v>1936</v>
      </c>
      <c r="G1539" s="99"/>
    </row>
    <row r="1540" spans="5:7" ht="13" hidden="1">
      <c r="E1540" s="1"/>
      <c r="F1540" s="1" t="s">
        <v>1199</v>
      </c>
      <c r="G1540" s="99"/>
    </row>
    <row r="1541" spans="5:7" ht="13" hidden="1">
      <c r="E1541" s="1"/>
      <c r="F1541" s="1" t="s">
        <v>1937</v>
      </c>
      <c r="G1541" s="99"/>
    </row>
    <row r="1542" spans="5:7" ht="13">
      <c r="E1542" s="1" t="s">
        <v>1938</v>
      </c>
      <c r="F1542" s="1" t="s">
        <v>1939</v>
      </c>
      <c r="G1542" s="98">
        <v>2</v>
      </c>
    </row>
    <row r="1543" spans="5:7" ht="13" hidden="1">
      <c r="F1543" s="1" t="s">
        <v>1940</v>
      </c>
      <c r="G1543" s="99"/>
    </row>
    <row r="1544" spans="5:7" ht="13">
      <c r="E1544" s="1" t="s">
        <v>1941</v>
      </c>
      <c r="F1544" s="1" t="s">
        <v>1942</v>
      </c>
      <c r="G1544" s="98">
        <v>7</v>
      </c>
    </row>
    <row r="1545" spans="5:7" ht="13" hidden="1">
      <c r="F1545" s="1" t="s">
        <v>1943</v>
      </c>
      <c r="G1545" s="99"/>
    </row>
    <row r="1546" spans="5:7" ht="13" hidden="1">
      <c r="F1546" s="1" t="s">
        <v>1944</v>
      </c>
      <c r="G1546" s="99"/>
    </row>
    <row r="1547" spans="5:7" ht="13" hidden="1">
      <c r="F1547" s="1" t="s">
        <v>215</v>
      </c>
      <c r="G1547" s="99"/>
    </row>
    <row r="1548" spans="5:7" ht="13" hidden="1">
      <c r="F1548" s="1" t="s">
        <v>1945</v>
      </c>
      <c r="G1548" s="99"/>
    </row>
    <row r="1549" spans="5:7" ht="13" hidden="1">
      <c r="F1549" s="1" t="s">
        <v>1946</v>
      </c>
      <c r="G1549" s="99"/>
    </row>
    <row r="1550" spans="5:7" ht="13" hidden="1">
      <c r="F1550" s="1" t="s">
        <v>1947</v>
      </c>
      <c r="G1550" s="99"/>
    </row>
    <row r="1551" spans="5:7" ht="13">
      <c r="E1551" s="1" t="s">
        <v>276</v>
      </c>
      <c r="F1551" s="1" t="s">
        <v>292</v>
      </c>
      <c r="G1551" s="98">
        <v>3</v>
      </c>
    </row>
    <row r="1552" spans="5:7" ht="13" hidden="1">
      <c r="F1552" s="1" t="s">
        <v>294</v>
      </c>
      <c r="G1552" s="99"/>
    </row>
    <row r="1553" spans="3:7" ht="13" hidden="1">
      <c r="F1553" s="1" t="s">
        <v>277</v>
      </c>
      <c r="G1553" s="99"/>
    </row>
    <row r="1554" spans="3:7" ht="13">
      <c r="E1554" s="1" t="s">
        <v>295</v>
      </c>
      <c r="F1554" s="1" t="s">
        <v>1948</v>
      </c>
      <c r="G1554" s="98">
        <v>10</v>
      </c>
    </row>
    <row r="1555" spans="3:7" ht="13" hidden="1">
      <c r="F1555" s="1" t="s">
        <v>1949</v>
      </c>
      <c r="G1555" s="99"/>
    </row>
    <row r="1556" spans="3:7" ht="13" hidden="1">
      <c r="F1556" s="1" t="s">
        <v>1950</v>
      </c>
      <c r="G1556" s="99"/>
    </row>
    <row r="1557" spans="3:7" ht="13" hidden="1">
      <c r="F1557" s="1" t="s">
        <v>1951</v>
      </c>
      <c r="G1557" s="99"/>
    </row>
    <row r="1558" spans="3:7" ht="13" hidden="1">
      <c r="F1558" s="1" t="s">
        <v>1952</v>
      </c>
      <c r="G1558" s="99"/>
    </row>
    <row r="1559" spans="3:7" ht="13" hidden="1">
      <c r="F1559" s="1" t="s">
        <v>625</v>
      </c>
      <c r="G1559" s="99"/>
    </row>
    <row r="1560" spans="3:7" ht="13" hidden="1">
      <c r="F1560" s="1" t="s">
        <v>1953</v>
      </c>
      <c r="G1560" s="99"/>
    </row>
    <row r="1561" spans="3:7" ht="13" hidden="1">
      <c r="F1561" s="1" t="s">
        <v>1936</v>
      </c>
      <c r="G1561" s="99"/>
    </row>
    <row r="1562" spans="3:7" ht="13" hidden="1">
      <c r="F1562" s="1" t="s">
        <v>1954</v>
      </c>
      <c r="G1562" s="99"/>
    </row>
    <row r="1563" spans="3:7" ht="13" hidden="1">
      <c r="F1563" s="1" t="s">
        <v>296</v>
      </c>
      <c r="G1563" s="99"/>
    </row>
    <row r="1564" spans="3:7" ht="13">
      <c r="C1564" s="1" t="s">
        <v>1955</v>
      </c>
      <c r="E1564" s="1" t="s">
        <v>204</v>
      </c>
      <c r="F1564" s="1" t="s">
        <v>1956</v>
      </c>
      <c r="G1564" s="98">
        <v>30</v>
      </c>
    </row>
    <row r="1565" spans="3:7" ht="13" hidden="1">
      <c r="F1565" s="1" t="s">
        <v>1957</v>
      </c>
      <c r="G1565" s="99"/>
    </row>
    <row r="1566" spans="3:7" ht="13" hidden="1">
      <c r="F1566" s="1" t="s">
        <v>1734</v>
      </c>
      <c r="G1566" s="99"/>
    </row>
    <row r="1567" spans="3:7" ht="13" hidden="1">
      <c r="F1567" s="1" t="s">
        <v>1958</v>
      </c>
      <c r="G1567" s="99"/>
    </row>
    <row r="1568" spans="3:7" ht="13" hidden="1">
      <c r="F1568" s="1" t="s">
        <v>205</v>
      </c>
      <c r="G1568" s="99"/>
    </row>
    <row r="1569" spans="6:7" ht="13" hidden="1">
      <c r="F1569" s="1" t="s">
        <v>283</v>
      </c>
      <c r="G1569" s="99"/>
    </row>
    <row r="1570" spans="6:7" ht="13" hidden="1">
      <c r="F1570" s="1" t="s">
        <v>209</v>
      </c>
      <c r="G1570" s="99"/>
    </row>
    <row r="1571" spans="6:7" ht="13" hidden="1">
      <c r="F1571" s="1" t="s">
        <v>1735</v>
      </c>
      <c r="G1571" s="99"/>
    </row>
    <row r="1572" spans="6:7" ht="13" hidden="1">
      <c r="F1572" s="1" t="s">
        <v>217</v>
      </c>
      <c r="G1572" s="99"/>
    </row>
    <row r="1573" spans="6:7" ht="13" hidden="1">
      <c r="F1573" s="1" t="s">
        <v>1943</v>
      </c>
      <c r="G1573" s="99"/>
    </row>
    <row r="1574" spans="6:7" ht="13" hidden="1">
      <c r="F1574" s="1" t="s">
        <v>615</v>
      </c>
      <c r="G1574" s="99"/>
    </row>
    <row r="1575" spans="6:7" ht="13" hidden="1">
      <c r="F1575" s="1" t="s">
        <v>616</v>
      </c>
      <c r="G1575" s="99"/>
    </row>
    <row r="1576" spans="6:7" ht="13" hidden="1">
      <c r="F1576" s="1" t="s">
        <v>218</v>
      </c>
      <c r="G1576" s="99"/>
    </row>
    <row r="1577" spans="6:7" ht="13" hidden="1">
      <c r="F1577" s="1" t="s">
        <v>617</v>
      </c>
      <c r="G1577" s="99"/>
    </row>
    <row r="1578" spans="6:7" ht="13" hidden="1">
      <c r="F1578" s="1" t="s">
        <v>1959</v>
      </c>
      <c r="G1578" s="99"/>
    </row>
    <row r="1579" spans="6:7" ht="13" hidden="1">
      <c r="F1579" s="1" t="s">
        <v>1736</v>
      </c>
      <c r="G1579" s="99"/>
    </row>
    <row r="1580" spans="6:7" ht="13" hidden="1">
      <c r="F1580" s="1" t="s">
        <v>1960</v>
      </c>
      <c r="G1580" s="99"/>
    </row>
    <row r="1581" spans="6:7" ht="13" hidden="1">
      <c r="F1581" s="1" t="s">
        <v>1961</v>
      </c>
      <c r="G1581" s="99"/>
    </row>
    <row r="1582" spans="6:7" ht="13" hidden="1">
      <c r="F1582" s="1" t="s">
        <v>219</v>
      </c>
      <c r="G1582" s="99"/>
    </row>
    <row r="1583" spans="6:7" ht="13" hidden="1">
      <c r="F1583" s="1" t="s">
        <v>1737</v>
      </c>
      <c r="G1583" s="99"/>
    </row>
    <row r="1584" spans="6:7" ht="13" hidden="1">
      <c r="F1584" s="1" t="s">
        <v>1738</v>
      </c>
      <c r="G1584" s="99"/>
    </row>
    <row r="1585" spans="5:7" ht="13" hidden="1">
      <c r="F1585" s="1" t="s">
        <v>1962</v>
      </c>
      <c r="G1585" s="99"/>
    </row>
    <row r="1586" spans="5:7" ht="13" hidden="1">
      <c r="F1586" s="1" t="s">
        <v>1963</v>
      </c>
      <c r="G1586" s="99"/>
    </row>
    <row r="1587" spans="5:7" ht="13" hidden="1">
      <c r="F1587" s="1" t="s">
        <v>1739</v>
      </c>
      <c r="G1587" s="99"/>
    </row>
    <row r="1588" spans="5:7" ht="13" hidden="1">
      <c r="F1588" s="1" t="s">
        <v>1964</v>
      </c>
      <c r="G1588" s="99"/>
    </row>
    <row r="1589" spans="5:7" ht="13" hidden="1">
      <c r="F1589" s="1" t="s">
        <v>1965</v>
      </c>
      <c r="G1589" s="99"/>
    </row>
    <row r="1590" spans="5:7" ht="13" hidden="1">
      <c r="F1590" s="1" t="s">
        <v>1966</v>
      </c>
      <c r="G1590" s="99"/>
    </row>
    <row r="1591" spans="5:7" ht="13" hidden="1">
      <c r="F1591" s="1" t="s">
        <v>215</v>
      </c>
      <c r="G1591" s="99"/>
    </row>
    <row r="1592" spans="5:7" ht="13" hidden="1">
      <c r="F1592" s="1" t="s">
        <v>1967</v>
      </c>
      <c r="G1592" s="99"/>
    </row>
    <row r="1593" spans="5:7" ht="13" hidden="1">
      <c r="F1593" s="1" t="s">
        <v>1740</v>
      </c>
      <c r="G1593" s="99"/>
    </row>
    <row r="1594" spans="5:7" ht="13">
      <c r="E1594" s="1" t="s">
        <v>1968</v>
      </c>
      <c r="F1594" s="1" t="s">
        <v>1969</v>
      </c>
      <c r="G1594" s="98">
        <v>3</v>
      </c>
    </row>
    <row r="1595" spans="5:7" ht="13" hidden="1">
      <c r="F1595" s="1" t="s">
        <v>1970</v>
      </c>
      <c r="G1595" s="99"/>
    </row>
    <row r="1596" spans="5:7" ht="13" hidden="1">
      <c r="F1596" s="1" t="s">
        <v>1971</v>
      </c>
      <c r="G1596" s="99"/>
    </row>
    <row r="1597" spans="5:7" ht="13">
      <c r="E1597" s="1" t="s">
        <v>1972</v>
      </c>
      <c r="F1597" s="1" t="s">
        <v>1736</v>
      </c>
      <c r="G1597" s="1">
        <v>1</v>
      </c>
    </row>
    <row r="1598" spans="5:7" ht="13">
      <c r="E1598" s="1" t="s">
        <v>619</v>
      </c>
      <c r="F1598" s="1" t="s">
        <v>620</v>
      </c>
      <c r="G1598" s="98">
        <v>4</v>
      </c>
    </row>
    <row r="1599" spans="5:7" ht="13" hidden="1">
      <c r="F1599" s="1" t="s">
        <v>621</v>
      </c>
      <c r="G1599" s="99"/>
    </row>
    <row r="1600" spans="5:7" ht="13" hidden="1">
      <c r="F1600" s="1" t="s">
        <v>1973</v>
      </c>
      <c r="G1600" s="99"/>
    </row>
    <row r="1601" spans="5:7" ht="13" hidden="1">
      <c r="F1601" s="1" t="s">
        <v>1974</v>
      </c>
      <c r="G1601" s="99"/>
    </row>
    <row r="1602" spans="5:7" ht="13">
      <c r="E1602" s="1" t="s">
        <v>285</v>
      </c>
      <c r="F1602" s="1" t="s">
        <v>172</v>
      </c>
      <c r="G1602" s="98">
        <v>19</v>
      </c>
    </row>
    <row r="1603" spans="5:7" ht="13" hidden="1">
      <c r="F1603" s="1" t="s">
        <v>1975</v>
      </c>
      <c r="G1603" s="99"/>
    </row>
    <row r="1604" spans="5:7" ht="13" hidden="1">
      <c r="F1604" s="1" t="s">
        <v>1976</v>
      </c>
      <c r="G1604" s="99"/>
    </row>
    <row r="1605" spans="5:7" ht="13" hidden="1">
      <c r="F1605" s="1" t="s">
        <v>510</v>
      </c>
      <c r="G1605" s="99"/>
    </row>
    <row r="1606" spans="5:7" ht="13" hidden="1">
      <c r="F1606" s="1" t="s">
        <v>1225</v>
      </c>
      <c r="G1606" s="99"/>
    </row>
    <row r="1607" spans="5:7" ht="13" hidden="1">
      <c r="F1607" s="1" t="s">
        <v>1977</v>
      </c>
      <c r="G1607" s="99"/>
    </row>
    <row r="1608" spans="5:7" ht="13" hidden="1">
      <c r="F1608" s="1" t="s">
        <v>1146</v>
      </c>
      <c r="G1608" s="99"/>
    </row>
    <row r="1609" spans="5:7" ht="13" hidden="1">
      <c r="F1609" s="1" t="s">
        <v>1978</v>
      </c>
      <c r="G1609" s="99"/>
    </row>
    <row r="1610" spans="5:7" ht="13" hidden="1">
      <c r="F1610" s="1" t="s">
        <v>836</v>
      </c>
      <c r="G1610" s="99"/>
    </row>
    <row r="1611" spans="5:7" ht="13" hidden="1">
      <c r="F1611" s="1" t="s">
        <v>1979</v>
      </c>
      <c r="G1611" s="99"/>
    </row>
    <row r="1612" spans="5:7" ht="13" hidden="1">
      <c r="F1612" s="1" t="s">
        <v>173</v>
      </c>
      <c r="G1612" s="99"/>
    </row>
    <row r="1613" spans="5:7" ht="13" hidden="1">
      <c r="F1613" s="1" t="s">
        <v>1980</v>
      </c>
      <c r="G1613" s="99"/>
    </row>
    <row r="1614" spans="5:7" ht="13" hidden="1">
      <c r="F1614" s="1" t="s">
        <v>174</v>
      </c>
      <c r="G1614" s="99"/>
    </row>
    <row r="1615" spans="5:7" ht="13" hidden="1">
      <c r="F1615" s="1" t="s">
        <v>1981</v>
      </c>
      <c r="G1615" s="99"/>
    </row>
    <row r="1616" spans="5:7" ht="13" hidden="1">
      <c r="F1616" s="1" t="s">
        <v>1260</v>
      </c>
      <c r="G1616" s="99"/>
    </row>
    <row r="1617" spans="5:7" ht="13" hidden="1">
      <c r="F1617" s="1" t="s">
        <v>1982</v>
      </c>
      <c r="G1617" s="99"/>
    </row>
    <row r="1618" spans="5:7" ht="13" hidden="1">
      <c r="F1618" s="1" t="s">
        <v>1983</v>
      </c>
      <c r="G1618" s="99"/>
    </row>
    <row r="1619" spans="5:7" ht="13" hidden="1">
      <c r="F1619" s="1" t="s">
        <v>1984</v>
      </c>
      <c r="G1619" s="99"/>
    </row>
    <row r="1620" spans="5:7" ht="13" hidden="1">
      <c r="F1620" s="1" t="s">
        <v>1985</v>
      </c>
      <c r="G1620" s="99"/>
    </row>
    <row r="1621" spans="5:7" ht="13">
      <c r="E1621" s="1" t="s">
        <v>287</v>
      </c>
      <c r="F1621" s="1" t="s">
        <v>1986</v>
      </c>
      <c r="G1621" s="98">
        <v>14</v>
      </c>
    </row>
    <row r="1622" spans="5:7" ht="13" hidden="1">
      <c r="F1622" s="1" t="s">
        <v>1987</v>
      </c>
      <c r="G1622" s="99"/>
    </row>
    <row r="1623" spans="5:7" ht="13" hidden="1">
      <c r="F1623" s="1" t="s">
        <v>622</v>
      </c>
      <c r="G1623" s="99"/>
    </row>
    <row r="1624" spans="5:7" ht="13" hidden="1">
      <c r="F1624" s="1" t="s">
        <v>1988</v>
      </c>
      <c r="G1624" s="99"/>
    </row>
    <row r="1625" spans="5:7" ht="13" hidden="1">
      <c r="F1625" s="1" t="s">
        <v>623</v>
      </c>
      <c r="G1625" s="99"/>
    </row>
    <row r="1626" spans="5:7" ht="13" hidden="1">
      <c r="F1626" s="1" t="s">
        <v>1989</v>
      </c>
      <c r="G1626" s="99"/>
    </row>
    <row r="1627" spans="5:7" ht="13" hidden="1">
      <c r="F1627" s="1" t="s">
        <v>1990</v>
      </c>
      <c r="G1627" s="99"/>
    </row>
    <row r="1628" spans="5:7" ht="13" hidden="1">
      <c r="F1628" s="1" t="s">
        <v>1991</v>
      </c>
      <c r="G1628" s="99"/>
    </row>
    <row r="1629" spans="5:7" ht="13" hidden="1">
      <c r="F1629" s="1" t="s">
        <v>1992</v>
      </c>
      <c r="G1629" s="99"/>
    </row>
    <row r="1630" spans="5:7" ht="13" hidden="1">
      <c r="F1630" s="1" t="s">
        <v>288</v>
      </c>
      <c r="G1630" s="99"/>
    </row>
    <row r="1631" spans="5:7" ht="13" hidden="1">
      <c r="F1631" s="1" t="s">
        <v>1993</v>
      </c>
      <c r="G1631" s="99"/>
    </row>
    <row r="1632" spans="5:7" ht="13" hidden="1">
      <c r="F1632" s="1" t="s">
        <v>1994</v>
      </c>
      <c r="G1632" s="99"/>
    </row>
    <row r="1633" spans="5:7" ht="13" hidden="1">
      <c r="F1633" s="1" t="s">
        <v>1995</v>
      </c>
      <c r="G1633" s="99"/>
    </row>
    <row r="1634" spans="5:7" ht="13" hidden="1">
      <c r="F1634" s="1" t="s">
        <v>290</v>
      </c>
      <c r="G1634" s="99"/>
    </row>
    <row r="1635" spans="5:7" ht="13">
      <c r="E1635" s="1" t="s">
        <v>1996</v>
      </c>
      <c r="F1635" s="1" t="s">
        <v>1997</v>
      </c>
      <c r="G1635" s="98">
        <v>5</v>
      </c>
    </row>
    <row r="1636" spans="5:7" ht="13" hidden="1">
      <c r="F1636" s="1" t="s">
        <v>1998</v>
      </c>
      <c r="G1636" s="99"/>
    </row>
    <row r="1637" spans="5:7" ht="13" hidden="1">
      <c r="F1637" s="1" t="s">
        <v>1999</v>
      </c>
      <c r="G1637" s="99"/>
    </row>
    <row r="1638" spans="5:7" ht="13" hidden="1">
      <c r="F1638" s="1" t="s">
        <v>2000</v>
      </c>
      <c r="G1638" s="99"/>
    </row>
    <row r="1639" spans="5:7" ht="13" hidden="1">
      <c r="F1639" s="1" t="s">
        <v>2001</v>
      </c>
      <c r="G1639" s="99"/>
    </row>
    <row r="1640" spans="5:7" ht="13">
      <c r="E1640" s="1" t="s">
        <v>2002</v>
      </c>
      <c r="F1640" s="1" t="s">
        <v>2003</v>
      </c>
      <c r="G1640" s="98">
        <v>4</v>
      </c>
    </row>
    <row r="1641" spans="5:7" ht="13" hidden="1">
      <c r="F1641" s="1" t="s">
        <v>2004</v>
      </c>
      <c r="G1641" s="99"/>
    </row>
    <row r="1642" spans="5:7" ht="13" hidden="1">
      <c r="F1642" s="1" t="s">
        <v>2005</v>
      </c>
      <c r="G1642" s="99"/>
    </row>
    <row r="1643" spans="5:7" ht="13" hidden="1">
      <c r="F1643" s="1" t="s">
        <v>2006</v>
      </c>
      <c r="G1643" s="99"/>
    </row>
    <row r="1688" spans="4:7" ht="13">
      <c r="D1688" s="121" t="s">
        <v>2007</v>
      </c>
      <c r="E1688" s="1" t="s">
        <v>2008</v>
      </c>
      <c r="F1688" s="1" t="s">
        <v>2009</v>
      </c>
      <c r="G1688" s="98">
        <v>12</v>
      </c>
    </row>
    <row r="1689" spans="4:7" ht="13" hidden="1">
      <c r="D1689" s="99"/>
      <c r="F1689" s="1" t="s">
        <v>845</v>
      </c>
      <c r="G1689" s="99"/>
    </row>
    <row r="1690" spans="4:7" ht="13" hidden="1">
      <c r="D1690" s="99"/>
      <c r="F1690" s="1" t="s">
        <v>2010</v>
      </c>
      <c r="G1690" s="99"/>
    </row>
    <row r="1691" spans="4:7" ht="13" hidden="1">
      <c r="D1691" s="99"/>
      <c r="F1691" s="1" t="s">
        <v>2011</v>
      </c>
      <c r="G1691" s="99"/>
    </row>
    <row r="1692" spans="4:7" ht="13" hidden="1">
      <c r="D1692" s="99"/>
      <c r="F1692" s="1" t="s">
        <v>2012</v>
      </c>
      <c r="G1692" s="99"/>
    </row>
    <row r="1693" spans="4:7" ht="13" hidden="1">
      <c r="D1693" s="99"/>
      <c r="F1693" s="1" t="s">
        <v>2013</v>
      </c>
      <c r="G1693" s="99"/>
    </row>
    <row r="1694" spans="4:7" ht="13" hidden="1">
      <c r="D1694" s="99"/>
      <c r="F1694" s="1" t="s">
        <v>2014</v>
      </c>
      <c r="G1694" s="99"/>
    </row>
    <row r="1695" spans="4:7" ht="13" hidden="1">
      <c r="D1695" s="99"/>
      <c r="F1695" s="1" t="s">
        <v>2015</v>
      </c>
      <c r="G1695" s="99"/>
    </row>
    <row r="1696" spans="4:7" ht="13" hidden="1">
      <c r="D1696" s="99"/>
      <c r="F1696" s="1" t="s">
        <v>2016</v>
      </c>
      <c r="G1696" s="99"/>
    </row>
    <row r="1697" spans="4:7" ht="13" hidden="1">
      <c r="D1697" s="99"/>
      <c r="F1697" s="1" t="s">
        <v>2017</v>
      </c>
      <c r="G1697" s="99"/>
    </row>
    <row r="1698" spans="4:7" ht="13" hidden="1">
      <c r="D1698" s="99"/>
      <c r="F1698" s="1" t="s">
        <v>2018</v>
      </c>
      <c r="G1698" s="99"/>
    </row>
    <row r="1699" spans="4:7" ht="13" hidden="1">
      <c r="D1699" s="99"/>
      <c r="F1699" s="1" t="s">
        <v>845</v>
      </c>
      <c r="G1699" s="99"/>
    </row>
    <row r="1700" spans="4:7" ht="13">
      <c r="D1700" s="99"/>
      <c r="E1700" s="1" t="s">
        <v>2019</v>
      </c>
      <c r="F1700" s="1" t="s">
        <v>983</v>
      </c>
      <c r="G1700" s="98">
        <v>2</v>
      </c>
    </row>
    <row r="1701" spans="4:7" ht="13" hidden="1">
      <c r="D1701" s="99"/>
      <c r="F1701" s="1" t="s">
        <v>2020</v>
      </c>
      <c r="G1701" s="99"/>
    </row>
    <row r="1702" spans="4:7" ht="13">
      <c r="D1702" s="99"/>
      <c r="E1702" s="1" t="s">
        <v>2021</v>
      </c>
      <c r="F1702" s="1" t="s">
        <v>2022</v>
      </c>
      <c r="G1702" s="98">
        <v>3</v>
      </c>
    </row>
    <row r="1703" spans="4:7" ht="13" hidden="1">
      <c r="D1703" s="99"/>
      <c r="F1703" s="1" t="s">
        <v>69</v>
      </c>
      <c r="G1703" s="99"/>
    </row>
    <row r="1704" spans="4:7" ht="13" hidden="1">
      <c r="D1704" s="99"/>
      <c r="F1704" s="1" t="s">
        <v>2023</v>
      </c>
      <c r="G1704" s="99"/>
    </row>
    <row r="1705" spans="4:7" ht="13">
      <c r="D1705" s="99"/>
      <c r="E1705" s="1" t="s">
        <v>2024</v>
      </c>
      <c r="F1705" s="1" t="s">
        <v>2025</v>
      </c>
      <c r="G1705" s="98">
        <v>19</v>
      </c>
    </row>
    <row r="1706" spans="4:7" ht="13" hidden="1">
      <c r="D1706" s="99"/>
      <c r="F1706" s="1" t="s">
        <v>2026</v>
      </c>
      <c r="G1706" s="99"/>
    </row>
    <row r="1707" spans="4:7" ht="13" hidden="1">
      <c r="D1707" s="99"/>
      <c r="F1707" s="1" t="s">
        <v>1398</v>
      </c>
      <c r="G1707" s="99"/>
    </row>
    <row r="1708" spans="4:7" ht="13" hidden="1">
      <c r="D1708" s="99"/>
      <c r="F1708" s="1" t="s">
        <v>2027</v>
      </c>
      <c r="G1708" s="99"/>
    </row>
    <row r="1709" spans="4:7" ht="13" hidden="1">
      <c r="D1709" s="99"/>
      <c r="F1709" s="1" t="s">
        <v>2028</v>
      </c>
      <c r="G1709" s="99"/>
    </row>
    <row r="1710" spans="4:7" ht="13" hidden="1">
      <c r="D1710" s="99"/>
      <c r="F1710" s="1" t="s">
        <v>2029</v>
      </c>
      <c r="G1710" s="99"/>
    </row>
    <row r="1711" spans="4:7" ht="13" hidden="1">
      <c r="D1711" s="99"/>
      <c r="F1711" s="1" t="s">
        <v>1272</v>
      </c>
      <c r="G1711" s="99"/>
    </row>
    <row r="1712" spans="4:7" ht="13" hidden="1">
      <c r="D1712" s="99"/>
      <c r="F1712" s="1" t="s">
        <v>2030</v>
      </c>
      <c r="G1712" s="99"/>
    </row>
    <row r="1713" spans="4:7" ht="13" hidden="1">
      <c r="D1713" s="99"/>
      <c r="F1713" s="1" t="s">
        <v>2031</v>
      </c>
      <c r="G1713" s="99"/>
    </row>
    <row r="1714" spans="4:7" ht="13" hidden="1">
      <c r="D1714" s="99"/>
      <c r="F1714" s="1" t="s">
        <v>2032</v>
      </c>
      <c r="G1714" s="99"/>
    </row>
    <row r="1715" spans="4:7" ht="13" hidden="1">
      <c r="D1715" s="99"/>
      <c r="F1715" s="1" t="s">
        <v>2033</v>
      </c>
      <c r="G1715" s="99"/>
    </row>
    <row r="1716" spans="4:7" ht="13" hidden="1">
      <c r="D1716" s="99"/>
      <c r="F1716" s="1" t="s">
        <v>2034</v>
      </c>
      <c r="G1716" s="99"/>
    </row>
    <row r="1717" spans="4:7" ht="13" hidden="1">
      <c r="D1717" s="99"/>
      <c r="F1717" s="1" t="s">
        <v>2035</v>
      </c>
      <c r="G1717" s="99"/>
    </row>
    <row r="1718" spans="4:7" ht="13" hidden="1">
      <c r="D1718" s="99"/>
      <c r="F1718" s="1" t="s">
        <v>2036</v>
      </c>
      <c r="G1718" s="99"/>
    </row>
    <row r="1719" spans="4:7" ht="13" hidden="1">
      <c r="D1719" s="99"/>
      <c r="F1719" s="1" t="s">
        <v>2030</v>
      </c>
      <c r="G1719" s="99"/>
    </row>
    <row r="1720" spans="4:7" ht="13" hidden="1">
      <c r="D1720" s="99"/>
      <c r="F1720" s="1" t="s">
        <v>2037</v>
      </c>
      <c r="G1720" s="99"/>
    </row>
    <row r="1721" spans="4:7" ht="13" hidden="1">
      <c r="D1721" s="99"/>
      <c r="F1721" s="1" t="s">
        <v>1421</v>
      </c>
      <c r="G1721" s="99"/>
    </row>
    <row r="1722" spans="4:7" ht="13" hidden="1">
      <c r="D1722" s="99"/>
      <c r="F1722" s="1" t="s">
        <v>2038</v>
      </c>
      <c r="G1722" s="99"/>
    </row>
    <row r="1723" spans="4:7" ht="13" hidden="1">
      <c r="D1723" s="99"/>
      <c r="F1723" s="1" t="s">
        <v>1430</v>
      </c>
      <c r="G1723" s="99"/>
    </row>
    <row r="1724" spans="4:7" ht="13">
      <c r="D1724" s="99"/>
      <c r="E1724" s="1" t="s">
        <v>2039</v>
      </c>
      <c r="F1724" s="1" t="s">
        <v>1053</v>
      </c>
      <c r="G1724" s="19">
        <v>1</v>
      </c>
    </row>
    <row r="1725" spans="4:7" ht="13">
      <c r="D1725" s="99"/>
      <c r="E1725" s="1" t="s">
        <v>2040</v>
      </c>
      <c r="F1725" s="1" t="s">
        <v>1221</v>
      </c>
      <c r="G1725" s="98">
        <v>65</v>
      </c>
    </row>
    <row r="1726" spans="4:7" ht="13" hidden="1">
      <c r="D1726" s="99"/>
      <c r="F1726" s="1" t="s">
        <v>2041</v>
      </c>
      <c r="G1726" s="99"/>
    </row>
    <row r="1727" spans="4:7" ht="13" hidden="1">
      <c r="D1727" s="99"/>
      <c r="F1727" s="1" t="s">
        <v>1419</v>
      </c>
      <c r="G1727" s="99"/>
    </row>
    <row r="1728" spans="4:7" ht="13" hidden="1">
      <c r="D1728" s="99"/>
      <c r="F1728" s="1" t="s">
        <v>2042</v>
      </c>
      <c r="G1728" s="99"/>
    </row>
    <row r="1729" spans="4:7" ht="13" hidden="1">
      <c r="D1729" s="99"/>
      <c r="F1729" s="1" t="s">
        <v>2043</v>
      </c>
      <c r="G1729" s="99"/>
    </row>
    <row r="1730" spans="4:7" ht="13" hidden="1">
      <c r="D1730" s="99"/>
      <c r="F1730" s="1" t="s">
        <v>1240</v>
      </c>
      <c r="G1730" s="99"/>
    </row>
    <row r="1731" spans="4:7" ht="13" hidden="1">
      <c r="D1731" s="99"/>
      <c r="F1731" s="1" t="s">
        <v>1394</v>
      </c>
      <c r="G1731" s="99"/>
    </row>
    <row r="1732" spans="4:7" ht="13" hidden="1">
      <c r="D1732" s="99"/>
      <c r="F1732" s="1" t="s">
        <v>2044</v>
      </c>
      <c r="G1732" s="99"/>
    </row>
    <row r="1733" spans="4:7" ht="13" hidden="1">
      <c r="D1733" s="99"/>
      <c r="F1733" s="1" t="s">
        <v>2045</v>
      </c>
      <c r="G1733" s="99"/>
    </row>
    <row r="1734" spans="4:7" ht="13" hidden="1">
      <c r="D1734" s="99"/>
      <c r="F1734" s="1" t="s">
        <v>882</v>
      </c>
      <c r="G1734" s="99"/>
    </row>
    <row r="1735" spans="4:7" ht="13" hidden="1">
      <c r="D1735" s="99"/>
      <c r="F1735" s="1" t="s">
        <v>864</v>
      </c>
      <c r="G1735" s="99"/>
    </row>
    <row r="1736" spans="4:7" ht="13" hidden="1">
      <c r="D1736" s="99"/>
      <c r="F1736" s="1" t="s">
        <v>2046</v>
      </c>
      <c r="G1736" s="99"/>
    </row>
    <row r="1737" spans="4:7" ht="13" hidden="1">
      <c r="D1737" s="99"/>
      <c r="F1737" s="1" t="s">
        <v>2047</v>
      </c>
      <c r="G1737" s="99"/>
    </row>
    <row r="1738" spans="4:7" ht="13" hidden="1">
      <c r="D1738" s="99"/>
      <c r="F1738" s="1" t="s">
        <v>2048</v>
      </c>
      <c r="G1738" s="99"/>
    </row>
    <row r="1739" spans="4:7" ht="13" hidden="1">
      <c r="D1739" s="99"/>
      <c r="F1739" s="1" t="s">
        <v>67</v>
      </c>
      <c r="G1739" s="99"/>
    </row>
    <row r="1740" spans="4:7" ht="13" hidden="1">
      <c r="D1740" s="99"/>
      <c r="F1740" s="1" t="s">
        <v>1402</v>
      </c>
      <c r="G1740" s="99"/>
    </row>
    <row r="1741" spans="4:7" ht="13" hidden="1">
      <c r="D1741" s="99"/>
      <c r="F1741" s="1" t="s">
        <v>1123</v>
      </c>
      <c r="G1741" s="99"/>
    </row>
    <row r="1742" spans="4:7" ht="13" hidden="1">
      <c r="D1742" s="99"/>
      <c r="F1742" s="1" t="s">
        <v>2049</v>
      </c>
      <c r="G1742" s="99"/>
    </row>
    <row r="1743" spans="4:7" ht="13" hidden="1">
      <c r="D1743" s="99"/>
      <c r="F1743" s="1" t="s">
        <v>1403</v>
      </c>
      <c r="G1743" s="99"/>
    </row>
    <row r="1744" spans="4:7" ht="13" hidden="1">
      <c r="D1744" s="99"/>
      <c r="F1744" s="1" t="s">
        <v>1404</v>
      </c>
      <c r="G1744" s="99"/>
    </row>
    <row r="1745" spans="4:7" ht="13" hidden="1">
      <c r="D1745" s="99"/>
      <c r="F1745" s="1" t="s">
        <v>2050</v>
      </c>
      <c r="G1745" s="99"/>
    </row>
    <row r="1746" spans="4:7" ht="13" hidden="1">
      <c r="D1746" s="99"/>
      <c r="F1746" s="1" t="s">
        <v>2051</v>
      </c>
      <c r="G1746" s="99"/>
    </row>
    <row r="1747" spans="4:7" ht="13" hidden="1">
      <c r="D1747" s="99"/>
      <c r="F1747" s="1" t="s">
        <v>2052</v>
      </c>
      <c r="G1747" s="99"/>
    </row>
    <row r="1748" spans="4:7" ht="13" hidden="1">
      <c r="D1748" s="99"/>
      <c r="F1748" s="1" t="s">
        <v>2053</v>
      </c>
      <c r="G1748" s="99"/>
    </row>
    <row r="1749" spans="4:7" ht="13" hidden="1">
      <c r="D1749" s="99"/>
      <c r="F1749" s="1" t="s">
        <v>1409</v>
      </c>
      <c r="G1749" s="99"/>
    </row>
    <row r="1750" spans="4:7" ht="13" hidden="1">
      <c r="D1750" s="99"/>
      <c r="F1750" s="1" t="s">
        <v>2054</v>
      </c>
      <c r="G1750" s="99"/>
    </row>
    <row r="1751" spans="4:7" ht="13" hidden="1">
      <c r="D1751" s="99"/>
      <c r="F1751" s="1" t="s">
        <v>2055</v>
      </c>
      <c r="G1751" s="99"/>
    </row>
    <row r="1752" spans="4:7" ht="13" hidden="1">
      <c r="D1752" s="99"/>
      <c r="F1752" s="1" t="s">
        <v>2056</v>
      </c>
      <c r="G1752" s="99"/>
    </row>
    <row r="1753" spans="4:7" ht="13" hidden="1">
      <c r="D1753" s="99"/>
      <c r="F1753" s="1" t="s">
        <v>2057</v>
      </c>
      <c r="G1753" s="99"/>
    </row>
    <row r="1754" spans="4:7" ht="13" hidden="1">
      <c r="D1754" s="99"/>
      <c r="F1754" s="1" t="s">
        <v>2058</v>
      </c>
      <c r="G1754" s="99"/>
    </row>
    <row r="1755" spans="4:7" ht="13" hidden="1">
      <c r="D1755" s="99"/>
      <c r="F1755" s="1" t="s">
        <v>2059</v>
      </c>
      <c r="G1755" s="99"/>
    </row>
    <row r="1756" spans="4:7" ht="13" hidden="1">
      <c r="D1756" s="99"/>
      <c r="F1756" s="1" t="s">
        <v>2060</v>
      </c>
      <c r="G1756" s="99"/>
    </row>
    <row r="1757" spans="4:7" ht="13" hidden="1">
      <c r="D1757" s="99"/>
      <c r="F1757" s="1" t="s">
        <v>1406</v>
      </c>
      <c r="G1757" s="99"/>
    </row>
    <row r="1758" spans="4:7" ht="13" hidden="1">
      <c r="D1758" s="99"/>
      <c r="F1758" s="1" t="s">
        <v>2061</v>
      </c>
      <c r="G1758" s="99"/>
    </row>
    <row r="1759" spans="4:7" ht="13" hidden="1">
      <c r="D1759" s="99"/>
      <c r="F1759" s="1" t="s">
        <v>2048</v>
      </c>
      <c r="G1759" s="99"/>
    </row>
    <row r="1760" spans="4:7" ht="13" hidden="1">
      <c r="D1760" s="99"/>
      <c r="F1760" s="1" t="s">
        <v>2062</v>
      </c>
      <c r="G1760" s="99"/>
    </row>
    <row r="1761" spans="4:7" ht="13" hidden="1">
      <c r="D1761" s="99"/>
      <c r="F1761" s="1" t="s">
        <v>2063</v>
      </c>
      <c r="G1761" s="99"/>
    </row>
    <row r="1762" spans="4:7" ht="13" hidden="1">
      <c r="D1762" s="99"/>
      <c r="F1762" s="1" t="s">
        <v>2064</v>
      </c>
      <c r="G1762" s="99"/>
    </row>
    <row r="1763" spans="4:7" ht="13" hidden="1">
      <c r="D1763" s="99"/>
      <c r="F1763" s="1" t="s">
        <v>2065</v>
      </c>
      <c r="G1763" s="99"/>
    </row>
    <row r="1764" spans="4:7" ht="13" hidden="1">
      <c r="D1764" s="99"/>
      <c r="F1764" s="1" t="s">
        <v>2066</v>
      </c>
      <c r="G1764" s="99"/>
    </row>
    <row r="1765" spans="4:7" ht="13" hidden="1">
      <c r="D1765" s="99"/>
      <c r="F1765" s="1" t="s">
        <v>2067</v>
      </c>
      <c r="G1765" s="99"/>
    </row>
    <row r="1766" spans="4:7" ht="13" hidden="1">
      <c r="D1766" s="99"/>
      <c r="F1766" s="1" t="s">
        <v>1405</v>
      </c>
      <c r="G1766" s="99"/>
    </row>
    <row r="1767" spans="4:7" ht="13" hidden="1">
      <c r="D1767" s="99"/>
      <c r="F1767" s="1" t="s">
        <v>2068</v>
      </c>
      <c r="G1767" s="99"/>
    </row>
    <row r="1768" spans="4:7" ht="13" hidden="1">
      <c r="D1768" s="99"/>
      <c r="F1768" s="1" t="s">
        <v>2046</v>
      </c>
      <c r="G1768" s="99"/>
    </row>
    <row r="1769" spans="4:7" ht="13" hidden="1">
      <c r="D1769" s="99"/>
      <c r="F1769" s="1" t="s">
        <v>2069</v>
      </c>
      <c r="G1769" s="99"/>
    </row>
    <row r="1770" spans="4:7" ht="13" hidden="1">
      <c r="D1770" s="99"/>
      <c r="F1770" s="1" t="s">
        <v>2070</v>
      </c>
      <c r="G1770" s="99"/>
    </row>
    <row r="1771" spans="4:7" ht="13" hidden="1">
      <c r="D1771" s="99"/>
      <c r="F1771" s="1" t="s">
        <v>1425</v>
      </c>
      <c r="G1771" s="99"/>
    </row>
    <row r="1772" spans="4:7" ht="13" hidden="1">
      <c r="D1772" s="99"/>
      <c r="F1772" s="1" t="s">
        <v>2071</v>
      </c>
      <c r="G1772" s="99"/>
    </row>
    <row r="1773" spans="4:7" ht="13" hidden="1">
      <c r="D1773" s="99"/>
      <c r="F1773" s="1" t="s">
        <v>850</v>
      </c>
      <c r="G1773" s="99"/>
    </row>
    <row r="1774" spans="4:7" ht="13" hidden="1">
      <c r="D1774" s="99"/>
      <c r="F1774" s="1" t="s">
        <v>839</v>
      </c>
      <c r="G1774" s="99"/>
    </row>
    <row r="1775" spans="4:7" ht="13" hidden="1">
      <c r="D1775" s="99"/>
      <c r="F1775" s="1" t="s">
        <v>2072</v>
      </c>
      <c r="G1775" s="99"/>
    </row>
    <row r="1776" spans="4:7" ht="13" hidden="1">
      <c r="D1776" s="99"/>
      <c r="F1776" s="1" t="s">
        <v>1259</v>
      </c>
      <c r="G1776" s="99"/>
    </row>
    <row r="1777" spans="4:7" ht="13" hidden="1">
      <c r="D1777" s="99"/>
      <c r="F1777" s="1" t="s">
        <v>1241</v>
      </c>
      <c r="G1777" s="99"/>
    </row>
    <row r="1778" spans="4:7" ht="13" hidden="1">
      <c r="D1778" s="99"/>
      <c r="F1778" s="1" t="s">
        <v>1310</v>
      </c>
      <c r="G1778" s="99"/>
    </row>
    <row r="1779" spans="4:7" ht="13" hidden="1">
      <c r="D1779" s="99"/>
      <c r="F1779" s="1" t="s">
        <v>2073</v>
      </c>
      <c r="G1779" s="99"/>
    </row>
    <row r="1780" spans="4:7" ht="13" hidden="1">
      <c r="D1780" s="99"/>
      <c r="F1780" s="1" t="s">
        <v>2074</v>
      </c>
      <c r="G1780" s="99"/>
    </row>
    <row r="1781" spans="4:7" ht="13" hidden="1">
      <c r="D1781" s="99"/>
      <c r="F1781" s="1" t="s">
        <v>2075</v>
      </c>
      <c r="G1781" s="99"/>
    </row>
    <row r="1782" spans="4:7" ht="13" hidden="1">
      <c r="D1782" s="99"/>
      <c r="F1782" s="1" t="s">
        <v>2076</v>
      </c>
      <c r="G1782" s="99"/>
    </row>
    <row r="1783" spans="4:7" ht="13" hidden="1">
      <c r="D1783" s="99"/>
      <c r="F1783" s="1" t="s">
        <v>2077</v>
      </c>
      <c r="G1783" s="99"/>
    </row>
    <row r="1784" spans="4:7" ht="13" hidden="1">
      <c r="D1784" s="99"/>
      <c r="F1784" s="1" t="s">
        <v>67</v>
      </c>
      <c r="G1784" s="99"/>
    </row>
    <row r="1785" spans="4:7" ht="13" hidden="1">
      <c r="D1785" s="99"/>
      <c r="F1785" s="1" t="s">
        <v>2069</v>
      </c>
      <c r="G1785" s="99"/>
    </row>
    <row r="1786" spans="4:7" ht="13" hidden="1">
      <c r="D1786" s="99"/>
      <c r="F1786" s="1" t="s">
        <v>1417</v>
      </c>
      <c r="G1786" s="99"/>
    </row>
    <row r="1787" spans="4:7" ht="13" hidden="1">
      <c r="D1787" s="99"/>
      <c r="F1787" s="1" t="s">
        <v>2078</v>
      </c>
      <c r="G1787" s="99"/>
    </row>
    <row r="1788" spans="4:7" ht="13" hidden="1">
      <c r="D1788" s="99"/>
      <c r="F1788" s="1" t="s">
        <v>2079</v>
      </c>
      <c r="G1788" s="99"/>
    </row>
    <row r="1789" spans="4:7" ht="13" hidden="1">
      <c r="D1789" s="99"/>
      <c r="F1789" s="1" t="s">
        <v>1070</v>
      </c>
      <c r="G1789" s="99"/>
    </row>
    <row r="1790" spans="4:7" ht="13">
      <c r="D1790" s="99"/>
      <c r="E1790" s="1" t="s">
        <v>2080</v>
      </c>
      <c r="F1790" s="1" t="s">
        <v>2081</v>
      </c>
      <c r="G1790" s="98">
        <v>10</v>
      </c>
    </row>
    <row r="1791" spans="4:7" ht="13" hidden="1">
      <c r="D1791" s="99"/>
      <c r="F1791" s="1" t="s">
        <v>73</v>
      </c>
      <c r="G1791" s="99"/>
    </row>
    <row r="1792" spans="4:7" ht="13" hidden="1">
      <c r="D1792" s="99"/>
      <c r="F1792" s="1" t="s">
        <v>844</v>
      </c>
      <c r="G1792" s="99"/>
    </row>
    <row r="1793" spans="4:7" ht="13" hidden="1">
      <c r="D1793" s="99"/>
      <c r="F1793" s="1" t="s">
        <v>851</v>
      </c>
      <c r="G1793" s="99"/>
    </row>
    <row r="1794" spans="4:7" ht="13" hidden="1">
      <c r="D1794" s="99"/>
      <c r="F1794" s="1" t="s">
        <v>2082</v>
      </c>
      <c r="G1794" s="99"/>
    </row>
    <row r="1795" spans="4:7" ht="13" hidden="1">
      <c r="D1795" s="99"/>
      <c r="F1795" s="1" t="s">
        <v>1410</v>
      </c>
      <c r="G1795" s="99"/>
    </row>
    <row r="1796" spans="4:7" ht="13" hidden="1">
      <c r="D1796" s="99"/>
      <c r="F1796" s="1" t="s">
        <v>851</v>
      </c>
      <c r="G1796" s="99"/>
    </row>
    <row r="1797" spans="4:7" ht="13" hidden="1">
      <c r="D1797" s="99"/>
      <c r="F1797" s="1" t="s">
        <v>72</v>
      </c>
      <c r="G1797" s="99"/>
    </row>
    <row r="1798" spans="4:7" ht="13" hidden="1">
      <c r="D1798" s="99"/>
      <c r="F1798" s="1" t="s">
        <v>2083</v>
      </c>
      <c r="G1798" s="99"/>
    </row>
    <row r="1799" spans="4:7" ht="13" hidden="1">
      <c r="D1799" s="99"/>
      <c r="F1799" s="1" t="s">
        <v>2084</v>
      </c>
      <c r="G1799" s="99"/>
    </row>
    <row r="1800" spans="4:7" ht="13">
      <c r="D1800" s="99"/>
      <c r="E1800" s="1" t="s">
        <v>2085</v>
      </c>
      <c r="F1800" s="1" t="s">
        <v>2086</v>
      </c>
      <c r="G1800" s="19">
        <v>1</v>
      </c>
    </row>
    <row r="1801" spans="4:7" ht="13">
      <c r="D1801" s="99"/>
      <c r="E1801" s="1" t="s">
        <v>2087</v>
      </c>
      <c r="F1801" s="1" t="s">
        <v>74</v>
      </c>
      <c r="G1801" s="98">
        <v>3</v>
      </c>
    </row>
    <row r="1802" spans="4:7" ht="13" hidden="1">
      <c r="D1802" s="99"/>
      <c r="F1802" s="1" t="s">
        <v>1384</v>
      </c>
      <c r="G1802" s="99"/>
    </row>
    <row r="1803" spans="4:7" ht="13" hidden="1">
      <c r="D1803" s="99"/>
      <c r="F1803" s="1" t="s">
        <v>2088</v>
      </c>
      <c r="G1803" s="99"/>
    </row>
    <row r="1804" spans="4:7" ht="13">
      <c r="D1804" s="99"/>
      <c r="E1804" s="1" t="s">
        <v>2089</v>
      </c>
      <c r="F1804" s="1" t="s">
        <v>75</v>
      </c>
      <c r="G1804" s="19">
        <v>1</v>
      </c>
    </row>
  </sheetData>
  <mergeCells count="126">
    <mergeCell ref="G192:G198"/>
    <mergeCell ref="G9:G10"/>
    <mergeCell ref="G84:G88"/>
    <mergeCell ref="G89:G92"/>
    <mergeCell ref="G68:G83"/>
    <mergeCell ref="G94:G95"/>
    <mergeCell ref="G96:G134"/>
    <mergeCell ref="G135:G151"/>
    <mergeCell ref="G152:G191"/>
    <mergeCell ref="G12:G67"/>
    <mergeCell ref="G483:G484"/>
    <mergeCell ref="D200:D232"/>
    <mergeCell ref="G200:G203"/>
    <mergeCell ref="G204:G216"/>
    <mergeCell ref="G217:G231"/>
    <mergeCell ref="G232:G246"/>
    <mergeCell ref="G247:G250"/>
    <mergeCell ref="G251:G255"/>
    <mergeCell ref="G256:G263"/>
    <mergeCell ref="C793:C897"/>
    <mergeCell ref="C908:C1007"/>
    <mergeCell ref="G793:G796"/>
    <mergeCell ref="G797:G798"/>
    <mergeCell ref="G799:G825"/>
    <mergeCell ref="G826:G833"/>
    <mergeCell ref="G834:G842"/>
    <mergeCell ref="G844:G848"/>
    <mergeCell ref="G849:G887"/>
    <mergeCell ref="G888:G893"/>
    <mergeCell ref="G894:G896"/>
    <mergeCell ref="G897:G907"/>
    <mergeCell ref="G908:G910"/>
    <mergeCell ref="G911:G921"/>
    <mergeCell ref="G922:G966"/>
    <mergeCell ref="G967:G976"/>
    <mergeCell ref="G977:G985"/>
    <mergeCell ref="G986:G1001"/>
    <mergeCell ref="G1003:G1006"/>
    <mergeCell ref="G1007:G1048"/>
    <mergeCell ref="C3:C89"/>
    <mergeCell ref="E4:E8"/>
    <mergeCell ref="G4:G8"/>
    <mergeCell ref="E9:E10"/>
    <mergeCell ref="C93:C152"/>
    <mergeCell ref="G485:G490"/>
    <mergeCell ref="G785:G792"/>
    <mergeCell ref="G710:G748"/>
    <mergeCell ref="G749:G784"/>
    <mergeCell ref="G492:G608"/>
    <mergeCell ref="G609:G691"/>
    <mergeCell ref="G692:G704"/>
    <mergeCell ref="G705:G709"/>
    <mergeCell ref="D264:D415"/>
    <mergeCell ref="D491:D785"/>
    <mergeCell ref="C192:C792"/>
    <mergeCell ref="G264:G348"/>
    <mergeCell ref="G349:G414"/>
    <mergeCell ref="G415:G422"/>
    <mergeCell ref="G423:G426"/>
    <mergeCell ref="G427:G435"/>
    <mergeCell ref="G436:G437"/>
    <mergeCell ref="G438:G462"/>
    <mergeCell ref="G463:G482"/>
    <mergeCell ref="G1049:G1055"/>
    <mergeCell ref="G1056:G1073"/>
    <mergeCell ref="G1074:G1078"/>
    <mergeCell ref="G1079:G1116"/>
    <mergeCell ref="G1117:G1161"/>
    <mergeCell ref="G1162:G1176"/>
    <mergeCell ref="G1177:G1186"/>
    <mergeCell ref="G1187:G1202"/>
    <mergeCell ref="G1705:G1723"/>
    <mergeCell ref="G1551:G1553"/>
    <mergeCell ref="G1554:G1563"/>
    <mergeCell ref="G1564:G1593"/>
    <mergeCell ref="G1594:G1596"/>
    <mergeCell ref="G1700:G1701"/>
    <mergeCell ref="G1702:G1704"/>
    <mergeCell ref="G1725:G1789"/>
    <mergeCell ref="G1790:G1799"/>
    <mergeCell ref="G1801:G1803"/>
    <mergeCell ref="G1598:G1601"/>
    <mergeCell ref="G1602:G1620"/>
    <mergeCell ref="G1621:G1634"/>
    <mergeCell ref="G1635:G1639"/>
    <mergeCell ref="G1640:G1643"/>
    <mergeCell ref="G1381:G1392"/>
    <mergeCell ref="G1393:G1394"/>
    <mergeCell ref="G1395:G1401"/>
    <mergeCell ref="G1402:G1408"/>
    <mergeCell ref="G1409:G1424"/>
    <mergeCell ref="G1425:G1445"/>
    <mergeCell ref="G1447:G1451"/>
    <mergeCell ref="G1452:G1455"/>
    <mergeCell ref="G1456:G1460"/>
    <mergeCell ref="G1461:G1511"/>
    <mergeCell ref="G1512:G1515"/>
    <mergeCell ref="G1516:G1517"/>
    <mergeCell ref="G1518:G1520"/>
    <mergeCell ref="G1522:G1541"/>
    <mergeCell ref="G1542:G1543"/>
    <mergeCell ref="G1544:G1550"/>
    <mergeCell ref="D1688:D1804"/>
    <mergeCell ref="G1688:G1699"/>
    <mergeCell ref="G1204:G1213"/>
    <mergeCell ref="G1214:G1216"/>
    <mergeCell ref="G1217:G1231"/>
    <mergeCell ref="G1232:G1235"/>
    <mergeCell ref="G1236:G1245"/>
    <mergeCell ref="G1246:G1248"/>
    <mergeCell ref="G1249:G1254"/>
    <mergeCell ref="G1255:G1257"/>
    <mergeCell ref="G1258:G1274"/>
    <mergeCell ref="G1275:G1277"/>
    <mergeCell ref="G1278:G1296"/>
    <mergeCell ref="G1297:G1299"/>
    <mergeCell ref="G1301:G1304"/>
    <mergeCell ref="G1305:G1308"/>
    <mergeCell ref="G1309:G1311"/>
    <mergeCell ref="G1312:G1313"/>
    <mergeCell ref="G1314:G1320"/>
    <mergeCell ref="G1321:G1327"/>
    <mergeCell ref="G1328:G1330"/>
    <mergeCell ref="G1331:G1366"/>
    <mergeCell ref="G1367:G1368"/>
    <mergeCell ref="G1369:G1380"/>
  </mergeCells>
  <phoneticPr fontId="20"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04"/>
  <sheetViews>
    <sheetView workbookViewId="0">
      <pane ySplit="1" topLeftCell="A979" activePane="bottomLeft" state="frozen"/>
      <selection pane="bottomLeft" activeCell="H27" sqref="H27"/>
    </sheetView>
  </sheetViews>
  <sheetFormatPr baseColWidth="10" defaultColWidth="12.6640625" defaultRowHeight="15.75" customHeight="1"/>
  <cols>
    <col min="6" max="6" width="53.6640625" customWidth="1"/>
    <col min="8" max="8" width="32.33203125" customWidth="1"/>
  </cols>
  <sheetData>
    <row r="1" spans="1:26" ht="15.75" customHeight="1">
      <c r="A1" s="79" t="s">
        <v>2090</v>
      </c>
      <c r="B1" s="79" t="s">
        <v>7</v>
      </c>
      <c r="C1" s="80" t="s">
        <v>8</v>
      </c>
      <c r="D1" s="81" t="s">
        <v>9</v>
      </c>
      <c r="E1" s="79" t="s">
        <v>10</v>
      </c>
      <c r="F1" s="79" t="s">
        <v>2091</v>
      </c>
      <c r="G1" s="80" t="s">
        <v>2092</v>
      </c>
      <c r="H1" s="80" t="s">
        <v>634</v>
      </c>
      <c r="I1" s="82"/>
      <c r="J1" s="6"/>
      <c r="K1" s="6"/>
      <c r="L1" s="6"/>
      <c r="M1" s="6"/>
      <c r="N1" s="6"/>
      <c r="O1" s="6"/>
      <c r="P1" s="6"/>
      <c r="Q1" s="6"/>
      <c r="R1" s="6"/>
      <c r="S1" s="6"/>
      <c r="T1" s="6"/>
      <c r="U1" s="6"/>
      <c r="V1" s="6"/>
      <c r="W1" s="6"/>
      <c r="X1" s="6"/>
      <c r="Y1" s="6"/>
      <c r="Z1" s="6"/>
    </row>
    <row r="2" spans="1:26" ht="15.75" customHeight="1">
      <c r="A2" s="123" t="s">
        <v>2093</v>
      </c>
      <c r="B2" s="127" t="s">
        <v>2094</v>
      </c>
      <c r="C2" s="123" t="s">
        <v>2095</v>
      </c>
      <c r="D2" s="83"/>
      <c r="E2" s="26" t="s">
        <v>2096</v>
      </c>
      <c r="F2" s="26" t="s">
        <v>2097</v>
      </c>
      <c r="G2" s="98">
        <v>12</v>
      </c>
      <c r="H2" s="1" t="s">
        <v>2098</v>
      </c>
    </row>
    <row r="3" spans="1:26" ht="15.75" customHeight="1">
      <c r="A3" s="124"/>
      <c r="B3" s="124"/>
      <c r="C3" s="124"/>
      <c r="D3" s="83"/>
      <c r="E3" s="84"/>
      <c r="F3" s="26" t="s">
        <v>2099</v>
      </c>
      <c r="G3" s="124"/>
      <c r="H3" s="33"/>
    </row>
    <row r="4" spans="1:26" ht="15.75" customHeight="1">
      <c r="A4" s="124"/>
      <c r="B4" s="124"/>
      <c r="C4" s="124"/>
      <c r="D4" s="83"/>
      <c r="E4" s="84"/>
      <c r="F4" s="26" t="s">
        <v>2100</v>
      </c>
      <c r="G4" s="124"/>
      <c r="H4" s="33"/>
    </row>
    <row r="5" spans="1:26" ht="15.75" customHeight="1">
      <c r="A5" s="124"/>
      <c r="B5" s="124"/>
      <c r="C5" s="124"/>
      <c r="D5" s="83"/>
      <c r="E5" s="84"/>
      <c r="F5" s="26" t="s">
        <v>2101</v>
      </c>
      <c r="G5" s="124"/>
      <c r="H5" s="33"/>
    </row>
    <row r="6" spans="1:26" ht="15.75" customHeight="1">
      <c r="A6" s="124"/>
      <c r="B6" s="124"/>
      <c r="C6" s="124"/>
      <c r="D6" s="83"/>
      <c r="E6" s="84"/>
      <c r="F6" s="26" t="s">
        <v>2102</v>
      </c>
      <c r="G6" s="124"/>
      <c r="H6" s="33"/>
    </row>
    <row r="7" spans="1:26" ht="15.75" customHeight="1">
      <c r="A7" s="124"/>
      <c r="B7" s="124"/>
      <c r="C7" s="124"/>
      <c r="D7" s="83"/>
      <c r="E7" s="84"/>
      <c r="F7" s="26" t="s">
        <v>2103</v>
      </c>
      <c r="G7" s="124"/>
      <c r="H7" s="33"/>
    </row>
    <row r="8" spans="1:26" ht="15.75" customHeight="1">
      <c r="A8" s="124"/>
      <c r="B8" s="124"/>
      <c r="C8" s="124"/>
      <c r="D8" s="83"/>
      <c r="E8" s="84"/>
      <c r="F8" s="26" t="s">
        <v>2104</v>
      </c>
      <c r="G8" s="124"/>
      <c r="H8" s="33"/>
    </row>
    <row r="9" spans="1:26" ht="15.75" customHeight="1">
      <c r="A9" s="124"/>
      <c r="B9" s="124"/>
      <c r="C9" s="124"/>
      <c r="D9" s="83"/>
      <c r="E9" s="84"/>
      <c r="F9" s="26" t="s">
        <v>2105</v>
      </c>
      <c r="G9" s="124"/>
      <c r="H9" s="33"/>
    </row>
    <row r="10" spans="1:26" ht="15.75" customHeight="1">
      <c r="A10" s="124"/>
      <c r="B10" s="124"/>
      <c r="C10" s="124"/>
      <c r="D10" s="83"/>
      <c r="E10" s="84"/>
      <c r="F10" s="26" t="s">
        <v>2104</v>
      </c>
      <c r="G10" s="124"/>
      <c r="H10" s="33"/>
    </row>
    <row r="11" spans="1:26" ht="15.75" customHeight="1">
      <c r="A11" s="124"/>
      <c r="B11" s="124"/>
      <c r="C11" s="124"/>
      <c r="D11" s="83"/>
      <c r="E11" s="30"/>
      <c r="F11" s="26" t="s">
        <v>2106</v>
      </c>
      <c r="G11" s="124"/>
      <c r="H11" s="33"/>
    </row>
    <row r="12" spans="1:26" ht="15.75" customHeight="1">
      <c r="A12" s="124"/>
      <c r="B12" s="124"/>
      <c r="C12" s="124"/>
      <c r="D12" s="83"/>
      <c r="E12" s="84"/>
      <c r="F12" s="26" t="s">
        <v>2106</v>
      </c>
      <c r="G12" s="124"/>
      <c r="H12" s="33"/>
    </row>
    <row r="13" spans="1:26" ht="15.75" customHeight="1">
      <c r="A13" s="124"/>
      <c r="B13" s="124"/>
      <c r="C13" s="124"/>
      <c r="D13" s="83"/>
      <c r="E13" s="26"/>
      <c r="F13" s="26" t="s">
        <v>2107</v>
      </c>
      <c r="G13" s="124"/>
      <c r="H13" s="33"/>
    </row>
    <row r="14" spans="1:26" ht="15.75" customHeight="1">
      <c r="A14" s="124"/>
      <c r="B14" s="124"/>
      <c r="C14" s="124"/>
      <c r="D14" s="83"/>
      <c r="E14" s="26" t="s">
        <v>2108</v>
      </c>
      <c r="F14" s="26" t="s">
        <v>2109</v>
      </c>
      <c r="G14" s="1">
        <v>1</v>
      </c>
      <c r="H14" s="1" t="s">
        <v>2110</v>
      </c>
    </row>
    <row r="15" spans="1:26" ht="15.75" customHeight="1">
      <c r="A15" s="124"/>
      <c r="B15" s="124"/>
      <c r="C15" s="124"/>
      <c r="D15" s="83"/>
      <c r="E15" s="26" t="s">
        <v>2111</v>
      </c>
      <c r="F15" s="26" t="s">
        <v>2112</v>
      </c>
      <c r="G15" s="98">
        <v>54</v>
      </c>
      <c r="H15" s="1" t="s">
        <v>2113</v>
      </c>
    </row>
    <row r="16" spans="1:26" ht="15.75" customHeight="1">
      <c r="A16" s="124"/>
      <c r="B16" s="124"/>
      <c r="C16" s="124"/>
      <c r="D16" s="83"/>
      <c r="E16" s="26"/>
      <c r="F16" s="26" t="s">
        <v>2114</v>
      </c>
      <c r="G16" s="124"/>
      <c r="H16" s="33"/>
    </row>
    <row r="17" spans="1:8" ht="15.75" customHeight="1">
      <c r="A17" s="124"/>
      <c r="B17" s="124"/>
      <c r="C17" s="124"/>
      <c r="D17" s="83"/>
      <c r="E17" s="26"/>
      <c r="F17" s="26" t="s">
        <v>2115</v>
      </c>
      <c r="G17" s="124"/>
      <c r="H17" s="33"/>
    </row>
    <row r="18" spans="1:8" ht="15.75" customHeight="1">
      <c r="A18" s="124"/>
      <c r="B18" s="124"/>
      <c r="C18" s="124"/>
      <c r="D18" s="83"/>
      <c r="E18" s="26"/>
      <c r="F18" s="26" t="s">
        <v>2116</v>
      </c>
      <c r="G18" s="124"/>
      <c r="H18" s="33"/>
    </row>
    <row r="19" spans="1:8" ht="15.75" customHeight="1">
      <c r="A19" s="124"/>
      <c r="B19" s="124"/>
      <c r="C19" s="124"/>
      <c r="D19" s="83"/>
      <c r="E19" s="26"/>
      <c r="F19" s="26" t="s">
        <v>2117</v>
      </c>
      <c r="G19" s="124"/>
      <c r="H19" s="33"/>
    </row>
    <row r="20" spans="1:8" ht="15.75" customHeight="1">
      <c r="A20" s="124"/>
      <c r="B20" s="124"/>
      <c r="C20" s="124"/>
      <c r="D20" s="83"/>
      <c r="E20" s="26"/>
      <c r="F20" s="26" t="s">
        <v>2118</v>
      </c>
      <c r="G20" s="124"/>
      <c r="H20" s="33"/>
    </row>
    <row r="21" spans="1:8" ht="15.75" customHeight="1">
      <c r="A21" s="124"/>
      <c r="B21" s="124"/>
      <c r="C21" s="124"/>
      <c r="D21" s="83"/>
      <c r="E21" s="26"/>
      <c r="F21" s="26" t="s">
        <v>2119</v>
      </c>
      <c r="G21" s="124"/>
      <c r="H21" s="33"/>
    </row>
    <row r="22" spans="1:8" ht="15.75" customHeight="1">
      <c r="A22" s="124"/>
      <c r="B22" s="124"/>
      <c r="C22" s="124"/>
      <c r="D22" s="83"/>
      <c r="E22" s="26"/>
      <c r="F22" s="26" t="s">
        <v>2120</v>
      </c>
      <c r="G22" s="124"/>
      <c r="H22" s="33"/>
    </row>
    <row r="23" spans="1:8" ht="15.75" customHeight="1">
      <c r="A23" s="124"/>
      <c r="B23" s="124"/>
      <c r="C23" s="124"/>
      <c r="D23" s="83"/>
      <c r="E23" s="26"/>
      <c r="F23" s="26" t="s">
        <v>2121</v>
      </c>
      <c r="G23" s="124"/>
      <c r="H23" s="33"/>
    </row>
    <row r="24" spans="1:8" ht="15.75" customHeight="1">
      <c r="A24" s="124"/>
      <c r="B24" s="124"/>
      <c r="C24" s="124"/>
      <c r="D24" s="83"/>
      <c r="E24" s="26"/>
      <c r="F24" s="26" t="s">
        <v>2122</v>
      </c>
      <c r="G24" s="124"/>
      <c r="H24" s="33"/>
    </row>
    <row r="25" spans="1:8" ht="15.75" customHeight="1">
      <c r="A25" s="124"/>
      <c r="B25" s="124"/>
      <c r="C25" s="124"/>
      <c r="D25" s="83"/>
      <c r="E25" s="85"/>
      <c r="F25" s="26" t="s">
        <v>2123</v>
      </c>
      <c r="G25" s="124"/>
      <c r="H25" s="33"/>
    </row>
    <row r="26" spans="1:8" ht="15.75" customHeight="1">
      <c r="A26" s="124"/>
      <c r="B26" s="124"/>
      <c r="C26" s="124"/>
      <c r="D26" s="83"/>
      <c r="E26" s="26"/>
      <c r="F26" s="26" t="s">
        <v>2124</v>
      </c>
      <c r="G26" s="124"/>
      <c r="H26" s="33"/>
    </row>
    <row r="27" spans="1:8" ht="15.75" customHeight="1">
      <c r="A27" s="124"/>
      <c r="B27" s="124"/>
      <c r="C27" s="124"/>
      <c r="D27" s="83"/>
      <c r="E27" s="26"/>
      <c r="F27" s="26" t="s">
        <v>2125</v>
      </c>
      <c r="G27" s="124"/>
      <c r="H27" s="33"/>
    </row>
    <row r="28" spans="1:8" ht="15.75" customHeight="1">
      <c r="A28" s="124"/>
      <c r="B28" s="124"/>
      <c r="C28" s="124"/>
      <c r="D28" s="83"/>
      <c r="E28" s="26"/>
      <c r="F28" s="26" t="s">
        <v>2126</v>
      </c>
      <c r="G28" s="124"/>
      <c r="H28" s="33"/>
    </row>
    <row r="29" spans="1:8" ht="15.75" customHeight="1">
      <c r="A29" s="124"/>
      <c r="B29" s="124"/>
      <c r="C29" s="124"/>
      <c r="D29" s="83"/>
      <c r="E29" s="26"/>
      <c r="F29" s="26" t="s">
        <v>2127</v>
      </c>
      <c r="G29" s="124"/>
      <c r="H29" s="33"/>
    </row>
    <row r="30" spans="1:8" ht="15.75" customHeight="1">
      <c r="A30" s="124"/>
      <c r="B30" s="124"/>
      <c r="C30" s="124"/>
      <c r="D30" s="83"/>
      <c r="E30" s="26"/>
      <c r="F30" s="26" t="s">
        <v>2128</v>
      </c>
      <c r="G30" s="124"/>
      <c r="H30" s="33"/>
    </row>
    <row r="31" spans="1:8" ht="15.75" customHeight="1">
      <c r="A31" s="124"/>
      <c r="B31" s="124"/>
      <c r="C31" s="124"/>
      <c r="D31" s="83"/>
      <c r="E31" s="26"/>
      <c r="F31" s="26" t="s">
        <v>2129</v>
      </c>
      <c r="G31" s="124"/>
      <c r="H31" s="33"/>
    </row>
    <row r="32" spans="1:8" ht="15.75" customHeight="1">
      <c r="A32" s="124"/>
      <c r="B32" s="124"/>
      <c r="C32" s="124"/>
      <c r="D32" s="83"/>
      <c r="E32" s="26"/>
      <c r="F32" s="26" t="s">
        <v>2130</v>
      </c>
      <c r="G32" s="124"/>
      <c r="H32" s="33"/>
    </row>
    <row r="33" spans="1:8" ht="15.75" customHeight="1">
      <c r="A33" s="124"/>
      <c r="B33" s="124"/>
      <c r="C33" s="124"/>
      <c r="D33" s="83"/>
      <c r="E33" s="26"/>
      <c r="F33" s="26" t="s">
        <v>2131</v>
      </c>
      <c r="G33" s="124"/>
      <c r="H33" s="33"/>
    </row>
    <row r="34" spans="1:8" ht="15.75" customHeight="1">
      <c r="A34" s="124"/>
      <c r="B34" s="124"/>
      <c r="C34" s="124"/>
      <c r="D34" s="83"/>
      <c r="E34" s="26"/>
      <c r="F34" s="26" t="s">
        <v>2132</v>
      </c>
      <c r="G34" s="124"/>
      <c r="H34" s="33"/>
    </row>
    <row r="35" spans="1:8" ht="15.75" customHeight="1">
      <c r="A35" s="124"/>
      <c r="B35" s="124"/>
      <c r="C35" s="124"/>
      <c r="D35" s="83"/>
      <c r="E35" s="26"/>
      <c r="F35" s="26" t="s">
        <v>2133</v>
      </c>
      <c r="G35" s="124"/>
      <c r="H35" s="33"/>
    </row>
    <row r="36" spans="1:8" ht="15.75" customHeight="1">
      <c r="A36" s="124"/>
      <c r="B36" s="124"/>
      <c r="C36" s="124"/>
      <c r="D36" s="83"/>
      <c r="E36" s="85"/>
      <c r="F36" s="26" t="s">
        <v>2134</v>
      </c>
      <c r="G36" s="124"/>
      <c r="H36" s="33"/>
    </row>
    <row r="37" spans="1:8" ht="15.75" customHeight="1">
      <c r="A37" s="124"/>
      <c r="B37" s="124"/>
      <c r="C37" s="124"/>
      <c r="D37" s="83"/>
      <c r="E37" s="26"/>
      <c r="F37" s="26" t="s">
        <v>2135</v>
      </c>
      <c r="G37" s="124"/>
      <c r="H37" s="33"/>
    </row>
    <row r="38" spans="1:8" ht="15.75" customHeight="1">
      <c r="A38" s="124"/>
      <c r="B38" s="124"/>
      <c r="C38" s="124"/>
      <c r="D38" s="83"/>
      <c r="E38" s="26"/>
      <c r="F38" s="26" t="s">
        <v>2136</v>
      </c>
      <c r="G38" s="124"/>
      <c r="H38" s="33"/>
    </row>
    <row r="39" spans="1:8" ht="15.75" customHeight="1">
      <c r="A39" s="124"/>
      <c r="B39" s="124"/>
      <c r="C39" s="124"/>
      <c r="D39" s="83"/>
      <c r="E39" s="26"/>
      <c r="F39" s="26" t="s">
        <v>2137</v>
      </c>
      <c r="G39" s="124"/>
      <c r="H39" s="33"/>
    </row>
    <row r="40" spans="1:8" ht="15.75" customHeight="1">
      <c r="A40" s="124"/>
      <c r="B40" s="124"/>
      <c r="C40" s="124"/>
      <c r="D40" s="83"/>
      <c r="E40" s="26"/>
      <c r="F40" s="26" t="s">
        <v>2137</v>
      </c>
      <c r="G40" s="124"/>
      <c r="H40" s="33"/>
    </row>
    <row r="41" spans="1:8" ht="15.75" customHeight="1">
      <c r="A41" s="124"/>
      <c r="B41" s="124"/>
      <c r="C41" s="124"/>
      <c r="D41" s="83"/>
      <c r="E41" s="26"/>
      <c r="F41" s="26" t="s">
        <v>2138</v>
      </c>
      <c r="G41" s="124"/>
      <c r="H41" s="33"/>
    </row>
    <row r="42" spans="1:8" ht="15.75" customHeight="1">
      <c r="A42" s="124"/>
      <c r="B42" s="124"/>
      <c r="C42" s="124"/>
      <c r="D42" s="83"/>
      <c r="E42" s="26"/>
      <c r="F42" s="26" t="s">
        <v>2139</v>
      </c>
      <c r="G42" s="124"/>
      <c r="H42" s="33"/>
    </row>
    <row r="43" spans="1:8" ht="15.75" customHeight="1">
      <c r="A43" s="124"/>
      <c r="B43" s="124"/>
      <c r="C43" s="124"/>
      <c r="D43" s="83"/>
      <c r="E43" s="26"/>
      <c r="F43" s="1" t="s">
        <v>2140</v>
      </c>
      <c r="G43" s="124"/>
      <c r="H43" s="33"/>
    </row>
    <row r="44" spans="1:8" ht="15.75" customHeight="1">
      <c r="A44" s="124"/>
      <c r="B44" s="124"/>
      <c r="C44" s="124"/>
      <c r="D44" s="83"/>
      <c r="E44" s="26"/>
      <c r="F44" s="26" t="s">
        <v>2141</v>
      </c>
      <c r="G44" s="124"/>
      <c r="H44" s="33"/>
    </row>
    <row r="45" spans="1:8" ht="15.75" customHeight="1">
      <c r="A45" s="124"/>
      <c r="B45" s="124"/>
      <c r="C45" s="124"/>
      <c r="D45" s="83"/>
      <c r="E45" s="85"/>
      <c r="F45" s="26" t="s">
        <v>2142</v>
      </c>
      <c r="G45" s="124"/>
      <c r="H45" s="33"/>
    </row>
    <row r="46" spans="1:8" ht="15.75" customHeight="1">
      <c r="A46" s="124"/>
      <c r="B46" s="124"/>
      <c r="C46" s="124"/>
      <c r="D46" s="83"/>
      <c r="E46" s="26"/>
      <c r="F46" s="26" t="s">
        <v>2143</v>
      </c>
      <c r="G46" s="124"/>
      <c r="H46" s="33"/>
    </row>
    <row r="47" spans="1:8" ht="15.75" customHeight="1">
      <c r="A47" s="124"/>
      <c r="B47" s="124"/>
      <c r="C47" s="124"/>
      <c r="D47" s="83"/>
      <c r="E47" s="26"/>
      <c r="F47" s="26" t="s">
        <v>2144</v>
      </c>
      <c r="G47" s="124"/>
      <c r="H47" s="33"/>
    </row>
    <row r="48" spans="1:8" ht="15.75" customHeight="1">
      <c r="A48" s="124"/>
      <c r="B48" s="124"/>
      <c r="C48" s="124"/>
      <c r="D48" s="83"/>
      <c r="E48" s="85"/>
      <c r="F48" s="26" t="s">
        <v>2145</v>
      </c>
      <c r="G48" s="124"/>
      <c r="H48" s="33"/>
    </row>
    <row r="49" spans="1:8" ht="15.75" customHeight="1">
      <c r="A49" s="124"/>
      <c r="B49" s="124"/>
      <c r="C49" s="124"/>
      <c r="D49" s="83"/>
      <c r="E49" s="26"/>
      <c r="F49" s="26" t="s">
        <v>2146</v>
      </c>
      <c r="G49" s="124"/>
      <c r="H49" s="33"/>
    </row>
    <row r="50" spans="1:8" ht="15.75" customHeight="1">
      <c r="A50" s="124"/>
      <c r="B50" s="124"/>
      <c r="C50" s="124"/>
      <c r="D50" s="83"/>
      <c r="E50" s="26"/>
      <c r="F50" s="26" t="s">
        <v>2147</v>
      </c>
      <c r="G50" s="124"/>
      <c r="H50" s="33"/>
    </row>
    <row r="51" spans="1:8" ht="15.75" customHeight="1">
      <c r="A51" s="124"/>
      <c r="B51" s="124"/>
      <c r="C51" s="124"/>
      <c r="D51" s="83"/>
      <c r="E51" s="85"/>
      <c r="F51" s="26" t="s">
        <v>2148</v>
      </c>
      <c r="G51" s="124"/>
      <c r="H51" s="33"/>
    </row>
    <row r="52" spans="1:8" ht="15.75" customHeight="1">
      <c r="A52" s="124"/>
      <c r="B52" s="124"/>
      <c r="C52" s="124"/>
      <c r="D52" s="83"/>
      <c r="E52" s="26"/>
      <c r="F52" s="26" t="s">
        <v>2149</v>
      </c>
      <c r="G52" s="124"/>
      <c r="H52" s="33"/>
    </row>
    <row r="53" spans="1:8" ht="15.75" customHeight="1">
      <c r="A53" s="124"/>
      <c r="B53" s="124"/>
      <c r="C53" s="124"/>
      <c r="D53" s="83"/>
      <c r="E53" s="26"/>
      <c r="F53" s="26" t="s">
        <v>2150</v>
      </c>
      <c r="G53" s="124"/>
      <c r="H53" s="33"/>
    </row>
    <row r="54" spans="1:8" ht="15.75" customHeight="1">
      <c r="A54" s="124"/>
      <c r="B54" s="124"/>
      <c r="C54" s="124"/>
      <c r="D54" s="83"/>
      <c r="E54" s="26"/>
      <c r="F54" s="26" t="s">
        <v>2151</v>
      </c>
      <c r="G54" s="124"/>
      <c r="H54" s="33"/>
    </row>
    <row r="55" spans="1:8" ht="15.75" customHeight="1">
      <c r="A55" s="124"/>
      <c r="B55" s="124"/>
      <c r="C55" s="124"/>
      <c r="D55" s="83"/>
      <c r="E55" s="26"/>
      <c r="F55" s="26" t="s">
        <v>2152</v>
      </c>
      <c r="G55" s="124"/>
      <c r="H55" s="33"/>
    </row>
    <row r="56" spans="1:8" ht="15.75" customHeight="1">
      <c r="A56" s="124"/>
      <c r="B56" s="124"/>
      <c r="C56" s="124"/>
      <c r="D56" s="83"/>
      <c r="E56" s="26"/>
      <c r="F56" s="26" t="s">
        <v>2153</v>
      </c>
      <c r="G56" s="124"/>
      <c r="H56" s="33"/>
    </row>
    <row r="57" spans="1:8" ht="15.75" customHeight="1">
      <c r="A57" s="124"/>
      <c r="B57" s="124"/>
      <c r="C57" s="124"/>
      <c r="D57" s="83"/>
      <c r="E57" s="26"/>
      <c r="F57" s="26" t="s">
        <v>2154</v>
      </c>
      <c r="G57" s="124"/>
      <c r="H57" s="33"/>
    </row>
    <row r="58" spans="1:8" ht="15.75" customHeight="1">
      <c r="A58" s="124"/>
      <c r="B58" s="124"/>
      <c r="C58" s="124"/>
      <c r="D58" s="83"/>
      <c r="E58" s="26"/>
      <c r="F58" s="26" t="s">
        <v>2155</v>
      </c>
      <c r="G58" s="124"/>
      <c r="H58" s="33"/>
    </row>
    <row r="59" spans="1:8" ht="15.75" customHeight="1">
      <c r="A59" s="124"/>
      <c r="B59" s="124"/>
      <c r="C59" s="124"/>
      <c r="D59" s="83"/>
      <c r="E59" s="26"/>
      <c r="F59" s="26" t="s">
        <v>2156</v>
      </c>
      <c r="G59" s="124"/>
      <c r="H59" s="33"/>
    </row>
    <row r="60" spans="1:8" ht="14">
      <c r="A60" s="124"/>
      <c r="B60" s="124"/>
      <c r="C60" s="124"/>
      <c r="D60" s="83"/>
      <c r="E60" s="26"/>
      <c r="F60" s="26" t="s">
        <v>2157</v>
      </c>
      <c r="G60" s="124"/>
      <c r="H60" s="33"/>
    </row>
    <row r="61" spans="1:8" ht="14">
      <c r="A61" s="124"/>
      <c r="B61" s="124"/>
      <c r="C61" s="124"/>
      <c r="D61" s="83"/>
      <c r="E61" s="26"/>
      <c r="F61" s="26" t="s">
        <v>2158</v>
      </c>
      <c r="G61" s="124"/>
      <c r="H61" s="33"/>
    </row>
    <row r="62" spans="1:8" ht="13">
      <c r="A62" s="124"/>
      <c r="B62" s="124"/>
      <c r="C62" s="124"/>
      <c r="D62" s="83"/>
      <c r="E62" s="26"/>
      <c r="F62" s="1" t="s">
        <v>2159</v>
      </c>
      <c r="G62" s="124"/>
      <c r="H62" s="33"/>
    </row>
    <row r="63" spans="1:8" ht="28">
      <c r="A63" s="124"/>
      <c r="B63" s="124"/>
      <c r="C63" s="124"/>
      <c r="D63" s="83"/>
      <c r="E63" s="26"/>
      <c r="F63" s="26" t="s">
        <v>2160</v>
      </c>
      <c r="G63" s="124"/>
      <c r="H63" s="33"/>
    </row>
    <row r="64" spans="1:8" ht="14">
      <c r="A64" s="124"/>
      <c r="B64" s="124"/>
      <c r="C64" s="124"/>
      <c r="D64" s="83"/>
      <c r="E64" s="26"/>
      <c r="F64" s="26" t="s">
        <v>2161</v>
      </c>
      <c r="G64" s="124"/>
      <c r="H64" s="33"/>
    </row>
    <row r="65" spans="1:8" ht="14">
      <c r="A65" s="124"/>
      <c r="B65" s="124"/>
      <c r="C65" s="124"/>
      <c r="D65" s="83"/>
      <c r="E65" s="85"/>
      <c r="F65" s="26" t="s">
        <v>2162</v>
      </c>
      <c r="G65" s="124"/>
      <c r="H65" s="33"/>
    </row>
    <row r="66" spans="1:8" ht="28">
      <c r="A66" s="124"/>
      <c r="B66" s="124"/>
      <c r="C66" s="124"/>
      <c r="D66" s="83"/>
      <c r="E66" s="26"/>
      <c r="F66" s="26" t="s">
        <v>2163</v>
      </c>
      <c r="G66" s="124"/>
      <c r="H66" s="33"/>
    </row>
    <row r="67" spans="1:8" ht="14">
      <c r="A67" s="124"/>
      <c r="B67" s="124"/>
      <c r="C67" s="124"/>
      <c r="D67" s="83"/>
      <c r="E67" s="26"/>
      <c r="F67" s="26" t="s">
        <v>2164</v>
      </c>
      <c r="G67" s="124"/>
      <c r="H67" s="33"/>
    </row>
    <row r="68" spans="1:8" ht="14">
      <c r="A68" s="124"/>
      <c r="B68" s="124"/>
      <c r="C68" s="124"/>
      <c r="D68" s="83"/>
      <c r="E68" s="85"/>
      <c r="F68" s="26" t="s">
        <v>2165</v>
      </c>
      <c r="G68" s="124"/>
      <c r="H68" s="33"/>
    </row>
    <row r="69" spans="1:8" ht="28">
      <c r="A69" s="124"/>
      <c r="B69" s="124"/>
      <c r="C69" s="124"/>
      <c r="D69" s="83"/>
      <c r="E69" s="26" t="s">
        <v>2166</v>
      </c>
      <c r="F69" s="26" t="s">
        <v>2167</v>
      </c>
      <c r="G69" s="98">
        <v>16</v>
      </c>
      <c r="H69" s="1" t="s">
        <v>2168</v>
      </c>
    </row>
    <row r="70" spans="1:8" ht="14">
      <c r="A70" s="124"/>
      <c r="B70" s="124"/>
      <c r="C70" s="124"/>
      <c r="D70" s="83"/>
      <c r="E70" s="26"/>
      <c r="F70" s="26" t="s">
        <v>2169</v>
      </c>
      <c r="G70" s="124"/>
      <c r="H70" s="33"/>
    </row>
    <row r="71" spans="1:8" ht="14">
      <c r="A71" s="124"/>
      <c r="B71" s="124"/>
      <c r="C71" s="124"/>
      <c r="D71" s="83"/>
      <c r="E71" s="26"/>
      <c r="F71" s="26" t="s">
        <v>2170</v>
      </c>
      <c r="G71" s="124"/>
      <c r="H71" s="33"/>
    </row>
    <row r="72" spans="1:8" ht="14">
      <c r="A72" s="124"/>
      <c r="B72" s="124"/>
      <c r="C72" s="124"/>
      <c r="D72" s="83"/>
      <c r="E72" s="26"/>
      <c r="F72" s="26" t="s">
        <v>2171</v>
      </c>
      <c r="G72" s="124"/>
      <c r="H72" s="33"/>
    </row>
    <row r="73" spans="1:8" ht="14">
      <c r="A73" s="124"/>
      <c r="B73" s="124"/>
      <c r="C73" s="124"/>
      <c r="D73" s="83"/>
      <c r="E73" s="26"/>
      <c r="F73" s="26" t="s">
        <v>2172</v>
      </c>
      <c r="G73" s="124"/>
      <c r="H73" s="33"/>
    </row>
    <row r="74" spans="1:8" ht="14">
      <c r="A74" s="124"/>
      <c r="B74" s="124"/>
      <c r="C74" s="124"/>
      <c r="D74" s="83"/>
      <c r="E74" s="26"/>
      <c r="F74" s="26" t="s">
        <v>2173</v>
      </c>
      <c r="G74" s="124"/>
      <c r="H74" s="33"/>
    </row>
    <row r="75" spans="1:8" ht="14">
      <c r="A75" s="124"/>
      <c r="B75" s="124"/>
      <c r="C75" s="124"/>
      <c r="D75" s="83"/>
      <c r="E75" s="26"/>
      <c r="F75" s="26" t="s">
        <v>2174</v>
      </c>
      <c r="G75" s="124"/>
      <c r="H75" s="33"/>
    </row>
    <row r="76" spans="1:8" ht="14">
      <c r="A76" s="124"/>
      <c r="B76" s="124"/>
      <c r="C76" s="124"/>
      <c r="D76" s="83"/>
      <c r="E76" s="26"/>
      <c r="F76" s="26" t="s">
        <v>2175</v>
      </c>
      <c r="G76" s="124"/>
      <c r="H76" s="33"/>
    </row>
    <row r="77" spans="1:8" ht="14">
      <c r="A77" s="124"/>
      <c r="B77" s="124"/>
      <c r="C77" s="124"/>
      <c r="D77" s="83"/>
      <c r="E77" s="26"/>
      <c r="F77" s="26" t="s">
        <v>2176</v>
      </c>
      <c r="G77" s="124"/>
      <c r="H77" s="33"/>
    </row>
    <row r="78" spans="1:8" ht="28">
      <c r="A78" s="124"/>
      <c r="B78" s="124"/>
      <c r="C78" s="124"/>
      <c r="D78" s="83"/>
      <c r="E78" s="26"/>
      <c r="F78" s="26" t="s">
        <v>2177</v>
      </c>
      <c r="G78" s="124"/>
      <c r="H78" s="33"/>
    </row>
    <row r="79" spans="1:8" ht="28">
      <c r="A79" s="124"/>
      <c r="B79" s="124"/>
      <c r="C79" s="124"/>
      <c r="D79" s="83"/>
      <c r="E79" s="26"/>
      <c r="F79" s="26" t="s">
        <v>2178</v>
      </c>
      <c r="G79" s="124"/>
      <c r="H79" s="33"/>
    </row>
    <row r="80" spans="1:8" ht="14">
      <c r="A80" s="124"/>
      <c r="B80" s="124"/>
      <c r="C80" s="124"/>
      <c r="D80" s="83"/>
      <c r="E80" s="26"/>
      <c r="F80" s="26" t="s">
        <v>2179</v>
      </c>
      <c r="G80" s="124"/>
      <c r="H80" s="33"/>
    </row>
    <row r="81" spans="1:8" ht="28">
      <c r="A81" s="124"/>
      <c r="B81" s="124"/>
      <c r="C81" s="124"/>
      <c r="D81" s="83"/>
      <c r="E81" s="26"/>
      <c r="F81" s="26" t="s">
        <v>2180</v>
      </c>
      <c r="G81" s="124"/>
      <c r="H81" s="33"/>
    </row>
    <row r="82" spans="1:8" ht="14">
      <c r="A82" s="124"/>
      <c r="B82" s="124"/>
      <c r="C82" s="124"/>
      <c r="D82" s="83"/>
      <c r="E82" s="26"/>
      <c r="F82" s="26" t="s">
        <v>2181</v>
      </c>
      <c r="G82" s="124"/>
      <c r="H82" s="33"/>
    </row>
    <row r="83" spans="1:8" ht="14">
      <c r="A83" s="124"/>
      <c r="B83" s="124"/>
      <c r="C83" s="124"/>
      <c r="D83" s="83"/>
      <c r="E83" s="26"/>
      <c r="F83" s="26" t="s">
        <v>2182</v>
      </c>
      <c r="G83" s="124"/>
      <c r="H83" s="33"/>
    </row>
    <row r="84" spans="1:8" ht="14">
      <c r="A84" s="124"/>
      <c r="B84" s="124"/>
      <c r="C84" s="124"/>
      <c r="D84" s="83"/>
      <c r="E84" s="26"/>
      <c r="F84" s="26" t="s">
        <v>2183</v>
      </c>
      <c r="G84" s="124"/>
      <c r="H84" s="33"/>
    </row>
    <row r="85" spans="1:8" ht="42">
      <c r="A85" s="124"/>
      <c r="B85" s="124"/>
      <c r="C85" s="124"/>
      <c r="D85" s="83"/>
      <c r="E85" s="26" t="s">
        <v>2184</v>
      </c>
      <c r="F85" s="26" t="s">
        <v>2185</v>
      </c>
      <c r="G85" s="98">
        <v>4</v>
      </c>
      <c r="H85" s="1" t="s">
        <v>2186</v>
      </c>
    </row>
    <row r="86" spans="1:8" ht="28">
      <c r="A86" s="124"/>
      <c r="B86" s="124"/>
      <c r="C86" s="124"/>
      <c r="D86" s="83"/>
      <c r="E86" s="26"/>
      <c r="F86" s="26" t="s">
        <v>2187</v>
      </c>
      <c r="G86" s="124"/>
      <c r="H86" s="33"/>
    </row>
    <row r="87" spans="1:8" ht="14">
      <c r="A87" s="124"/>
      <c r="B87" s="124"/>
      <c r="C87" s="124"/>
      <c r="D87" s="83"/>
      <c r="E87" s="26"/>
      <c r="F87" s="26" t="s">
        <v>2188</v>
      </c>
      <c r="G87" s="124"/>
      <c r="H87" s="33"/>
    </row>
    <row r="88" spans="1:8" ht="28">
      <c r="A88" s="124"/>
      <c r="B88" s="124"/>
      <c r="C88" s="124"/>
      <c r="D88" s="83"/>
      <c r="E88" s="26"/>
      <c r="F88" s="26" t="s">
        <v>2189</v>
      </c>
      <c r="G88" s="124"/>
      <c r="H88" s="33"/>
    </row>
    <row r="89" spans="1:8" ht="42">
      <c r="A89" s="124"/>
      <c r="B89" s="124"/>
      <c r="C89" s="123" t="s">
        <v>2190</v>
      </c>
      <c r="D89" s="83"/>
      <c r="E89" s="26" t="s">
        <v>2191</v>
      </c>
      <c r="F89" s="26" t="s">
        <v>2192</v>
      </c>
      <c r="G89" s="98">
        <v>38</v>
      </c>
      <c r="H89" s="1" t="s">
        <v>2193</v>
      </c>
    </row>
    <row r="90" spans="1:8" ht="28">
      <c r="A90" s="124"/>
      <c r="B90" s="124"/>
      <c r="C90" s="124"/>
      <c r="D90" s="83"/>
      <c r="E90" s="85"/>
      <c r="F90" s="26" t="s">
        <v>2194</v>
      </c>
      <c r="G90" s="124"/>
      <c r="H90" s="33"/>
    </row>
    <row r="91" spans="1:8" ht="28">
      <c r="A91" s="124"/>
      <c r="B91" s="124"/>
      <c r="C91" s="124"/>
      <c r="D91" s="83"/>
      <c r="E91" s="26"/>
      <c r="F91" s="26" t="s">
        <v>2195</v>
      </c>
      <c r="G91" s="124"/>
      <c r="H91" s="33"/>
    </row>
    <row r="92" spans="1:8" ht="14">
      <c r="A92" s="124"/>
      <c r="B92" s="124"/>
      <c r="C92" s="124"/>
      <c r="D92" s="83"/>
      <c r="E92" s="26"/>
      <c r="F92" s="26" t="s">
        <v>2196</v>
      </c>
      <c r="G92" s="124"/>
      <c r="H92" s="33"/>
    </row>
    <row r="93" spans="1:8" ht="28">
      <c r="A93" s="124"/>
      <c r="B93" s="124"/>
      <c r="C93" s="124"/>
      <c r="D93" s="83"/>
      <c r="E93" s="26"/>
      <c r="F93" s="26" t="s">
        <v>2197</v>
      </c>
      <c r="G93" s="124"/>
      <c r="H93" s="33"/>
    </row>
    <row r="94" spans="1:8" ht="28">
      <c r="A94" s="124"/>
      <c r="B94" s="124"/>
      <c r="C94" s="124"/>
      <c r="D94" s="83"/>
      <c r="E94" s="26"/>
      <c r="F94" s="26" t="s">
        <v>2198</v>
      </c>
      <c r="G94" s="124"/>
      <c r="H94" s="33"/>
    </row>
    <row r="95" spans="1:8" ht="28">
      <c r="A95" s="124"/>
      <c r="B95" s="124"/>
      <c r="C95" s="124"/>
      <c r="D95" s="83"/>
      <c r="E95" s="26"/>
      <c r="F95" s="26" t="s">
        <v>2199</v>
      </c>
      <c r="G95" s="124"/>
      <c r="H95" s="33"/>
    </row>
    <row r="96" spans="1:8" ht="28">
      <c r="A96" s="124"/>
      <c r="B96" s="124"/>
      <c r="C96" s="124"/>
      <c r="D96" s="83"/>
      <c r="E96" s="26"/>
      <c r="F96" s="26" t="s">
        <v>2200</v>
      </c>
      <c r="G96" s="124"/>
      <c r="H96" s="33"/>
    </row>
    <row r="97" spans="1:8" ht="13">
      <c r="A97" s="124"/>
      <c r="B97" s="124"/>
      <c r="C97" s="124"/>
      <c r="D97" s="83"/>
      <c r="E97" s="26"/>
      <c r="F97" s="1" t="s">
        <v>2201</v>
      </c>
      <c r="G97" s="124"/>
      <c r="H97" s="33"/>
    </row>
    <row r="98" spans="1:8" ht="14">
      <c r="A98" s="124"/>
      <c r="B98" s="124"/>
      <c r="C98" s="124"/>
      <c r="D98" s="83"/>
      <c r="E98" s="26"/>
      <c r="F98" s="26" t="s">
        <v>2202</v>
      </c>
      <c r="G98" s="124"/>
      <c r="H98" s="33"/>
    </row>
    <row r="99" spans="1:8" ht="14">
      <c r="A99" s="124"/>
      <c r="B99" s="124"/>
      <c r="C99" s="124"/>
      <c r="D99" s="83"/>
      <c r="E99" s="26"/>
      <c r="F99" s="26" t="s">
        <v>2203</v>
      </c>
      <c r="G99" s="124"/>
      <c r="H99" s="33"/>
    </row>
    <row r="100" spans="1:8" ht="14">
      <c r="A100" s="124"/>
      <c r="B100" s="124"/>
      <c r="C100" s="124"/>
      <c r="D100" s="83"/>
      <c r="E100" s="26"/>
      <c r="F100" s="26" t="s">
        <v>2204</v>
      </c>
      <c r="G100" s="124"/>
      <c r="H100" s="33"/>
    </row>
    <row r="101" spans="1:8" ht="28">
      <c r="A101" s="124"/>
      <c r="B101" s="124"/>
      <c r="C101" s="124"/>
      <c r="D101" s="83"/>
      <c r="E101" s="26"/>
      <c r="F101" s="26" t="s">
        <v>2205</v>
      </c>
      <c r="G101" s="124"/>
      <c r="H101" s="33"/>
    </row>
    <row r="102" spans="1:8" ht="13">
      <c r="A102" s="124"/>
      <c r="B102" s="124"/>
      <c r="C102" s="124"/>
      <c r="D102" s="83"/>
      <c r="E102" s="26"/>
      <c r="F102" s="1" t="s">
        <v>2206</v>
      </c>
      <c r="G102" s="124"/>
      <c r="H102" s="33"/>
    </row>
    <row r="103" spans="1:8" ht="14">
      <c r="A103" s="124"/>
      <c r="B103" s="124"/>
      <c r="C103" s="124"/>
      <c r="D103" s="83"/>
      <c r="E103" s="26"/>
      <c r="F103" s="26" t="s">
        <v>2207</v>
      </c>
      <c r="G103" s="124"/>
      <c r="H103" s="33"/>
    </row>
    <row r="104" spans="1:8" ht="13">
      <c r="A104" s="124"/>
      <c r="B104" s="124"/>
      <c r="C104" s="124"/>
      <c r="D104" s="83"/>
      <c r="E104" s="26"/>
      <c r="F104" s="1" t="s">
        <v>2208</v>
      </c>
      <c r="G104" s="124"/>
      <c r="H104" s="33"/>
    </row>
    <row r="105" spans="1:8" ht="28">
      <c r="A105" s="124"/>
      <c r="B105" s="124"/>
      <c r="C105" s="124"/>
      <c r="D105" s="83"/>
      <c r="E105" s="26"/>
      <c r="F105" s="26" t="s">
        <v>2209</v>
      </c>
      <c r="G105" s="124"/>
      <c r="H105" s="33"/>
    </row>
    <row r="106" spans="1:8" ht="14">
      <c r="A106" s="124"/>
      <c r="B106" s="124"/>
      <c r="C106" s="124"/>
      <c r="D106" s="83"/>
      <c r="E106" s="26"/>
      <c r="F106" s="26" t="s">
        <v>2210</v>
      </c>
      <c r="G106" s="124"/>
      <c r="H106" s="33"/>
    </row>
    <row r="107" spans="1:8" ht="14">
      <c r="A107" s="124"/>
      <c r="B107" s="124"/>
      <c r="C107" s="124"/>
      <c r="D107" s="83"/>
      <c r="E107" s="26"/>
      <c r="F107" s="26" t="s">
        <v>2211</v>
      </c>
      <c r="G107" s="124"/>
      <c r="H107" s="33"/>
    </row>
    <row r="108" spans="1:8" ht="14">
      <c r="A108" s="124"/>
      <c r="B108" s="124"/>
      <c r="C108" s="124"/>
      <c r="D108" s="83"/>
      <c r="E108" s="26"/>
      <c r="F108" s="26" t="s">
        <v>2212</v>
      </c>
      <c r="G108" s="124"/>
      <c r="H108" s="33"/>
    </row>
    <row r="109" spans="1:8" ht="14">
      <c r="A109" s="124"/>
      <c r="B109" s="124"/>
      <c r="C109" s="124"/>
      <c r="D109" s="83"/>
      <c r="E109" s="26"/>
      <c r="F109" s="26" t="s">
        <v>2213</v>
      </c>
      <c r="G109" s="124"/>
      <c r="H109" s="33"/>
    </row>
    <row r="110" spans="1:8" ht="28">
      <c r="A110" s="124"/>
      <c r="B110" s="124"/>
      <c r="C110" s="124"/>
      <c r="D110" s="83"/>
      <c r="E110" s="26"/>
      <c r="F110" s="26" t="s">
        <v>2214</v>
      </c>
      <c r="G110" s="124"/>
      <c r="H110" s="33"/>
    </row>
    <row r="111" spans="1:8" ht="14">
      <c r="A111" s="124"/>
      <c r="B111" s="124"/>
      <c r="C111" s="124"/>
      <c r="D111" s="83"/>
      <c r="E111" s="26"/>
      <c r="F111" s="26" t="s">
        <v>2215</v>
      </c>
      <c r="G111" s="124"/>
      <c r="H111" s="33"/>
    </row>
    <row r="112" spans="1:8" ht="14">
      <c r="A112" s="124"/>
      <c r="B112" s="124"/>
      <c r="C112" s="124"/>
      <c r="D112" s="83"/>
      <c r="E112" s="26"/>
      <c r="F112" s="26" t="s">
        <v>2216</v>
      </c>
      <c r="G112" s="124"/>
      <c r="H112" s="33"/>
    </row>
    <row r="113" spans="1:8" ht="14">
      <c r="A113" s="124"/>
      <c r="B113" s="124"/>
      <c r="C113" s="124"/>
      <c r="D113" s="83"/>
      <c r="E113" s="26"/>
      <c r="F113" s="26" t="s">
        <v>2217</v>
      </c>
      <c r="G113" s="124"/>
      <c r="H113" s="33"/>
    </row>
    <row r="114" spans="1:8" ht="14">
      <c r="A114" s="124"/>
      <c r="B114" s="124"/>
      <c r="C114" s="124"/>
      <c r="D114" s="83"/>
      <c r="E114" s="26"/>
      <c r="F114" s="26" t="s">
        <v>2218</v>
      </c>
      <c r="G114" s="124"/>
      <c r="H114" s="33"/>
    </row>
    <row r="115" spans="1:8" ht="14">
      <c r="A115" s="124"/>
      <c r="B115" s="124"/>
      <c r="C115" s="124"/>
      <c r="D115" s="83"/>
      <c r="E115" s="26"/>
      <c r="F115" s="26" t="s">
        <v>2219</v>
      </c>
      <c r="G115" s="124"/>
      <c r="H115" s="33"/>
    </row>
    <row r="116" spans="1:8" ht="28">
      <c r="A116" s="124"/>
      <c r="B116" s="124"/>
      <c r="C116" s="124"/>
      <c r="D116" s="83"/>
      <c r="E116" s="26"/>
      <c r="F116" s="26" t="s">
        <v>2220</v>
      </c>
      <c r="G116" s="124"/>
      <c r="H116" s="33"/>
    </row>
    <row r="117" spans="1:8" ht="28">
      <c r="A117" s="124"/>
      <c r="B117" s="124"/>
      <c r="C117" s="124"/>
      <c r="D117" s="83"/>
      <c r="E117" s="26"/>
      <c r="F117" s="26" t="s">
        <v>2221</v>
      </c>
      <c r="G117" s="124"/>
      <c r="H117" s="33"/>
    </row>
    <row r="118" spans="1:8" ht="28">
      <c r="A118" s="124"/>
      <c r="B118" s="124"/>
      <c r="C118" s="124"/>
      <c r="D118" s="83"/>
      <c r="E118" s="26"/>
      <c r="F118" s="26" t="s">
        <v>2222</v>
      </c>
      <c r="G118" s="124"/>
      <c r="H118" s="33"/>
    </row>
    <row r="119" spans="1:8" ht="28">
      <c r="A119" s="124"/>
      <c r="B119" s="124"/>
      <c r="C119" s="124"/>
      <c r="D119" s="83"/>
      <c r="E119" s="85"/>
      <c r="F119" s="26" t="s">
        <v>2223</v>
      </c>
      <c r="G119" s="124"/>
      <c r="H119" s="33"/>
    </row>
    <row r="120" spans="1:8" ht="14">
      <c r="A120" s="124"/>
      <c r="B120" s="124"/>
      <c r="C120" s="124"/>
      <c r="D120" s="83"/>
      <c r="E120" s="26"/>
      <c r="F120" s="26" t="s">
        <v>2224</v>
      </c>
      <c r="G120" s="124"/>
      <c r="H120" s="33"/>
    </row>
    <row r="121" spans="1:8" ht="14">
      <c r="A121" s="124"/>
      <c r="B121" s="124"/>
      <c r="C121" s="124"/>
      <c r="D121" s="83"/>
      <c r="E121" s="26"/>
      <c r="F121" s="26" t="s">
        <v>2225</v>
      </c>
      <c r="G121" s="124"/>
      <c r="H121" s="33"/>
    </row>
    <row r="122" spans="1:8" ht="14">
      <c r="A122" s="124"/>
      <c r="B122" s="124"/>
      <c r="C122" s="124"/>
      <c r="D122" s="83"/>
      <c r="E122" s="26"/>
      <c r="F122" s="26" t="s">
        <v>2226</v>
      </c>
      <c r="G122" s="124"/>
      <c r="H122" s="33"/>
    </row>
    <row r="123" spans="1:8" ht="14">
      <c r="A123" s="124"/>
      <c r="B123" s="124"/>
      <c r="C123" s="124"/>
      <c r="D123" s="83"/>
      <c r="E123" s="26"/>
      <c r="F123" s="26" t="s">
        <v>2227</v>
      </c>
      <c r="G123" s="124"/>
      <c r="H123" s="33"/>
    </row>
    <row r="124" spans="1:8" ht="14">
      <c r="A124" s="124"/>
      <c r="B124" s="124"/>
      <c r="C124" s="124"/>
      <c r="D124" s="83"/>
      <c r="E124" s="26"/>
      <c r="F124" s="26" t="s">
        <v>2227</v>
      </c>
      <c r="G124" s="124"/>
      <c r="H124" s="33"/>
    </row>
    <row r="125" spans="1:8" ht="14">
      <c r="A125" s="124"/>
      <c r="B125" s="124"/>
      <c r="C125" s="124"/>
      <c r="D125" s="83"/>
      <c r="E125" s="26"/>
      <c r="F125" s="26" t="s">
        <v>2228</v>
      </c>
      <c r="G125" s="124"/>
      <c r="H125" s="33"/>
    </row>
    <row r="126" spans="1:8" ht="14">
      <c r="A126" s="124"/>
      <c r="B126" s="124"/>
      <c r="C126" s="124"/>
      <c r="D126" s="83"/>
      <c r="E126" s="26"/>
      <c r="F126" s="26" t="s">
        <v>2229</v>
      </c>
      <c r="G126" s="124"/>
      <c r="H126" s="33"/>
    </row>
    <row r="127" spans="1:8" ht="42">
      <c r="A127" s="124"/>
      <c r="B127" s="124"/>
      <c r="C127" s="124"/>
      <c r="D127" s="83"/>
      <c r="E127" s="26" t="s">
        <v>2230</v>
      </c>
      <c r="F127" s="26" t="s">
        <v>2231</v>
      </c>
      <c r="G127" s="98">
        <v>17</v>
      </c>
      <c r="H127" s="1" t="s">
        <v>2232</v>
      </c>
    </row>
    <row r="128" spans="1:8" ht="14">
      <c r="A128" s="124"/>
      <c r="B128" s="124"/>
      <c r="C128" s="124"/>
      <c r="D128" s="83"/>
      <c r="E128" s="26"/>
      <c r="F128" s="26" t="s">
        <v>2233</v>
      </c>
      <c r="G128" s="124"/>
      <c r="H128" s="33"/>
    </row>
    <row r="129" spans="1:8" ht="28">
      <c r="A129" s="124"/>
      <c r="B129" s="124"/>
      <c r="C129" s="124"/>
      <c r="D129" s="83"/>
      <c r="E129" s="26"/>
      <c r="F129" s="26" t="s">
        <v>2234</v>
      </c>
      <c r="G129" s="124"/>
      <c r="H129" s="33"/>
    </row>
    <row r="130" spans="1:8" ht="14">
      <c r="A130" s="124"/>
      <c r="B130" s="124"/>
      <c r="C130" s="124"/>
      <c r="D130" s="83"/>
      <c r="E130" s="26"/>
      <c r="F130" s="26" t="s">
        <v>2235</v>
      </c>
      <c r="G130" s="124"/>
      <c r="H130" s="33"/>
    </row>
    <row r="131" spans="1:8" ht="14">
      <c r="A131" s="124"/>
      <c r="B131" s="124"/>
      <c r="C131" s="124"/>
      <c r="D131" s="83"/>
      <c r="E131" s="26"/>
      <c r="F131" s="26" t="s">
        <v>2236</v>
      </c>
      <c r="G131" s="124"/>
      <c r="H131" s="33"/>
    </row>
    <row r="132" spans="1:8" ht="28">
      <c r="A132" s="124"/>
      <c r="B132" s="124"/>
      <c r="C132" s="124"/>
      <c r="D132" s="83"/>
      <c r="E132" s="26"/>
      <c r="F132" s="26" t="s">
        <v>2237</v>
      </c>
      <c r="G132" s="124"/>
      <c r="H132" s="33"/>
    </row>
    <row r="133" spans="1:8" ht="14">
      <c r="A133" s="124"/>
      <c r="B133" s="124"/>
      <c r="C133" s="124"/>
      <c r="D133" s="83"/>
      <c r="E133" s="26"/>
      <c r="F133" s="26" t="s">
        <v>2238</v>
      </c>
      <c r="G133" s="124"/>
      <c r="H133" s="33"/>
    </row>
    <row r="134" spans="1:8" ht="28">
      <c r="A134" s="124"/>
      <c r="B134" s="124"/>
      <c r="C134" s="124"/>
      <c r="D134" s="83"/>
      <c r="E134" s="26"/>
      <c r="F134" s="26" t="s">
        <v>2239</v>
      </c>
      <c r="G134" s="124"/>
      <c r="H134" s="33"/>
    </row>
    <row r="135" spans="1:8" ht="14">
      <c r="A135" s="124"/>
      <c r="B135" s="124"/>
      <c r="C135" s="124"/>
      <c r="D135" s="83"/>
      <c r="E135" s="26"/>
      <c r="F135" s="26" t="s">
        <v>2240</v>
      </c>
      <c r="G135" s="124"/>
      <c r="H135" s="33"/>
    </row>
    <row r="136" spans="1:8" ht="14">
      <c r="A136" s="124"/>
      <c r="B136" s="124"/>
      <c r="C136" s="124"/>
      <c r="D136" s="83"/>
      <c r="E136" s="26"/>
      <c r="F136" s="26" t="s">
        <v>2241</v>
      </c>
      <c r="G136" s="124"/>
      <c r="H136" s="33"/>
    </row>
    <row r="137" spans="1:8" ht="14">
      <c r="A137" s="124"/>
      <c r="B137" s="124"/>
      <c r="C137" s="124"/>
      <c r="D137" s="83"/>
      <c r="E137" s="26"/>
      <c r="F137" s="26" t="s">
        <v>2242</v>
      </c>
      <c r="G137" s="124"/>
      <c r="H137" s="33"/>
    </row>
    <row r="138" spans="1:8" ht="14">
      <c r="A138" s="124"/>
      <c r="B138" s="124"/>
      <c r="C138" s="124"/>
      <c r="D138" s="83"/>
      <c r="E138" s="26"/>
      <c r="F138" s="26" t="s">
        <v>2243</v>
      </c>
      <c r="G138" s="124"/>
      <c r="H138" s="33"/>
    </row>
    <row r="139" spans="1:8" ht="14">
      <c r="A139" s="124"/>
      <c r="B139" s="124"/>
      <c r="C139" s="124"/>
      <c r="D139" s="83"/>
      <c r="E139" s="26"/>
      <c r="F139" s="26" t="s">
        <v>2244</v>
      </c>
      <c r="G139" s="124"/>
      <c r="H139" s="33"/>
    </row>
    <row r="140" spans="1:8" ht="28">
      <c r="A140" s="124"/>
      <c r="B140" s="124"/>
      <c r="C140" s="124"/>
      <c r="D140" s="83"/>
      <c r="E140" s="26"/>
      <c r="F140" s="26" t="s">
        <v>2245</v>
      </c>
      <c r="G140" s="124"/>
      <c r="H140" s="33"/>
    </row>
    <row r="141" spans="1:8" ht="14">
      <c r="A141" s="124"/>
      <c r="B141" s="124"/>
      <c r="C141" s="124"/>
      <c r="D141" s="83"/>
      <c r="E141" s="26"/>
      <c r="F141" s="26" t="s">
        <v>2246</v>
      </c>
      <c r="G141" s="124"/>
      <c r="H141" s="33"/>
    </row>
    <row r="142" spans="1:8" ht="28">
      <c r="A142" s="124"/>
      <c r="B142" s="124"/>
      <c r="C142" s="124"/>
      <c r="D142" s="83"/>
      <c r="E142" s="26"/>
      <c r="F142" s="26" t="s">
        <v>2247</v>
      </c>
      <c r="G142" s="124"/>
      <c r="H142" s="33"/>
    </row>
    <row r="143" spans="1:8" ht="14">
      <c r="A143" s="124"/>
      <c r="B143" s="124"/>
      <c r="C143" s="124"/>
      <c r="D143" s="83"/>
      <c r="E143" s="26"/>
      <c r="F143" s="26" t="s">
        <v>2248</v>
      </c>
      <c r="G143" s="124"/>
      <c r="H143" s="33"/>
    </row>
    <row r="144" spans="1:8" ht="28">
      <c r="A144" s="124"/>
      <c r="B144" s="124"/>
      <c r="C144" s="124"/>
      <c r="D144" s="83"/>
      <c r="E144" s="26" t="s">
        <v>2249</v>
      </c>
      <c r="F144" s="26" t="s">
        <v>2250</v>
      </c>
      <c r="G144" s="1">
        <v>1</v>
      </c>
      <c r="H144" s="1" t="s">
        <v>2251</v>
      </c>
    </row>
    <row r="145" spans="1:8" ht="28">
      <c r="A145" s="124"/>
      <c r="B145" s="124"/>
      <c r="C145" s="123" t="s">
        <v>2252</v>
      </c>
      <c r="D145" s="123" t="s">
        <v>2253</v>
      </c>
      <c r="E145" s="26" t="s">
        <v>2254</v>
      </c>
      <c r="F145" s="26" t="s">
        <v>2255</v>
      </c>
      <c r="G145" s="1">
        <v>1</v>
      </c>
      <c r="H145" s="86" t="s">
        <v>4724</v>
      </c>
    </row>
    <row r="146" spans="1:8" ht="28">
      <c r="A146" s="124"/>
      <c r="B146" s="124"/>
      <c r="C146" s="124"/>
      <c r="D146" s="124"/>
      <c r="E146" s="26" t="s">
        <v>2256</v>
      </c>
      <c r="F146" s="26" t="s">
        <v>2257</v>
      </c>
      <c r="G146" s="98">
        <v>197</v>
      </c>
      <c r="H146" s="1" t="s">
        <v>4725</v>
      </c>
    </row>
    <row r="147" spans="1:8" ht="14">
      <c r="A147" s="124"/>
      <c r="B147" s="124"/>
      <c r="C147" s="124"/>
      <c r="D147" s="124"/>
      <c r="E147" s="84"/>
      <c r="F147" s="26" t="s">
        <v>2258</v>
      </c>
      <c r="G147" s="124"/>
      <c r="H147" s="33"/>
    </row>
    <row r="148" spans="1:8" ht="14">
      <c r="A148" s="124"/>
      <c r="B148" s="124"/>
      <c r="C148" s="124"/>
      <c r="D148" s="124"/>
      <c r="E148" s="26"/>
      <c r="F148" s="26" t="s">
        <v>2259</v>
      </c>
      <c r="G148" s="124"/>
      <c r="H148" s="33"/>
    </row>
    <row r="149" spans="1:8" ht="14">
      <c r="A149" s="124"/>
      <c r="B149" s="124"/>
      <c r="C149" s="124"/>
      <c r="D149" s="124"/>
      <c r="E149" s="26"/>
      <c r="F149" s="26" t="s">
        <v>2260</v>
      </c>
      <c r="G149" s="124"/>
      <c r="H149" s="33"/>
    </row>
    <row r="150" spans="1:8" ht="14">
      <c r="A150" s="124"/>
      <c r="B150" s="124"/>
      <c r="C150" s="124"/>
      <c r="D150" s="124"/>
      <c r="E150" s="26"/>
      <c r="F150" s="26" t="s">
        <v>2261</v>
      </c>
      <c r="G150" s="124"/>
      <c r="H150" s="33"/>
    </row>
    <row r="151" spans="1:8" ht="14">
      <c r="A151" s="124"/>
      <c r="B151" s="124"/>
      <c r="C151" s="124"/>
      <c r="D151" s="124"/>
      <c r="E151" s="26"/>
      <c r="F151" s="26" t="s">
        <v>2262</v>
      </c>
      <c r="G151" s="124"/>
      <c r="H151" s="33"/>
    </row>
    <row r="152" spans="1:8" ht="14">
      <c r="A152" s="124"/>
      <c r="B152" s="124"/>
      <c r="C152" s="124"/>
      <c r="D152" s="124"/>
      <c r="E152" s="26"/>
      <c r="F152" s="26" t="s">
        <v>2263</v>
      </c>
      <c r="G152" s="124"/>
      <c r="H152" s="33"/>
    </row>
    <row r="153" spans="1:8" ht="28">
      <c r="A153" s="124"/>
      <c r="B153" s="124"/>
      <c r="C153" s="124"/>
      <c r="D153" s="124"/>
      <c r="E153" s="26"/>
      <c r="F153" s="26" t="s">
        <v>2264</v>
      </c>
      <c r="G153" s="124"/>
      <c r="H153" s="33"/>
    </row>
    <row r="154" spans="1:8" ht="28">
      <c r="A154" s="124"/>
      <c r="B154" s="124"/>
      <c r="C154" s="124"/>
      <c r="D154" s="124"/>
      <c r="E154" s="26"/>
      <c r="F154" s="26" t="s">
        <v>2265</v>
      </c>
      <c r="G154" s="124"/>
      <c r="H154" s="33"/>
    </row>
    <row r="155" spans="1:8" ht="14">
      <c r="A155" s="124"/>
      <c r="B155" s="124"/>
      <c r="C155" s="124"/>
      <c r="D155" s="124"/>
      <c r="E155" s="26"/>
      <c r="F155" s="26" t="s">
        <v>2266</v>
      </c>
      <c r="G155" s="124"/>
      <c r="H155" s="33"/>
    </row>
    <row r="156" spans="1:8" ht="14">
      <c r="A156" s="124"/>
      <c r="B156" s="124"/>
      <c r="C156" s="124"/>
      <c r="D156" s="124"/>
      <c r="E156" s="26"/>
      <c r="F156" s="26" t="s">
        <v>2267</v>
      </c>
      <c r="G156" s="124"/>
      <c r="H156" s="33"/>
    </row>
    <row r="157" spans="1:8" ht="28">
      <c r="A157" s="124"/>
      <c r="B157" s="124"/>
      <c r="C157" s="124"/>
      <c r="D157" s="124"/>
      <c r="E157" s="26"/>
      <c r="F157" s="26" t="s">
        <v>2268</v>
      </c>
      <c r="G157" s="124"/>
      <c r="H157" s="33"/>
    </row>
    <row r="158" spans="1:8" ht="14">
      <c r="A158" s="124"/>
      <c r="B158" s="124"/>
      <c r="C158" s="124"/>
      <c r="D158" s="124"/>
      <c r="E158" s="26"/>
      <c r="F158" s="26" t="s">
        <v>2269</v>
      </c>
      <c r="G158" s="124"/>
      <c r="H158" s="33"/>
    </row>
    <row r="159" spans="1:8" ht="14">
      <c r="A159" s="124"/>
      <c r="B159" s="124"/>
      <c r="C159" s="124"/>
      <c r="D159" s="124"/>
      <c r="E159" s="26"/>
      <c r="F159" s="26" t="s">
        <v>2270</v>
      </c>
      <c r="G159" s="124"/>
      <c r="H159" s="33"/>
    </row>
    <row r="160" spans="1:8" ht="14">
      <c r="A160" s="124"/>
      <c r="B160" s="124"/>
      <c r="C160" s="124"/>
      <c r="D160" s="124"/>
      <c r="E160" s="26"/>
      <c r="F160" s="26" t="s">
        <v>2271</v>
      </c>
      <c r="G160" s="124"/>
      <c r="H160" s="33"/>
    </row>
    <row r="161" spans="1:8" ht="28">
      <c r="A161" s="124"/>
      <c r="B161" s="124"/>
      <c r="C161" s="124"/>
      <c r="D161" s="124"/>
      <c r="E161" s="26"/>
      <c r="F161" s="26" t="s">
        <v>2272</v>
      </c>
      <c r="G161" s="124"/>
      <c r="H161" s="33"/>
    </row>
    <row r="162" spans="1:8" ht="14">
      <c r="A162" s="124"/>
      <c r="B162" s="124"/>
      <c r="C162" s="124"/>
      <c r="D162" s="124"/>
      <c r="E162" s="26"/>
      <c r="F162" s="26" t="s">
        <v>2273</v>
      </c>
      <c r="G162" s="124"/>
      <c r="H162" s="33"/>
    </row>
    <row r="163" spans="1:8" ht="14">
      <c r="A163" s="124"/>
      <c r="B163" s="124"/>
      <c r="C163" s="124"/>
      <c r="D163" s="124"/>
      <c r="E163" s="26"/>
      <c r="F163" s="26" t="s">
        <v>2274</v>
      </c>
      <c r="G163" s="124"/>
      <c r="H163" s="33"/>
    </row>
    <row r="164" spans="1:8" ht="28">
      <c r="A164" s="124"/>
      <c r="B164" s="124"/>
      <c r="C164" s="124"/>
      <c r="D164" s="124"/>
      <c r="E164" s="85"/>
      <c r="F164" s="26" t="s">
        <v>2275</v>
      </c>
      <c r="G164" s="124"/>
      <c r="H164" s="33"/>
    </row>
    <row r="165" spans="1:8" ht="28">
      <c r="A165" s="124"/>
      <c r="B165" s="124"/>
      <c r="C165" s="124"/>
      <c r="D165" s="124"/>
      <c r="E165" s="26"/>
      <c r="F165" s="26" t="s">
        <v>2276</v>
      </c>
      <c r="G165" s="124"/>
      <c r="H165" s="33"/>
    </row>
    <row r="166" spans="1:8" ht="14">
      <c r="A166" s="124"/>
      <c r="B166" s="124"/>
      <c r="C166" s="124"/>
      <c r="D166" s="124"/>
      <c r="E166" s="26"/>
      <c r="F166" s="26" t="s">
        <v>2277</v>
      </c>
      <c r="G166" s="124"/>
      <c r="H166" s="33"/>
    </row>
    <row r="167" spans="1:8" ht="14">
      <c r="A167" s="124"/>
      <c r="B167" s="124"/>
      <c r="C167" s="124"/>
      <c r="D167" s="124"/>
      <c r="E167" s="26"/>
      <c r="F167" s="26" t="s">
        <v>2278</v>
      </c>
      <c r="G167" s="124"/>
      <c r="H167" s="33"/>
    </row>
    <row r="168" spans="1:8" ht="14">
      <c r="A168" s="124"/>
      <c r="B168" s="124"/>
      <c r="C168" s="124"/>
      <c r="D168" s="124"/>
      <c r="E168" s="26"/>
      <c r="F168" s="26" t="s">
        <v>2279</v>
      </c>
      <c r="G168" s="124"/>
      <c r="H168" s="33"/>
    </row>
    <row r="169" spans="1:8" ht="14">
      <c r="A169" s="124"/>
      <c r="B169" s="124"/>
      <c r="C169" s="124"/>
      <c r="D169" s="124"/>
      <c r="E169" s="26"/>
      <c r="F169" s="26" t="s">
        <v>2280</v>
      </c>
      <c r="G169" s="124"/>
      <c r="H169" s="33"/>
    </row>
    <row r="170" spans="1:8" ht="28">
      <c r="A170" s="124"/>
      <c r="B170" s="124"/>
      <c r="C170" s="124"/>
      <c r="D170" s="124"/>
      <c r="E170" s="26"/>
      <c r="F170" s="26" t="s">
        <v>2281</v>
      </c>
      <c r="G170" s="124"/>
      <c r="H170" s="33"/>
    </row>
    <row r="171" spans="1:8" ht="14">
      <c r="A171" s="124"/>
      <c r="B171" s="124"/>
      <c r="C171" s="124"/>
      <c r="D171" s="124"/>
      <c r="E171" s="26"/>
      <c r="F171" s="26" t="s">
        <v>2282</v>
      </c>
      <c r="G171" s="124"/>
      <c r="H171" s="33"/>
    </row>
    <row r="172" spans="1:8" ht="14">
      <c r="A172" s="124"/>
      <c r="B172" s="124"/>
      <c r="C172" s="124"/>
      <c r="D172" s="124"/>
      <c r="E172" s="26"/>
      <c r="F172" s="26" t="s">
        <v>2283</v>
      </c>
      <c r="G172" s="124"/>
      <c r="H172" s="33"/>
    </row>
    <row r="173" spans="1:8" ht="14">
      <c r="A173" s="124"/>
      <c r="B173" s="124"/>
      <c r="C173" s="124"/>
      <c r="D173" s="124"/>
      <c r="E173" s="26"/>
      <c r="F173" s="26" t="s">
        <v>2284</v>
      </c>
      <c r="G173" s="124"/>
      <c r="H173" s="33"/>
    </row>
    <row r="174" spans="1:8" ht="14">
      <c r="A174" s="124"/>
      <c r="B174" s="124"/>
      <c r="C174" s="124"/>
      <c r="D174" s="124"/>
      <c r="E174" s="26"/>
      <c r="F174" s="26" t="s">
        <v>2285</v>
      </c>
      <c r="G174" s="124"/>
      <c r="H174" s="33"/>
    </row>
    <row r="175" spans="1:8" ht="14">
      <c r="A175" s="124"/>
      <c r="B175" s="124"/>
      <c r="C175" s="124"/>
      <c r="D175" s="124"/>
      <c r="E175" s="26"/>
      <c r="F175" s="26" t="s">
        <v>2286</v>
      </c>
      <c r="G175" s="124"/>
      <c r="H175" s="33"/>
    </row>
    <row r="176" spans="1:8" ht="14">
      <c r="A176" s="124"/>
      <c r="B176" s="124"/>
      <c r="C176" s="124"/>
      <c r="D176" s="124"/>
      <c r="E176" s="26"/>
      <c r="F176" s="26" t="s">
        <v>2287</v>
      </c>
      <c r="G176" s="124"/>
      <c r="H176" s="33"/>
    </row>
    <row r="177" spans="1:8" ht="14">
      <c r="A177" s="124"/>
      <c r="B177" s="124"/>
      <c r="C177" s="124"/>
      <c r="D177" s="124"/>
      <c r="E177" s="26"/>
      <c r="F177" s="26" t="s">
        <v>2288</v>
      </c>
      <c r="G177" s="124"/>
      <c r="H177" s="33"/>
    </row>
    <row r="178" spans="1:8" ht="28">
      <c r="A178" s="124"/>
      <c r="B178" s="124"/>
      <c r="C178" s="124"/>
      <c r="D178" s="124"/>
      <c r="E178" s="26"/>
      <c r="F178" s="26" t="s">
        <v>2289</v>
      </c>
      <c r="G178" s="124"/>
      <c r="H178" s="33"/>
    </row>
    <row r="179" spans="1:8" ht="14">
      <c r="A179" s="124"/>
      <c r="B179" s="124"/>
      <c r="C179" s="124"/>
      <c r="D179" s="124"/>
      <c r="E179" s="26"/>
      <c r="F179" s="26" t="s">
        <v>2290</v>
      </c>
      <c r="G179" s="124"/>
      <c r="H179" s="33"/>
    </row>
    <row r="180" spans="1:8" ht="14">
      <c r="A180" s="124"/>
      <c r="B180" s="124"/>
      <c r="C180" s="124"/>
      <c r="D180" s="124"/>
      <c r="E180" s="26"/>
      <c r="F180" s="26" t="s">
        <v>2291</v>
      </c>
      <c r="G180" s="124"/>
      <c r="H180" s="33"/>
    </row>
    <row r="181" spans="1:8" ht="28">
      <c r="A181" s="124"/>
      <c r="B181" s="124"/>
      <c r="C181" s="124"/>
      <c r="D181" s="124"/>
      <c r="E181" s="26"/>
      <c r="F181" s="26" t="s">
        <v>2292</v>
      </c>
      <c r="G181" s="124"/>
      <c r="H181" s="33"/>
    </row>
    <row r="182" spans="1:8" ht="14">
      <c r="A182" s="124"/>
      <c r="B182" s="124"/>
      <c r="C182" s="124"/>
      <c r="D182" s="124"/>
      <c r="E182" s="26"/>
      <c r="F182" s="26" t="s">
        <v>2293</v>
      </c>
      <c r="G182" s="124"/>
      <c r="H182" s="33"/>
    </row>
    <row r="183" spans="1:8" ht="14">
      <c r="A183" s="124"/>
      <c r="B183" s="124"/>
      <c r="C183" s="124"/>
      <c r="D183" s="124"/>
      <c r="E183" s="26"/>
      <c r="F183" s="26" t="s">
        <v>2294</v>
      </c>
      <c r="G183" s="124"/>
      <c r="H183" s="33"/>
    </row>
    <row r="184" spans="1:8" ht="28">
      <c r="A184" s="124"/>
      <c r="B184" s="124"/>
      <c r="C184" s="124"/>
      <c r="D184" s="124"/>
      <c r="E184" s="26"/>
      <c r="F184" s="26" t="s">
        <v>2295</v>
      </c>
      <c r="G184" s="124"/>
      <c r="H184" s="33"/>
    </row>
    <row r="185" spans="1:8" ht="14">
      <c r="A185" s="124"/>
      <c r="B185" s="124"/>
      <c r="C185" s="124"/>
      <c r="D185" s="124"/>
      <c r="E185" s="26"/>
      <c r="F185" s="26" t="s">
        <v>2296</v>
      </c>
      <c r="G185" s="124"/>
      <c r="H185" s="33"/>
    </row>
    <row r="186" spans="1:8" ht="28">
      <c r="A186" s="124"/>
      <c r="B186" s="124"/>
      <c r="C186" s="124"/>
      <c r="D186" s="124"/>
      <c r="E186" s="26"/>
      <c r="F186" s="26" t="s">
        <v>2297</v>
      </c>
      <c r="G186" s="124"/>
      <c r="H186" s="33"/>
    </row>
    <row r="187" spans="1:8" ht="14">
      <c r="A187" s="124"/>
      <c r="B187" s="124"/>
      <c r="C187" s="124"/>
      <c r="D187" s="124"/>
      <c r="E187" s="26"/>
      <c r="F187" s="26" t="s">
        <v>2298</v>
      </c>
      <c r="G187" s="124"/>
      <c r="H187" s="33"/>
    </row>
    <row r="188" spans="1:8" ht="14">
      <c r="A188" s="124"/>
      <c r="B188" s="124"/>
      <c r="C188" s="124"/>
      <c r="D188" s="124"/>
      <c r="E188" s="26"/>
      <c r="F188" s="26" t="s">
        <v>2299</v>
      </c>
      <c r="G188" s="124"/>
      <c r="H188" s="33"/>
    </row>
    <row r="189" spans="1:8" ht="14">
      <c r="A189" s="124"/>
      <c r="B189" s="124"/>
      <c r="C189" s="124"/>
      <c r="D189" s="124"/>
      <c r="E189" s="26"/>
      <c r="F189" s="26" t="s">
        <v>2300</v>
      </c>
      <c r="G189" s="124"/>
      <c r="H189" s="33"/>
    </row>
    <row r="190" spans="1:8" ht="14">
      <c r="A190" s="124"/>
      <c r="B190" s="124"/>
      <c r="C190" s="124"/>
      <c r="D190" s="124"/>
      <c r="E190" s="26"/>
      <c r="F190" s="26" t="s">
        <v>2301</v>
      </c>
      <c r="G190" s="124"/>
      <c r="H190" s="33"/>
    </row>
    <row r="191" spans="1:8" ht="14">
      <c r="A191" s="124"/>
      <c r="B191" s="124"/>
      <c r="C191" s="124"/>
      <c r="D191" s="124"/>
      <c r="E191" s="26"/>
      <c r="F191" s="26" t="s">
        <v>2302</v>
      </c>
      <c r="G191" s="124"/>
      <c r="H191" s="33"/>
    </row>
    <row r="192" spans="1:8" ht="14">
      <c r="A192" s="124"/>
      <c r="B192" s="124"/>
      <c r="C192" s="124"/>
      <c r="D192" s="124"/>
      <c r="E192" s="26"/>
      <c r="F192" s="26" t="s">
        <v>2303</v>
      </c>
      <c r="G192" s="124"/>
      <c r="H192" s="33"/>
    </row>
    <row r="193" spans="1:8" ht="14">
      <c r="A193" s="124"/>
      <c r="B193" s="124"/>
      <c r="C193" s="124"/>
      <c r="D193" s="124"/>
      <c r="E193" s="26"/>
      <c r="F193" s="26" t="s">
        <v>2304</v>
      </c>
      <c r="G193" s="124"/>
      <c r="H193" s="33"/>
    </row>
    <row r="194" spans="1:8" ht="14">
      <c r="A194" s="124"/>
      <c r="B194" s="124"/>
      <c r="C194" s="124"/>
      <c r="D194" s="124"/>
      <c r="E194" s="26"/>
      <c r="F194" s="26" t="s">
        <v>2305</v>
      </c>
      <c r="G194" s="124"/>
      <c r="H194" s="33"/>
    </row>
    <row r="195" spans="1:8" ht="14">
      <c r="A195" s="124"/>
      <c r="B195" s="124"/>
      <c r="C195" s="124"/>
      <c r="D195" s="124"/>
      <c r="E195" s="26"/>
      <c r="F195" s="26" t="s">
        <v>2306</v>
      </c>
      <c r="G195" s="124"/>
      <c r="H195" s="33"/>
    </row>
    <row r="196" spans="1:8" ht="14">
      <c r="A196" s="124"/>
      <c r="B196" s="124"/>
      <c r="C196" s="124"/>
      <c r="D196" s="124"/>
      <c r="E196" s="26"/>
      <c r="F196" s="26" t="s">
        <v>2307</v>
      </c>
      <c r="G196" s="124"/>
      <c r="H196" s="33"/>
    </row>
    <row r="197" spans="1:8" ht="14">
      <c r="A197" s="124"/>
      <c r="B197" s="124"/>
      <c r="C197" s="124"/>
      <c r="D197" s="124"/>
      <c r="E197" s="26"/>
      <c r="F197" s="26" t="s">
        <v>2308</v>
      </c>
      <c r="G197" s="124"/>
      <c r="H197" s="33"/>
    </row>
    <row r="198" spans="1:8" ht="14">
      <c r="A198" s="124"/>
      <c r="B198" s="124"/>
      <c r="C198" s="124"/>
      <c r="D198" s="124"/>
      <c r="E198" s="26"/>
      <c r="F198" s="26" t="s">
        <v>2309</v>
      </c>
      <c r="G198" s="124"/>
      <c r="H198" s="33"/>
    </row>
    <row r="199" spans="1:8" ht="14">
      <c r="A199" s="124"/>
      <c r="B199" s="124"/>
      <c r="C199" s="124"/>
      <c r="D199" s="124"/>
      <c r="E199" s="26"/>
      <c r="F199" s="26" t="s">
        <v>2310</v>
      </c>
      <c r="G199" s="124"/>
      <c r="H199" s="33"/>
    </row>
    <row r="200" spans="1:8" ht="14">
      <c r="A200" s="124"/>
      <c r="B200" s="124"/>
      <c r="C200" s="124"/>
      <c r="D200" s="124"/>
      <c r="E200" s="26"/>
      <c r="F200" s="26" t="s">
        <v>2311</v>
      </c>
      <c r="G200" s="124"/>
      <c r="H200" s="33"/>
    </row>
    <row r="201" spans="1:8" ht="14">
      <c r="A201" s="124"/>
      <c r="B201" s="124"/>
      <c r="C201" s="124"/>
      <c r="D201" s="124"/>
      <c r="E201" s="26"/>
      <c r="F201" s="26" t="s">
        <v>2312</v>
      </c>
      <c r="G201" s="124"/>
      <c r="H201" s="33"/>
    </row>
    <row r="202" spans="1:8" ht="14">
      <c r="A202" s="124"/>
      <c r="B202" s="124"/>
      <c r="C202" s="124"/>
      <c r="D202" s="124"/>
      <c r="E202" s="26"/>
      <c r="F202" s="26" t="s">
        <v>2313</v>
      </c>
      <c r="G202" s="124"/>
      <c r="H202" s="33"/>
    </row>
    <row r="203" spans="1:8" ht="14">
      <c r="A203" s="124"/>
      <c r="B203" s="124"/>
      <c r="C203" s="124"/>
      <c r="D203" s="124"/>
      <c r="E203" s="26"/>
      <c r="F203" s="26" t="s">
        <v>2314</v>
      </c>
      <c r="G203" s="124"/>
      <c r="H203" s="33"/>
    </row>
    <row r="204" spans="1:8" ht="14">
      <c r="A204" s="124"/>
      <c r="B204" s="124"/>
      <c r="C204" s="124"/>
      <c r="D204" s="124"/>
      <c r="E204" s="26"/>
      <c r="F204" s="26" t="s">
        <v>2315</v>
      </c>
      <c r="G204" s="124"/>
      <c r="H204" s="33"/>
    </row>
    <row r="205" spans="1:8" ht="14">
      <c r="A205" s="124"/>
      <c r="B205" s="124"/>
      <c r="C205" s="124"/>
      <c r="D205" s="124"/>
      <c r="E205" s="26"/>
      <c r="F205" s="26" t="s">
        <v>2316</v>
      </c>
      <c r="G205" s="124"/>
      <c r="H205" s="33"/>
    </row>
    <row r="206" spans="1:8" ht="14">
      <c r="A206" s="124"/>
      <c r="B206" s="124"/>
      <c r="C206" s="124"/>
      <c r="D206" s="124"/>
      <c r="E206" s="26"/>
      <c r="F206" s="26" t="s">
        <v>2317</v>
      </c>
      <c r="G206" s="124"/>
      <c r="H206" s="33"/>
    </row>
    <row r="207" spans="1:8" ht="28">
      <c r="A207" s="124"/>
      <c r="B207" s="124"/>
      <c r="C207" s="124"/>
      <c r="D207" s="124"/>
      <c r="E207" s="26"/>
      <c r="F207" s="26" t="s">
        <v>2318</v>
      </c>
      <c r="G207" s="124"/>
      <c r="H207" s="33"/>
    </row>
    <row r="208" spans="1:8" ht="14">
      <c r="A208" s="124"/>
      <c r="B208" s="124"/>
      <c r="C208" s="124"/>
      <c r="D208" s="124"/>
      <c r="E208" s="26"/>
      <c r="F208" s="26" t="s">
        <v>2319</v>
      </c>
      <c r="G208" s="124"/>
      <c r="H208" s="33"/>
    </row>
    <row r="209" spans="1:8" ht="28">
      <c r="A209" s="124"/>
      <c r="B209" s="124"/>
      <c r="C209" s="124"/>
      <c r="D209" s="124"/>
      <c r="E209" s="26"/>
      <c r="F209" s="26" t="s">
        <v>2320</v>
      </c>
      <c r="G209" s="124"/>
      <c r="H209" s="33"/>
    </row>
    <row r="210" spans="1:8" ht="14">
      <c r="A210" s="124"/>
      <c r="B210" s="124"/>
      <c r="C210" s="124"/>
      <c r="D210" s="124"/>
      <c r="E210" s="26"/>
      <c r="F210" s="26" t="s">
        <v>2321</v>
      </c>
      <c r="G210" s="124"/>
      <c r="H210" s="33"/>
    </row>
    <row r="211" spans="1:8" ht="14">
      <c r="A211" s="124"/>
      <c r="B211" s="124"/>
      <c r="C211" s="124"/>
      <c r="D211" s="124"/>
      <c r="E211" s="26"/>
      <c r="F211" s="26" t="s">
        <v>2322</v>
      </c>
      <c r="G211" s="124"/>
      <c r="H211" s="33"/>
    </row>
    <row r="212" spans="1:8" ht="14">
      <c r="A212" s="124"/>
      <c r="B212" s="124"/>
      <c r="C212" s="124"/>
      <c r="D212" s="124"/>
      <c r="E212" s="26"/>
      <c r="F212" s="26" t="s">
        <v>2323</v>
      </c>
      <c r="G212" s="124"/>
      <c r="H212" s="33"/>
    </row>
    <row r="213" spans="1:8" ht="14">
      <c r="A213" s="124"/>
      <c r="B213" s="124"/>
      <c r="C213" s="124"/>
      <c r="D213" s="124"/>
      <c r="E213" s="26"/>
      <c r="F213" s="26" t="s">
        <v>2324</v>
      </c>
      <c r="G213" s="124"/>
      <c r="H213" s="33"/>
    </row>
    <row r="214" spans="1:8" ht="14">
      <c r="A214" s="124"/>
      <c r="B214" s="124"/>
      <c r="C214" s="124"/>
      <c r="D214" s="124"/>
      <c r="E214" s="26"/>
      <c r="F214" s="26" t="s">
        <v>2325</v>
      </c>
      <c r="G214" s="124"/>
      <c r="H214" s="33"/>
    </row>
    <row r="215" spans="1:8" ht="14">
      <c r="A215" s="124"/>
      <c r="B215" s="124"/>
      <c r="C215" s="124"/>
      <c r="D215" s="124"/>
      <c r="E215" s="26"/>
      <c r="F215" s="26" t="s">
        <v>2321</v>
      </c>
      <c r="G215" s="124"/>
      <c r="H215" s="33"/>
    </row>
    <row r="216" spans="1:8" ht="14">
      <c r="A216" s="124"/>
      <c r="B216" s="124"/>
      <c r="C216" s="124"/>
      <c r="D216" s="124"/>
      <c r="E216" s="26"/>
      <c r="F216" s="26" t="s">
        <v>2326</v>
      </c>
      <c r="G216" s="124"/>
      <c r="H216" s="33"/>
    </row>
    <row r="217" spans="1:8" ht="14">
      <c r="A217" s="124"/>
      <c r="B217" s="124"/>
      <c r="C217" s="124"/>
      <c r="D217" s="124"/>
      <c r="E217" s="26"/>
      <c r="F217" s="26" t="s">
        <v>2327</v>
      </c>
      <c r="G217" s="124"/>
      <c r="H217" s="33"/>
    </row>
    <row r="218" spans="1:8" ht="14">
      <c r="A218" s="124"/>
      <c r="B218" s="124"/>
      <c r="C218" s="124"/>
      <c r="D218" s="124"/>
      <c r="E218" s="26"/>
      <c r="F218" s="26" t="s">
        <v>2328</v>
      </c>
      <c r="G218" s="124"/>
      <c r="H218" s="33"/>
    </row>
    <row r="219" spans="1:8" ht="14">
      <c r="A219" s="124"/>
      <c r="B219" s="124"/>
      <c r="C219" s="124"/>
      <c r="D219" s="124"/>
      <c r="E219" s="26"/>
      <c r="F219" s="26" t="s">
        <v>2329</v>
      </c>
      <c r="G219" s="124"/>
      <c r="H219" s="33"/>
    </row>
    <row r="220" spans="1:8" ht="14">
      <c r="A220" s="124"/>
      <c r="B220" s="124"/>
      <c r="C220" s="124"/>
      <c r="D220" s="124"/>
      <c r="E220" s="26"/>
      <c r="F220" s="26" t="s">
        <v>2330</v>
      </c>
      <c r="G220" s="124"/>
      <c r="H220" s="33"/>
    </row>
    <row r="221" spans="1:8" ht="14">
      <c r="A221" s="124"/>
      <c r="B221" s="124"/>
      <c r="C221" s="124"/>
      <c r="D221" s="124"/>
      <c r="E221" s="26"/>
      <c r="F221" s="26" t="s">
        <v>2331</v>
      </c>
      <c r="G221" s="124"/>
      <c r="H221" s="33"/>
    </row>
    <row r="222" spans="1:8" ht="28">
      <c r="A222" s="124"/>
      <c r="B222" s="124"/>
      <c r="C222" s="124"/>
      <c r="D222" s="124"/>
      <c r="E222" s="26"/>
      <c r="F222" s="26" t="s">
        <v>2332</v>
      </c>
      <c r="G222" s="124"/>
      <c r="H222" s="33"/>
    </row>
    <row r="223" spans="1:8" ht="28">
      <c r="A223" s="124"/>
      <c r="B223" s="124"/>
      <c r="C223" s="124"/>
      <c r="D223" s="124"/>
      <c r="E223" s="26"/>
      <c r="F223" s="26" t="s">
        <v>2333</v>
      </c>
      <c r="G223" s="124"/>
      <c r="H223" s="33"/>
    </row>
    <row r="224" spans="1:8" ht="28">
      <c r="A224" s="124"/>
      <c r="B224" s="124"/>
      <c r="C224" s="124"/>
      <c r="D224" s="124"/>
      <c r="E224" s="26"/>
      <c r="F224" s="26" t="s">
        <v>2334</v>
      </c>
      <c r="G224" s="124"/>
      <c r="H224" s="33"/>
    </row>
    <row r="225" spans="1:8" ht="28">
      <c r="A225" s="124"/>
      <c r="B225" s="124"/>
      <c r="C225" s="124"/>
      <c r="D225" s="124"/>
      <c r="E225" s="26"/>
      <c r="F225" s="26" t="s">
        <v>2335</v>
      </c>
      <c r="G225" s="124"/>
      <c r="H225" s="33"/>
    </row>
    <row r="226" spans="1:8" ht="28">
      <c r="A226" s="124"/>
      <c r="B226" s="124"/>
      <c r="C226" s="124"/>
      <c r="D226" s="124"/>
      <c r="E226" s="26"/>
      <c r="F226" s="26" t="s">
        <v>2336</v>
      </c>
      <c r="G226" s="124"/>
      <c r="H226" s="33"/>
    </row>
    <row r="227" spans="1:8" ht="14">
      <c r="A227" s="124"/>
      <c r="B227" s="124"/>
      <c r="C227" s="124"/>
      <c r="D227" s="124"/>
      <c r="E227" s="26"/>
      <c r="F227" s="26" t="s">
        <v>2337</v>
      </c>
      <c r="G227" s="124"/>
      <c r="H227" s="33"/>
    </row>
    <row r="228" spans="1:8" ht="28">
      <c r="A228" s="124"/>
      <c r="B228" s="124"/>
      <c r="C228" s="124"/>
      <c r="D228" s="124"/>
      <c r="E228" s="26"/>
      <c r="F228" s="26" t="s">
        <v>2338</v>
      </c>
      <c r="G228" s="124"/>
      <c r="H228" s="33"/>
    </row>
    <row r="229" spans="1:8" ht="14">
      <c r="A229" s="124"/>
      <c r="B229" s="124"/>
      <c r="C229" s="124"/>
      <c r="D229" s="124"/>
      <c r="E229" s="26"/>
      <c r="F229" s="26" t="s">
        <v>2339</v>
      </c>
      <c r="G229" s="124"/>
      <c r="H229" s="33"/>
    </row>
    <row r="230" spans="1:8" ht="14">
      <c r="A230" s="124"/>
      <c r="B230" s="124"/>
      <c r="C230" s="124"/>
      <c r="D230" s="124"/>
      <c r="E230" s="26"/>
      <c r="F230" s="26" t="s">
        <v>2340</v>
      </c>
      <c r="G230" s="124"/>
      <c r="H230" s="33"/>
    </row>
    <row r="231" spans="1:8" ht="14">
      <c r="A231" s="124"/>
      <c r="B231" s="124"/>
      <c r="C231" s="124"/>
      <c r="D231" s="124"/>
      <c r="E231" s="26"/>
      <c r="F231" s="26" t="s">
        <v>2341</v>
      </c>
      <c r="G231" s="124"/>
      <c r="H231" s="33"/>
    </row>
    <row r="232" spans="1:8" ht="28">
      <c r="A232" s="124"/>
      <c r="B232" s="124"/>
      <c r="C232" s="124"/>
      <c r="D232" s="124"/>
      <c r="E232" s="26"/>
      <c r="F232" s="26" t="s">
        <v>2342</v>
      </c>
      <c r="G232" s="124"/>
      <c r="H232" s="33"/>
    </row>
    <row r="233" spans="1:8" ht="14">
      <c r="A233" s="124"/>
      <c r="B233" s="124"/>
      <c r="C233" s="124"/>
      <c r="D233" s="124"/>
      <c r="E233" s="26"/>
      <c r="F233" s="26" t="s">
        <v>2343</v>
      </c>
      <c r="G233" s="124"/>
      <c r="H233" s="33"/>
    </row>
    <row r="234" spans="1:8" ht="14">
      <c r="A234" s="124"/>
      <c r="B234" s="124"/>
      <c r="C234" s="124"/>
      <c r="D234" s="124"/>
      <c r="E234" s="26"/>
      <c r="F234" s="26" t="s">
        <v>2344</v>
      </c>
      <c r="G234" s="124"/>
      <c r="H234" s="33"/>
    </row>
    <row r="235" spans="1:8" ht="14">
      <c r="A235" s="124"/>
      <c r="B235" s="124"/>
      <c r="C235" s="124"/>
      <c r="D235" s="124"/>
      <c r="E235" s="26"/>
      <c r="F235" s="26" t="s">
        <v>2345</v>
      </c>
      <c r="G235" s="124"/>
      <c r="H235" s="33"/>
    </row>
    <row r="236" spans="1:8" ht="14">
      <c r="A236" s="124"/>
      <c r="B236" s="124"/>
      <c r="C236" s="124"/>
      <c r="D236" s="124"/>
      <c r="E236" s="26"/>
      <c r="F236" s="26" t="s">
        <v>2346</v>
      </c>
      <c r="G236" s="124"/>
      <c r="H236" s="33"/>
    </row>
    <row r="237" spans="1:8" ht="14">
      <c r="A237" s="124"/>
      <c r="B237" s="124"/>
      <c r="C237" s="124"/>
      <c r="D237" s="124"/>
      <c r="E237" s="26"/>
      <c r="F237" s="26" t="s">
        <v>2347</v>
      </c>
      <c r="G237" s="124"/>
      <c r="H237" s="33"/>
    </row>
    <row r="238" spans="1:8" ht="14">
      <c r="A238" s="124"/>
      <c r="B238" s="124"/>
      <c r="C238" s="124"/>
      <c r="D238" s="124"/>
      <c r="E238" s="26"/>
      <c r="F238" s="26" t="s">
        <v>2348</v>
      </c>
      <c r="G238" s="124"/>
      <c r="H238" s="33"/>
    </row>
    <row r="239" spans="1:8" ht="14">
      <c r="A239" s="124"/>
      <c r="B239" s="124"/>
      <c r="C239" s="124"/>
      <c r="D239" s="124"/>
      <c r="E239" s="26"/>
      <c r="F239" s="26" t="s">
        <v>2349</v>
      </c>
      <c r="G239" s="124"/>
      <c r="H239" s="33"/>
    </row>
    <row r="240" spans="1:8" ht="14">
      <c r="A240" s="124"/>
      <c r="B240" s="124"/>
      <c r="C240" s="124"/>
      <c r="D240" s="124"/>
      <c r="E240" s="26"/>
      <c r="F240" s="26" t="s">
        <v>2350</v>
      </c>
      <c r="G240" s="124"/>
      <c r="H240" s="33"/>
    </row>
    <row r="241" spans="1:8" ht="14">
      <c r="A241" s="124"/>
      <c r="B241" s="124"/>
      <c r="C241" s="124"/>
      <c r="D241" s="124"/>
      <c r="E241" s="26"/>
      <c r="F241" s="26" t="s">
        <v>2351</v>
      </c>
      <c r="G241" s="124"/>
      <c r="H241" s="33"/>
    </row>
    <row r="242" spans="1:8" ht="14">
      <c r="A242" s="124"/>
      <c r="B242" s="124"/>
      <c r="C242" s="124"/>
      <c r="D242" s="124"/>
      <c r="E242" s="26"/>
      <c r="F242" s="26" t="s">
        <v>2352</v>
      </c>
      <c r="G242" s="124"/>
      <c r="H242" s="33"/>
    </row>
    <row r="243" spans="1:8" ht="14">
      <c r="A243" s="124"/>
      <c r="B243" s="124"/>
      <c r="C243" s="124"/>
      <c r="D243" s="124"/>
      <c r="E243" s="26"/>
      <c r="F243" s="26" t="s">
        <v>2353</v>
      </c>
      <c r="G243" s="124"/>
      <c r="H243" s="33"/>
    </row>
    <row r="244" spans="1:8" ht="14">
      <c r="A244" s="124"/>
      <c r="B244" s="124"/>
      <c r="C244" s="124"/>
      <c r="D244" s="124"/>
      <c r="E244" s="26"/>
      <c r="F244" s="26" t="s">
        <v>2354</v>
      </c>
      <c r="G244" s="124"/>
      <c r="H244" s="33"/>
    </row>
    <row r="245" spans="1:8" ht="14">
      <c r="A245" s="124"/>
      <c r="B245" s="124"/>
      <c r="C245" s="124"/>
      <c r="D245" s="124"/>
      <c r="E245" s="26"/>
      <c r="F245" s="26" t="s">
        <v>2355</v>
      </c>
      <c r="G245" s="124"/>
      <c r="H245" s="33"/>
    </row>
    <row r="246" spans="1:8" ht="14">
      <c r="A246" s="124"/>
      <c r="B246" s="124"/>
      <c r="C246" s="124"/>
      <c r="D246" s="124"/>
      <c r="E246" s="26"/>
      <c r="F246" s="26" t="s">
        <v>2356</v>
      </c>
      <c r="G246" s="124"/>
      <c r="H246" s="33"/>
    </row>
    <row r="247" spans="1:8" ht="14">
      <c r="A247" s="124"/>
      <c r="B247" s="124"/>
      <c r="C247" s="124"/>
      <c r="D247" s="124"/>
      <c r="E247" s="26"/>
      <c r="F247" s="26" t="s">
        <v>2357</v>
      </c>
      <c r="G247" s="124"/>
      <c r="H247" s="33"/>
    </row>
    <row r="248" spans="1:8" ht="14">
      <c r="A248" s="124"/>
      <c r="B248" s="124"/>
      <c r="C248" s="124"/>
      <c r="D248" s="124"/>
      <c r="E248" s="26"/>
      <c r="F248" s="26" t="s">
        <v>2358</v>
      </c>
      <c r="G248" s="124"/>
      <c r="H248" s="33"/>
    </row>
    <row r="249" spans="1:8" ht="14">
      <c r="A249" s="124"/>
      <c r="B249" s="124"/>
      <c r="C249" s="124"/>
      <c r="D249" s="124"/>
      <c r="E249" s="26"/>
      <c r="F249" s="26" t="s">
        <v>2359</v>
      </c>
      <c r="G249" s="124"/>
      <c r="H249" s="33"/>
    </row>
    <row r="250" spans="1:8" ht="28">
      <c r="A250" s="124"/>
      <c r="B250" s="124"/>
      <c r="C250" s="124"/>
      <c r="D250" s="124"/>
      <c r="E250" s="26"/>
      <c r="F250" s="26" t="s">
        <v>2360</v>
      </c>
      <c r="G250" s="124"/>
      <c r="H250" s="33"/>
    </row>
    <row r="251" spans="1:8" ht="14">
      <c r="A251" s="124"/>
      <c r="B251" s="124"/>
      <c r="C251" s="124"/>
      <c r="D251" s="124"/>
      <c r="E251" s="26"/>
      <c r="F251" s="26" t="s">
        <v>2361</v>
      </c>
      <c r="G251" s="124"/>
      <c r="H251" s="33"/>
    </row>
    <row r="252" spans="1:8" ht="14">
      <c r="A252" s="124"/>
      <c r="B252" s="124"/>
      <c r="C252" s="124"/>
      <c r="D252" s="124"/>
      <c r="E252" s="26"/>
      <c r="F252" s="26" t="s">
        <v>2362</v>
      </c>
      <c r="G252" s="124"/>
      <c r="H252" s="33"/>
    </row>
    <row r="253" spans="1:8" ht="14">
      <c r="A253" s="124"/>
      <c r="B253" s="124"/>
      <c r="C253" s="124"/>
      <c r="D253" s="124"/>
      <c r="E253" s="26"/>
      <c r="F253" s="26" t="s">
        <v>2363</v>
      </c>
      <c r="G253" s="124"/>
      <c r="H253" s="33"/>
    </row>
    <row r="254" spans="1:8" ht="28">
      <c r="A254" s="124"/>
      <c r="B254" s="124"/>
      <c r="C254" s="124"/>
      <c r="D254" s="124"/>
      <c r="E254" s="26"/>
      <c r="F254" s="26" t="s">
        <v>2364</v>
      </c>
      <c r="G254" s="124"/>
      <c r="H254" s="33"/>
    </row>
    <row r="255" spans="1:8" ht="14">
      <c r="A255" s="124"/>
      <c r="B255" s="124"/>
      <c r="C255" s="124"/>
      <c r="D255" s="124"/>
      <c r="E255" s="26"/>
      <c r="F255" s="26" t="s">
        <v>2365</v>
      </c>
      <c r="G255" s="124"/>
      <c r="H255" s="33"/>
    </row>
    <row r="256" spans="1:8" ht="14">
      <c r="A256" s="124"/>
      <c r="B256" s="124"/>
      <c r="C256" s="124"/>
      <c r="D256" s="124"/>
      <c r="E256" s="26"/>
      <c r="F256" s="26" t="s">
        <v>2366</v>
      </c>
      <c r="G256" s="124"/>
      <c r="H256" s="33"/>
    </row>
    <row r="257" spans="1:8" ht="14">
      <c r="A257" s="124"/>
      <c r="B257" s="124"/>
      <c r="C257" s="124"/>
      <c r="D257" s="124"/>
      <c r="E257" s="26"/>
      <c r="F257" s="26" t="s">
        <v>2367</v>
      </c>
      <c r="G257" s="124"/>
      <c r="H257" s="33"/>
    </row>
    <row r="258" spans="1:8" ht="14">
      <c r="A258" s="124"/>
      <c r="B258" s="124"/>
      <c r="C258" s="124"/>
      <c r="D258" s="124"/>
      <c r="E258" s="26"/>
      <c r="F258" s="26" t="s">
        <v>2368</v>
      </c>
      <c r="G258" s="124"/>
      <c r="H258" s="33"/>
    </row>
    <row r="259" spans="1:8" ht="14">
      <c r="A259" s="124"/>
      <c r="B259" s="124"/>
      <c r="C259" s="124"/>
      <c r="D259" s="124"/>
      <c r="E259" s="26"/>
      <c r="F259" s="26" t="s">
        <v>2369</v>
      </c>
      <c r="G259" s="124"/>
      <c r="H259" s="33"/>
    </row>
    <row r="260" spans="1:8" ht="28">
      <c r="A260" s="124"/>
      <c r="B260" s="124"/>
      <c r="C260" s="124"/>
      <c r="D260" s="124"/>
      <c r="E260" s="26"/>
      <c r="F260" s="26" t="s">
        <v>2370</v>
      </c>
      <c r="G260" s="124"/>
      <c r="H260" s="33"/>
    </row>
    <row r="261" spans="1:8" ht="14">
      <c r="A261" s="124"/>
      <c r="B261" s="124"/>
      <c r="C261" s="124"/>
      <c r="D261" s="124"/>
      <c r="E261" s="26"/>
      <c r="F261" s="26" t="s">
        <v>2371</v>
      </c>
      <c r="G261" s="124"/>
      <c r="H261" s="33"/>
    </row>
    <row r="262" spans="1:8" ht="14">
      <c r="A262" s="124"/>
      <c r="B262" s="124"/>
      <c r="C262" s="124"/>
      <c r="D262" s="124"/>
      <c r="E262" s="26"/>
      <c r="F262" s="26" t="s">
        <v>2372</v>
      </c>
      <c r="G262" s="124"/>
      <c r="H262" s="33"/>
    </row>
    <row r="263" spans="1:8" ht="14">
      <c r="A263" s="124"/>
      <c r="B263" s="124"/>
      <c r="C263" s="124"/>
      <c r="D263" s="124"/>
      <c r="E263" s="26"/>
      <c r="F263" s="26" t="s">
        <v>2373</v>
      </c>
      <c r="G263" s="124"/>
      <c r="H263" s="33"/>
    </row>
    <row r="264" spans="1:8" ht="13">
      <c r="A264" s="124"/>
      <c r="B264" s="124"/>
      <c r="C264" s="124"/>
      <c r="D264" s="124"/>
      <c r="E264" s="26"/>
      <c r="F264" s="1" t="s">
        <v>2374</v>
      </c>
      <c r="G264" s="124"/>
      <c r="H264" s="33"/>
    </row>
    <row r="265" spans="1:8" ht="14">
      <c r="A265" s="124"/>
      <c r="B265" s="124"/>
      <c r="C265" s="124"/>
      <c r="D265" s="124"/>
      <c r="E265" s="26"/>
      <c r="F265" s="26" t="s">
        <v>2375</v>
      </c>
      <c r="G265" s="124"/>
      <c r="H265" s="33"/>
    </row>
    <row r="266" spans="1:8" ht="14">
      <c r="A266" s="124"/>
      <c r="B266" s="124"/>
      <c r="C266" s="124"/>
      <c r="D266" s="124"/>
      <c r="E266" s="26"/>
      <c r="F266" s="26" t="s">
        <v>2376</v>
      </c>
      <c r="G266" s="124"/>
      <c r="H266" s="33"/>
    </row>
    <row r="267" spans="1:8" ht="14">
      <c r="A267" s="124"/>
      <c r="B267" s="124"/>
      <c r="C267" s="124"/>
      <c r="D267" s="124"/>
      <c r="E267" s="26"/>
      <c r="F267" s="26" t="s">
        <v>2377</v>
      </c>
      <c r="G267" s="124"/>
      <c r="H267" s="33"/>
    </row>
    <row r="268" spans="1:8" ht="13">
      <c r="A268" s="124"/>
      <c r="B268" s="124"/>
      <c r="C268" s="124"/>
      <c r="D268" s="124"/>
      <c r="E268" s="26"/>
      <c r="F268" s="1" t="s">
        <v>2378</v>
      </c>
      <c r="G268" s="124"/>
      <c r="H268" s="33"/>
    </row>
    <row r="269" spans="1:8" ht="14">
      <c r="A269" s="124"/>
      <c r="B269" s="124"/>
      <c r="C269" s="124"/>
      <c r="D269" s="124"/>
      <c r="E269" s="26"/>
      <c r="F269" s="26" t="s">
        <v>2379</v>
      </c>
      <c r="G269" s="124"/>
      <c r="H269" s="33"/>
    </row>
    <row r="270" spans="1:8" ht="14">
      <c r="A270" s="124"/>
      <c r="B270" s="124"/>
      <c r="C270" s="124"/>
      <c r="D270" s="124"/>
      <c r="E270" s="26"/>
      <c r="F270" s="26" t="s">
        <v>2380</v>
      </c>
      <c r="G270" s="124"/>
      <c r="H270" s="33"/>
    </row>
    <row r="271" spans="1:8" ht="14">
      <c r="A271" s="124"/>
      <c r="B271" s="124"/>
      <c r="C271" s="124"/>
      <c r="D271" s="124"/>
      <c r="E271" s="26"/>
      <c r="F271" s="26" t="s">
        <v>2381</v>
      </c>
      <c r="G271" s="124"/>
      <c r="H271" s="33"/>
    </row>
    <row r="272" spans="1:8" ht="14">
      <c r="A272" s="124"/>
      <c r="B272" s="124"/>
      <c r="C272" s="124"/>
      <c r="D272" s="124"/>
      <c r="E272" s="26"/>
      <c r="F272" s="26" t="s">
        <v>2382</v>
      </c>
      <c r="G272" s="124"/>
      <c r="H272" s="33"/>
    </row>
    <row r="273" spans="1:8" ht="14">
      <c r="A273" s="124"/>
      <c r="B273" s="124"/>
      <c r="C273" s="124"/>
      <c r="D273" s="124"/>
      <c r="E273" s="26"/>
      <c r="F273" s="26" t="s">
        <v>2383</v>
      </c>
      <c r="G273" s="124"/>
      <c r="H273" s="33"/>
    </row>
    <row r="274" spans="1:8" ht="14">
      <c r="A274" s="124"/>
      <c r="B274" s="124"/>
      <c r="C274" s="124"/>
      <c r="D274" s="124"/>
      <c r="E274" s="26"/>
      <c r="F274" s="26" t="s">
        <v>2384</v>
      </c>
      <c r="G274" s="124"/>
      <c r="H274" s="33"/>
    </row>
    <row r="275" spans="1:8" ht="14">
      <c r="A275" s="124"/>
      <c r="B275" s="124"/>
      <c r="C275" s="124"/>
      <c r="D275" s="124"/>
      <c r="E275" s="26"/>
      <c r="F275" s="26" t="s">
        <v>2385</v>
      </c>
      <c r="G275" s="124"/>
      <c r="H275" s="33"/>
    </row>
    <row r="276" spans="1:8" ht="14">
      <c r="A276" s="124"/>
      <c r="B276" s="124"/>
      <c r="C276" s="124"/>
      <c r="D276" s="124"/>
      <c r="E276" s="26"/>
      <c r="F276" s="26" t="s">
        <v>2386</v>
      </c>
      <c r="G276" s="124"/>
      <c r="H276" s="33"/>
    </row>
    <row r="277" spans="1:8" ht="14">
      <c r="A277" s="124"/>
      <c r="B277" s="124"/>
      <c r="C277" s="124"/>
      <c r="D277" s="124"/>
      <c r="E277" s="26"/>
      <c r="F277" s="26" t="s">
        <v>2387</v>
      </c>
      <c r="G277" s="124"/>
      <c r="H277" s="33"/>
    </row>
    <row r="278" spans="1:8" ht="14">
      <c r="A278" s="124"/>
      <c r="B278" s="124"/>
      <c r="C278" s="124"/>
      <c r="D278" s="124"/>
      <c r="E278" s="26"/>
      <c r="F278" s="26" t="s">
        <v>2388</v>
      </c>
      <c r="G278" s="124"/>
      <c r="H278" s="33"/>
    </row>
    <row r="279" spans="1:8" ht="14">
      <c r="A279" s="124"/>
      <c r="B279" s="124"/>
      <c r="C279" s="124"/>
      <c r="D279" s="124"/>
      <c r="E279" s="26"/>
      <c r="F279" s="26" t="s">
        <v>2389</v>
      </c>
      <c r="G279" s="124"/>
      <c r="H279" s="33"/>
    </row>
    <row r="280" spans="1:8" ht="14">
      <c r="A280" s="124"/>
      <c r="B280" s="124"/>
      <c r="C280" s="124"/>
      <c r="D280" s="124"/>
      <c r="E280" s="26"/>
      <c r="F280" s="26" t="s">
        <v>2390</v>
      </c>
      <c r="G280" s="124"/>
      <c r="H280" s="33"/>
    </row>
    <row r="281" spans="1:8" ht="14">
      <c r="A281" s="124"/>
      <c r="B281" s="124"/>
      <c r="C281" s="124"/>
      <c r="D281" s="124"/>
      <c r="E281" s="26"/>
      <c r="F281" s="26" t="s">
        <v>2391</v>
      </c>
      <c r="G281" s="124"/>
      <c r="H281" s="33"/>
    </row>
    <row r="282" spans="1:8" ht="14">
      <c r="A282" s="124"/>
      <c r="B282" s="124"/>
      <c r="C282" s="124"/>
      <c r="D282" s="124"/>
      <c r="E282" s="26"/>
      <c r="F282" s="26" t="s">
        <v>2392</v>
      </c>
      <c r="G282" s="124"/>
      <c r="H282" s="33"/>
    </row>
    <row r="283" spans="1:8" ht="28">
      <c r="A283" s="124"/>
      <c r="B283" s="124"/>
      <c r="C283" s="124"/>
      <c r="D283" s="124"/>
      <c r="E283" s="26"/>
      <c r="F283" s="26" t="s">
        <v>2393</v>
      </c>
      <c r="G283" s="124"/>
      <c r="H283" s="33"/>
    </row>
    <row r="284" spans="1:8" ht="14">
      <c r="A284" s="124"/>
      <c r="B284" s="124"/>
      <c r="C284" s="124"/>
      <c r="D284" s="124"/>
      <c r="E284" s="26"/>
      <c r="F284" s="26" t="s">
        <v>2394</v>
      </c>
      <c r="G284" s="124"/>
      <c r="H284" s="33"/>
    </row>
    <row r="285" spans="1:8" ht="28">
      <c r="A285" s="124"/>
      <c r="B285" s="124"/>
      <c r="C285" s="124"/>
      <c r="D285" s="124"/>
      <c r="E285" s="26"/>
      <c r="F285" s="26" t="s">
        <v>2395</v>
      </c>
      <c r="G285" s="124"/>
      <c r="H285" s="33"/>
    </row>
    <row r="286" spans="1:8" ht="14">
      <c r="A286" s="124"/>
      <c r="B286" s="124"/>
      <c r="C286" s="124"/>
      <c r="D286" s="124"/>
      <c r="E286" s="26"/>
      <c r="F286" s="26" t="s">
        <v>2396</v>
      </c>
      <c r="G286" s="124"/>
      <c r="H286" s="33"/>
    </row>
    <row r="287" spans="1:8" ht="14">
      <c r="A287" s="124"/>
      <c r="B287" s="124"/>
      <c r="C287" s="124"/>
      <c r="D287" s="124"/>
      <c r="E287" s="26"/>
      <c r="F287" s="26" t="s">
        <v>2397</v>
      </c>
      <c r="G287" s="124"/>
      <c r="H287" s="33"/>
    </row>
    <row r="288" spans="1:8" ht="14">
      <c r="A288" s="124"/>
      <c r="B288" s="124"/>
      <c r="C288" s="124"/>
      <c r="D288" s="124"/>
      <c r="E288" s="26"/>
      <c r="F288" s="26" t="s">
        <v>2398</v>
      </c>
      <c r="G288" s="124"/>
      <c r="H288" s="33"/>
    </row>
    <row r="289" spans="1:8" ht="14">
      <c r="A289" s="124"/>
      <c r="B289" s="124"/>
      <c r="C289" s="124"/>
      <c r="D289" s="124"/>
      <c r="E289" s="26"/>
      <c r="F289" s="26" t="s">
        <v>2399</v>
      </c>
      <c r="G289" s="124"/>
      <c r="H289" s="33"/>
    </row>
    <row r="290" spans="1:8" ht="14">
      <c r="A290" s="124"/>
      <c r="B290" s="124"/>
      <c r="C290" s="124"/>
      <c r="D290" s="124"/>
      <c r="E290" s="26"/>
      <c r="F290" s="26" t="s">
        <v>2400</v>
      </c>
      <c r="G290" s="124"/>
      <c r="H290" s="33"/>
    </row>
    <row r="291" spans="1:8" ht="28">
      <c r="A291" s="124"/>
      <c r="B291" s="124"/>
      <c r="C291" s="124"/>
      <c r="D291" s="124"/>
      <c r="E291" s="26"/>
      <c r="F291" s="26" t="s">
        <v>2401</v>
      </c>
      <c r="G291" s="124"/>
      <c r="H291" s="33"/>
    </row>
    <row r="292" spans="1:8" ht="14">
      <c r="A292" s="124"/>
      <c r="B292" s="124"/>
      <c r="C292" s="124"/>
      <c r="D292" s="124"/>
      <c r="E292" s="26"/>
      <c r="F292" s="26" t="s">
        <v>2402</v>
      </c>
      <c r="G292" s="124"/>
      <c r="H292" s="33"/>
    </row>
    <row r="293" spans="1:8" ht="14">
      <c r="A293" s="124"/>
      <c r="B293" s="124"/>
      <c r="C293" s="124"/>
      <c r="D293" s="124"/>
      <c r="E293" s="26"/>
      <c r="F293" s="26" t="s">
        <v>2403</v>
      </c>
      <c r="G293" s="124"/>
      <c r="H293" s="33"/>
    </row>
    <row r="294" spans="1:8" ht="28">
      <c r="A294" s="124"/>
      <c r="B294" s="124"/>
      <c r="C294" s="124"/>
      <c r="D294" s="124"/>
      <c r="E294" s="26"/>
      <c r="F294" s="26" t="s">
        <v>2404</v>
      </c>
      <c r="G294" s="124"/>
      <c r="H294" s="33"/>
    </row>
    <row r="295" spans="1:8" ht="14">
      <c r="A295" s="124"/>
      <c r="B295" s="124"/>
      <c r="C295" s="124"/>
      <c r="D295" s="124"/>
      <c r="E295" s="26"/>
      <c r="F295" s="26" t="s">
        <v>2405</v>
      </c>
      <c r="G295" s="124"/>
      <c r="H295" s="33"/>
    </row>
    <row r="296" spans="1:8" ht="14">
      <c r="A296" s="124"/>
      <c r="B296" s="124"/>
      <c r="C296" s="124"/>
      <c r="D296" s="124"/>
      <c r="E296" s="26"/>
      <c r="F296" s="26" t="s">
        <v>2406</v>
      </c>
      <c r="G296" s="124"/>
      <c r="H296" s="33"/>
    </row>
    <row r="297" spans="1:8" ht="28">
      <c r="A297" s="124"/>
      <c r="B297" s="124"/>
      <c r="C297" s="124"/>
      <c r="D297" s="124"/>
      <c r="E297" s="26"/>
      <c r="F297" s="26" t="s">
        <v>2407</v>
      </c>
      <c r="G297" s="124"/>
      <c r="H297" s="33"/>
    </row>
    <row r="298" spans="1:8" ht="14">
      <c r="A298" s="124"/>
      <c r="B298" s="124"/>
      <c r="C298" s="124"/>
      <c r="D298" s="124"/>
      <c r="E298" s="26"/>
      <c r="F298" s="26" t="s">
        <v>2408</v>
      </c>
      <c r="G298" s="124"/>
      <c r="H298" s="33"/>
    </row>
    <row r="299" spans="1:8" ht="14">
      <c r="A299" s="124"/>
      <c r="B299" s="124"/>
      <c r="C299" s="124"/>
      <c r="D299" s="124"/>
      <c r="E299" s="26"/>
      <c r="F299" s="26" t="s">
        <v>2409</v>
      </c>
      <c r="G299" s="124"/>
      <c r="H299" s="33"/>
    </row>
    <row r="300" spans="1:8" ht="14">
      <c r="A300" s="124"/>
      <c r="B300" s="124"/>
      <c r="C300" s="124"/>
      <c r="D300" s="124"/>
      <c r="E300" s="26"/>
      <c r="F300" s="26" t="s">
        <v>2410</v>
      </c>
      <c r="G300" s="124"/>
      <c r="H300" s="33"/>
    </row>
    <row r="301" spans="1:8" ht="14">
      <c r="A301" s="124"/>
      <c r="B301" s="124"/>
      <c r="C301" s="124"/>
      <c r="D301" s="124"/>
      <c r="E301" s="26"/>
      <c r="F301" s="26" t="s">
        <v>2411</v>
      </c>
      <c r="G301" s="124"/>
      <c r="H301" s="33"/>
    </row>
    <row r="302" spans="1:8" ht="14">
      <c r="A302" s="124"/>
      <c r="B302" s="124"/>
      <c r="C302" s="124"/>
      <c r="D302" s="124"/>
      <c r="E302" s="26"/>
      <c r="F302" s="26" t="s">
        <v>2412</v>
      </c>
      <c r="G302" s="124"/>
      <c r="H302" s="33"/>
    </row>
    <row r="303" spans="1:8" ht="14">
      <c r="A303" s="124"/>
      <c r="B303" s="124"/>
      <c r="C303" s="124"/>
      <c r="D303" s="124"/>
      <c r="E303" s="26"/>
      <c r="F303" s="26" t="s">
        <v>2413</v>
      </c>
      <c r="G303" s="124"/>
      <c r="H303" s="33"/>
    </row>
    <row r="304" spans="1:8" ht="14">
      <c r="A304" s="124"/>
      <c r="B304" s="124"/>
      <c r="C304" s="124"/>
      <c r="D304" s="124"/>
      <c r="E304" s="26"/>
      <c r="F304" s="26" t="s">
        <v>2414</v>
      </c>
      <c r="G304" s="124"/>
      <c r="H304" s="33"/>
    </row>
    <row r="305" spans="1:8" ht="14">
      <c r="A305" s="124"/>
      <c r="B305" s="124"/>
      <c r="C305" s="124"/>
      <c r="D305" s="124"/>
      <c r="E305" s="26"/>
      <c r="F305" s="26" t="s">
        <v>2415</v>
      </c>
      <c r="G305" s="124"/>
      <c r="H305" s="33"/>
    </row>
    <row r="306" spans="1:8" ht="28">
      <c r="A306" s="124"/>
      <c r="B306" s="124"/>
      <c r="C306" s="124"/>
      <c r="D306" s="124"/>
      <c r="E306" s="26"/>
      <c r="F306" s="26" t="s">
        <v>2416</v>
      </c>
      <c r="G306" s="124"/>
      <c r="H306" s="33"/>
    </row>
    <row r="307" spans="1:8" ht="28">
      <c r="A307" s="124"/>
      <c r="B307" s="124"/>
      <c r="C307" s="124"/>
      <c r="D307" s="124"/>
      <c r="E307" s="26"/>
      <c r="F307" s="26" t="s">
        <v>2417</v>
      </c>
      <c r="G307" s="124"/>
      <c r="H307" s="33"/>
    </row>
    <row r="308" spans="1:8" ht="14">
      <c r="A308" s="124"/>
      <c r="B308" s="124"/>
      <c r="C308" s="124"/>
      <c r="D308" s="124"/>
      <c r="E308" s="26"/>
      <c r="F308" s="26" t="s">
        <v>2418</v>
      </c>
      <c r="G308" s="124"/>
      <c r="H308" s="33"/>
    </row>
    <row r="309" spans="1:8" ht="14">
      <c r="A309" s="124"/>
      <c r="B309" s="124"/>
      <c r="C309" s="124"/>
      <c r="D309" s="124"/>
      <c r="E309" s="26"/>
      <c r="F309" s="26" t="s">
        <v>2419</v>
      </c>
      <c r="G309" s="124"/>
      <c r="H309" s="33"/>
    </row>
    <row r="310" spans="1:8" ht="28">
      <c r="A310" s="124"/>
      <c r="B310" s="124"/>
      <c r="C310" s="124"/>
      <c r="D310" s="124"/>
      <c r="E310" s="26"/>
      <c r="F310" s="26" t="s">
        <v>2420</v>
      </c>
      <c r="G310" s="124"/>
      <c r="H310" s="33"/>
    </row>
    <row r="311" spans="1:8" ht="14">
      <c r="A311" s="124"/>
      <c r="B311" s="124"/>
      <c r="C311" s="124"/>
      <c r="D311" s="124"/>
      <c r="E311" s="26"/>
      <c r="F311" s="26" t="s">
        <v>2421</v>
      </c>
      <c r="G311" s="124"/>
      <c r="H311" s="33"/>
    </row>
    <row r="312" spans="1:8" ht="14">
      <c r="A312" s="124"/>
      <c r="B312" s="124"/>
      <c r="C312" s="124"/>
      <c r="D312" s="124"/>
      <c r="E312" s="26"/>
      <c r="F312" s="26" t="s">
        <v>2422</v>
      </c>
      <c r="G312" s="124"/>
      <c r="H312" s="33"/>
    </row>
    <row r="313" spans="1:8" ht="14">
      <c r="A313" s="124"/>
      <c r="B313" s="124"/>
      <c r="C313" s="124"/>
      <c r="D313" s="124"/>
      <c r="E313" s="26"/>
      <c r="F313" s="26" t="s">
        <v>2423</v>
      </c>
      <c r="G313" s="124"/>
      <c r="H313" s="33"/>
    </row>
    <row r="314" spans="1:8" ht="14">
      <c r="A314" s="124"/>
      <c r="B314" s="124"/>
      <c r="C314" s="124"/>
      <c r="D314" s="124"/>
      <c r="E314" s="26"/>
      <c r="F314" s="26" t="s">
        <v>2424</v>
      </c>
      <c r="G314" s="124"/>
      <c r="H314" s="33"/>
    </row>
    <row r="315" spans="1:8" ht="14">
      <c r="A315" s="124"/>
      <c r="B315" s="124"/>
      <c r="C315" s="124"/>
      <c r="D315" s="124"/>
      <c r="E315" s="26"/>
      <c r="F315" s="26" t="s">
        <v>2425</v>
      </c>
      <c r="G315" s="124"/>
      <c r="H315" s="33"/>
    </row>
    <row r="316" spans="1:8" ht="14">
      <c r="A316" s="124"/>
      <c r="B316" s="124"/>
      <c r="C316" s="124"/>
      <c r="D316" s="124"/>
      <c r="E316" s="26"/>
      <c r="F316" s="26" t="s">
        <v>2426</v>
      </c>
      <c r="G316" s="124"/>
      <c r="H316" s="33"/>
    </row>
    <row r="317" spans="1:8" ht="28">
      <c r="A317" s="124"/>
      <c r="B317" s="124"/>
      <c r="C317" s="124"/>
      <c r="D317" s="124"/>
      <c r="E317" s="26"/>
      <c r="F317" s="26" t="s">
        <v>2427</v>
      </c>
      <c r="G317" s="124"/>
      <c r="H317" s="33"/>
    </row>
    <row r="318" spans="1:8" ht="14">
      <c r="A318" s="124"/>
      <c r="B318" s="124"/>
      <c r="C318" s="124"/>
      <c r="D318" s="124"/>
      <c r="E318" s="26"/>
      <c r="F318" s="26" t="s">
        <v>2428</v>
      </c>
      <c r="G318" s="124"/>
      <c r="H318" s="33"/>
    </row>
    <row r="319" spans="1:8" ht="28">
      <c r="A319" s="124"/>
      <c r="B319" s="124"/>
      <c r="C319" s="124"/>
      <c r="D319" s="124"/>
      <c r="E319" s="26"/>
      <c r="F319" s="26" t="s">
        <v>2429</v>
      </c>
      <c r="G319" s="124"/>
      <c r="H319" s="33"/>
    </row>
    <row r="320" spans="1:8" ht="14">
      <c r="A320" s="124"/>
      <c r="B320" s="124"/>
      <c r="C320" s="124"/>
      <c r="D320" s="124"/>
      <c r="E320" s="26"/>
      <c r="F320" s="26" t="s">
        <v>2430</v>
      </c>
      <c r="G320" s="124"/>
      <c r="H320" s="33"/>
    </row>
    <row r="321" spans="1:8" ht="14">
      <c r="A321" s="124"/>
      <c r="B321" s="124"/>
      <c r="C321" s="124"/>
      <c r="D321" s="124"/>
      <c r="E321" s="26"/>
      <c r="F321" s="26" t="s">
        <v>2431</v>
      </c>
      <c r="G321" s="124"/>
      <c r="H321" s="33"/>
    </row>
    <row r="322" spans="1:8" ht="14">
      <c r="A322" s="124"/>
      <c r="B322" s="124"/>
      <c r="C322" s="124"/>
      <c r="D322" s="124"/>
      <c r="E322" s="26"/>
      <c r="F322" s="26" t="s">
        <v>2432</v>
      </c>
      <c r="G322" s="124"/>
      <c r="H322" s="33"/>
    </row>
    <row r="323" spans="1:8" ht="14">
      <c r="A323" s="124"/>
      <c r="B323" s="124"/>
      <c r="C323" s="124"/>
      <c r="D323" s="124"/>
      <c r="E323" s="26"/>
      <c r="F323" s="26" t="s">
        <v>2433</v>
      </c>
      <c r="G323" s="124"/>
      <c r="H323" s="33"/>
    </row>
    <row r="324" spans="1:8" ht="14">
      <c r="A324" s="124"/>
      <c r="B324" s="124"/>
      <c r="C324" s="124"/>
      <c r="D324" s="124"/>
      <c r="E324" s="26"/>
      <c r="F324" s="26" t="s">
        <v>2434</v>
      </c>
      <c r="G324" s="124"/>
      <c r="H324" s="33"/>
    </row>
    <row r="325" spans="1:8" ht="14">
      <c r="A325" s="124"/>
      <c r="B325" s="124"/>
      <c r="C325" s="124"/>
      <c r="D325" s="124"/>
      <c r="E325" s="26"/>
      <c r="F325" s="26" t="s">
        <v>2435</v>
      </c>
      <c r="G325" s="124"/>
      <c r="H325" s="33"/>
    </row>
    <row r="326" spans="1:8" ht="14">
      <c r="A326" s="124"/>
      <c r="B326" s="124"/>
      <c r="C326" s="124"/>
      <c r="D326" s="124"/>
      <c r="E326" s="26"/>
      <c r="F326" s="26" t="s">
        <v>2436</v>
      </c>
      <c r="G326" s="124"/>
      <c r="H326" s="33"/>
    </row>
    <row r="327" spans="1:8" ht="14">
      <c r="A327" s="124"/>
      <c r="B327" s="124"/>
      <c r="C327" s="124"/>
      <c r="D327" s="124"/>
      <c r="E327" s="84"/>
      <c r="F327" s="26" t="s">
        <v>2437</v>
      </c>
      <c r="G327" s="124"/>
      <c r="H327" s="33"/>
    </row>
    <row r="328" spans="1:8" ht="28">
      <c r="A328" s="124"/>
      <c r="B328" s="124"/>
      <c r="C328" s="124"/>
      <c r="D328" s="124"/>
      <c r="E328" s="26"/>
      <c r="F328" s="26" t="s">
        <v>2438</v>
      </c>
      <c r="G328" s="124"/>
      <c r="H328" s="33"/>
    </row>
    <row r="329" spans="1:8" ht="14">
      <c r="A329" s="124"/>
      <c r="B329" s="124"/>
      <c r="C329" s="124"/>
      <c r="D329" s="124"/>
      <c r="E329" s="26"/>
      <c r="F329" s="26" t="s">
        <v>2439</v>
      </c>
      <c r="G329" s="124"/>
      <c r="H329" s="33"/>
    </row>
    <row r="330" spans="1:8" ht="28">
      <c r="A330" s="124"/>
      <c r="B330" s="124"/>
      <c r="C330" s="124"/>
      <c r="D330" s="124"/>
      <c r="E330" s="26"/>
      <c r="F330" s="26" t="s">
        <v>2440</v>
      </c>
      <c r="G330" s="124"/>
      <c r="H330" s="33"/>
    </row>
    <row r="331" spans="1:8" ht="14">
      <c r="A331" s="124"/>
      <c r="B331" s="124"/>
      <c r="C331" s="124"/>
      <c r="D331" s="124"/>
      <c r="E331" s="26"/>
      <c r="F331" s="26" t="s">
        <v>2441</v>
      </c>
      <c r="G331" s="124"/>
      <c r="H331" s="33"/>
    </row>
    <row r="332" spans="1:8" ht="14">
      <c r="A332" s="124"/>
      <c r="B332" s="124"/>
      <c r="C332" s="124"/>
      <c r="D332" s="124"/>
      <c r="E332" s="26"/>
      <c r="F332" s="26" t="s">
        <v>2442</v>
      </c>
      <c r="G332" s="124"/>
      <c r="H332" s="33"/>
    </row>
    <row r="333" spans="1:8" ht="14">
      <c r="A333" s="124"/>
      <c r="B333" s="124"/>
      <c r="C333" s="124"/>
      <c r="D333" s="124"/>
      <c r="E333" s="26"/>
      <c r="F333" s="26" t="s">
        <v>2443</v>
      </c>
      <c r="G333" s="124"/>
      <c r="H333" s="33"/>
    </row>
    <row r="334" spans="1:8" ht="14">
      <c r="A334" s="124"/>
      <c r="B334" s="124"/>
      <c r="C334" s="124"/>
      <c r="D334" s="124"/>
      <c r="E334" s="26"/>
      <c r="F334" s="26" t="s">
        <v>2444</v>
      </c>
      <c r="G334" s="124"/>
      <c r="H334" s="33"/>
    </row>
    <row r="335" spans="1:8" ht="14">
      <c r="A335" s="124"/>
      <c r="B335" s="124"/>
      <c r="C335" s="124"/>
      <c r="D335" s="124"/>
      <c r="E335" s="26"/>
      <c r="F335" s="26" t="s">
        <v>2445</v>
      </c>
      <c r="G335" s="124"/>
      <c r="H335" s="33"/>
    </row>
    <row r="336" spans="1:8" ht="14">
      <c r="A336" s="124"/>
      <c r="B336" s="124"/>
      <c r="C336" s="124"/>
      <c r="D336" s="124"/>
      <c r="E336" s="84"/>
      <c r="F336" s="26" t="s">
        <v>2446</v>
      </c>
      <c r="G336" s="124"/>
      <c r="H336" s="33"/>
    </row>
    <row r="337" spans="1:8" ht="14">
      <c r="A337" s="124"/>
      <c r="B337" s="124"/>
      <c r="C337" s="124"/>
      <c r="D337" s="124"/>
      <c r="E337" s="26"/>
      <c r="F337" s="26" t="s">
        <v>2447</v>
      </c>
      <c r="G337" s="124"/>
      <c r="H337" s="33"/>
    </row>
    <row r="338" spans="1:8" ht="14">
      <c r="A338" s="124"/>
      <c r="B338" s="124"/>
      <c r="C338" s="124"/>
      <c r="D338" s="124"/>
      <c r="E338" s="26"/>
      <c r="F338" s="26" t="s">
        <v>2448</v>
      </c>
      <c r="G338" s="124"/>
      <c r="H338" s="33"/>
    </row>
    <row r="339" spans="1:8" ht="14">
      <c r="A339" s="124"/>
      <c r="B339" s="124"/>
      <c r="C339" s="124"/>
      <c r="D339" s="124"/>
      <c r="E339" s="26"/>
      <c r="F339" s="26" t="s">
        <v>2449</v>
      </c>
      <c r="G339" s="124"/>
      <c r="H339" s="33"/>
    </row>
    <row r="340" spans="1:8" ht="14">
      <c r="A340" s="124"/>
      <c r="B340" s="124"/>
      <c r="C340" s="124"/>
      <c r="D340" s="124"/>
      <c r="E340" s="26"/>
      <c r="F340" s="26" t="s">
        <v>2450</v>
      </c>
      <c r="G340" s="124"/>
      <c r="H340" s="33"/>
    </row>
    <row r="341" spans="1:8" ht="14">
      <c r="A341" s="124"/>
      <c r="B341" s="124"/>
      <c r="C341" s="124"/>
      <c r="D341" s="124"/>
      <c r="E341" s="26"/>
      <c r="F341" s="26" t="s">
        <v>2451</v>
      </c>
      <c r="G341" s="124"/>
      <c r="H341" s="33"/>
    </row>
    <row r="342" spans="1:8" ht="14">
      <c r="A342" s="124"/>
      <c r="B342" s="124"/>
      <c r="C342" s="124"/>
      <c r="D342" s="124"/>
      <c r="E342" s="26"/>
      <c r="F342" s="26" t="s">
        <v>2452</v>
      </c>
      <c r="G342" s="124"/>
      <c r="H342" s="33"/>
    </row>
    <row r="343" spans="1:8" ht="28">
      <c r="A343" s="124"/>
      <c r="B343" s="124"/>
      <c r="C343" s="124"/>
      <c r="D343" s="124"/>
      <c r="E343" s="26" t="s">
        <v>2453</v>
      </c>
      <c r="F343" s="26" t="s">
        <v>2454</v>
      </c>
      <c r="G343" s="98">
        <v>31</v>
      </c>
      <c r="H343" s="1" t="s">
        <v>2455</v>
      </c>
    </row>
    <row r="344" spans="1:8" ht="14">
      <c r="A344" s="124"/>
      <c r="B344" s="124"/>
      <c r="C344" s="124"/>
      <c r="D344" s="124"/>
      <c r="E344" s="85"/>
      <c r="F344" s="26" t="s">
        <v>2456</v>
      </c>
      <c r="G344" s="124"/>
      <c r="H344" s="33"/>
    </row>
    <row r="345" spans="1:8" ht="28">
      <c r="A345" s="124"/>
      <c r="B345" s="124"/>
      <c r="C345" s="124"/>
      <c r="D345" s="124"/>
      <c r="E345" s="26"/>
      <c r="F345" s="26" t="s">
        <v>2457</v>
      </c>
      <c r="G345" s="124"/>
      <c r="H345" s="33"/>
    </row>
    <row r="346" spans="1:8" ht="14">
      <c r="A346" s="124"/>
      <c r="B346" s="124"/>
      <c r="C346" s="124"/>
      <c r="D346" s="124"/>
      <c r="E346" s="26"/>
      <c r="F346" s="26" t="s">
        <v>2458</v>
      </c>
      <c r="G346" s="124"/>
      <c r="H346" s="33"/>
    </row>
    <row r="347" spans="1:8" ht="28">
      <c r="A347" s="124"/>
      <c r="B347" s="124"/>
      <c r="C347" s="124"/>
      <c r="D347" s="124"/>
      <c r="E347" s="26"/>
      <c r="F347" s="26" t="s">
        <v>2459</v>
      </c>
      <c r="G347" s="124"/>
      <c r="H347" s="33"/>
    </row>
    <row r="348" spans="1:8" ht="14">
      <c r="A348" s="124"/>
      <c r="B348" s="124"/>
      <c r="C348" s="124"/>
      <c r="D348" s="124"/>
      <c r="E348" s="26"/>
      <c r="F348" s="26" t="s">
        <v>2460</v>
      </c>
      <c r="G348" s="124"/>
      <c r="H348" s="33"/>
    </row>
    <row r="349" spans="1:8" ht="14">
      <c r="A349" s="124"/>
      <c r="B349" s="124"/>
      <c r="C349" s="124"/>
      <c r="D349" s="124"/>
      <c r="E349" s="26"/>
      <c r="F349" s="26" t="s">
        <v>2461</v>
      </c>
      <c r="G349" s="124"/>
      <c r="H349" s="33"/>
    </row>
    <row r="350" spans="1:8" ht="14">
      <c r="A350" s="124"/>
      <c r="B350" s="124"/>
      <c r="C350" s="124"/>
      <c r="D350" s="124"/>
      <c r="E350" s="26"/>
      <c r="F350" s="26" t="s">
        <v>2462</v>
      </c>
      <c r="G350" s="124"/>
      <c r="H350" s="33"/>
    </row>
    <row r="351" spans="1:8" ht="14">
      <c r="A351" s="124"/>
      <c r="B351" s="124"/>
      <c r="C351" s="124"/>
      <c r="D351" s="124"/>
      <c r="E351" s="26"/>
      <c r="F351" s="26" t="s">
        <v>2463</v>
      </c>
      <c r="G351" s="124"/>
      <c r="H351" s="33"/>
    </row>
    <row r="352" spans="1:8" ht="14">
      <c r="A352" s="124"/>
      <c r="B352" s="124"/>
      <c r="C352" s="124"/>
      <c r="D352" s="124"/>
      <c r="E352" s="26"/>
      <c r="F352" s="26" t="s">
        <v>2464</v>
      </c>
      <c r="G352" s="124"/>
      <c r="H352" s="33"/>
    </row>
    <row r="353" spans="1:8" ht="14">
      <c r="A353" s="124"/>
      <c r="B353" s="124"/>
      <c r="C353" s="124"/>
      <c r="D353" s="124"/>
      <c r="E353" s="26"/>
      <c r="F353" s="26" t="s">
        <v>2465</v>
      </c>
      <c r="G353" s="124"/>
      <c r="H353" s="33"/>
    </row>
    <row r="354" spans="1:8" ht="14">
      <c r="A354" s="124"/>
      <c r="B354" s="124"/>
      <c r="C354" s="124"/>
      <c r="D354" s="124"/>
      <c r="E354" s="26"/>
      <c r="F354" s="26" t="s">
        <v>2466</v>
      </c>
      <c r="G354" s="124"/>
      <c r="H354" s="33"/>
    </row>
    <row r="355" spans="1:8" ht="14">
      <c r="A355" s="124"/>
      <c r="B355" s="124"/>
      <c r="C355" s="124"/>
      <c r="D355" s="124"/>
      <c r="E355" s="26"/>
      <c r="F355" s="26" t="s">
        <v>2467</v>
      </c>
      <c r="G355" s="124"/>
      <c r="H355" s="33"/>
    </row>
    <row r="356" spans="1:8" ht="14">
      <c r="A356" s="124"/>
      <c r="B356" s="124"/>
      <c r="C356" s="124"/>
      <c r="D356" s="124"/>
      <c r="E356" s="85"/>
      <c r="F356" s="26" t="s">
        <v>2468</v>
      </c>
      <c r="G356" s="124"/>
      <c r="H356" s="33"/>
    </row>
    <row r="357" spans="1:8" ht="28">
      <c r="A357" s="124"/>
      <c r="B357" s="124"/>
      <c r="C357" s="124"/>
      <c r="D357" s="124"/>
      <c r="E357" s="26"/>
      <c r="F357" s="26" t="s">
        <v>2469</v>
      </c>
      <c r="G357" s="124"/>
      <c r="H357" s="33"/>
    </row>
    <row r="358" spans="1:8" ht="28">
      <c r="A358" s="124"/>
      <c r="B358" s="124"/>
      <c r="C358" s="124"/>
      <c r="D358" s="124"/>
      <c r="E358" s="26"/>
      <c r="F358" s="26" t="s">
        <v>2470</v>
      </c>
      <c r="G358" s="124"/>
      <c r="H358" s="33"/>
    </row>
    <row r="359" spans="1:8" ht="28">
      <c r="A359" s="124"/>
      <c r="B359" s="124"/>
      <c r="C359" s="124"/>
      <c r="D359" s="124"/>
      <c r="E359" s="26"/>
      <c r="F359" s="26" t="s">
        <v>2471</v>
      </c>
      <c r="G359" s="124"/>
      <c r="H359" s="33"/>
    </row>
    <row r="360" spans="1:8" ht="14">
      <c r="A360" s="124"/>
      <c r="B360" s="124"/>
      <c r="C360" s="124"/>
      <c r="D360" s="124"/>
      <c r="E360" s="85"/>
      <c r="F360" s="26" t="s">
        <v>2472</v>
      </c>
      <c r="G360" s="124"/>
      <c r="H360" s="33"/>
    </row>
    <row r="361" spans="1:8" ht="14">
      <c r="A361" s="124"/>
      <c r="B361" s="124"/>
      <c r="C361" s="124"/>
      <c r="D361" s="124"/>
      <c r="E361" s="85"/>
      <c r="F361" s="26" t="s">
        <v>2473</v>
      </c>
      <c r="G361" s="124"/>
      <c r="H361" s="33"/>
    </row>
    <row r="362" spans="1:8" ht="28">
      <c r="A362" s="124"/>
      <c r="B362" s="124"/>
      <c r="C362" s="124"/>
      <c r="D362" s="124"/>
      <c r="E362" s="85"/>
      <c r="F362" s="26" t="s">
        <v>2474</v>
      </c>
      <c r="G362" s="124"/>
      <c r="H362" s="33"/>
    </row>
    <row r="363" spans="1:8" ht="14">
      <c r="A363" s="124"/>
      <c r="B363" s="124"/>
      <c r="C363" s="124"/>
      <c r="D363" s="124"/>
      <c r="E363" s="85"/>
      <c r="F363" s="26" t="s">
        <v>2475</v>
      </c>
      <c r="G363" s="124"/>
      <c r="H363" s="33"/>
    </row>
    <row r="364" spans="1:8" ht="14">
      <c r="A364" s="124"/>
      <c r="B364" s="124"/>
      <c r="C364" s="124"/>
      <c r="D364" s="124"/>
      <c r="E364" s="85"/>
      <c r="F364" s="26" t="s">
        <v>2476</v>
      </c>
      <c r="G364" s="124"/>
      <c r="H364" s="33"/>
    </row>
    <row r="365" spans="1:8" ht="14">
      <c r="A365" s="124"/>
      <c r="B365" s="124"/>
      <c r="C365" s="124"/>
      <c r="D365" s="124"/>
      <c r="E365" s="85"/>
      <c r="F365" s="26" t="s">
        <v>2477</v>
      </c>
      <c r="G365" s="124"/>
      <c r="H365" s="33"/>
    </row>
    <row r="366" spans="1:8" ht="14">
      <c r="A366" s="124"/>
      <c r="B366" s="124"/>
      <c r="C366" s="124"/>
      <c r="D366" s="124"/>
      <c r="E366" s="85"/>
      <c r="F366" s="26" t="s">
        <v>2478</v>
      </c>
      <c r="G366" s="124"/>
      <c r="H366" s="33"/>
    </row>
    <row r="367" spans="1:8" ht="14">
      <c r="A367" s="124"/>
      <c r="B367" s="124"/>
      <c r="C367" s="124"/>
      <c r="D367" s="124"/>
      <c r="E367" s="85"/>
      <c r="F367" s="26" t="s">
        <v>2478</v>
      </c>
      <c r="G367" s="124"/>
      <c r="H367" s="33"/>
    </row>
    <row r="368" spans="1:8" ht="14">
      <c r="A368" s="124"/>
      <c r="B368" s="124"/>
      <c r="C368" s="124"/>
      <c r="D368" s="124"/>
      <c r="E368" s="85"/>
      <c r="F368" s="26" t="s">
        <v>2478</v>
      </c>
      <c r="G368" s="124"/>
      <c r="H368" s="33"/>
    </row>
    <row r="369" spans="1:8" ht="14">
      <c r="A369" s="124"/>
      <c r="B369" s="124"/>
      <c r="C369" s="124"/>
      <c r="D369" s="124"/>
      <c r="E369" s="85"/>
      <c r="F369" s="26" t="s">
        <v>2479</v>
      </c>
      <c r="G369" s="124"/>
      <c r="H369" s="33"/>
    </row>
    <row r="370" spans="1:8" ht="14">
      <c r="A370" s="124"/>
      <c r="B370" s="124"/>
      <c r="C370" s="124"/>
      <c r="D370" s="124"/>
      <c r="E370" s="26"/>
      <c r="F370" s="26" t="s">
        <v>2480</v>
      </c>
      <c r="G370" s="124"/>
      <c r="H370" s="33"/>
    </row>
    <row r="371" spans="1:8" ht="14">
      <c r="A371" s="124"/>
      <c r="B371" s="124"/>
      <c r="C371" s="124"/>
      <c r="D371" s="124"/>
      <c r="E371" s="26"/>
      <c r="F371" s="26" t="s">
        <v>2481</v>
      </c>
      <c r="G371" s="124"/>
      <c r="H371" s="33"/>
    </row>
    <row r="372" spans="1:8" ht="14">
      <c r="A372" s="124"/>
      <c r="B372" s="124"/>
      <c r="C372" s="124"/>
      <c r="D372" s="124"/>
      <c r="E372" s="26"/>
      <c r="F372" s="26" t="s">
        <v>2482</v>
      </c>
      <c r="G372" s="124"/>
      <c r="H372" s="33"/>
    </row>
    <row r="373" spans="1:8" ht="14">
      <c r="A373" s="124"/>
      <c r="B373" s="124"/>
      <c r="C373" s="124"/>
      <c r="D373" s="124"/>
      <c r="E373" s="26"/>
      <c r="F373" s="26" t="s">
        <v>2483</v>
      </c>
      <c r="G373" s="124"/>
      <c r="H373" s="33"/>
    </row>
    <row r="374" spans="1:8" ht="28">
      <c r="A374" s="124"/>
      <c r="B374" s="124"/>
      <c r="C374" s="124"/>
      <c r="D374" s="124"/>
      <c r="E374" s="26" t="s">
        <v>2484</v>
      </c>
      <c r="F374" s="26" t="s">
        <v>2485</v>
      </c>
      <c r="G374" s="98">
        <v>68</v>
      </c>
      <c r="H374" s="86" t="s">
        <v>2486</v>
      </c>
    </row>
    <row r="375" spans="1:8" ht="14">
      <c r="A375" s="124"/>
      <c r="B375" s="124"/>
      <c r="C375" s="124"/>
      <c r="D375" s="124"/>
      <c r="E375" s="85"/>
      <c r="F375" s="26" t="s">
        <v>2487</v>
      </c>
      <c r="G375" s="124"/>
      <c r="H375" s="33"/>
    </row>
    <row r="376" spans="1:8" ht="14">
      <c r="A376" s="124"/>
      <c r="B376" s="124"/>
      <c r="C376" s="124"/>
      <c r="D376" s="124"/>
      <c r="E376" s="26"/>
      <c r="F376" s="26" t="s">
        <v>2488</v>
      </c>
      <c r="G376" s="124"/>
      <c r="H376" s="33"/>
    </row>
    <row r="377" spans="1:8" ht="14">
      <c r="A377" s="124"/>
      <c r="B377" s="124"/>
      <c r="C377" s="124"/>
      <c r="D377" s="124"/>
      <c r="E377" s="26"/>
      <c r="F377" s="26" t="s">
        <v>2488</v>
      </c>
      <c r="G377" s="124"/>
      <c r="H377" s="33"/>
    </row>
    <row r="378" spans="1:8" ht="14">
      <c r="A378" s="124"/>
      <c r="B378" s="124"/>
      <c r="C378" s="124"/>
      <c r="D378" s="124"/>
      <c r="E378" s="26"/>
      <c r="F378" s="26" t="s">
        <v>2489</v>
      </c>
      <c r="G378" s="124"/>
      <c r="H378" s="33"/>
    </row>
    <row r="379" spans="1:8" ht="14">
      <c r="A379" s="124"/>
      <c r="B379" s="124"/>
      <c r="C379" s="124"/>
      <c r="D379" s="124"/>
      <c r="E379" s="26"/>
      <c r="F379" s="26" t="s">
        <v>2490</v>
      </c>
      <c r="G379" s="124"/>
      <c r="H379" s="33"/>
    </row>
    <row r="380" spans="1:8" ht="14">
      <c r="A380" s="124"/>
      <c r="B380" s="124"/>
      <c r="C380" s="124"/>
      <c r="D380" s="124"/>
      <c r="E380" s="26"/>
      <c r="F380" s="26" t="s">
        <v>2491</v>
      </c>
      <c r="G380" s="124"/>
      <c r="H380" s="33"/>
    </row>
    <row r="381" spans="1:8" ht="14">
      <c r="A381" s="124"/>
      <c r="B381" s="124"/>
      <c r="C381" s="124"/>
      <c r="D381" s="124"/>
      <c r="E381" s="26"/>
      <c r="F381" s="26" t="s">
        <v>2492</v>
      </c>
      <c r="G381" s="124"/>
      <c r="H381" s="33"/>
    </row>
    <row r="382" spans="1:8" ht="14">
      <c r="A382" s="124"/>
      <c r="B382" s="124"/>
      <c r="C382" s="124"/>
      <c r="D382" s="124"/>
      <c r="E382" s="26"/>
      <c r="F382" s="26" t="s">
        <v>2493</v>
      </c>
      <c r="G382" s="124"/>
      <c r="H382" s="33"/>
    </row>
    <row r="383" spans="1:8" ht="14">
      <c r="A383" s="124"/>
      <c r="B383" s="124"/>
      <c r="C383" s="124"/>
      <c r="D383" s="124"/>
      <c r="E383" s="26"/>
      <c r="F383" s="26" t="s">
        <v>2494</v>
      </c>
      <c r="G383" s="124"/>
      <c r="H383" s="33"/>
    </row>
    <row r="384" spans="1:8" ht="14">
      <c r="A384" s="124"/>
      <c r="B384" s="124"/>
      <c r="C384" s="124"/>
      <c r="D384" s="124"/>
      <c r="E384" s="26"/>
      <c r="F384" s="26" t="s">
        <v>2495</v>
      </c>
      <c r="G384" s="124"/>
      <c r="H384" s="33"/>
    </row>
    <row r="385" spans="1:8" ht="14">
      <c r="A385" s="124"/>
      <c r="B385" s="124"/>
      <c r="C385" s="124"/>
      <c r="D385" s="124"/>
      <c r="E385" s="26"/>
      <c r="F385" s="26" t="s">
        <v>2496</v>
      </c>
      <c r="G385" s="124"/>
      <c r="H385" s="33"/>
    </row>
    <row r="386" spans="1:8" ht="14">
      <c r="A386" s="124"/>
      <c r="B386" s="124"/>
      <c r="C386" s="124"/>
      <c r="D386" s="124"/>
      <c r="E386" s="26"/>
      <c r="F386" s="26" t="s">
        <v>2497</v>
      </c>
      <c r="G386" s="124"/>
      <c r="H386" s="33"/>
    </row>
    <row r="387" spans="1:8" ht="14">
      <c r="A387" s="124"/>
      <c r="B387" s="124"/>
      <c r="C387" s="124"/>
      <c r="D387" s="124"/>
      <c r="E387" s="26"/>
      <c r="F387" s="26" t="s">
        <v>2498</v>
      </c>
      <c r="G387" s="124"/>
      <c r="H387" s="33"/>
    </row>
    <row r="388" spans="1:8" ht="28">
      <c r="A388" s="124"/>
      <c r="B388" s="124"/>
      <c r="C388" s="124"/>
      <c r="D388" s="124"/>
      <c r="E388" s="26"/>
      <c r="F388" s="26" t="s">
        <v>2499</v>
      </c>
      <c r="G388" s="124"/>
      <c r="H388" s="33"/>
    </row>
    <row r="389" spans="1:8" ht="28">
      <c r="A389" s="124"/>
      <c r="B389" s="124"/>
      <c r="C389" s="124"/>
      <c r="D389" s="124"/>
      <c r="E389" s="26"/>
      <c r="F389" s="26" t="s">
        <v>2499</v>
      </c>
      <c r="G389" s="124"/>
      <c r="H389" s="33"/>
    </row>
    <row r="390" spans="1:8" ht="28">
      <c r="A390" s="124"/>
      <c r="B390" s="124"/>
      <c r="C390" s="124"/>
      <c r="D390" s="124"/>
      <c r="E390" s="26"/>
      <c r="F390" s="26" t="s">
        <v>2499</v>
      </c>
      <c r="G390" s="124"/>
      <c r="H390" s="33"/>
    </row>
    <row r="391" spans="1:8" ht="14">
      <c r="A391" s="124"/>
      <c r="B391" s="124"/>
      <c r="C391" s="124"/>
      <c r="D391" s="124"/>
      <c r="E391" s="26"/>
      <c r="F391" s="26" t="s">
        <v>2500</v>
      </c>
      <c r="G391" s="124"/>
      <c r="H391" s="33"/>
    </row>
    <row r="392" spans="1:8" ht="14">
      <c r="A392" s="124"/>
      <c r="B392" s="124"/>
      <c r="C392" s="124"/>
      <c r="D392" s="124"/>
      <c r="E392" s="26"/>
      <c r="F392" s="26" t="s">
        <v>2501</v>
      </c>
      <c r="G392" s="124"/>
      <c r="H392" s="33"/>
    </row>
    <row r="393" spans="1:8" ht="14">
      <c r="A393" s="124"/>
      <c r="B393" s="124"/>
      <c r="C393" s="124"/>
      <c r="D393" s="124"/>
      <c r="E393" s="26"/>
      <c r="F393" s="26" t="s">
        <v>2502</v>
      </c>
      <c r="G393" s="124"/>
      <c r="H393" s="33"/>
    </row>
    <row r="394" spans="1:8" ht="14">
      <c r="A394" s="124"/>
      <c r="B394" s="124"/>
      <c r="C394" s="124"/>
      <c r="D394" s="124"/>
      <c r="E394" s="26"/>
      <c r="F394" s="26" t="s">
        <v>2497</v>
      </c>
      <c r="G394" s="124"/>
      <c r="H394" s="33"/>
    </row>
    <row r="395" spans="1:8" ht="14">
      <c r="A395" s="124"/>
      <c r="B395" s="124"/>
      <c r="C395" s="124"/>
      <c r="D395" s="124"/>
      <c r="E395" s="26"/>
      <c r="F395" s="26" t="s">
        <v>2503</v>
      </c>
      <c r="G395" s="124"/>
      <c r="H395" s="33"/>
    </row>
    <row r="396" spans="1:8" ht="14">
      <c r="A396" s="124"/>
      <c r="B396" s="124"/>
      <c r="C396" s="124"/>
      <c r="D396" s="124"/>
      <c r="E396" s="26"/>
      <c r="F396" s="26" t="s">
        <v>2504</v>
      </c>
      <c r="G396" s="124"/>
      <c r="H396" s="33"/>
    </row>
    <row r="397" spans="1:8" ht="14">
      <c r="A397" s="124"/>
      <c r="B397" s="124"/>
      <c r="C397" s="124"/>
      <c r="D397" s="124"/>
      <c r="E397" s="26"/>
      <c r="F397" s="26" t="s">
        <v>2505</v>
      </c>
      <c r="G397" s="124"/>
      <c r="H397" s="33"/>
    </row>
    <row r="398" spans="1:8" ht="14">
      <c r="A398" s="124"/>
      <c r="B398" s="124"/>
      <c r="C398" s="124"/>
      <c r="D398" s="124"/>
      <c r="E398" s="26"/>
      <c r="F398" s="26" t="s">
        <v>2506</v>
      </c>
      <c r="G398" s="124"/>
      <c r="H398" s="33"/>
    </row>
    <row r="399" spans="1:8" ht="14">
      <c r="A399" s="124"/>
      <c r="B399" s="124"/>
      <c r="C399" s="124"/>
      <c r="D399" s="124"/>
      <c r="E399" s="26"/>
      <c r="F399" s="26" t="s">
        <v>2507</v>
      </c>
      <c r="G399" s="124"/>
      <c r="H399" s="33"/>
    </row>
    <row r="400" spans="1:8" ht="14">
      <c r="A400" s="124"/>
      <c r="B400" s="124"/>
      <c r="C400" s="124"/>
      <c r="D400" s="124"/>
      <c r="E400" s="26"/>
      <c r="F400" s="26" t="s">
        <v>2505</v>
      </c>
      <c r="G400" s="124"/>
      <c r="H400" s="33"/>
    </row>
    <row r="401" spans="1:8" ht="14">
      <c r="A401" s="124"/>
      <c r="B401" s="124"/>
      <c r="C401" s="124"/>
      <c r="D401" s="124"/>
      <c r="E401" s="26"/>
      <c r="F401" s="26" t="s">
        <v>2508</v>
      </c>
      <c r="G401" s="124"/>
      <c r="H401" s="33"/>
    </row>
    <row r="402" spans="1:8" ht="28">
      <c r="A402" s="124"/>
      <c r="B402" s="124"/>
      <c r="C402" s="124"/>
      <c r="D402" s="124"/>
      <c r="E402" s="26"/>
      <c r="F402" s="26" t="s">
        <v>2509</v>
      </c>
      <c r="G402" s="124"/>
      <c r="H402" s="33"/>
    </row>
    <row r="403" spans="1:8" ht="14">
      <c r="A403" s="124"/>
      <c r="B403" s="124"/>
      <c r="C403" s="124"/>
      <c r="D403" s="124"/>
      <c r="E403" s="26"/>
      <c r="F403" s="26" t="s">
        <v>2510</v>
      </c>
      <c r="G403" s="124"/>
      <c r="H403" s="33"/>
    </row>
    <row r="404" spans="1:8" ht="14">
      <c r="A404" s="124"/>
      <c r="B404" s="124"/>
      <c r="C404" s="124"/>
      <c r="D404" s="124"/>
      <c r="E404" s="26"/>
      <c r="F404" s="26" t="s">
        <v>2511</v>
      </c>
      <c r="G404" s="124"/>
      <c r="H404" s="33"/>
    </row>
    <row r="405" spans="1:8" ht="28">
      <c r="A405" s="124"/>
      <c r="B405" s="124"/>
      <c r="C405" s="124"/>
      <c r="D405" s="124"/>
      <c r="E405" s="26"/>
      <c r="F405" s="26" t="s">
        <v>2512</v>
      </c>
      <c r="G405" s="124"/>
      <c r="H405" s="33"/>
    </row>
    <row r="406" spans="1:8" ht="14">
      <c r="A406" s="124"/>
      <c r="B406" s="124"/>
      <c r="C406" s="124"/>
      <c r="D406" s="124"/>
      <c r="E406" s="26"/>
      <c r="F406" s="26" t="s">
        <v>2513</v>
      </c>
      <c r="G406" s="124"/>
      <c r="H406" s="33"/>
    </row>
    <row r="407" spans="1:8" ht="28">
      <c r="A407" s="124"/>
      <c r="B407" s="124"/>
      <c r="C407" s="124"/>
      <c r="D407" s="124"/>
      <c r="E407" s="26"/>
      <c r="F407" s="26" t="s">
        <v>2514</v>
      </c>
      <c r="G407" s="124"/>
      <c r="H407" s="33"/>
    </row>
    <row r="408" spans="1:8" ht="14">
      <c r="A408" s="124"/>
      <c r="B408" s="124"/>
      <c r="C408" s="124"/>
      <c r="D408" s="124"/>
      <c r="E408" s="26"/>
      <c r="F408" s="26" t="s">
        <v>2515</v>
      </c>
      <c r="G408" s="124"/>
      <c r="H408" s="33"/>
    </row>
    <row r="409" spans="1:8" ht="14">
      <c r="A409" s="124"/>
      <c r="B409" s="124"/>
      <c r="C409" s="124"/>
      <c r="D409" s="124"/>
      <c r="E409" s="26"/>
      <c r="F409" s="26" t="s">
        <v>2516</v>
      </c>
      <c r="G409" s="124"/>
      <c r="H409" s="33"/>
    </row>
    <row r="410" spans="1:8" ht="14">
      <c r="A410" s="124"/>
      <c r="B410" s="124"/>
      <c r="C410" s="124"/>
      <c r="D410" s="124"/>
      <c r="E410" s="26"/>
      <c r="F410" s="26" t="s">
        <v>2517</v>
      </c>
      <c r="G410" s="124"/>
      <c r="H410" s="33"/>
    </row>
    <row r="411" spans="1:8" ht="14">
      <c r="A411" s="124"/>
      <c r="B411" s="124"/>
      <c r="C411" s="124"/>
      <c r="D411" s="124"/>
      <c r="E411" s="85"/>
      <c r="F411" s="26" t="s">
        <v>2518</v>
      </c>
      <c r="G411" s="124"/>
      <c r="H411" s="33"/>
    </row>
    <row r="412" spans="1:8" ht="14">
      <c r="A412" s="124"/>
      <c r="B412" s="124"/>
      <c r="C412" s="124"/>
      <c r="D412" s="124"/>
      <c r="E412" s="26"/>
      <c r="F412" s="26" t="s">
        <v>2519</v>
      </c>
      <c r="G412" s="124"/>
      <c r="H412" s="33"/>
    </row>
    <row r="413" spans="1:8" ht="14">
      <c r="A413" s="124"/>
      <c r="B413" s="124"/>
      <c r="C413" s="124"/>
      <c r="D413" s="124"/>
      <c r="E413" s="26"/>
      <c r="F413" s="26" t="s">
        <v>2520</v>
      </c>
      <c r="G413" s="124"/>
      <c r="H413" s="33"/>
    </row>
    <row r="414" spans="1:8" ht="14">
      <c r="A414" s="124"/>
      <c r="B414" s="124"/>
      <c r="C414" s="124"/>
      <c r="D414" s="124"/>
      <c r="E414" s="26"/>
      <c r="F414" s="26" t="s">
        <v>2521</v>
      </c>
      <c r="G414" s="124"/>
      <c r="H414" s="33"/>
    </row>
    <row r="415" spans="1:8" ht="14">
      <c r="A415" s="124"/>
      <c r="B415" s="124"/>
      <c r="C415" s="124"/>
      <c r="D415" s="124"/>
      <c r="E415" s="26"/>
      <c r="F415" s="26" t="s">
        <v>2522</v>
      </c>
      <c r="G415" s="124"/>
      <c r="H415" s="33"/>
    </row>
    <row r="416" spans="1:8" ht="14">
      <c r="A416" s="124"/>
      <c r="B416" s="124"/>
      <c r="C416" s="124"/>
      <c r="D416" s="124"/>
      <c r="E416" s="26"/>
      <c r="F416" s="26" t="s">
        <v>2523</v>
      </c>
      <c r="G416" s="124"/>
      <c r="H416" s="33"/>
    </row>
    <row r="417" spans="1:8" ht="28">
      <c r="A417" s="124"/>
      <c r="B417" s="124"/>
      <c r="C417" s="124"/>
      <c r="D417" s="124"/>
      <c r="E417" s="26"/>
      <c r="F417" s="26" t="s">
        <v>2524</v>
      </c>
      <c r="G417" s="124"/>
      <c r="H417" s="33"/>
    </row>
    <row r="418" spans="1:8" ht="28">
      <c r="A418" s="124"/>
      <c r="B418" s="124"/>
      <c r="C418" s="124"/>
      <c r="D418" s="124"/>
      <c r="E418" s="26"/>
      <c r="F418" s="26" t="s">
        <v>2525</v>
      </c>
      <c r="G418" s="124"/>
      <c r="H418" s="33"/>
    </row>
    <row r="419" spans="1:8" ht="14">
      <c r="A419" s="124"/>
      <c r="B419" s="124"/>
      <c r="C419" s="124"/>
      <c r="D419" s="124"/>
      <c r="E419" s="26"/>
      <c r="F419" s="26" t="s">
        <v>2526</v>
      </c>
      <c r="G419" s="124"/>
      <c r="H419" s="33"/>
    </row>
    <row r="420" spans="1:8" ht="14">
      <c r="A420" s="124"/>
      <c r="B420" s="124"/>
      <c r="C420" s="124"/>
      <c r="D420" s="124"/>
      <c r="E420" s="26"/>
      <c r="F420" s="26" t="s">
        <v>2527</v>
      </c>
      <c r="G420" s="124"/>
      <c r="H420" s="33"/>
    </row>
    <row r="421" spans="1:8" ht="14">
      <c r="A421" s="124"/>
      <c r="B421" s="124"/>
      <c r="C421" s="124"/>
      <c r="D421" s="124"/>
      <c r="E421" s="26"/>
      <c r="F421" s="26" t="s">
        <v>2528</v>
      </c>
      <c r="G421" s="124"/>
      <c r="H421" s="33"/>
    </row>
    <row r="422" spans="1:8" ht="14">
      <c r="A422" s="124"/>
      <c r="B422" s="124"/>
      <c r="C422" s="124"/>
      <c r="D422" s="124"/>
      <c r="E422" s="26"/>
      <c r="F422" s="26" t="s">
        <v>2529</v>
      </c>
      <c r="G422" s="124"/>
      <c r="H422" s="33"/>
    </row>
    <row r="423" spans="1:8" ht="14">
      <c r="A423" s="124"/>
      <c r="B423" s="124"/>
      <c r="C423" s="124"/>
      <c r="D423" s="124"/>
      <c r="E423" s="26"/>
      <c r="F423" s="26" t="s">
        <v>2530</v>
      </c>
      <c r="G423" s="124"/>
      <c r="H423" s="33"/>
    </row>
    <row r="424" spans="1:8" ht="14">
      <c r="A424" s="124"/>
      <c r="B424" s="124"/>
      <c r="C424" s="124"/>
      <c r="D424" s="124"/>
      <c r="E424" s="26"/>
      <c r="F424" s="26" t="s">
        <v>2531</v>
      </c>
      <c r="G424" s="124"/>
      <c r="H424" s="33"/>
    </row>
    <row r="425" spans="1:8" ht="14">
      <c r="A425" s="124"/>
      <c r="B425" s="124"/>
      <c r="C425" s="124"/>
      <c r="D425" s="124"/>
      <c r="E425" s="26"/>
      <c r="F425" s="26" t="s">
        <v>2532</v>
      </c>
      <c r="G425" s="124"/>
      <c r="H425" s="33"/>
    </row>
    <row r="426" spans="1:8" ht="14">
      <c r="A426" s="124"/>
      <c r="B426" s="124"/>
      <c r="C426" s="124"/>
      <c r="D426" s="124"/>
      <c r="E426" s="26"/>
      <c r="F426" s="26" t="s">
        <v>2533</v>
      </c>
      <c r="G426" s="124"/>
      <c r="H426" s="33"/>
    </row>
    <row r="427" spans="1:8" ht="14">
      <c r="A427" s="124"/>
      <c r="B427" s="124"/>
      <c r="C427" s="124"/>
      <c r="D427" s="124"/>
      <c r="E427" s="26"/>
      <c r="F427" s="26" t="s">
        <v>2534</v>
      </c>
      <c r="G427" s="124"/>
      <c r="H427" s="33"/>
    </row>
    <row r="428" spans="1:8" ht="14">
      <c r="A428" s="124"/>
      <c r="B428" s="124"/>
      <c r="C428" s="124"/>
      <c r="D428" s="124"/>
      <c r="E428" s="26"/>
      <c r="F428" s="26" t="s">
        <v>2535</v>
      </c>
      <c r="G428" s="124"/>
      <c r="H428" s="33"/>
    </row>
    <row r="429" spans="1:8" ht="14">
      <c r="A429" s="124"/>
      <c r="B429" s="124"/>
      <c r="C429" s="124"/>
      <c r="D429" s="124"/>
      <c r="E429" s="26"/>
      <c r="F429" s="26" t="s">
        <v>2536</v>
      </c>
      <c r="G429" s="124"/>
      <c r="H429" s="33"/>
    </row>
    <row r="430" spans="1:8" ht="14">
      <c r="A430" s="124"/>
      <c r="B430" s="124"/>
      <c r="C430" s="124"/>
      <c r="D430" s="124"/>
      <c r="E430" s="26"/>
      <c r="F430" s="26" t="s">
        <v>2537</v>
      </c>
      <c r="G430" s="124"/>
      <c r="H430" s="33"/>
    </row>
    <row r="431" spans="1:8" ht="14">
      <c r="A431" s="124"/>
      <c r="B431" s="124"/>
      <c r="C431" s="124"/>
      <c r="D431" s="124"/>
      <c r="E431" s="26"/>
      <c r="F431" s="26" t="s">
        <v>2538</v>
      </c>
      <c r="G431" s="124"/>
      <c r="H431" s="33"/>
    </row>
    <row r="432" spans="1:8" ht="14">
      <c r="A432" s="124"/>
      <c r="B432" s="124"/>
      <c r="C432" s="124"/>
      <c r="D432" s="124"/>
      <c r="E432" s="26"/>
      <c r="F432" s="26" t="s">
        <v>2539</v>
      </c>
      <c r="G432" s="124"/>
      <c r="H432" s="33"/>
    </row>
    <row r="433" spans="1:8" ht="28">
      <c r="A433" s="124"/>
      <c r="B433" s="124"/>
      <c r="C433" s="124"/>
      <c r="D433" s="124"/>
      <c r="E433" s="26"/>
      <c r="F433" s="26" t="s">
        <v>2540</v>
      </c>
      <c r="G433" s="124"/>
      <c r="H433" s="33"/>
    </row>
    <row r="434" spans="1:8" ht="14">
      <c r="A434" s="124"/>
      <c r="B434" s="124"/>
      <c r="C434" s="124"/>
      <c r="D434" s="124"/>
      <c r="E434" s="26"/>
      <c r="F434" s="26" t="s">
        <v>2541</v>
      </c>
      <c r="G434" s="124"/>
      <c r="H434" s="33"/>
    </row>
    <row r="435" spans="1:8" ht="14">
      <c r="A435" s="124"/>
      <c r="B435" s="124"/>
      <c r="C435" s="124"/>
      <c r="D435" s="124"/>
      <c r="E435" s="26"/>
      <c r="F435" s="26" t="s">
        <v>2542</v>
      </c>
      <c r="G435" s="124"/>
      <c r="H435" s="33"/>
    </row>
    <row r="436" spans="1:8" ht="14">
      <c r="A436" s="124"/>
      <c r="B436" s="124"/>
      <c r="C436" s="124"/>
      <c r="D436" s="124"/>
      <c r="E436" s="26"/>
      <c r="F436" s="26" t="s">
        <v>2543</v>
      </c>
      <c r="G436" s="124"/>
      <c r="H436" s="33"/>
    </row>
    <row r="437" spans="1:8" ht="14">
      <c r="A437" s="124"/>
      <c r="B437" s="124"/>
      <c r="C437" s="124"/>
      <c r="D437" s="124"/>
      <c r="E437" s="26"/>
      <c r="F437" s="26" t="s">
        <v>2544</v>
      </c>
      <c r="G437" s="124"/>
      <c r="H437" s="33"/>
    </row>
    <row r="438" spans="1:8" ht="14">
      <c r="A438" s="124"/>
      <c r="B438" s="124"/>
      <c r="C438" s="124"/>
      <c r="D438" s="124"/>
      <c r="E438" s="26"/>
      <c r="F438" s="26" t="s">
        <v>2545</v>
      </c>
      <c r="G438" s="124"/>
      <c r="H438" s="33"/>
    </row>
    <row r="439" spans="1:8" ht="14">
      <c r="A439" s="124"/>
      <c r="B439" s="124"/>
      <c r="C439" s="124"/>
      <c r="D439" s="124"/>
      <c r="E439" s="26"/>
      <c r="F439" s="26" t="s">
        <v>2546</v>
      </c>
      <c r="G439" s="124"/>
      <c r="H439" s="33"/>
    </row>
    <row r="440" spans="1:8" ht="14">
      <c r="A440" s="124"/>
      <c r="B440" s="124"/>
      <c r="C440" s="124"/>
      <c r="D440" s="124"/>
      <c r="E440" s="26"/>
      <c r="F440" s="26" t="s">
        <v>2547</v>
      </c>
      <c r="G440" s="124"/>
      <c r="H440" s="33"/>
    </row>
    <row r="441" spans="1:8" ht="14">
      <c r="A441" s="124"/>
      <c r="B441" s="124"/>
      <c r="C441" s="124"/>
      <c r="D441" s="124"/>
      <c r="E441" s="26"/>
      <c r="F441" s="26" t="s">
        <v>2548</v>
      </c>
      <c r="G441" s="124"/>
      <c r="H441" s="33"/>
    </row>
    <row r="442" spans="1:8" ht="28">
      <c r="A442" s="124"/>
      <c r="B442" s="124"/>
      <c r="C442" s="124"/>
      <c r="D442" s="124"/>
      <c r="E442" s="26" t="s">
        <v>2549</v>
      </c>
      <c r="F442" s="1" t="s">
        <v>2550</v>
      </c>
      <c r="G442" s="98">
        <v>11</v>
      </c>
      <c r="H442" s="1" t="s">
        <v>2551</v>
      </c>
    </row>
    <row r="443" spans="1:8" ht="28">
      <c r="A443" s="124"/>
      <c r="B443" s="124"/>
      <c r="C443" s="124"/>
      <c r="D443" s="124"/>
      <c r="E443" s="85"/>
      <c r="F443" s="26" t="s">
        <v>2552</v>
      </c>
      <c r="G443" s="124"/>
      <c r="H443" s="33"/>
    </row>
    <row r="444" spans="1:8" ht="28">
      <c r="A444" s="124"/>
      <c r="B444" s="124"/>
      <c r="C444" s="124"/>
      <c r="D444" s="124"/>
      <c r="E444" s="26"/>
      <c r="F444" s="26" t="s">
        <v>2553</v>
      </c>
      <c r="G444" s="124"/>
      <c r="H444" s="33"/>
    </row>
    <row r="445" spans="1:8" ht="14">
      <c r="A445" s="124"/>
      <c r="B445" s="124"/>
      <c r="C445" s="124"/>
      <c r="D445" s="124"/>
      <c r="E445" s="26"/>
      <c r="F445" s="26" t="s">
        <v>2554</v>
      </c>
      <c r="G445" s="124"/>
      <c r="H445" s="33"/>
    </row>
    <row r="446" spans="1:8" ht="14">
      <c r="A446" s="124"/>
      <c r="B446" s="124"/>
      <c r="C446" s="124"/>
      <c r="D446" s="124"/>
      <c r="E446" s="26"/>
      <c r="F446" s="26" t="s">
        <v>2555</v>
      </c>
      <c r="G446" s="124"/>
      <c r="H446" s="33"/>
    </row>
    <row r="447" spans="1:8" ht="14">
      <c r="A447" s="124"/>
      <c r="B447" s="124"/>
      <c r="C447" s="124"/>
      <c r="D447" s="124"/>
      <c r="E447" s="26"/>
      <c r="F447" s="26" t="s">
        <v>2556</v>
      </c>
      <c r="G447" s="124"/>
      <c r="H447" s="33"/>
    </row>
    <row r="448" spans="1:8" ht="14">
      <c r="A448" s="124"/>
      <c r="B448" s="124"/>
      <c r="C448" s="124"/>
      <c r="D448" s="124"/>
      <c r="E448" s="26"/>
      <c r="F448" s="26" t="s">
        <v>2557</v>
      </c>
      <c r="G448" s="124"/>
      <c r="H448" s="33"/>
    </row>
    <row r="449" spans="1:8" ht="14">
      <c r="A449" s="124"/>
      <c r="B449" s="124"/>
      <c r="C449" s="124"/>
      <c r="D449" s="124"/>
      <c r="E449" s="26"/>
      <c r="F449" s="26" t="s">
        <v>2558</v>
      </c>
      <c r="G449" s="124"/>
      <c r="H449" s="33"/>
    </row>
    <row r="450" spans="1:8" ht="14">
      <c r="A450" s="124"/>
      <c r="B450" s="124"/>
      <c r="C450" s="124"/>
      <c r="D450" s="124"/>
      <c r="E450" s="84"/>
      <c r="F450" s="26" t="s">
        <v>2559</v>
      </c>
      <c r="G450" s="124"/>
      <c r="H450" s="33"/>
    </row>
    <row r="451" spans="1:8" ht="14">
      <c r="A451" s="124"/>
      <c r="B451" s="124"/>
      <c r="C451" s="124"/>
      <c r="D451" s="124"/>
      <c r="E451" s="26"/>
      <c r="F451" s="26" t="s">
        <v>2560</v>
      </c>
      <c r="G451" s="124"/>
      <c r="H451" s="33"/>
    </row>
    <row r="452" spans="1:8" ht="14">
      <c r="A452" s="124"/>
      <c r="B452" s="124"/>
      <c r="C452" s="124"/>
      <c r="D452" s="124"/>
      <c r="E452" s="26"/>
      <c r="F452" s="26" t="s">
        <v>2561</v>
      </c>
      <c r="G452" s="124"/>
      <c r="H452" s="33"/>
    </row>
    <row r="453" spans="1:8" ht="14">
      <c r="A453" s="124"/>
      <c r="B453" s="124"/>
      <c r="C453" s="124"/>
      <c r="D453" s="83"/>
      <c r="E453" s="26" t="s">
        <v>2562</v>
      </c>
      <c r="F453" s="26" t="s">
        <v>2563</v>
      </c>
      <c r="G453" s="98">
        <v>7</v>
      </c>
      <c r="H453" s="1" t="s">
        <v>2564</v>
      </c>
    </row>
    <row r="454" spans="1:8" ht="14">
      <c r="A454" s="124"/>
      <c r="B454" s="124"/>
      <c r="C454" s="124"/>
      <c r="D454" s="83"/>
      <c r="E454" s="26"/>
      <c r="F454" s="26" t="s">
        <v>2565</v>
      </c>
      <c r="G454" s="124"/>
      <c r="H454" s="33"/>
    </row>
    <row r="455" spans="1:8" ht="14">
      <c r="A455" s="124"/>
      <c r="B455" s="124"/>
      <c r="C455" s="124"/>
      <c r="D455" s="83"/>
      <c r="E455" s="26"/>
      <c r="F455" s="26" t="s">
        <v>2566</v>
      </c>
      <c r="G455" s="124"/>
      <c r="H455" s="33"/>
    </row>
    <row r="456" spans="1:8" ht="14">
      <c r="A456" s="124"/>
      <c r="B456" s="124"/>
      <c r="C456" s="124"/>
      <c r="D456" s="83"/>
      <c r="E456" s="26"/>
      <c r="F456" s="26" t="s">
        <v>2567</v>
      </c>
      <c r="G456" s="124"/>
      <c r="H456" s="33"/>
    </row>
    <row r="457" spans="1:8" ht="14">
      <c r="A457" s="124"/>
      <c r="B457" s="124"/>
      <c r="C457" s="124"/>
      <c r="D457" s="83"/>
      <c r="E457" s="26"/>
      <c r="F457" s="26" t="s">
        <v>2568</v>
      </c>
      <c r="G457" s="124"/>
      <c r="H457" s="33"/>
    </row>
    <row r="458" spans="1:8" ht="14">
      <c r="A458" s="124"/>
      <c r="B458" s="124"/>
      <c r="C458" s="124"/>
      <c r="D458" s="83"/>
      <c r="E458" s="26"/>
      <c r="F458" s="26" t="s">
        <v>2569</v>
      </c>
      <c r="G458" s="124"/>
      <c r="H458" s="33"/>
    </row>
    <row r="459" spans="1:8" ht="14">
      <c r="A459" s="124"/>
      <c r="B459" s="124"/>
      <c r="C459" s="124"/>
      <c r="D459" s="83"/>
      <c r="E459" s="26"/>
      <c r="F459" s="26" t="s">
        <v>2570</v>
      </c>
      <c r="G459" s="124"/>
      <c r="H459" s="33"/>
    </row>
    <row r="460" spans="1:8" ht="28">
      <c r="A460" s="124"/>
      <c r="B460" s="124"/>
      <c r="C460" s="124"/>
      <c r="D460" s="83"/>
      <c r="E460" s="26" t="s">
        <v>2571</v>
      </c>
      <c r="F460" s="26" t="s">
        <v>2572</v>
      </c>
      <c r="G460" s="98">
        <v>3</v>
      </c>
      <c r="H460" s="1" t="s">
        <v>2573</v>
      </c>
    </row>
    <row r="461" spans="1:8" ht="13">
      <c r="A461" s="124"/>
      <c r="B461" s="124"/>
      <c r="C461" s="124"/>
      <c r="D461" s="83"/>
      <c r="E461" s="26"/>
      <c r="F461" s="1" t="s">
        <v>2574</v>
      </c>
      <c r="G461" s="124"/>
      <c r="H461" s="33"/>
    </row>
    <row r="462" spans="1:8" ht="14">
      <c r="A462" s="124"/>
      <c r="B462" s="124"/>
      <c r="C462" s="124"/>
      <c r="D462" s="83"/>
      <c r="E462" s="26"/>
      <c r="F462" s="26" t="s">
        <v>2575</v>
      </c>
      <c r="G462" s="124"/>
      <c r="H462" s="33"/>
    </row>
    <row r="463" spans="1:8" ht="28">
      <c r="A463" s="124"/>
      <c r="B463" s="124"/>
      <c r="C463" s="124"/>
      <c r="D463" s="83"/>
      <c r="E463" s="26" t="s">
        <v>2576</v>
      </c>
      <c r="F463" s="26" t="s">
        <v>2577</v>
      </c>
      <c r="G463" s="98">
        <v>5</v>
      </c>
      <c r="H463" s="1" t="s">
        <v>2576</v>
      </c>
    </row>
    <row r="464" spans="1:8" ht="14">
      <c r="A464" s="124"/>
      <c r="B464" s="124"/>
      <c r="C464" s="124"/>
      <c r="D464" s="83"/>
      <c r="E464" s="26"/>
      <c r="F464" s="26" t="s">
        <v>2578</v>
      </c>
      <c r="G464" s="124"/>
      <c r="H464" s="33"/>
    </row>
    <row r="465" spans="1:8" ht="14">
      <c r="A465" s="124"/>
      <c r="B465" s="124"/>
      <c r="C465" s="124"/>
      <c r="D465" s="83"/>
      <c r="E465" s="26"/>
      <c r="F465" s="26" t="s">
        <v>2579</v>
      </c>
      <c r="G465" s="124"/>
      <c r="H465" s="33"/>
    </row>
    <row r="466" spans="1:8" ht="14">
      <c r="A466" s="124"/>
      <c r="B466" s="124"/>
      <c r="C466" s="124"/>
      <c r="D466" s="83"/>
      <c r="E466" s="26"/>
      <c r="F466" s="26" t="s">
        <v>2580</v>
      </c>
      <c r="G466" s="124"/>
      <c r="H466" s="33"/>
    </row>
    <row r="467" spans="1:8" ht="14">
      <c r="A467" s="124"/>
      <c r="B467" s="124"/>
      <c r="C467" s="124"/>
      <c r="D467" s="83"/>
      <c r="E467" s="26"/>
      <c r="F467" s="26" t="s">
        <v>2581</v>
      </c>
      <c r="G467" s="124"/>
      <c r="H467" s="33"/>
    </row>
    <row r="468" spans="1:8" ht="28">
      <c r="A468" s="124"/>
      <c r="B468" s="124"/>
      <c r="C468" s="124"/>
      <c r="D468" s="83"/>
      <c r="E468" s="26" t="s">
        <v>2582</v>
      </c>
      <c r="F468" s="26" t="s">
        <v>2583</v>
      </c>
      <c r="G468" s="98">
        <v>21</v>
      </c>
      <c r="H468" s="1" t="s">
        <v>2584</v>
      </c>
    </row>
    <row r="469" spans="1:8" ht="13">
      <c r="A469" s="124"/>
      <c r="B469" s="124"/>
      <c r="C469" s="124"/>
      <c r="D469" s="83"/>
      <c r="E469" s="26"/>
      <c r="F469" s="1" t="s">
        <v>2585</v>
      </c>
      <c r="G469" s="124"/>
      <c r="H469" s="33"/>
    </row>
    <row r="470" spans="1:8" ht="14">
      <c r="A470" s="124"/>
      <c r="B470" s="124"/>
      <c r="C470" s="124"/>
      <c r="D470" s="83"/>
      <c r="E470" s="84"/>
      <c r="F470" s="26" t="s">
        <v>2586</v>
      </c>
      <c r="G470" s="124"/>
      <c r="H470" s="33"/>
    </row>
    <row r="471" spans="1:8" ht="13">
      <c r="A471" s="124"/>
      <c r="B471" s="124"/>
      <c r="C471" s="124"/>
      <c r="D471" s="83"/>
      <c r="E471" s="26"/>
      <c r="F471" s="1" t="s">
        <v>2587</v>
      </c>
      <c r="G471" s="124"/>
      <c r="H471" s="33"/>
    </row>
    <row r="472" spans="1:8" ht="14">
      <c r="A472" s="124"/>
      <c r="B472" s="124"/>
      <c r="C472" s="124"/>
      <c r="D472" s="83"/>
      <c r="E472" s="26"/>
      <c r="F472" s="26" t="s">
        <v>2588</v>
      </c>
      <c r="G472" s="124"/>
      <c r="H472" s="33"/>
    </row>
    <row r="473" spans="1:8" ht="14">
      <c r="A473" s="124"/>
      <c r="B473" s="124"/>
      <c r="C473" s="124"/>
      <c r="D473" s="83"/>
      <c r="E473" s="26"/>
      <c r="F473" s="26" t="s">
        <v>2589</v>
      </c>
      <c r="G473" s="124"/>
      <c r="H473" s="33"/>
    </row>
    <row r="474" spans="1:8" ht="14">
      <c r="A474" s="124"/>
      <c r="B474" s="124"/>
      <c r="C474" s="124"/>
      <c r="D474" s="83"/>
      <c r="E474" s="26"/>
      <c r="F474" s="26" t="s">
        <v>2589</v>
      </c>
      <c r="G474" s="124"/>
      <c r="H474" s="33"/>
    </row>
    <row r="475" spans="1:8" ht="14">
      <c r="A475" s="124"/>
      <c r="B475" s="124"/>
      <c r="C475" s="124"/>
      <c r="D475" s="83"/>
      <c r="E475" s="26"/>
      <c r="F475" s="26" t="s">
        <v>2590</v>
      </c>
      <c r="G475" s="124"/>
      <c r="H475" s="33"/>
    </row>
    <row r="476" spans="1:8" ht="14">
      <c r="A476" s="124"/>
      <c r="B476" s="124"/>
      <c r="C476" s="124"/>
      <c r="D476" s="83"/>
      <c r="E476" s="26"/>
      <c r="F476" s="26" t="s">
        <v>2591</v>
      </c>
      <c r="G476" s="124"/>
      <c r="H476" s="33"/>
    </row>
    <row r="477" spans="1:8" ht="14">
      <c r="A477" s="124"/>
      <c r="B477" s="124"/>
      <c r="C477" s="124"/>
      <c r="D477" s="83"/>
      <c r="E477" s="26"/>
      <c r="F477" s="26" t="s">
        <v>2592</v>
      </c>
      <c r="G477" s="124"/>
      <c r="H477" s="33"/>
    </row>
    <row r="478" spans="1:8" ht="28">
      <c r="A478" s="124"/>
      <c r="B478" s="124"/>
      <c r="C478" s="124"/>
      <c r="D478" s="83"/>
      <c r="E478" s="26"/>
      <c r="F478" s="26" t="s">
        <v>2593</v>
      </c>
      <c r="G478" s="124"/>
      <c r="H478" s="33"/>
    </row>
    <row r="479" spans="1:8" ht="14">
      <c r="A479" s="124"/>
      <c r="B479" s="124"/>
      <c r="C479" s="124"/>
      <c r="D479" s="83"/>
      <c r="E479" s="26"/>
      <c r="F479" s="26" t="s">
        <v>2594</v>
      </c>
      <c r="G479" s="124"/>
      <c r="H479" s="33"/>
    </row>
    <row r="480" spans="1:8" ht="14">
      <c r="A480" s="124"/>
      <c r="B480" s="124"/>
      <c r="C480" s="124"/>
      <c r="D480" s="83"/>
      <c r="E480" s="26"/>
      <c r="F480" s="26" t="s">
        <v>2595</v>
      </c>
      <c r="G480" s="124"/>
      <c r="H480" s="33"/>
    </row>
    <row r="481" spans="1:8" ht="28">
      <c r="A481" s="124"/>
      <c r="B481" s="124"/>
      <c r="C481" s="124"/>
      <c r="D481" s="83"/>
      <c r="E481" s="26"/>
      <c r="F481" s="26" t="s">
        <v>2596</v>
      </c>
      <c r="G481" s="124"/>
      <c r="H481" s="33"/>
    </row>
    <row r="482" spans="1:8" ht="14">
      <c r="A482" s="124"/>
      <c r="B482" s="124"/>
      <c r="C482" s="124"/>
      <c r="D482" s="83"/>
      <c r="E482" s="26"/>
      <c r="F482" s="26" t="s">
        <v>2597</v>
      </c>
      <c r="G482" s="124"/>
      <c r="H482" s="33"/>
    </row>
    <row r="483" spans="1:8" ht="28">
      <c r="A483" s="124"/>
      <c r="B483" s="124"/>
      <c r="C483" s="124"/>
      <c r="D483" s="83"/>
      <c r="E483" s="26"/>
      <c r="F483" s="26" t="s">
        <v>2598</v>
      </c>
      <c r="G483" s="124"/>
      <c r="H483" s="33"/>
    </row>
    <row r="484" spans="1:8" ht="14">
      <c r="A484" s="124"/>
      <c r="B484" s="124"/>
      <c r="C484" s="124"/>
      <c r="D484" s="83"/>
      <c r="E484" s="26"/>
      <c r="F484" s="26" t="s">
        <v>2599</v>
      </c>
      <c r="G484" s="124"/>
      <c r="H484" s="33"/>
    </row>
    <row r="485" spans="1:8" ht="14">
      <c r="A485" s="124"/>
      <c r="B485" s="124"/>
      <c r="C485" s="124"/>
      <c r="D485" s="83"/>
      <c r="E485" s="26"/>
      <c r="F485" s="26" t="s">
        <v>2600</v>
      </c>
      <c r="G485" s="124"/>
      <c r="H485" s="33"/>
    </row>
    <row r="486" spans="1:8" ht="14">
      <c r="A486" s="124"/>
      <c r="B486" s="124"/>
      <c r="C486" s="124"/>
      <c r="D486" s="83"/>
      <c r="E486" s="26"/>
      <c r="F486" s="26" t="s">
        <v>2601</v>
      </c>
      <c r="G486" s="124"/>
      <c r="H486" s="33"/>
    </row>
    <row r="487" spans="1:8" ht="14">
      <c r="A487" s="124"/>
      <c r="B487" s="124"/>
      <c r="C487" s="124"/>
      <c r="D487" s="83"/>
      <c r="E487" s="26"/>
      <c r="F487" s="26" t="s">
        <v>2602</v>
      </c>
      <c r="G487" s="124"/>
      <c r="H487" s="33"/>
    </row>
    <row r="488" spans="1:8" ht="14">
      <c r="A488" s="124"/>
      <c r="B488" s="124"/>
      <c r="C488" s="124"/>
      <c r="D488" s="83"/>
      <c r="E488" s="26"/>
      <c r="F488" s="26" t="s">
        <v>2603</v>
      </c>
      <c r="G488" s="124"/>
      <c r="H488" s="33"/>
    </row>
    <row r="489" spans="1:8" ht="28">
      <c r="A489" s="124"/>
      <c r="B489" s="124"/>
      <c r="C489" s="124"/>
      <c r="D489" s="83"/>
      <c r="E489" s="26" t="s">
        <v>2604</v>
      </c>
      <c r="F489" s="26" t="s">
        <v>2605</v>
      </c>
      <c r="G489" s="98">
        <v>14</v>
      </c>
      <c r="H489" s="1" t="s">
        <v>2606</v>
      </c>
    </row>
    <row r="490" spans="1:8" ht="28">
      <c r="A490" s="124"/>
      <c r="B490" s="124"/>
      <c r="C490" s="124"/>
      <c r="D490" s="83"/>
      <c r="E490" s="26"/>
      <c r="F490" s="26" t="s">
        <v>2607</v>
      </c>
      <c r="G490" s="124"/>
      <c r="H490" s="33"/>
    </row>
    <row r="491" spans="1:8" ht="14">
      <c r="A491" s="124"/>
      <c r="B491" s="124"/>
      <c r="C491" s="124"/>
      <c r="D491" s="83"/>
      <c r="E491" s="26"/>
      <c r="F491" s="26" t="s">
        <v>2608</v>
      </c>
      <c r="G491" s="124"/>
      <c r="H491" s="33"/>
    </row>
    <row r="492" spans="1:8" ht="14">
      <c r="A492" s="124"/>
      <c r="B492" s="124"/>
      <c r="C492" s="124"/>
      <c r="D492" s="83"/>
      <c r="E492" s="26"/>
      <c r="F492" s="26" t="s">
        <v>2609</v>
      </c>
      <c r="G492" s="124"/>
      <c r="H492" s="33"/>
    </row>
    <row r="493" spans="1:8" ht="14">
      <c r="A493" s="124"/>
      <c r="B493" s="124"/>
      <c r="C493" s="124"/>
      <c r="D493" s="83"/>
      <c r="E493" s="26"/>
      <c r="F493" s="26" t="s">
        <v>2610</v>
      </c>
      <c r="G493" s="124"/>
      <c r="H493" s="33"/>
    </row>
    <row r="494" spans="1:8" ht="14">
      <c r="A494" s="124"/>
      <c r="B494" s="124"/>
      <c r="C494" s="124"/>
      <c r="D494" s="83"/>
      <c r="E494" s="26"/>
      <c r="F494" s="26" t="s">
        <v>2611</v>
      </c>
      <c r="G494" s="124"/>
      <c r="H494" s="33"/>
    </row>
    <row r="495" spans="1:8" ht="14">
      <c r="A495" s="124"/>
      <c r="B495" s="124"/>
      <c r="C495" s="124"/>
      <c r="D495" s="83"/>
      <c r="E495" s="26"/>
      <c r="F495" s="26" t="s">
        <v>2612</v>
      </c>
      <c r="G495" s="124"/>
      <c r="H495" s="33"/>
    </row>
    <row r="496" spans="1:8" ht="14">
      <c r="A496" s="124"/>
      <c r="B496" s="124"/>
      <c r="C496" s="124"/>
      <c r="D496" s="83"/>
      <c r="E496" s="26"/>
      <c r="F496" s="26" t="s">
        <v>2613</v>
      </c>
      <c r="G496" s="124"/>
      <c r="H496" s="33"/>
    </row>
    <row r="497" spans="1:8" ht="14">
      <c r="A497" s="124"/>
      <c r="B497" s="124"/>
      <c r="C497" s="124"/>
      <c r="D497" s="83"/>
      <c r="E497" s="26"/>
      <c r="F497" s="26" t="s">
        <v>2614</v>
      </c>
      <c r="G497" s="124"/>
      <c r="H497" s="33"/>
    </row>
    <row r="498" spans="1:8" ht="14">
      <c r="A498" s="124"/>
      <c r="B498" s="124"/>
      <c r="C498" s="124"/>
      <c r="D498" s="83"/>
      <c r="E498" s="26"/>
      <c r="F498" s="26" t="s">
        <v>2615</v>
      </c>
      <c r="G498" s="124"/>
      <c r="H498" s="33"/>
    </row>
    <row r="499" spans="1:8" ht="14">
      <c r="A499" s="124"/>
      <c r="B499" s="124"/>
      <c r="C499" s="124"/>
      <c r="D499" s="83"/>
      <c r="E499" s="26"/>
      <c r="F499" s="26" t="s">
        <v>2616</v>
      </c>
      <c r="G499" s="124"/>
      <c r="H499" s="33"/>
    </row>
    <row r="500" spans="1:8" ht="28">
      <c r="A500" s="124"/>
      <c r="B500" s="124"/>
      <c r="C500" s="124"/>
      <c r="D500" s="83"/>
      <c r="E500" s="26"/>
      <c r="F500" s="26" t="s">
        <v>2617</v>
      </c>
      <c r="G500" s="124"/>
      <c r="H500" s="33"/>
    </row>
    <row r="501" spans="1:8" ht="14">
      <c r="A501" s="124"/>
      <c r="B501" s="124"/>
      <c r="C501" s="124"/>
      <c r="D501" s="83"/>
      <c r="E501" s="85"/>
      <c r="F501" s="26" t="s">
        <v>2618</v>
      </c>
      <c r="G501" s="124"/>
      <c r="H501" s="33"/>
    </row>
    <row r="502" spans="1:8" ht="14">
      <c r="A502" s="124"/>
      <c r="B502" s="124"/>
      <c r="C502" s="124"/>
      <c r="D502" s="83"/>
      <c r="E502" s="26"/>
      <c r="F502" s="26" t="s">
        <v>2619</v>
      </c>
      <c r="G502" s="124"/>
      <c r="H502" s="33"/>
    </row>
    <row r="503" spans="1:8" ht="14">
      <c r="A503" s="124"/>
      <c r="B503" s="124"/>
      <c r="C503" s="124"/>
      <c r="D503" s="83"/>
      <c r="E503" s="26" t="s">
        <v>2620</v>
      </c>
      <c r="F503" s="26" t="s">
        <v>2621</v>
      </c>
      <c r="G503" s="98">
        <v>17</v>
      </c>
      <c r="H503" s="1" t="s">
        <v>2622</v>
      </c>
    </row>
    <row r="504" spans="1:8" ht="14">
      <c r="A504" s="124"/>
      <c r="B504" s="124"/>
      <c r="C504" s="124"/>
      <c r="D504" s="83"/>
      <c r="E504" s="26"/>
      <c r="F504" s="26" t="s">
        <v>2623</v>
      </c>
      <c r="G504" s="124"/>
      <c r="H504" s="33"/>
    </row>
    <row r="505" spans="1:8" ht="28">
      <c r="A505" s="124"/>
      <c r="B505" s="124"/>
      <c r="C505" s="124"/>
      <c r="D505" s="83"/>
      <c r="E505" s="26"/>
      <c r="F505" s="26" t="s">
        <v>2624</v>
      </c>
      <c r="G505" s="124"/>
      <c r="H505" s="33"/>
    </row>
    <row r="506" spans="1:8" ht="28">
      <c r="A506" s="124"/>
      <c r="B506" s="124"/>
      <c r="C506" s="124"/>
      <c r="D506" s="83"/>
      <c r="E506" s="26"/>
      <c r="F506" s="26" t="s">
        <v>2625</v>
      </c>
      <c r="G506" s="124"/>
      <c r="H506" s="33"/>
    </row>
    <row r="507" spans="1:8" ht="14">
      <c r="A507" s="124"/>
      <c r="B507" s="124"/>
      <c r="C507" s="124"/>
      <c r="D507" s="83"/>
      <c r="E507" s="26"/>
      <c r="F507" s="26" t="s">
        <v>2626</v>
      </c>
      <c r="G507" s="124"/>
      <c r="H507" s="33"/>
    </row>
    <row r="508" spans="1:8" ht="14">
      <c r="A508" s="124"/>
      <c r="B508" s="124"/>
      <c r="C508" s="124"/>
      <c r="D508" s="83"/>
      <c r="E508" s="26"/>
      <c r="F508" s="26" t="s">
        <v>2627</v>
      </c>
      <c r="G508" s="124"/>
      <c r="H508" s="33"/>
    </row>
    <row r="509" spans="1:8" ht="14">
      <c r="A509" s="124"/>
      <c r="B509" s="124"/>
      <c r="C509" s="124"/>
      <c r="D509" s="83"/>
      <c r="E509" s="26"/>
      <c r="F509" s="26" t="s">
        <v>2628</v>
      </c>
      <c r="G509" s="124"/>
      <c r="H509" s="33"/>
    </row>
    <row r="510" spans="1:8" ht="14">
      <c r="A510" s="124"/>
      <c r="B510" s="124"/>
      <c r="C510" s="124"/>
      <c r="D510" s="83"/>
      <c r="E510" s="26"/>
      <c r="F510" s="26" t="s">
        <v>2629</v>
      </c>
      <c r="G510" s="124"/>
      <c r="H510" s="33"/>
    </row>
    <row r="511" spans="1:8" ht="14">
      <c r="A511" s="124"/>
      <c r="B511" s="124"/>
      <c r="C511" s="124"/>
      <c r="D511" s="83"/>
      <c r="E511" s="26"/>
      <c r="F511" s="26" t="s">
        <v>2630</v>
      </c>
      <c r="G511" s="124"/>
      <c r="H511" s="33"/>
    </row>
    <row r="512" spans="1:8" ht="14">
      <c r="A512" s="124"/>
      <c r="B512" s="124"/>
      <c r="C512" s="124"/>
      <c r="D512" s="83"/>
      <c r="E512" s="26"/>
      <c r="F512" s="26" t="s">
        <v>2630</v>
      </c>
      <c r="G512" s="124"/>
      <c r="H512" s="33"/>
    </row>
    <row r="513" spans="1:8" ht="14">
      <c r="A513" s="124"/>
      <c r="B513" s="124"/>
      <c r="C513" s="124"/>
      <c r="D513" s="83"/>
      <c r="E513" s="26"/>
      <c r="F513" s="26" t="s">
        <v>2631</v>
      </c>
      <c r="G513" s="124"/>
      <c r="H513" s="33"/>
    </row>
    <row r="514" spans="1:8" ht="14">
      <c r="A514" s="124"/>
      <c r="B514" s="124"/>
      <c r="C514" s="124"/>
      <c r="D514" s="83"/>
      <c r="E514" s="26"/>
      <c r="F514" s="26" t="s">
        <v>2632</v>
      </c>
      <c r="G514" s="124"/>
      <c r="H514" s="33"/>
    </row>
    <row r="515" spans="1:8" ht="14">
      <c r="A515" s="124"/>
      <c r="B515" s="124"/>
      <c r="C515" s="124"/>
      <c r="D515" s="83"/>
      <c r="E515" s="84"/>
      <c r="F515" s="26" t="s">
        <v>2633</v>
      </c>
      <c r="G515" s="124"/>
      <c r="H515" s="33"/>
    </row>
    <row r="516" spans="1:8" ht="14">
      <c r="A516" s="124"/>
      <c r="B516" s="124"/>
      <c r="C516" s="124"/>
      <c r="D516" s="83"/>
      <c r="E516" s="26"/>
      <c r="F516" s="26" t="s">
        <v>2634</v>
      </c>
      <c r="G516" s="124"/>
      <c r="H516" s="33"/>
    </row>
    <row r="517" spans="1:8" ht="14">
      <c r="A517" s="124"/>
      <c r="B517" s="124"/>
      <c r="C517" s="124"/>
      <c r="D517" s="83"/>
      <c r="E517" s="26"/>
      <c r="F517" s="26" t="s">
        <v>2635</v>
      </c>
      <c r="G517" s="124"/>
      <c r="H517" s="33"/>
    </row>
    <row r="518" spans="1:8" ht="14">
      <c r="A518" s="124"/>
      <c r="B518" s="124"/>
      <c r="C518" s="124"/>
      <c r="D518" s="83"/>
      <c r="E518" s="26"/>
      <c r="F518" s="26" t="s">
        <v>2636</v>
      </c>
      <c r="G518" s="124"/>
      <c r="H518" s="33"/>
    </row>
    <row r="519" spans="1:8" ht="14">
      <c r="A519" s="124"/>
      <c r="B519" s="124"/>
      <c r="C519" s="124"/>
      <c r="D519" s="83"/>
      <c r="E519" s="26"/>
      <c r="F519" s="26" t="s">
        <v>2637</v>
      </c>
      <c r="G519" s="124"/>
      <c r="H519" s="33"/>
    </row>
    <row r="520" spans="1:8" ht="14">
      <c r="A520" s="124"/>
      <c r="B520" s="124"/>
      <c r="C520" s="124"/>
      <c r="D520" s="83"/>
      <c r="E520" s="26" t="s">
        <v>2638</v>
      </c>
      <c r="F520" s="26" t="s">
        <v>2639</v>
      </c>
      <c r="G520" s="98">
        <v>2</v>
      </c>
      <c r="H520" s="1" t="s">
        <v>2640</v>
      </c>
    </row>
    <row r="521" spans="1:8" ht="14">
      <c r="A521" s="124"/>
      <c r="B521" s="124"/>
      <c r="C521" s="124"/>
      <c r="D521" s="83"/>
      <c r="E521" s="26"/>
      <c r="F521" s="26" t="s">
        <v>2641</v>
      </c>
      <c r="G521" s="124"/>
      <c r="H521" s="33"/>
    </row>
    <row r="522" spans="1:8" ht="14">
      <c r="A522" s="124"/>
      <c r="B522" s="124"/>
      <c r="C522" s="124"/>
      <c r="D522" s="125" t="s">
        <v>2642</v>
      </c>
      <c r="E522" s="26" t="s">
        <v>2643</v>
      </c>
      <c r="F522" s="26" t="s">
        <v>2644</v>
      </c>
      <c r="G522" s="98">
        <v>4</v>
      </c>
      <c r="H522" s="1" t="s">
        <v>2645</v>
      </c>
    </row>
    <row r="523" spans="1:8" ht="14">
      <c r="A523" s="124"/>
      <c r="B523" s="124"/>
      <c r="C523" s="124"/>
      <c r="D523" s="124"/>
      <c r="E523" s="26"/>
      <c r="F523" s="26" t="s">
        <v>2646</v>
      </c>
      <c r="G523" s="124"/>
      <c r="H523" s="33"/>
    </row>
    <row r="524" spans="1:8" ht="13">
      <c r="A524" s="124"/>
      <c r="B524" s="124"/>
      <c r="C524" s="124"/>
      <c r="D524" s="124"/>
      <c r="E524" s="26"/>
      <c r="F524" s="1" t="s">
        <v>2646</v>
      </c>
      <c r="G524" s="124"/>
      <c r="H524" s="33"/>
    </row>
    <row r="525" spans="1:8" ht="14">
      <c r="A525" s="124"/>
      <c r="B525" s="124"/>
      <c r="C525" s="124"/>
      <c r="D525" s="124"/>
      <c r="E525" s="26"/>
      <c r="F525" s="26" t="s">
        <v>2644</v>
      </c>
      <c r="G525" s="124"/>
      <c r="H525" s="33"/>
    </row>
    <row r="526" spans="1:8" ht="28">
      <c r="A526" s="124"/>
      <c r="B526" s="124"/>
      <c r="C526" s="124"/>
      <c r="D526" s="124"/>
      <c r="E526" s="26" t="s">
        <v>2647</v>
      </c>
      <c r="F526" s="26" t="s">
        <v>2648</v>
      </c>
      <c r="G526" s="98">
        <v>12</v>
      </c>
      <c r="H526" s="86" t="s">
        <v>2649</v>
      </c>
    </row>
    <row r="527" spans="1:8" ht="14">
      <c r="A527" s="124"/>
      <c r="B527" s="124"/>
      <c r="C527" s="124"/>
      <c r="D527" s="124"/>
      <c r="E527" s="26"/>
      <c r="F527" s="26" t="s">
        <v>2650</v>
      </c>
      <c r="G527" s="124"/>
      <c r="H527" s="33"/>
    </row>
    <row r="528" spans="1:8" ht="14">
      <c r="A528" s="124"/>
      <c r="B528" s="124"/>
      <c r="C528" s="124"/>
      <c r="D528" s="124"/>
      <c r="E528" s="26"/>
      <c r="F528" s="26" t="s">
        <v>2651</v>
      </c>
      <c r="G528" s="124"/>
      <c r="H528" s="33"/>
    </row>
    <row r="529" spans="1:8" ht="14">
      <c r="A529" s="124"/>
      <c r="B529" s="124"/>
      <c r="C529" s="124"/>
      <c r="D529" s="124"/>
      <c r="E529" s="26"/>
      <c r="F529" s="26" t="s">
        <v>2652</v>
      </c>
      <c r="G529" s="124"/>
      <c r="H529" s="33"/>
    </row>
    <row r="530" spans="1:8" ht="14">
      <c r="A530" s="124"/>
      <c r="B530" s="124"/>
      <c r="C530" s="124"/>
      <c r="D530" s="124"/>
      <c r="E530" s="26"/>
      <c r="F530" s="26" t="s">
        <v>2653</v>
      </c>
      <c r="G530" s="124"/>
      <c r="H530" s="33"/>
    </row>
    <row r="531" spans="1:8" ht="14">
      <c r="A531" s="124"/>
      <c r="B531" s="124"/>
      <c r="C531" s="124"/>
      <c r="D531" s="124"/>
      <c r="E531" s="26"/>
      <c r="F531" s="26" t="s">
        <v>2654</v>
      </c>
      <c r="G531" s="124"/>
      <c r="H531" s="33"/>
    </row>
    <row r="532" spans="1:8" ht="14">
      <c r="A532" s="124"/>
      <c r="B532" s="124"/>
      <c r="C532" s="124"/>
      <c r="D532" s="124"/>
      <c r="E532" s="26"/>
      <c r="F532" s="26" t="s">
        <v>2655</v>
      </c>
      <c r="G532" s="124"/>
      <c r="H532" s="33"/>
    </row>
    <row r="533" spans="1:8" ht="14">
      <c r="A533" s="124"/>
      <c r="B533" s="124"/>
      <c r="C533" s="124"/>
      <c r="D533" s="124"/>
      <c r="E533" s="26"/>
      <c r="F533" s="26" t="s">
        <v>2656</v>
      </c>
      <c r="G533" s="124"/>
      <c r="H533" s="33"/>
    </row>
    <row r="534" spans="1:8" ht="14">
      <c r="A534" s="124"/>
      <c r="B534" s="124"/>
      <c r="C534" s="124"/>
      <c r="D534" s="124"/>
      <c r="E534" s="26"/>
      <c r="F534" s="26" t="s">
        <v>2657</v>
      </c>
      <c r="G534" s="124"/>
      <c r="H534" s="33"/>
    </row>
    <row r="535" spans="1:8" ht="14">
      <c r="A535" s="124"/>
      <c r="B535" s="124"/>
      <c r="C535" s="124"/>
      <c r="D535" s="124"/>
      <c r="E535" s="26"/>
      <c r="F535" s="26" t="s">
        <v>2658</v>
      </c>
      <c r="G535" s="124"/>
      <c r="H535" s="33"/>
    </row>
    <row r="536" spans="1:8" ht="28">
      <c r="A536" s="124"/>
      <c r="B536" s="124"/>
      <c r="C536" s="124"/>
      <c r="D536" s="124"/>
      <c r="E536" s="26"/>
      <c r="F536" s="26" t="s">
        <v>2659</v>
      </c>
      <c r="G536" s="124"/>
      <c r="H536" s="33"/>
    </row>
    <row r="537" spans="1:8" ht="14">
      <c r="A537" s="124"/>
      <c r="B537" s="124"/>
      <c r="C537" s="124"/>
      <c r="D537" s="124"/>
      <c r="E537" s="26"/>
      <c r="F537" s="26" t="s">
        <v>2660</v>
      </c>
      <c r="G537" s="124"/>
      <c r="H537" s="33"/>
    </row>
    <row r="538" spans="1:8" ht="28">
      <c r="A538" s="124"/>
      <c r="B538" s="124"/>
      <c r="C538" s="124"/>
      <c r="D538" s="124"/>
      <c r="E538" s="26" t="s">
        <v>2661</v>
      </c>
      <c r="F538" s="26" t="s">
        <v>2662</v>
      </c>
      <c r="G538" s="98">
        <v>16</v>
      </c>
      <c r="H538" s="86" t="s">
        <v>2663</v>
      </c>
    </row>
    <row r="539" spans="1:8" ht="14">
      <c r="A539" s="124"/>
      <c r="B539" s="124"/>
      <c r="C539" s="124"/>
      <c r="D539" s="124"/>
      <c r="E539" s="26"/>
      <c r="F539" s="26" t="s">
        <v>2664</v>
      </c>
      <c r="G539" s="124"/>
      <c r="H539" s="33"/>
    </row>
    <row r="540" spans="1:8" ht="14">
      <c r="A540" s="124"/>
      <c r="B540" s="124"/>
      <c r="C540" s="124"/>
      <c r="D540" s="124"/>
      <c r="E540" s="26"/>
      <c r="F540" s="26" t="s">
        <v>2665</v>
      </c>
      <c r="G540" s="124"/>
      <c r="H540" s="33"/>
    </row>
    <row r="541" spans="1:8" ht="14">
      <c r="A541" s="124"/>
      <c r="B541" s="124"/>
      <c r="C541" s="124"/>
      <c r="D541" s="124"/>
      <c r="E541" s="26"/>
      <c r="F541" s="26" t="s">
        <v>2666</v>
      </c>
      <c r="G541" s="124"/>
      <c r="H541" s="33"/>
    </row>
    <row r="542" spans="1:8" ht="28">
      <c r="A542" s="124"/>
      <c r="B542" s="124"/>
      <c r="C542" s="124"/>
      <c r="D542" s="124"/>
      <c r="E542" s="26"/>
      <c r="F542" s="26" t="s">
        <v>2667</v>
      </c>
      <c r="G542" s="124"/>
      <c r="H542" s="33"/>
    </row>
    <row r="543" spans="1:8" ht="14">
      <c r="A543" s="124"/>
      <c r="B543" s="124"/>
      <c r="C543" s="124"/>
      <c r="D543" s="124"/>
      <c r="E543" s="26"/>
      <c r="F543" s="26" t="s">
        <v>2668</v>
      </c>
      <c r="G543" s="124"/>
      <c r="H543" s="33"/>
    </row>
    <row r="544" spans="1:8" ht="28">
      <c r="A544" s="124"/>
      <c r="B544" s="124"/>
      <c r="C544" s="124"/>
      <c r="D544" s="124"/>
      <c r="E544" s="26"/>
      <c r="F544" s="26" t="s">
        <v>2669</v>
      </c>
      <c r="G544" s="124"/>
      <c r="H544" s="33"/>
    </row>
    <row r="545" spans="1:8" ht="14">
      <c r="A545" s="124"/>
      <c r="B545" s="124"/>
      <c r="C545" s="124"/>
      <c r="D545" s="124"/>
      <c r="E545" s="26"/>
      <c r="F545" s="26" t="s">
        <v>2670</v>
      </c>
      <c r="G545" s="124"/>
      <c r="H545" s="33"/>
    </row>
    <row r="546" spans="1:8" ht="14">
      <c r="A546" s="124"/>
      <c r="B546" s="124"/>
      <c r="C546" s="124"/>
      <c r="D546" s="124"/>
      <c r="E546" s="26"/>
      <c r="F546" s="26" t="s">
        <v>2671</v>
      </c>
      <c r="G546" s="124"/>
      <c r="H546" s="33"/>
    </row>
    <row r="547" spans="1:8" ht="14">
      <c r="A547" s="124"/>
      <c r="B547" s="124"/>
      <c r="C547" s="124"/>
      <c r="D547" s="124"/>
      <c r="E547" s="26"/>
      <c r="F547" s="26" t="s">
        <v>2672</v>
      </c>
      <c r="G547" s="124"/>
      <c r="H547" s="33"/>
    </row>
    <row r="548" spans="1:8" ht="14">
      <c r="A548" s="124"/>
      <c r="B548" s="124"/>
      <c r="C548" s="124"/>
      <c r="D548" s="124"/>
      <c r="E548" s="26"/>
      <c r="F548" s="26" t="s">
        <v>2673</v>
      </c>
      <c r="G548" s="124"/>
      <c r="H548" s="33"/>
    </row>
    <row r="549" spans="1:8" ht="14">
      <c r="A549" s="124"/>
      <c r="B549" s="124"/>
      <c r="C549" s="124"/>
      <c r="D549" s="124"/>
      <c r="E549" s="26"/>
      <c r="F549" s="26" t="s">
        <v>2674</v>
      </c>
      <c r="G549" s="124"/>
      <c r="H549" s="33"/>
    </row>
    <row r="550" spans="1:8" ht="14">
      <c r="A550" s="124"/>
      <c r="B550" s="124"/>
      <c r="C550" s="124"/>
      <c r="D550" s="124"/>
      <c r="E550" s="26"/>
      <c r="F550" s="26" t="s">
        <v>2675</v>
      </c>
      <c r="G550" s="124"/>
      <c r="H550" s="33"/>
    </row>
    <row r="551" spans="1:8" ht="28">
      <c r="A551" s="124"/>
      <c r="B551" s="124"/>
      <c r="C551" s="124"/>
      <c r="D551" s="124"/>
      <c r="E551" s="26"/>
      <c r="F551" s="26" t="s">
        <v>2676</v>
      </c>
      <c r="G551" s="124"/>
      <c r="H551" s="33"/>
    </row>
    <row r="552" spans="1:8" ht="14">
      <c r="A552" s="124"/>
      <c r="B552" s="124"/>
      <c r="C552" s="124"/>
      <c r="D552" s="124"/>
      <c r="E552" s="26"/>
      <c r="F552" s="26" t="s">
        <v>2677</v>
      </c>
      <c r="G552" s="124"/>
      <c r="H552" s="33"/>
    </row>
    <row r="553" spans="1:8" ht="14">
      <c r="A553" s="124"/>
      <c r="B553" s="124"/>
      <c r="C553" s="124"/>
      <c r="D553" s="124"/>
      <c r="E553" s="26"/>
      <c r="F553" s="26" t="s">
        <v>2678</v>
      </c>
      <c r="G553" s="124"/>
      <c r="H553" s="33"/>
    </row>
    <row r="554" spans="1:8" ht="14">
      <c r="A554" s="124"/>
      <c r="B554" s="124"/>
      <c r="C554" s="124"/>
      <c r="D554" s="124"/>
      <c r="E554" s="26" t="s">
        <v>2679</v>
      </c>
      <c r="F554" s="26" t="s">
        <v>2680</v>
      </c>
      <c r="G554" s="98">
        <v>10</v>
      </c>
      <c r="H554" s="1" t="s">
        <v>2681</v>
      </c>
    </row>
    <row r="555" spans="1:8" ht="14">
      <c r="A555" s="124"/>
      <c r="B555" s="124"/>
      <c r="C555" s="124"/>
      <c r="D555" s="124"/>
      <c r="E555" s="26"/>
      <c r="F555" s="26" t="s">
        <v>2682</v>
      </c>
      <c r="G555" s="124"/>
      <c r="H555" s="33"/>
    </row>
    <row r="556" spans="1:8" ht="14">
      <c r="A556" s="124"/>
      <c r="B556" s="124"/>
      <c r="C556" s="124"/>
      <c r="D556" s="124"/>
      <c r="E556" s="26"/>
      <c r="F556" s="26" t="s">
        <v>2683</v>
      </c>
      <c r="G556" s="124"/>
      <c r="H556" s="33"/>
    </row>
    <row r="557" spans="1:8" ht="14">
      <c r="A557" s="124"/>
      <c r="B557" s="124"/>
      <c r="C557" s="124"/>
      <c r="D557" s="124"/>
      <c r="E557" s="26"/>
      <c r="F557" s="26" t="s">
        <v>2684</v>
      </c>
      <c r="G557" s="124"/>
      <c r="H557" s="33"/>
    </row>
    <row r="558" spans="1:8" ht="14">
      <c r="A558" s="124"/>
      <c r="B558" s="124"/>
      <c r="C558" s="124"/>
      <c r="D558" s="124"/>
      <c r="E558" s="26"/>
      <c r="F558" s="26" t="s">
        <v>2685</v>
      </c>
      <c r="G558" s="124"/>
      <c r="H558" s="33"/>
    </row>
    <row r="559" spans="1:8" ht="28">
      <c r="A559" s="124"/>
      <c r="B559" s="124"/>
      <c r="C559" s="124"/>
      <c r="D559" s="124"/>
      <c r="E559" s="26"/>
      <c r="F559" s="26" t="s">
        <v>2686</v>
      </c>
      <c r="G559" s="124"/>
      <c r="H559" s="33"/>
    </row>
    <row r="560" spans="1:8" ht="14">
      <c r="A560" s="124"/>
      <c r="B560" s="124"/>
      <c r="C560" s="124"/>
      <c r="D560" s="124"/>
      <c r="E560" s="26"/>
      <c r="F560" s="26" t="s">
        <v>2687</v>
      </c>
      <c r="G560" s="124"/>
      <c r="H560" s="33"/>
    </row>
    <row r="561" spans="1:8" ht="14">
      <c r="A561" s="124"/>
      <c r="B561" s="124"/>
      <c r="C561" s="124"/>
      <c r="D561" s="124"/>
      <c r="E561" s="26"/>
      <c r="F561" s="26" t="s">
        <v>2688</v>
      </c>
      <c r="G561" s="124"/>
      <c r="H561" s="33"/>
    </row>
    <row r="562" spans="1:8" ht="28">
      <c r="A562" s="124"/>
      <c r="B562" s="124"/>
      <c r="C562" s="124"/>
      <c r="D562" s="124"/>
      <c r="E562" s="26"/>
      <c r="F562" s="26" t="s">
        <v>2689</v>
      </c>
      <c r="G562" s="124"/>
      <c r="H562" s="33"/>
    </row>
    <row r="563" spans="1:8" ht="14">
      <c r="A563" s="124"/>
      <c r="B563" s="124"/>
      <c r="C563" s="124"/>
      <c r="D563" s="124"/>
      <c r="E563" s="26"/>
      <c r="F563" s="26" t="s">
        <v>2690</v>
      </c>
      <c r="G563" s="124"/>
      <c r="H563" s="33"/>
    </row>
    <row r="564" spans="1:8" ht="14">
      <c r="A564" s="124"/>
      <c r="B564" s="124"/>
      <c r="C564" s="124"/>
      <c r="D564" s="123" t="s">
        <v>2691</v>
      </c>
      <c r="E564" s="26" t="s">
        <v>2692</v>
      </c>
      <c r="F564" s="26" t="s">
        <v>2693</v>
      </c>
      <c r="G564" s="98">
        <v>84</v>
      </c>
      <c r="H564" s="1" t="s">
        <v>2694</v>
      </c>
    </row>
    <row r="565" spans="1:8" ht="14">
      <c r="A565" s="124"/>
      <c r="B565" s="124"/>
      <c r="C565" s="124"/>
      <c r="D565" s="124"/>
      <c r="E565" s="85"/>
      <c r="F565" s="26" t="s">
        <v>2695</v>
      </c>
      <c r="G565" s="124"/>
      <c r="H565" s="33"/>
    </row>
    <row r="566" spans="1:8" ht="14">
      <c r="A566" s="124"/>
      <c r="B566" s="124"/>
      <c r="C566" s="124"/>
      <c r="D566" s="124"/>
      <c r="E566" s="26"/>
      <c r="F566" s="26" t="s">
        <v>2696</v>
      </c>
      <c r="G566" s="124"/>
      <c r="H566" s="33"/>
    </row>
    <row r="567" spans="1:8" ht="14">
      <c r="A567" s="124"/>
      <c r="B567" s="124"/>
      <c r="C567" s="124"/>
      <c r="D567" s="124"/>
      <c r="E567" s="26"/>
      <c r="F567" s="26" t="s">
        <v>2697</v>
      </c>
      <c r="G567" s="124"/>
      <c r="H567" s="33"/>
    </row>
    <row r="568" spans="1:8" ht="14">
      <c r="A568" s="124"/>
      <c r="B568" s="124"/>
      <c r="C568" s="124"/>
      <c r="D568" s="124"/>
      <c r="E568" s="26"/>
      <c r="F568" s="26" t="s">
        <v>2698</v>
      </c>
      <c r="G568" s="124"/>
      <c r="H568" s="33"/>
    </row>
    <row r="569" spans="1:8" ht="14">
      <c r="A569" s="124"/>
      <c r="B569" s="124"/>
      <c r="C569" s="124"/>
      <c r="D569" s="124"/>
      <c r="E569" s="26"/>
      <c r="F569" s="26" t="s">
        <v>2699</v>
      </c>
      <c r="G569" s="124"/>
      <c r="H569" s="33"/>
    </row>
    <row r="570" spans="1:8" ht="14">
      <c r="A570" s="124"/>
      <c r="B570" s="124"/>
      <c r="C570" s="124"/>
      <c r="D570" s="124"/>
      <c r="E570" s="26"/>
      <c r="F570" s="26" t="s">
        <v>2700</v>
      </c>
      <c r="G570" s="124"/>
      <c r="H570" s="33"/>
    </row>
    <row r="571" spans="1:8" ht="14">
      <c r="A571" s="124"/>
      <c r="B571" s="124"/>
      <c r="C571" s="124"/>
      <c r="D571" s="124"/>
      <c r="E571" s="26"/>
      <c r="F571" s="26" t="s">
        <v>2701</v>
      </c>
      <c r="G571" s="124"/>
      <c r="H571" s="33"/>
    </row>
    <row r="572" spans="1:8" ht="14">
      <c r="A572" s="124"/>
      <c r="B572" s="124"/>
      <c r="C572" s="124"/>
      <c r="D572" s="124"/>
      <c r="E572" s="26"/>
      <c r="F572" s="26" t="s">
        <v>2702</v>
      </c>
      <c r="G572" s="124"/>
      <c r="H572" s="33"/>
    </row>
    <row r="573" spans="1:8" ht="14">
      <c r="A573" s="124"/>
      <c r="B573" s="124"/>
      <c r="C573" s="124"/>
      <c r="D573" s="124"/>
      <c r="E573" s="26"/>
      <c r="F573" s="26" t="s">
        <v>2703</v>
      </c>
      <c r="G573" s="124"/>
      <c r="H573" s="33"/>
    </row>
    <row r="574" spans="1:8" ht="14">
      <c r="A574" s="124"/>
      <c r="B574" s="124"/>
      <c r="C574" s="124"/>
      <c r="D574" s="124"/>
      <c r="E574" s="26"/>
      <c r="F574" s="26" t="s">
        <v>2704</v>
      </c>
      <c r="G574" s="124"/>
      <c r="H574" s="33"/>
    </row>
    <row r="575" spans="1:8" ht="14">
      <c r="A575" s="124"/>
      <c r="B575" s="124"/>
      <c r="C575" s="124"/>
      <c r="D575" s="124"/>
      <c r="E575" s="26"/>
      <c r="F575" s="26" t="s">
        <v>2705</v>
      </c>
      <c r="G575" s="124"/>
      <c r="H575" s="33"/>
    </row>
    <row r="576" spans="1:8" ht="14">
      <c r="A576" s="124"/>
      <c r="B576" s="124"/>
      <c r="C576" s="124"/>
      <c r="D576" s="124"/>
      <c r="E576" s="26"/>
      <c r="F576" s="26" t="s">
        <v>2706</v>
      </c>
      <c r="G576" s="124"/>
      <c r="H576" s="33"/>
    </row>
    <row r="577" spans="1:8" ht="28">
      <c r="A577" s="124"/>
      <c r="B577" s="124"/>
      <c r="C577" s="124"/>
      <c r="D577" s="124"/>
      <c r="E577" s="26"/>
      <c r="F577" s="26" t="s">
        <v>2707</v>
      </c>
      <c r="G577" s="124"/>
      <c r="H577" s="33"/>
    </row>
    <row r="578" spans="1:8" ht="14">
      <c r="A578" s="124"/>
      <c r="B578" s="124"/>
      <c r="C578" s="124"/>
      <c r="D578" s="124"/>
      <c r="E578" s="26"/>
      <c r="F578" s="26" t="s">
        <v>2708</v>
      </c>
      <c r="G578" s="124"/>
      <c r="H578" s="33"/>
    </row>
    <row r="579" spans="1:8" ht="28">
      <c r="A579" s="124"/>
      <c r="B579" s="124"/>
      <c r="C579" s="124"/>
      <c r="D579" s="124"/>
      <c r="E579" s="26"/>
      <c r="F579" s="26" t="s">
        <v>2709</v>
      </c>
      <c r="G579" s="124"/>
      <c r="H579" s="33"/>
    </row>
    <row r="580" spans="1:8" ht="28">
      <c r="A580" s="124"/>
      <c r="B580" s="124"/>
      <c r="C580" s="124"/>
      <c r="D580" s="124"/>
      <c r="E580" s="26"/>
      <c r="F580" s="26" t="s">
        <v>2710</v>
      </c>
      <c r="G580" s="124"/>
      <c r="H580" s="33"/>
    </row>
    <row r="581" spans="1:8" ht="14">
      <c r="A581" s="124"/>
      <c r="B581" s="124"/>
      <c r="C581" s="124"/>
      <c r="D581" s="124"/>
      <c r="E581" s="26"/>
      <c r="F581" s="26" t="s">
        <v>2711</v>
      </c>
      <c r="G581" s="124"/>
      <c r="H581" s="33"/>
    </row>
    <row r="582" spans="1:8" ht="14">
      <c r="A582" s="124"/>
      <c r="B582" s="124"/>
      <c r="C582" s="124"/>
      <c r="D582" s="124"/>
      <c r="E582" s="26"/>
      <c r="F582" s="26" t="s">
        <v>2712</v>
      </c>
      <c r="G582" s="124"/>
      <c r="H582" s="33"/>
    </row>
    <row r="583" spans="1:8" ht="14">
      <c r="A583" s="124"/>
      <c r="B583" s="124"/>
      <c r="C583" s="124"/>
      <c r="D583" s="124"/>
      <c r="E583" s="26"/>
      <c r="F583" s="26" t="s">
        <v>2713</v>
      </c>
      <c r="G583" s="124"/>
      <c r="H583" s="33"/>
    </row>
    <row r="584" spans="1:8" ht="14">
      <c r="A584" s="124"/>
      <c r="B584" s="124"/>
      <c r="C584" s="124"/>
      <c r="D584" s="124"/>
      <c r="E584" s="26"/>
      <c r="F584" s="26" t="s">
        <v>2714</v>
      </c>
      <c r="G584" s="124"/>
      <c r="H584" s="33"/>
    </row>
    <row r="585" spans="1:8" ht="14">
      <c r="A585" s="124"/>
      <c r="B585" s="124"/>
      <c r="C585" s="124"/>
      <c r="D585" s="124"/>
      <c r="E585" s="26"/>
      <c r="F585" s="26" t="s">
        <v>2715</v>
      </c>
      <c r="G585" s="124"/>
      <c r="H585" s="33"/>
    </row>
    <row r="586" spans="1:8" ht="14">
      <c r="A586" s="124"/>
      <c r="B586" s="124"/>
      <c r="C586" s="124"/>
      <c r="D586" s="124"/>
      <c r="E586" s="26"/>
      <c r="F586" s="26" t="s">
        <v>2716</v>
      </c>
      <c r="G586" s="124"/>
      <c r="H586" s="33"/>
    </row>
    <row r="587" spans="1:8" ht="14">
      <c r="A587" s="124"/>
      <c r="B587" s="124"/>
      <c r="C587" s="124"/>
      <c r="D587" s="124"/>
      <c r="E587" s="26"/>
      <c r="F587" s="26" t="s">
        <v>2717</v>
      </c>
      <c r="G587" s="124"/>
      <c r="H587" s="33"/>
    </row>
    <row r="588" spans="1:8" ht="14">
      <c r="A588" s="124"/>
      <c r="B588" s="124"/>
      <c r="C588" s="124"/>
      <c r="D588" s="124"/>
      <c r="E588" s="26"/>
      <c r="F588" s="26" t="s">
        <v>2718</v>
      </c>
      <c r="G588" s="124"/>
      <c r="H588" s="33"/>
    </row>
    <row r="589" spans="1:8" ht="14">
      <c r="A589" s="124"/>
      <c r="B589" s="124"/>
      <c r="C589" s="124"/>
      <c r="D589" s="124"/>
      <c r="E589" s="26"/>
      <c r="F589" s="26" t="s">
        <v>2719</v>
      </c>
      <c r="G589" s="124"/>
      <c r="H589" s="33"/>
    </row>
    <row r="590" spans="1:8" ht="14">
      <c r="A590" s="124"/>
      <c r="B590" s="124"/>
      <c r="C590" s="124"/>
      <c r="D590" s="124"/>
      <c r="E590" s="26"/>
      <c r="F590" s="26" t="s">
        <v>2720</v>
      </c>
      <c r="G590" s="124"/>
      <c r="H590" s="33"/>
    </row>
    <row r="591" spans="1:8" ht="14">
      <c r="A591" s="124"/>
      <c r="B591" s="124"/>
      <c r="C591" s="124"/>
      <c r="D591" s="124"/>
      <c r="E591" s="26"/>
      <c r="F591" s="26" t="s">
        <v>2721</v>
      </c>
      <c r="G591" s="124"/>
      <c r="H591" s="33"/>
    </row>
    <row r="592" spans="1:8" ht="14">
      <c r="A592" s="124"/>
      <c r="B592" s="124"/>
      <c r="C592" s="124"/>
      <c r="D592" s="124"/>
      <c r="E592" s="26"/>
      <c r="F592" s="26" t="s">
        <v>2722</v>
      </c>
      <c r="G592" s="124"/>
      <c r="H592" s="33"/>
    </row>
    <row r="593" spans="1:8" ht="14">
      <c r="A593" s="124"/>
      <c r="B593" s="124"/>
      <c r="C593" s="124"/>
      <c r="D593" s="124"/>
      <c r="E593" s="26"/>
      <c r="F593" s="26" t="s">
        <v>2723</v>
      </c>
      <c r="G593" s="124"/>
      <c r="H593" s="33"/>
    </row>
    <row r="594" spans="1:8" ht="14">
      <c r="A594" s="124"/>
      <c r="B594" s="124"/>
      <c r="C594" s="124"/>
      <c r="D594" s="124"/>
      <c r="E594" s="26"/>
      <c r="F594" s="26" t="s">
        <v>2724</v>
      </c>
      <c r="G594" s="124"/>
      <c r="H594" s="33"/>
    </row>
    <row r="595" spans="1:8" ht="14">
      <c r="A595" s="124"/>
      <c r="B595" s="124"/>
      <c r="C595" s="124"/>
      <c r="D595" s="124"/>
      <c r="E595" s="26"/>
      <c r="F595" s="26" t="s">
        <v>2721</v>
      </c>
      <c r="G595" s="124"/>
      <c r="H595" s="33"/>
    </row>
    <row r="596" spans="1:8" ht="14">
      <c r="A596" s="124"/>
      <c r="B596" s="124"/>
      <c r="C596" s="124"/>
      <c r="D596" s="124"/>
      <c r="E596" s="26"/>
      <c r="F596" s="26" t="s">
        <v>2725</v>
      </c>
      <c r="G596" s="124"/>
      <c r="H596" s="33"/>
    </row>
    <row r="597" spans="1:8" ht="14">
      <c r="A597" s="124"/>
      <c r="B597" s="124"/>
      <c r="C597" s="124"/>
      <c r="D597" s="124"/>
      <c r="E597" s="26"/>
      <c r="F597" s="26" t="s">
        <v>2726</v>
      </c>
      <c r="G597" s="124"/>
      <c r="H597" s="33"/>
    </row>
    <row r="598" spans="1:8" ht="14">
      <c r="A598" s="124"/>
      <c r="B598" s="124"/>
      <c r="C598" s="124"/>
      <c r="D598" s="124"/>
      <c r="E598" s="26"/>
      <c r="F598" s="26" t="s">
        <v>2727</v>
      </c>
      <c r="G598" s="124"/>
      <c r="H598" s="33"/>
    </row>
    <row r="599" spans="1:8" ht="14">
      <c r="A599" s="124"/>
      <c r="B599" s="124"/>
      <c r="C599" s="124"/>
      <c r="D599" s="124"/>
      <c r="E599" s="26"/>
      <c r="F599" s="26" t="s">
        <v>2721</v>
      </c>
      <c r="G599" s="124"/>
      <c r="H599" s="33"/>
    </row>
    <row r="600" spans="1:8" ht="14">
      <c r="A600" s="124"/>
      <c r="B600" s="124"/>
      <c r="C600" s="124"/>
      <c r="D600" s="124"/>
      <c r="E600" s="26"/>
      <c r="F600" s="26" t="s">
        <v>2728</v>
      </c>
      <c r="G600" s="124"/>
      <c r="H600" s="33"/>
    </row>
    <row r="601" spans="1:8" ht="14">
      <c r="A601" s="124"/>
      <c r="B601" s="124"/>
      <c r="C601" s="124"/>
      <c r="D601" s="124"/>
      <c r="E601" s="26"/>
      <c r="F601" s="26" t="s">
        <v>2729</v>
      </c>
      <c r="G601" s="124"/>
      <c r="H601" s="33"/>
    </row>
    <row r="602" spans="1:8" ht="14">
      <c r="A602" s="124"/>
      <c r="B602" s="124"/>
      <c r="C602" s="124"/>
      <c r="D602" s="124"/>
      <c r="E602" s="26"/>
      <c r="F602" s="26" t="s">
        <v>2730</v>
      </c>
      <c r="G602" s="124"/>
      <c r="H602" s="33"/>
    </row>
    <row r="603" spans="1:8" ht="14">
      <c r="A603" s="124"/>
      <c r="B603" s="124"/>
      <c r="C603" s="124"/>
      <c r="D603" s="124"/>
      <c r="E603" s="26"/>
      <c r="F603" s="26" t="s">
        <v>2731</v>
      </c>
      <c r="G603" s="124"/>
      <c r="H603" s="33"/>
    </row>
    <row r="604" spans="1:8" ht="14">
      <c r="A604" s="124"/>
      <c r="B604" s="124"/>
      <c r="C604" s="124"/>
      <c r="D604" s="124"/>
      <c r="E604" s="26"/>
      <c r="F604" s="26" t="s">
        <v>2732</v>
      </c>
      <c r="G604" s="124"/>
      <c r="H604" s="33"/>
    </row>
    <row r="605" spans="1:8" ht="14">
      <c r="A605" s="124"/>
      <c r="B605" s="124"/>
      <c r="C605" s="124"/>
      <c r="D605" s="124"/>
      <c r="E605" s="26"/>
      <c r="F605" s="26" t="s">
        <v>2729</v>
      </c>
      <c r="G605" s="124"/>
      <c r="H605" s="33"/>
    </row>
    <row r="606" spans="1:8" ht="14">
      <c r="A606" s="124"/>
      <c r="B606" s="124"/>
      <c r="C606" s="124"/>
      <c r="D606" s="124"/>
      <c r="E606" s="26"/>
      <c r="F606" s="26" t="s">
        <v>2733</v>
      </c>
      <c r="G606" s="124"/>
      <c r="H606" s="33"/>
    </row>
    <row r="607" spans="1:8" ht="14">
      <c r="A607" s="124"/>
      <c r="B607" s="124"/>
      <c r="C607" s="124"/>
      <c r="D607" s="124"/>
      <c r="E607" s="26"/>
      <c r="F607" s="26" t="s">
        <v>2734</v>
      </c>
      <c r="G607" s="124"/>
      <c r="H607" s="33"/>
    </row>
    <row r="608" spans="1:8" ht="14">
      <c r="A608" s="124"/>
      <c r="B608" s="124"/>
      <c r="C608" s="124"/>
      <c r="D608" s="124"/>
      <c r="E608" s="26"/>
      <c r="F608" s="26" t="s">
        <v>2721</v>
      </c>
      <c r="G608" s="124"/>
      <c r="H608" s="33"/>
    </row>
    <row r="609" spans="1:8" ht="14">
      <c r="A609" s="124"/>
      <c r="B609" s="124"/>
      <c r="C609" s="124"/>
      <c r="D609" s="124"/>
      <c r="E609" s="26"/>
      <c r="F609" s="26" t="s">
        <v>2735</v>
      </c>
      <c r="G609" s="124"/>
      <c r="H609" s="33"/>
    </row>
    <row r="610" spans="1:8" ht="13">
      <c r="A610" s="124"/>
      <c r="B610" s="124"/>
      <c r="C610" s="124"/>
      <c r="D610" s="124"/>
      <c r="E610" s="26"/>
      <c r="F610" s="1" t="s">
        <v>2736</v>
      </c>
      <c r="G610" s="124"/>
      <c r="H610" s="33"/>
    </row>
    <row r="611" spans="1:8" ht="14">
      <c r="A611" s="124"/>
      <c r="B611" s="124"/>
      <c r="C611" s="124"/>
      <c r="D611" s="124"/>
      <c r="E611" s="26"/>
      <c r="F611" s="26" t="s">
        <v>2737</v>
      </c>
      <c r="G611" s="124"/>
      <c r="H611" s="33"/>
    </row>
    <row r="612" spans="1:8" ht="14">
      <c r="A612" s="124"/>
      <c r="B612" s="124"/>
      <c r="C612" s="124"/>
      <c r="D612" s="124"/>
      <c r="E612" s="26"/>
      <c r="F612" s="26" t="s">
        <v>2738</v>
      </c>
      <c r="G612" s="124"/>
      <c r="H612" s="33"/>
    </row>
    <row r="613" spans="1:8" ht="14">
      <c r="A613" s="124"/>
      <c r="B613" s="124"/>
      <c r="C613" s="124"/>
      <c r="D613" s="124"/>
      <c r="E613" s="26"/>
      <c r="F613" s="26" t="s">
        <v>2739</v>
      </c>
      <c r="G613" s="124"/>
      <c r="H613" s="33"/>
    </row>
    <row r="614" spans="1:8" ht="14">
      <c r="A614" s="124"/>
      <c r="B614" s="124"/>
      <c r="C614" s="124"/>
      <c r="D614" s="124"/>
      <c r="E614" s="26"/>
      <c r="F614" s="26" t="s">
        <v>2740</v>
      </c>
      <c r="G614" s="124"/>
      <c r="H614" s="33"/>
    </row>
    <row r="615" spans="1:8" ht="14">
      <c r="A615" s="124"/>
      <c r="B615" s="124"/>
      <c r="C615" s="124"/>
      <c r="D615" s="124"/>
      <c r="E615" s="26"/>
      <c r="F615" s="26" t="s">
        <v>2741</v>
      </c>
      <c r="G615" s="124"/>
      <c r="H615" s="33"/>
    </row>
    <row r="616" spans="1:8" ht="14">
      <c r="A616" s="124"/>
      <c r="B616" s="124"/>
      <c r="C616" s="124"/>
      <c r="D616" s="124"/>
      <c r="E616" s="26"/>
      <c r="F616" s="26" t="s">
        <v>2742</v>
      </c>
      <c r="G616" s="124"/>
      <c r="H616" s="33"/>
    </row>
    <row r="617" spans="1:8" ht="14">
      <c r="A617" s="124"/>
      <c r="B617" s="124"/>
      <c r="C617" s="124"/>
      <c r="D617" s="124"/>
      <c r="E617" s="26"/>
      <c r="F617" s="26" t="s">
        <v>2743</v>
      </c>
      <c r="G617" s="124"/>
      <c r="H617" s="33"/>
    </row>
    <row r="618" spans="1:8" ht="14">
      <c r="A618" s="124"/>
      <c r="B618" s="124"/>
      <c r="C618" s="124"/>
      <c r="D618" s="124"/>
      <c r="E618" s="26"/>
      <c r="F618" s="26" t="s">
        <v>2744</v>
      </c>
      <c r="G618" s="124"/>
      <c r="H618" s="33"/>
    </row>
    <row r="619" spans="1:8" ht="14">
      <c r="A619" s="124"/>
      <c r="B619" s="124"/>
      <c r="C619" s="124"/>
      <c r="D619" s="124"/>
      <c r="E619" s="26"/>
      <c r="F619" s="26" t="s">
        <v>2745</v>
      </c>
      <c r="G619" s="124"/>
      <c r="H619" s="33"/>
    </row>
    <row r="620" spans="1:8" ht="14">
      <c r="A620" s="124"/>
      <c r="B620" s="124"/>
      <c r="C620" s="124"/>
      <c r="D620" s="124"/>
      <c r="E620" s="26"/>
      <c r="F620" s="26" t="s">
        <v>2746</v>
      </c>
      <c r="G620" s="124"/>
      <c r="H620" s="33"/>
    </row>
    <row r="621" spans="1:8" ht="14">
      <c r="A621" s="124"/>
      <c r="B621" s="124"/>
      <c r="C621" s="124"/>
      <c r="D621" s="124"/>
      <c r="E621" s="26"/>
      <c r="F621" s="26" t="s">
        <v>2747</v>
      </c>
      <c r="G621" s="124"/>
      <c r="H621" s="33"/>
    </row>
    <row r="622" spans="1:8" ht="14">
      <c r="A622" s="124"/>
      <c r="B622" s="124"/>
      <c r="C622" s="124"/>
      <c r="D622" s="124"/>
      <c r="E622" s="26"/>
      <c r="F622" s="26" t="s">
        <v>2748</v>
      </c>
      <c r="G622" s="124"/>
      <c r="H622" s="33"/>
    </row>
    <row r="623" spans="1:8" ht="28">
      <c r="A623" s="124"/>
      <c r="B623" s="124"/>
      <c r="C623" s="124"/>
      <c r="D623" s="124"/>
      <c r="E623" s="26"/>
      <c r="F623" s="26" t="s">
        <v>2749</v>
      </c>
      <c r="G623" s="124"/>
      <c r="H623" s="33"/>
    </row>
    <row r="624" spans="1:8" ht="14">
      <c r="A624" s="124"/>
      <c r="B624" s="124"/>
      <c r="C624" s="124"/>
      <c r="D624" s="124"/>
      <c r="E624" s="26"/>
      <c r="F624" s="26" t="s">
        <v>2750</v>
      </c>
      <c r="G624" s="124"/>
      <c r="H624" s="33"/>
    </row>
    <row r="625" spans="1:8" ht="14">
      <c r="A625" s="124"/>
      <c r="B625" s="124"/>
      <c r="C625" s="124"/>
      <c r="D625" s="124"/>
      <c r="E625" s="85"/>
      <c r="F625" s="26" t="s">
        <v>2751</v>
      </c>
      <c r="G625" s="124"/>
      <c r="H625" s="33"/>
    </row>
    <row r="626" spans="1:8" ht="28">
      <c r="A626" s="124"/>
      <c r="B626" s="124"/>
      <c r="C626" s="124"/>
      <c r="D626" s="124"/>
      <c r="E626" s="26"/>
      <c r="F626" s="26" t="s">
        <v>2752</v>
      </c>
      <c r="G626" s="124"/>
      <c r="H626" s="33"/>
    </row>
    <row r="627" spans="1:8" ht="28">
      <c r="A627" s="124"/>
      <c r="B627" s="124"/>
      <c r="C627" s="124"/>
      <c r="D627" s="124"/>
      <c r="E627" s="26"/>
      <c r="F627" s="26" t="s">
        <v>2753</v>
      </c>
      <c r="G627" s="124"/>
      <c r="H627" s="33"/>
    </row>
    <row r="628" spans="1:8" ht="28">
      <c r="A628" s="124"/>
      <c r="B628" s="124"/>
      <c r="C628" s="124"/>
      <c r="D628" s="124"/>
      <c r="E628" s="26"/>
      <c r="F628" s="26" t="s">
        <v>2754</v>
      </c>
      <c r="G628" s="124"/>
      <c r="H628" s="33"/>
    </row>
    <row r="629" spans="1:8" ht="14">
      <c r="A629" s="124"/>
      <c r="B629" s="124"/>
      <c r="C629" s="124"/>
      <c r="D629" s="124"/>
      <c r="E629" s="26"/>
      <c r="F629" s="26" t="s">
        <v>2755</v>
      </c>
      <c r="G629" s="124"/>
      <c r="H629" s="33"/>
    </row>
    <row r="630" spans="1:8" ht="14">
      <c r="A630" s="124"/>
      <c r="B630" s="124"/>
      <c r="C630" s="124"/>
      <c r="D630" s="124"/>
      <c r="E630" s="85"/>
      <c r="F630" s="26" t="s">
        <v>2756</v>
      </c>
      <c r="G630" s="124"/>
      <c r="H630" s="33"/>
    </row>
    <row r="631" spans="1:8" ht="28">
      <c r="A631" s="124"/>
      <c r="B631" s="124"/>
      <c r="C631" s="124"/>
      <c r="D631" s="124"/>
      <c r="E631" s="26"/>
      <c r="F631" s="26" t="s">
        <v>2757</v>
      </c>
      <c r="G631" s="124"/>
      <c r="H631" s="33"/>
    </row>
    <row r="632" spans="1:8" ht="14">
      <c r="A632" s="124"/>
      <c r="B632" s="124"/>
      <c r="C632" s="124"/>
      <c r="D632" s="124"/>
      <c r="E632" s="26"/>
      <c r="F632" s="26" t="s">
        <v>2758</v>
      </c>
      <c r="G632" s="124"/>
      <c r="H632" s="33"/>
    </row>
    <row r="633" spans="1:8" ht="14">
      <c r="A633" s="124"/>
      <c r="B633" s="124"/>
      <c r="C633" s="124"/>
      <c r="D633" s="124"/>
      <c r="E633" s="26"/>
      <c r="F633" s="26" t="s">
        <v>2759</v>
      </c>
      <c r="G633" s="124"/>
      <c r="H633" s="33"/>
    </row>
    <row r="634" spans="1:8" ht="28">
      <c r="A634" s="124"/>
      <c r="B634" s="124"/>
      <c r="C634" s="124"/>
      <c r="D634" s="124"/>
      <c r="E634" s="26"/>
      <c r="F634" s="26" t="s">
        <v>2760</v>
      </c>
      <c r="G634" s="124"/>
      <c r="H634" s="33"/>
    </row>
    <row r="635" spans="1:8" ht="14">
      <c r="A635" s="124"/>
      <c r="B635" s="124"/>
      <c r="C635" s="124"/>
      <c r="D635" s="124"/>
      <c r="E635" s="26"/>
      <c r="F635" s="26" t="s">
        <v>2761</v>
      </c>
      <c r="G635" s="124"/>
      <c r="H635" s="33"/>
    </row>
    <row r="636" spans="1:8" ht="14">
      <c r="A636" s="124"/>
      <c r="B636" s="124"/>
      <c r="C636" s="124"/>
      <c r="D636" s="124"/>
      <c r="E636" s="26"/>
      <c r="F636" s="26" t="s">
        <v>2762</v>
      </c>
      <c r="G636" s="124"/>
      <c r="H636" s="33"/>
    </row>
    <row r="637" spans="1:8" ht="14">
      <c r="A637" s="124"/>
      <c r="B637" s="124"/>
      <c r="C637" s="124"/>
      <c r="D637" s="124"/>
      <c r="E637" s="39"/>
      <c r="F637" s="39" t="s">
        <v>2763</v>
      </c>
      <c r="G637" s="124"/>
      <c r="H637" s="33"/>
    </row>
    <row r="638" spans="1:8" ht="28">
      <c r="A638" s="124"/>
      <c r="B638" s="124"/>
      <c r="C638" s="124"/>
      <c r="D638" s="124"/>
      <c r="E638" s="39"/>
      <c r="F638" s="39" t="s">
        <v>2764</v>
      </c>
      <c r="G638" s="124"/>
      <c r="H638" s="33"/>
    </row>
    <row r="639" spans="1:8" ht="28">
      <c r="A639" s="124"/>
      <c r="B639" s="124"/>
      <c r="C639" s="124"/>
      <c r="D639" s="124"/>
      <c r="E639" s="87"/>
      <c r="F639" s="39" t="s">
        <v>2765</v>
      </c>
      <c r="G639" s="124"/>
      <c r="H639" s="33"/>
    </row>
    <row r="640" spans="1:8" ht="14">
      <c r="A640" s="124"/>
      <c r="B640" s="124"/>
      <c r="C640" s="124"/>
      <c r="D640" s="124"/>
      <c r="E640" s="39"/>
      <c r="F640" s="39" t="s">
        <v>2766</v>
      </c>
      <c r="G640" s="124"/>
      <c r="H640" s="33"/>
    </row>
    <row r="641" spans="1:8" ht="14">
      <c r="A641" s="124"/>
      <c r="B641" s="124"/>
      <c r="C641" s="124"/>
      <c r="D641" s="124"/>
      <c r="E641" s="39"/>
      <c r="F641" s="39" t="s">
        <v>2767</v>
      </c>
      <c r="G641" s="124"/>
      <c r="H641" s="33"/>
    </row>
    <row r="642" spans="1:8" ht="28">
      <c r="A642" s="124"/>
      <c r="B642" s="124"/>
      <c r="C642" s="124"/>
      <c r="D642" s="124"/>
      <c r="E642" s="39"/>
      <c r="F642" s="39" t="s">
        <v>2768</v>
      </c>
      <c r="G642" s="124"/>
      <c r="H642" s="33"/>
    </row>
    <row r="643" spans="1:8" ht="14">
      <c r="A643" s="124"/>
      <c r="B643" s="124"/>
      <c r="C643" s="124"/>
      <c r="D643" s="124"/>
      <c r="E643" s="39"/>
      <c r="F643" s="39" t="s">
        <v>2769</v>
      </c>
      <c r="G643" s="124"/>
      <c r="H643" s="33"/>
    </row>
    <row r="644" spans="1:8" ht="28">
      <c r="A644" s="124"/>
      <c r="B644" s="124"/>
      <c r="C644" s="124"/>
      <c r="D644" s="124"/>
      <c r="E644" s="39"/>
      <c r="F644" s="39" t="s">
        <v>2770</v>
      </c>
      <c r="G644" s="124"/>
      <c r="H644" s="33"/>
    </row>
    <row r="645" spans="1:8" ht="28">
      <c r="A645" s="124"/>
      <c r="B645" s="124"/>
      <c r="C645" s="124"/>
      <c r="D645" s="124"/>
      <c r="E645" s="39"/>
      <c r="F645" s="39" t="s">
        <v>2771</v>
      </c>
      <c r="G645" s="124"/>
      <c r="H645" s="33"/>
    </row>
    <row r="646" spans="1:8" ht="28">
      <c r="A646" s="124"/>
      <c r="B646" s="124"/>
      <c r="C646" s="124"/>
      <c r="D646" s="124"/>
      <c r="E646" s="39"/>
      <c r="F646" s="39" t="s">
        <v>2772</v>
      </c>
      <c r="G646" s="124"/>
      <c r="H646" s="33"/>
    </row>
    <row r="647" spans="1:8" ht="14">
      <c r="A647" s="124"/>
      <c r="B647" s="124"/>
      <c r="C647" s="124"/>
      <c r="D647" s="124"/>
      <c r="E647" s="39"/>
      <c r="F647" s="39" t="s">
        <v>2773</v>
      </c>
      <c r="G647" s="124"/>
      <c r="H647" s="33"/>
    </row>
    <row r="648" spans="1:8" ht="28">
      <c r="A648" s="124"/>
      <c r="B648" s="124"/>
      <c r="C648" s="124"/>
      <c r="D648" s="124"/>
      <c r="E648" s="39" t="s">
        <v>2774</v>
      </c>
      <c r="F648" s="39" t="s">
        <v>2775</v>
      </c>
      <c r="G648" s="98">
        <v>62</v>
      </c>
      <c r="H648" s="1" t="s">
        <v>2776</v>
      </c>
    </row>
    <row r="649" spans="1:8" ht="14">
      <c r="A649" s="124"/>
      <c r="B649" s="124"/>
      <c r="C649" s="124"/>
      <c r="D649" s="124"/>
      <c r="E649" s="39"/>
      <c r="F649" s="39" t="s">
        <v>2777</v>
      </c>
      <c r="G649" s="124"/>
      <c r="H649" s="33"/>
    </row>
    <row r="650" spans="1:8" ht="14">
      <c r="A650" s="124"/>
      <c r="B650" s="124"/>
      <c r="C650" s="124"/>
      <c r="D650" s="124"/>
      <c r="E650" s="39"/>
      <c r="F650" s="39" t="s">
        <v>2778</v>
      </c>
      <c r="G650" s="124"/>
      <c r="H650" s="33"/>
    </row>
    <row r="651" spans="1:8" ht="14">
      <c r="A651" s="124"/>
      <c r="B651" s="124"/>
      <c r="C651" s="124"/>
      <c r="D651" s="124"/>
      <c r="E651" s="39"/>
      <c r="F651" s="39" t="s">
        <v>2779</v>
      </c>
      <c r="G651" s="124"/>
      <c r="H651" s="33"/>
    </row>
    <row r="652" spans="1:8" ht="14">
      <c r="A652" s="124"/>
      <c r="B652" s="124"/>
      <c r="C652" s="124"/>
      <c r="D652" s="124"/>
      <c r="E652" s="39"/>
      <c r="F652" s="39" t="s">
        <v>2780</v>
      </c>
      <c r="G652" s="124"/>
      <c r="H652" s="33"/>
    </row>
    <row r="653" spans="1:8" ht="14">
      <c r="A653" s="124"/>
      <c r="B653" s="124"/>
      <c r="C653" s="124"/>
      <c r="D653" s="124"/>
      <c r="E653" s="39"/>
      <c r="F653" s="39" t="s">
        <v>2781</v>
      </c>
      <c r="G653" s="124"/>
      <c r="H653" s="33"/>
    </row>
    <row r="654" spans="1:8" ht="14">
      <c r="A654" s="124"/>
      <c r="B654" s="124"/>
      <c r="C654" s="124"/>
      <c r="D654" s="124"/>
      <c r="E654" s="39"/>
      <c r="F654" s="39" t="s">
        <v>2782</v>
      </c>
      <c r="G654" s="124"/>
      <c r="H654" s="33"/>
    </row>
    <row r="655" spans="1:8" ht="14">
      <c r="A655" s="124"/>
      <c r="B655" s="124"/>
      <c r="C655" s="124"/>
      <c r="D655" s="124"/>
      <c r="E655" s="39"/>
      <c r="F655" s="39" t="s">
        <v>2783</v>
      </c>
      <c r="G655" s="124"/>
      <c r="H655" s="33"/>
    </row>
    <row r="656" spans="1:8" ht="14">
      <c r="A656" s="124"/>
      <c r="B656" s="124"/>
      <c r="C656" s="124"/>
      <c r="D656" s="124"/>
      <c r="E656" s="39"/>
      <c r="F656" s="39" t="s">
        <v>2784</v>
      </c>
      <c r="G656" s="124"/>
      <c r="H656" s="33"/>
    </row>
    <row r="657" spans="1:8" ht="14">
      <c r="A657" s="124"/>
      <c r="B657" s="124"/>
      <c r="C657" s="124"/>
      <c r="D657" s="124"/>
      <c r="E657" s="39"/>
      <c r="F657" s="39" t="s">
        <v>2784</v>
      </c>
      <c r="G657" s="124"/>
      <c r="H657" s="33"/>
    </row>
    <row r="658" spans="1:8" ht="28">
      <c r="A658" s="124"/>
      <c r="B658" s="124"/>
      <c r="C658" s="124"/>
      <c r="D658" s="124"/>
      <c r="E658" s="39"/>
      <c r="F658" s="39" t="s">
        <v>2785</v>
      </c>
      <c r="G658" s="124"/>
      <c r="H658" s="33"/>
    </row>
    <row r="659" spans="1:8" ht="14">
      <c r="A659" s="124"/>
      <c r="B659" s="124"/>
      <c r="C659" s="124"/>
      <c r="D659" s="124"/>
      <c r="E659" s="39"/>
      <c r="F659" s="39" t="s">
        <v>2786</v>
      </c>
      <c r="G659" s="124"/>
      <c r="H659" s="33"/>
    </row>
    <row r="660" spans="1:8" ht="14">
      <c r="A660" s="124"/>
      <c r="B660" s="124"/>
      <c r="C660" s="124"/>
      <c r="D660" s="124"/>
      <c r="E660" s="39"/>
      <c r="F660" s="39" t="s">
        <v>2787</v>
      </c>
      <c r="G660" s="124"/>
      <c r="H660" s="33"/>
    </row>
    <row r="661" spans="1:8" ht="13">
      <c r="A661" s="124"/>
      <c r="B661" s="124"/>
      <c r="C661" s="124"/>
      <c r="D661" s="124"/>
      <c r="E661" s="39"/>
      <c r="F661" s="1" t="s">
        <v>2787</v>
      </c>
      <c r="G661" s="124"/>
      <c r="H661" s="33"/>
    </row>
    <row r="662" spans="1:8" ht="13">
      <c r="A662" s="124"/>
      <c r="B662" s="124"/>
      <c r="C662" s="124"/>
      <c r="D662" s="124"/>
      <c r="E662" s="39"/>
      <c r="F662" s="1" t="s">
        <v>2787</v>
      </c>
      <c r="G662" s="124"/>
      <c r="H662" s="33"/>
    </row>
    <row r="663" spans="1:8" ht="13">
      <c r="A663" s="124"/>
      <c r="B663" s="124"/>
      <c r="C663" s="124"/>
      <c r="D663" s="124"/>
      <c r="E663" s="39"/>
      <c r="F663" s="1" t="s">
        <v>2788</v>
      </c>
      <c r="G663" s="124"/>
      <c r="H663" s="33"/>
    </row>
    <row r="664" spans="1:8" ht="13">
      <c r="A664" s="124"/>
      <c r="B664" s="124"/>
      <c r="C664" s="124"/>
      <c r="D664" s="124"/>
      <c r="E664" s="39"/>
      <c r="F664" s="1" t="s">
        <v>2788</v>
      </c>
      <c r="G664" s="124"/>
      <c r="H664" s="33"/>
    </row>
    <row r="665" spans="1:8" ht="14">
      <c r="A665" s="124"/>
      <c r="B665" s="124"/>
      <c r="C665" s="124"/>
      <c r="D665" s="124"/>
      <c r="E665" s="39"/>
      <c r="F665" s="39" t="s">
        <v>2789</v>
      </c>
      <c r="G665" s="124"/>
      <c r="H665" s="33"/>
    </row>
    <row r="666" spans="1:8" ht="14">
      <c r="A666" s="124"/>
      <c r="B666" s="124"/>
      <c r="C666" s="124"/>
      <c r="D666" s="124"/>
      <c r="E666" s="39"/>
      <c r="F666" s="39" t="s">
        <v>2790</v>
      </c>
      <c r="G666" s="124"/>
      <c r="H666" s="33"/>
    </row>
    <row r="667" spans="1:8" ht="14">
      <c r="A667" s="124"/>
      <c r="B667" s="124"/>
      <c r="C667" s="124"/>
      <c r="D667" s="124"/>
      <c r="E667" s="39"/>
      <c r="F667" s="39" t="s">
        <v>2791</v>
      </c>
      <c r="G667" s="124"/>
      <c r="H667" s="33"/>
    </row>
    <row r="668" spans="1:8" ht="13">
      <c r="A668" s="124"/>
      <c r="B668" s="124"/>
      <c r="C668" s="124"/>
      <c r="D668" s="124"/>
      <c r="E668" s="39"/>
      <c r="F668" s="1" t="s">
        <v>2792</v>
      </c>
      <c r="G668" s="124"/>
      <c r="H668" s="33"/>
    </row>
    <row r="669" spans="1:8" ht="14">
      <c r="A669" s="124"/>
      <c r="B669" s="124"/>
      <c r="C669" s="124"/>
      <c r="D669" s="124"/>
      <c r="E669" s="39"/>
      <c r="F669" s="39" t="s">
        <v>2793</v>
      </c>
      <c r="G669" s="124"/>
      <c r="H669" s="33"/>
    </row>
    <row r="670" spans="1:8" ht="14">
      <c r="A670" s="124"/>
      <c r="B670" s="124"/>
      <c r="C670" s="124"/>
      <c r="D670" s="124"/>
      <c r="E670" s="39"/>
      <c r="F670" s="39" t="s">
        <v>2794</v>
      </c>
      <c r="G670" s="124"/>
      <c r="H670" s="33"/>
    </row>
    <row r="671" spans="1:8" ht="14">
      <c r="A671" s="124"/>
      <c r="B671" s="124"/>
      <c r="C671" s="124"/>
      <c r="D671" s="124"/>
      <c r="E671" s="39"/>
      <c r="F671" s="39" t="s">
        <v>2795</v>
      </c>
      <c r="G671" s="124"/>
      <c r="H671" s="33"/>
    </row>
    <row r="672" spans="1:8" ht="14">
      <c r="A672" s="124"/>
      <c r="B672" s="124"/>
      <c r="C672" s="124"/>
      <c r="D672" s="124"/>
      <c r="E672" s="39"/>
      <c r="F672" s="39" t="s">
        <v>2796</v>
      </c>
      <c r="G672" s="124"/>
      <c r="H672" s="33"/>
    </row>
    <row r="673" spans="1:8" ht="14">
      <c r="A673" s="124"/>
      <c r="B673" s="124"/>
      <c r="C673" s="124"/>
      <c r="D673" s="124"/>
      <c r="E673" s="39"/>
      <c r="F673" s="39" t="s">
        <v>2796</v>
      </c>
      <c r="G673" s="124"/>
      <c r="H673" s="33"/>
    </row>
    <row r="674" spans="1:8" ht="14">
      <c r="A674" s="124"/>
      <c r="B674" s="124"/>
      <c r="C674" s="124"/>
      <c r="D674" s="124"/>
      <c r="E674" s="39"/>
      <c r="F674" s="39" t="s">
        <v>2796</v>
      </c>
      <c r="G674" s="124"/>
      <c r="H674" s="33"/>
    </row>
    <row r="675" spans="1:8" ht="14">
      <c r="A675" s="124"/>
      <c r="B675" s="124"/>
      <c r="C675" s="124"/>
      <c r="D675" s="124"/>
      <c r="E675" s="39"/>
      <c r="F675" s="39" t="s">
        <v>2796</v>
      </c>
      <c r="G675" s="124"/>
      <c r="H675" s="33"/>
    </row>
    <row r="676" spans="1:8" ht="13">
      <c r="A676" s="124"/>
      <c r="B676" s="124"/>
      <c r="C676" s="124"/>
      <c r="D676" s="124"/>
      <c r="E676" s="39"/>
      <c r="F676" s="1" t="s">
        <v>2796</v>
      </c>
      <c r="G676" s="124"/>
      <c r="H676" s="33"/>
    </row>
    <row r="677" spans="1:8" ht="13">
      <c r="A677" s="124"/>
      <c r="B677" s="124"/>
      <c r="C677" s="124"/>
      <c r="D677" s="124"/>
      <c r="E677" s="39"/>
      <c r="F677" s="1" t="s">
        <v>2796</v>
      </c>
      <c r="G677" s="124"/>
      <c r="H677" s="33"/>
    </row>
    <row r="678" spans="1:8" ht="14">
      <c r="A678" s="124"/>
      <c r="B678" s="124"/>
      <c r="C678" s="124"/>
      <c r="D678" s="124"/>
      <c r="E678" s="39"/>
      <c r="F678" s="39" t="s">
        <v>2797</v>
      </c>
      <c r="G678" s="124"/>
      <c r="H678" s="33"/>
    </row>
    <row r="679" spans="1:8" ht="14">
      <c r="A679" s="124"/>
      <c r="B679" s="124"/>
      <c r="C679" s="124"/>
      <c r="D679" s="124"/>
      <c r="E679" s="39"/>
      <c r="F679" s="39" t="s">
        <v>2798</v>
      </c>
      <c r="G679" s="124"/>
      <c r="H679" s="33"/>
    </row>
    <row r="680" spans="1:8" ht="14">
      <c r="A680" s="124"/>
      <c r="B680" s="124"/>
      <c r="C680" s="124"/>
      <c r="D680" s="124"/>
      <c r="E680" s="39"/>
      <c r="F680" s="39" t="s">
        <v>2799</v>
      </c>
      <c r="G680" s="124"/>
      <c r="H680" s="33"/>
    </row>
    <row r="681" spans="1:8" ht="14">
      <c r="A681" s="124"/>
      <c r="B681" s="124"/>
      <c r="C681" s="124"/>
      <c r="D681" s="124"/>
      <c r="E681" s="39"/>
      <c r="F681" s="39" t="s">
        <v>2800</v>
      </c>
      <c r="G681" s="124"/>
      <c r="H681" s="33"/>
    </row>
    <row r="682" spans="1:8" ht="14">
      <c r="A682" s="124"/>
      <c r="B682" s="124"/>
      <c r="C682" s="124"/>
      <c r="D682" s="124"/>
      <c r="E682" s="39"/>
      <c r="F682" s="39" t="s">
        <v>2801</v>
      </c>
      <c r="G682" s="124"/>
      <c r="H682" s="33"/>
    </row>
    <row r="683" spans="1:8" ht="14">
      <c r="A683" s="124"/>
      <c r="B683" s="124"/>
      <c r="C683" s="124"/>
      <c r="D683" s="124"/>
      <c r="E683" s="39"/>
      <c r="F683" s="39" t="s">
        <v>2802</v>
      </c>
      <c r="G683" s="124"/>
      <c r="H683" s="33"/>
    </row>
    <row r="684" spans="1:8" ht="14">
      <c r="A684" s="124"/>
      <c r="B684" s="124"/>
      <c r="C684" s="124"/>
      <c r="D684" s="124"/>
      <c r="E684" s="39"/>
      <c r="F684" s="39" t="s">
        <v>2803</v>
      </c>
      <c r="G684" s="124"/>
      <c r="H684" s="33"/>
    </row>
    <row r="685" spans="1:8" ht="14">
      <c r="A685" s="124"/>
      <c r="B685" s="124"/>
      <c r="C685" s="124"/>
      <c r="D685" s="124"/>
      <c r="E685" s="39"/>
      <c r="F685" s="39" t="s">
        <v>2804</v>
      </c>
      <c r="G685" s="124"/>
      <c r="H685" s="33"/>
    </row>
    <row r="686" spans="1:8" ht="14">
      <c r="A686" s="124"/>
      <c r="B686" s="124"/>
      <c r="C686" s="124"/>
      <c r="D686" s="124"/>
      <c r="E686" s="39"/>
      <c r="F686" s="39" t="s">
        <v>2805</v>
      </c>
      <c r="G686" s="124"/>
      <c r="H686" s="33"/>
    </row>
    <row r="687" spans="1:8" ht="14">
      <c r="A687" s="124"/>
      <c r="B687" s="124"/>
      <c r="C687" s="124"/>
      <c r="D687" s="124"/>
      <c r="E687" s="39"/>
      <c r="F687" s="39" t="s">
        <v>2806</v>
      </c>
      <c r="G687" s="124"/>
      <c r="H687" s="33"/>
    </row>
    <row r="688" spans="1:8" ht="14">
      <c r="A688" s="124"/>
      <c r="B688" s="124"/>
      <c r="C688" s="124"/>
      <c r="D688" s="124"/>
      <c r="E688" s="39"/>
      <c r="F688" s="39" t="s">
        <v>2807</v>
      </c>
      <c r="G688" s="124"/>
      <c r="H688" s="33"/>
    </row>
    <row r="689" spans="1:8" ht="14">
      <c r="A689" s="124"/>
      <c r="B689" s="124"/>
      <c r="C689" s="124"/>
      <c r="D689" s="124"/>
      <c r="E689" s="39"/>
      <c r="F689" s="39" t="s">
        <v>2808</v>
      </c>
      <c r="G689" s="124"/>
      <c r="H689" s="33"/>
    </row>
    <row r="690" spans="1:8" ht="14">
      <c r="A690" s="124"/>
      <c r="B690" s="124"/>
      <c r="C690" s="124"/>
      <c r="D690" s="124"/>
      <c r="E690" s="39"/>
      <c r="F690" s="39" t="s">
        <v>2809</v>
      </c>
      <c r="G690" s="124"/>
      <c r="H690" s="33"/>
    </row>
    <row r="691" spans="1:8" ht="14">
      <c r="A691" s="124"/>
      <c r="B691" s="124"/>
      <c r="C691" s="124"/>
      <c r="D691" s="124"/>
      <c r="E691" s="39"/>
      <c r="F691" s="39" t="s">
        <v>2810</v>
      </c>
      <c r="G691" s="124"/>
      <c r="H691" s="33"/>
    </row>
    <row r="692" spans="1:8" ht="14">
      <c r="A692" s="124"/>
      <c r="B692" s="124"/>
      <c r="C692" s="124"/>
      <c r="D692" s="124"/>
      <c r="E692" s="39"/>
      <c r="F692" s="39" t="s">
        <v>2811</v>
      </c>
      <c r="G692" s="124"/>
      <c r="H692" s="33"/>
    </row>
    <row r="693" spans="1:8" ht="14">
      <c r="A693" s="124"/>
      <c r="B693" s="124"/>
      <c r="C693" s="124"/>
      <c r="D693" s="124"/>
      <c r="E693" s="39"/>
      <c r="F693" s="39" t="s">
        <v>2812</v>
      </c>
      <c r="G693" s="124"/>
      <c r="H693" s="33"/>
    </row>
    <row r="694" spans="1:8" ht="14">
      <c r="A694" s="124"/>
      <c r="B694" s="124"/>
      <c r="C694" s="124"/>
      <c r="D694" s="124"/>
      <c r="E694" s="39"/>
      <c r="F694" s="39" t="s">
        <v>2813</v>
      </c>
      <c r="G694" s="124"/>
      <c r="H694" s="33"/>
    </row>
    <row r="695" spans="1:8" ht="14">
      <c r="A695" s="124"/>
      <c r="B695" s="124"/>
      <c r="C695" s="124"/>
      <c r="D695" s="124"/>
      <c r="E695" s="39"/>
      <c r="F695" s="39" t="s">
        <v>2814</v>
      </c>
      <c r="G695" s="124"/>
      <c r="H695" s="33"/>
    </row>
    <row r="696" spans="1:8" ht="14">
      <c r="A696" s="124"/>
      <c r="B696" s="124"/>
      <c r="C696" s="124"/>
      <c r="D696" s="124"/>
      <c r="E696" s="39"/>
      <c r="F696" s="39" t="s">
        <v>2815</v>
      </c>
      <c r="G696" s="124"/>
      <c r="H696" s="33"/>
    </row>
    <row r="697" spans="1:8" ht="14">
      <c r="A697" s="124"/>
      <c r="B697" s="124"/>
      <c r="C697" s="124"/>
      <c r="D697" s="124"/>
      <c r="E697" s="39"/>
      <c r="F697" s="39" t="s">
        <v>2816</v>
      </c>
      <c r="G697" s="124"/>
      <c r="H697" s="33"/>
    </row>
    <row r="698" spans="1:8" ht="14">
      <c r="A698" s="124"/>
      <c r="B698" s="124"/>
      <c r="C698" s="124"/>
      <c r="D698" s="124"/>
      <c r="E698" s="39"/>
      <c r="F698" s="39" t="s">
        <v>2817</v>
      </c>
      <c r="G698" s="124"/>
      <c r="H698" s="33"/>
    </row>
    <row r="699" spans="1:8" ht="28">
      <c r="A699" s="124"/>
      <c r="B699" s="124"/>
      <c r="C699" s="124"/>
      <c r="D699" s="124"/>
      <c r="E699" s="39"/>
      <c r="F699" s="39" t="s">
        <v>2818</v>
      </c>
      <c r="G699" s="124"/>
      <c r="H699" s="33"/>
    </row>
    <row r="700" spans="1:8" ht="28">
      <c r="A700" s="124"/>
      <c r="B700" s="124"/>
      <c r="C700" s="124"/>
      <c r="D700" s="124"/>
      <c r="E700" s="39"/>
      <c r="F700" s="39" t="s">
        <v>2819</v>
      </c>
      <c r="G700" s="124"/>
      <c r="H700" s="33"/>
    </row>
    <row r="701" spans="1:8" ht="14">
      <c r="A701" s="124"/>
      <c r="B701" s="124"/>
      <c r="C701" s="124"/>
      <c r="D701" s="124"/>
      <c r="E701" s="39"/>
      <c r="F701" s="39" t="s">
        <v>2820</v>
      </c>
      <c r="G701" s="124"/>
      <c r="H701" s="33"/>
    </row>
    <row r="702" spans="1:8" ht="14">
      <c r="A702" s="124"/>
      <c r="B702" s="124"/>
      <c r="C702" s="124"/>
      <c r="D702" s="124"/>
      <c r="E702" s="39"/>
      <c r="F702" s="39" t="s">
        <v>2821</v>
      </c>
      <c r="G702" s="124"/>
      <c r="H702" s="33"/>
    </row>
    <row r="703" spans="1:8" ht="14">
      <c r="A703" s="124"/>
      <c r="B703" s="124"/>
      <c r="C703" s="124"/>
      <c r="D703" s="124"/>
      <c r="E703" s="39"/>
      <c r="F703" s="39" t="s">
        <v>2822</v>
      </c>
      <c r="G703" s="124"/>
      <c r="H703" s="33"/>
    </row>
    <row r="704" spans="1:8" ht="14">
      <c r="A704" s="124"/>
      <c r="B704" s="124"/>
      <c r="C704" s="124"/>
      <c r="D704" s="124"/>
      <c r="E704" s="39"/>
      <c r="F704" s="39" t="s">
        <v>2823</v>
      </c>
      <c r="G704" s="124"/>
      <c r="H704" s="33"/>
    </row>
    <row r="705" spans="1:8" ht="28">
      <c r="A705" s="124"/>
      <c r="B705" s="124"/>
      <c r="C705" s="124"/>
      <c r="D705" s="124"/>
      <c r="E705" s="39"/>
      <c r="F705" s="39" t="s">
        <v>2824</v>
      </c>
      <c r="G705" s="124"/>
      <c r="H705" s="33"/>
    </row>
    <row r="706" spans="1:8" ht="14">
      <c r="A706" s="124"/>
      <c r="B706" s="124"/>
      <c r="C706" s="124"/>
      <c r="D706" s="124"/>
      <c r="E706" s="39"/>
      <c r="F706" s="39" t="s">
        <v>2825</v>
      </c>
      <c r="G706" s="124"/>
      <c r="H706" s="33"/>
    </row>
    <row r="707" spans="1:8" ht="14">
      <c r="A707" s="124"/>
      <c r="B707" s="124"/>
      <c r="C707" s="124"/>
      <c r="D707" s="124"/>
      <c r="E707" s="39"/>
      <c r="F707" s="39" t="s">
        <v>2826</v>
      </c>
      <c r="G707" s="124"/>
      <c r="H707" s="33"/>
    </row>
    <row r="708" spans="1:8" ht="14">
      <c r="A708" s="124"/>
      <c r="B708" s="124"/>
      <c r="C708" s="124"/>
      <c r="D708" s="124"/>
      <c r="E708" s="39"/>
      <c r="F708" s="39" t="s">
        <v>2827</v>
      </c>
      <c r="G708" s="124"/>
      <c r="H708" s="33"/>
    </row>
    <row r="709" spans="1:8" ht="14">
      <c r="A709" s="124"/>
      <c r="B709" s="124"/>
      <c r="C709" s="124"/>
      <c r="D709" s="124"/>
      <c r="E709" s="39"/>
      <c r="F709" s="39" t="s">
        <v>2828</v>
      </c>
      <c r="G709" s="124"/>
      <c r="H709" s="33"/>
    </row>
    <row r="710" spans="1:8" ht="14">
      <c r="A710" s="124"/>
      <c r="B710" s="124"/>
      <c r="C710" s="124"/>
      <c r="D710" s="124"/>
      <c r="E710" s="39" t="s">
        <v>2829</v>
      </c>
      <c r="F710" s="39" t="s">
        <v>2830</v>
      </c>
      <c r="G710" s="98">
        <v>8</v>
      </c>
      <c r="H710" s="1" t="s">
        <v>2831</v>
      </c>
    </row>
    <row r="711" spans="1:8" ht="14">
      <c r="A711" s="124"/>
      <c r="B711" s="124"/>
      <c r="C711" s="124"/>
      <c r="D711" s="124"/>
      <c r="E711" s="39"/>
      <c r="F711" s="39" t="s">
        <v>2832</v>
      </c>
      <c r="G711" s="124"/>
      <c r="H711" s="33"/>
    </row>
    <row r="712" spans="1:8" ht="14">
      <c r="A712" s="124"/>
      <c r="B712" s="124"/>
      <c r="C712" s="124"/>
      <c r="D712" s="124"/>
      <c r="E712" s="39"/>
      <c r="F712" s="39" t="s">
        <v>2833</v>
      </c>
      <c r="G712" s="124"/>
      <c r="H712" s="33"/>
    </row>
    <row r="713" spans="1:8" ht="14">
      <c r="A713" s="124"/>
      <c r="B713" s="124"/>
      <c r="C713" s="124"/>
      <c r="D713" s="124"/>
      <c r="E713" s="39"/>
      <c r="F713" s="39" t="s">
        <v>2834</v>
      </c>
      <c r="G713" s="124"/>
      <c r="H713" s="33"/>
    </row>
    <row r="714" spans="1:8" ht="14">
      <c r="A714" s="124"/>
      <c r="B714" s="124"/>
      <c r="C714" s="124"/>
      <c r="D714" s="124"/>
      <c r="E714" s="39"/>
      <c r="F714" s="39" t="s">
        <v>2835</v>
      </c>
      <c r="G714" s="124"/>
      <c r="H714" s="33"/>
    </row>
    <row r="715" spans="1:8" ht="14">
      <c r="A715" s="124"/>
      <c r="B715" s="124"/>
      <c r="C715" s="124"/>
      <c r="D715" s="124"/>
      <c r="E715" s="39"/>
      <c r="F715" s="39" t="s">
        <v>2836</v>
      </c>
      <c r="G715" s="124"/>
      <c r="H715" s="33"/>
    </row>
    <row r="716" spans="1:8" ht="14">
      <c r="A716" s="124"/>
      <c r="B716" s="124"/>
      <c r="C716" s="124"/>
      <c r="D716" s="124"/>
      <c r="E716" s="39"/>
      <c r="F716" s="39" t="s">
        <v>2836</v>
      </c>
      <c r="G716" s="124"/>
      <c r="H716" s="33"/>
    </row>
    <row r="717" spans="1:8" ht="14">
      <c r="A717" s="124"/>
      <c r="B717" s="124"/>
      <c r="C717" s="124"/>
      <c r="D717" s="124"/>
      <c r="E717" s="39"/>
      <c r="F717" s="39" t="s">
        <v>2837</v>
      </c>
      <c r="G717" s="124"/>
      <c r="H717" s="33"/>
    </row>
    <row r="718" spans="1:8" ht="28">
      <c r="A718" s="124"/>
      <c r="B718" s="124"/>
      <c r="C718" s="124"/>
      <c r="D718" s="124"/>
      <c r="E718" s="39" t="s">
        <v>2838</v>
      </c>
      <c r="F718" s="39" t="s">
        <v>2839</v>
      </c>
      <c r="G718" s="98">
        <v>3</v>
      </c>
      <c r="H718" s="1" t="s">
        <v>2840</v>
      </c>
    </row>
    <row r="719" spans="1:8" ht="14">
      <c r="A719" s="124"/>
      <c r="B719" s="124"/>
      <c r="C719" s="124"/>
      <c r="D719" s="124"/>
      <c r="E719" s="39"/>
      <c r="F719" s="39" t="s">
        <v>2841</v>
      </c>
      <c r="G719" s="124"/>
      <c r="H719" s="33"/>
    </row>
    <row r="720" spans="1:8" ht="14">
      <c r="A720" s="124"/>
      <c r="B720" s="124"/>
      <c r="C720" s="124"/>
      <c r="D720" s="124"/>
      <c r="E720" s="39"/>
      <c r="F720" s="39" t="s">
        <v>2842</v>
      </c>
      <c r="G720" s="124"/>
      <c r="H720" s="33"/>
    </row>
    <row r="721" spans="1:26" ht="13">
      <c r="A721" s="124"/>
      <c r="B721" s="26"/>
      <c r="C721" s="83"/>
      <c r="D721" s="83"/>
      <c r="E721" s="39"/>
      <c r="F721" s="39"/>
      <c r="G721" s="1" t="s">
        <v>2843</v>
      </c>
      <c r="H721" s="1"/>
    </row>
    <row r="722" spans="1:26" ht="13">
      <c r="A722" s="124"/>
      <c r="B722" s="26"/>
      <c r="C722" s="83"/>
      <c r="D722" s="83"/>
      <c r="E722" s="39"/>
      <c r="F722" s="39"/>
      <c r="G722" s="1">
        <f>SUM(G2:G720)</f>
        <v>719</v>
      </c>
      <c r="H722" s="1"/>
    </row>
    <row r="723" spans="1:26" ht="42">
      <c r="A723" s="124"/>
      <c r="B723" s="126" t="s">
        <v>2844</v>
      </c>
      <c r="C723" s="125" t="s">
        <v>2845</v>
      </c>
      <c r="D723" s="83"/>
      <c r="E723" s="39" t="s">
        <v>2846</v>
      </c>
      <c r="F723" s="39" t="s">
        <v>2847</v>
      </c>
      <c r="G723" s="98">
        <v>18</v>
      </c>
      <c r="H723" s="1"/>
      <c r="I723" s="1"/>
      <c r="J723" s="1"/>
      <c r="K723" s="1"/>
      <c r="L723" s="1"/>
      <c r="M723" s="1"/>
      <c r="N723" s="1"/>
      <c r="O723" s="1"/>
      <c r="P723" s="1"/>
      <c r="Q723" s="1"/>
      <c r="R723" s="1"/>
      <c r="S723" s="1"/>
      <c r="T723" s="1"/>
      <c r="U723" s="1"/>
      <c r="V723" s="1"/>
      <c r="W723" s="1"/>
      <c r="X723" s="1"/>
      <c r="Y723" s="1"/>
      <c r="Z723" s="1"/>
    </row>
    <row r="724" spans="1:26" ht="14">
      <c r="A724" s="124"/>
      <c r="B724" s="124"/>
      <c r="C724" s="124"/>
      <c r="D724" s="83"/>
      <c r="E724" s="39"/>
      <c r="F724" s="39" t="s">
        <v>2848</v>
      </c>
      <c r="G724" s="124"/>
      <c r="H724" s="33"/>
    </row>
    <row r="725" spans="1:26" ht="14">
      <c r="A725" s="124"/>
      <c r="B725" s="124"/>
      <c r="C725" s="124"/>
      <c r="D725" s="83"/>
      <c r="E725" s="39"/>
      <c r="F725" s="39" t="s">
        <v>2849</v>
      </c>
      <c r="G725" s="124"/>
      <c r="H725" s="33"/>
    </row>
    <row r="726" spans="1:26" ht="14">
      <c r="A726" s="124"/>
      <c r="B726" s="124"/>
      <c r="C726" s="124"/>
      <c r="D726" s="83"/>
      <c r="E726" s="39"/>
      <c r="F726" s="39" t="s">
        <v>2850</v>
      </c>
      <c r="G726" s="124"/>
      <c r="H726" s="33"/>
    </row>
    <row r="727" spans="1:26" ht="14">
      <c r="A727" s="124"/>
      <c r="B727" s="124"/>
      <c r="C727" s="124"/>
      <c r="D727" s="83"/>
      <c r="E727" s="39"/>
      <c r="F727" s="39" t="s">
        <v>2851</v>
      </c>
      <c r="G727" s="124"/>
      <c r="H727" s="33"/>
    </row>
    <row r="728" spans="1:26" ht="14">
      <c r="A728" s="124"/>
      <c r="B728" s="124"/>
      <c r="C728" s="124"/>
      <c r="D728" s="83"/>
      <c r="E728" s="39"/>
      <c r="F728" s="39" t="s">
        <v>2852</v>
      </c>
      <c r="G728" s="124"/>
      <c r="H728" s="33"/>
    </row>
    <row r="729" spans="1:26" ht="14">
      <c r="A729" s="124"/>
      <c r="B729" s="124"/>
      <c r="C729" s="124"/>
      <c r="D729" s="83"/>
      <c r="E729" s="39"/>
      <c r="F729" s="39" t="s">
        <v>2853</v>
      </c>
      <c r="G729" s="124"/>
      <c r="H729" s="33"/>
    </row>
    <row r="730" spans="1:26" ht="14">
      <c r="A730" s="124"/>
      <c r="B730" s="124"/>
      <c r="C730" s="124"/>
      <c r="D730" s="83"/>
      <c r="E730" s="39"/>
      <c r="F730" s="39" t="s">
        <v>2854</v>
      </c>
      <c r="G730" s="124"/>
      <c r="H730" s="33"/>
    </row>
    <row r="731" spans="1:26" ht="14">
      <c r="A731" s="124"/>
      <c r="B731" s="124"/>
      <c r="C731" s="124"/>
      <c r="D731" s="83"/>
      <c r="E731" s="39"/>
      <c r="F731" s="39" t="s">
        <v>2855</v>
      </c>
      <c r="G731" s="124"/>
      <c r="H731" s="33"/>
    </row>
    <row r="732" spans="1:26" ht="14">
      <c r="A732" s="124"/>
      <c r="B732" s="124"/>
      <c r="C732" s="124"/>
      <c r="D732" s="83"/>
      <c r="E732" s="39"/>
      <c r="F732" s="39" t="s">
        <v>2856</v>
      </c>
      <c r="G732" s="124"/>
      <c r="H732" s="33"/>
    </row>
    <row r="733" spans="1:26" ht="28">
      <c r="A733" s="124"/>
      <c r="B733" s="124"/>
      <c r="C733" s="124"/>
      <c r="D733" s="83"/>
      <c r="E733" s="39"/>
      <c r="F733" s="39" t="s">
        <v>2857</v>
      </c>
      <c r="G733" s="124"/>
      <c r="H733" s="33"/>
    </row>
    <row r="734" spans="1:26" ht="28">
      <c r="A734" s="124"/>
      <c r="B734" s="124"/>
      <c r="C734" s="124"/>
      <c r="D734" s="83"/>
      <c r="E734" s="39"/>
      <c r="F734" s="39" t="s">
        <v>2858</v>
      </c>
      <c r="G734" s="124"/>
      <c r="H734" s="33"/>
    </row>
    <row r="735" spans="1:26" ht="14">
      <c r="A735" s="124"/>
      <c r="B735" s="124"/>
      <c r="C735" s="124"/>
      <c r="D735" s="83"/>
      <c r="E735" s="39"/>
      <c r="F735" s="39" t="s">
        <v>2859</v>
      </c>
      <c r="G735" s="124"/>
      <c r="H735" s="33"/>
    </row>
    <row r="736" spans="1:26" ht="14">
      <c r="A736" s="124"/>
      <c r="B736" s="124"/>
      <c r="C736" s="124"/>
      <c r="D736" s="83"/>
      <c r="E736" s="39"/>
      <c r="F736" s="39" t="s">
        <v>2860</v>
      </c>
      <c r="G736" s="124"/>
      <c r="H736" s="33"/>
    </row>
    <row r="737" spans="1:8" ht="14">
      <c r="A737" s="124"/>
      <c r="B737" s="124"/>
      <c r="C737" s="124"/>
      <c r="D737" s="83"/>
      <c r="E737" s="39"/>
      <c r="F737" s="39" t="s">
        <v>2861</v>
      </c>
      <c r="G737" s="124"/>
      <c r="H737" s="33"/>
    </row>
    <row r="738" spans="1:8" ht="14">
      <c r="A738" s="124"/>
      <c r="B738" s="124"/>
      <c r="C738" s="124"/>
      <c r="D738" s="83"/>
      <c r="E738" s="39"/>
      <c r="F738" s="39" t="s">
        <v>2862</v>
      </c>
      <c r="G738" s="124"/>
      <c r="H738" s="33"/>
    </row>
    <row r="739" spans="1:8" ht="14">
      <c r="A739" s="124"/>
      <c r="B739" s="124"/>
      <c r="C739" s="124"/>
      <c r="D739" s="83"/>
      <c r="E739" s="39"/>
      <c r="F739" s="39" t="s">
        <v>2863</v>
      </c>
      <c r="G739" s="124"/>
      <c r="H739" s="33"/>
    </row>
    <row r="740" spans="1:8" ht="14">
      <c r="A740" s="124"/>
      <c r="B740" s="124"/>
      <c r="C740" s="124"/>
      <c r="D740" s="83"/>
      <c r="E740" s="39"/>
      <c r="F740" s="39" t="s">
        <v>2864</v>
      </c>
      <c r="G740" s="124"/>
      <c r="H740" s="33"/>
    </row>
    <row r="741" spans="1:8" ht="14">
      <c r="A741" s="124"/>
      <c r="B741" s="124"/>
      <c r="C741" s="124"/>
      <c r="D741" s="83"/>
      <c r="E741" s="39" t="s">
        <v>2865</v>
      </c>
      <c r="F741" s="39" t="s">
        <v>2866</v>
      </c>
      <c r="G741" s="98">
        <v>6</v>
      </c>
      <c r="H741" s="33"/>
    </row>
    <row r="742" spans="1:8" ht="14">
      <c r="A742" s="124"/>
      <c r="B742" s="124"/>
      <c r="C742" s="124"/>
      <c r="D742" s="83"/>
      <c r="E742" s="39"/>
      <c r="F742" s="39" t="s">
        <v>2867</v>
      </c>
      <c r="G742" s="124"/>
      <c r="H742" s="33"/>
    </row>
    <row r="743" spans="1:8" ht="14">
      <c r="A743" s="124"/>
      <c r="B743" s="124"/>
      <c r="C743" s="124"/>
      <c r="D743" s="83"/>
      <c r="E743" s="39"/>
      <c r="F743" s="39" t="s">
        <v>2868</v>
      </c>
      <c r="G743" s="124"/>
      <c r="H743" s="33"/>
    </row>
    <row r="744" spans="1:8" ht="13">
      <c r="A744" s="124"/>
      <c r="B744" s="124"/>
      <c r="C744" s="124"/>
      <c r="D744" s="83"/>
      <c r="E744" s="39"/>
      <c r="F744" s="1" t="s">
        <v>2869</v>
      </c>
      <c r="G744" s="124"/>
      <c r="H744" s="33"/>
    </row>
    <row r="745" spans="1:8" ht="14">
      <c r="A745" s="124"/>
      <c r="B745" s="124"/>
      <c r="C745" s="124"/>
      <c r="D745" s="83"/>
      <c r="E745" s="39"/>
      <c r="F745" s="39" t="s">
        <v>2870</v>
      </c>
      <c r="G745" s="124"/>
      <c r="H745" s="33"/>
    </row>
    <row r="746" spans="1:8" ht="14">
      <c r="A746" s="124"/>
      <c r="B746" s="124"/>
      <c r="C746" s="124"/>
      <c r="D746" s="83"/>
      <c r="E746" s="39"/>
      <c r="F746" s="39" t="s">
        <v>2871</v>
      </c>
      <c r="G746" s="124"/>
      <c r="H746" s="33"/>
    </row>
    <row r="747" spans="1:8" ht="28">
      <c r="A747" s="124"/>
      <c r="B747" s="124"/>
      <c r="C747" s="124"/>
      <c r="D747" s="83"/>
      <c r="E747" s="39" t="s">
        <v>2872</v>
      </c>
      <c r="F747" s="39" t="s">
        <v>2873</v>
      </c>
      <c r="G747" s="98">
        <v>4</v>
      </c>
      <c r="H747" s="33"/>
    </row>
    <row r="748" spans="1:8" ht="14">
      <c r="A748" s="124"/>
      <c r="B748" s="124"/>
      <c r="C748" s="124"/>
      <c r="D748" s="83"/>
      <c r="E748" s="39"/>
      <c r="F748" s="39" t="s">
        <v>2874</v>
      </c>
      <c r="G748" s="124"/>
      <c r="H748" s="33"/>
    </row>
    <row r="749" spans="1:8" ht="14">
      <c r="A749" s="124"/>
      <c r="B749" s="124"/>
      <c r="C749" s="124"/>
      <c r="D749" s="83"/>
      <c r="E749" s="39"/>
      <c r="F749" s="39" t="s">
        <v>2875</v>
      </c>
      <c r="G749" s="124"/>
      <c r="H749" s="33"/>
    </row>
    <row r="750" spans="1:8" ht="28">
      <c r="A750" s="124"/>
      <c r="B750" s="124"/>
      <c r="C750" s="124"/>
      <c r="D750" s="83"/>
      <c r="E750" s="39"/>
      <c r="F750" s="39" t="s">
        <v>2876</v>
      </c>
      <c r="G750" s="124"/>
      <c r="H750" s="33"/>
    </row>
    <row r="751" spans="1:8" ht="28">
      <c r="A751" s="124"/>
      <c r="B751" s="124"/>
      <c r="C751" s="124"/>
      <c r="D751" s="83"/>
      <c r="E751" s="39" t="s">
        <v>2877</v>
      </c>
      <c r="F751" s="39" t="s">
        <v>2878</v>
      </c>
      <c r="G751" s="98">
        <v>10</v>
      </c>
      <c r="H751" s="33"/>
    </row>
    <row r="752" spans="1:8" ht="28">
      <c r="A752" s="124"/>
      <c r="B752" s="124"/>
      <c r="C752" s="124"/>
      <c r="D752" s="83"/>
      <c r="E752" s="39"/>
      <c r="F752" s="39" t="s">
        <v>2879</v>
      </c>
      <c r="G752" s="124"/>
      <c r="H752" s="33"/>
    </row>
    <row r="753" spans="1:8" ht="28">
      <c r="A753" s="124"/>
      <c r="B753" s="124"/>
      <c r="C753" s="124"/>
      <c r="D753" s="83"/>
      <c r="E753" s="39"/>
      <c r="F753" s="39" t="s">
        <v>2880</v>
      </c>
      <c r="G753" s="124"/>
      <c r="H753" s="33"/>
    </row>
    <row r="754" spans="1:8" ht="28">
      <c r="A754" s="124"/>
      <c r="B754" s="124"/>
      <c r="C754" s="124"/>
      <c r="D754" s="83"/>
      <c r="E754" s="39"/>
      <c r="F754" s="39" t="s">
        <v>2881</v>
      </c>
      <c r="G754" s="124"/>
      <c r="H754" s="33"/>
    </row>
    <row r="755" spans="1:8" ht="14">
      <c r="A755" s="124"/>
      <c r="B755" s="124"/>
      <c r="C755" s="124"/>
      <c r="D755" s="83"/>
      <c r="E755" s="39"/>
      <c r="F755" s="39" t="s">
        <v>2882</v>
      </c>
      <c r="G755" s="124"/>
      <c r="H755" s="33"/>
    </row>
    <row r="756" spans="1:8" ht="28">
      <c r="A756" s="124"/>
      <c r="B756" s="124"/>
      <c r="C756" s="124"/>
      <c r="D756" s="83"/>
      <c r="E756" s="39"/>
      <c r="F756" s="39" t="s">
        <v>2883</v>
      </c>
      <c r="G756" s="124"/>
      <c r="H756" s="33"/>
    </row>
    <row r="757" spans="1:8" ht="14">
      <c r="A757" s="124"/>
      <c r="B757" s="124"/>
      <c r="C757" s="124"/>
      <c r="D757" s="83"/>
      <c r="E757" s="39"/>
      <c r="F757" s="39" t="s">
        <v>2884</v>
      </c>
      <c r="G757" s="124"/>
      <c r="H757" s="33"/>
    </row>
    <row r="758" spans="1:8" ht="14">
      <c r="A758" s="124"/>
      <c r="B758" s="124"/>
      <c r="C758" s="124"/>
      <c r="D758" s="83"/>
      <c r="E758" s="39"/>
      <c r="F758" s="39" t="s">
        <v>2701</v>
      </c>
      <c r="G758" s="124"/>
      <c r="H758" s="33"/>
    </row>
    <row r="759" spans="1:8" ht="28">
      <c r="A759" s="124"/>
      <c r="B759" s="124"/>
      <c r="C759" s="124"/>
      <c r="D759" s="83"/>
      <c r="E759" s="39"/>
      <c r="F759" s="39" t="s">
        <v>2885</v>
      </c>
      <c r="G759" s="124"/>
      <c r="H759" s="33"/>
    </row>
    <row r="760" spans="1:8" ht="28">
      <c r="A760" s="124"/>
      <c r="B760" s="124"/>
      <c r="C760" s="124"/>
      <c r="D760" s="83"/>
      <c r="E760" s="39"/>
      <c r="F760" s="39" t="s">
        <v>2886</v>
      </c>
      <c r="G760" s="124"/>
      <c r="H760" s="33"/>
    </row>
    <row r="761" spans="1:8" ht="14">
      <c r="A761" s="124"/>
      <c r="B761" s="124"/>
      <c r="C761" s="124"/>
      <c r="D761" s="83"/>
      <c r="E761" s="39" t="s">
        <v>2887</v>
      </c>
      <c r="F761" s="39" t="s">
        <v>2888</v>
      </c>
      <c r="G761" s="98">
        <v>2</v>
      </c>
      <c r="H761" s="33"/>
    </row>
    <row r="762" spans="1:8" ht="14">
      <c r="A762" s="124"/>
      <c r="B762" s="124"/>
      <c r="C762" s="124"/>
      <c r="D762" s="83"/>
      <c r="E762" s="39"/>
      <c r="F762" s="39" t="s">
        <v>2889</v>
      </c>
      <c r="G762" s="124"/>
      <c r="H762" s="33"/>
    </row>
    <row r="763" spans="1:8" ht="14">
      <c r="A763" s="124"/>
      <c r="B763" s="124"/>
      <c r="C763" s="124"/>
      <c r="D763" s="83"/>
      <c r="E763" s="39" t="s">
        <v>2890</v>
      </c>
      <c r="F763" s="39" t="s">
        <v>2891</v>
      </c>
      <c r="G763" s="98">
        <v>39</v>
      </c>
      <c r="H763" s="33"/>
    </row>
    <row r="764" spans="1:8" ht="14">
      <c r="A764" s="124"/>
      <c r="B764" s="124"/>
      <c r="C764" s="124"/>
      <c r="D764" s="83"/>
      <c r="E764" s="39"/>
      <c r="F764" s="39" t="s">
        <v>2892</v>
      </c>
      <c r="G764" s="124"/>
      <c r="H764" s="33"/>
    </row>
    <row r="765" spans="1:8" ht="14">
      <c r="A765" s="124"/>
      <c r="B765" s="124"/>
      <c r="C765" s="124"/>
      <c r="D765" s="83"/>
      <c r="E765" s="39"/>
      <c r="F765" s="39" t="s">
        <v>2892</v>
      </c>
      <c r="G765" s="124"/>
      <c r="H765" s="33"/>
    </row>
    <row r="766" spans="1:8" ht="14">
      <c r="A766" s="124"/>
      <c r="B766" s="124"/>
      <c r="C766" s="124"/>
      <c r="D766" s="83"/>
      <c r="E766" s="39"/>
      <c r="F766" s="39" t="s">
        <v>2893</v>
      </c>
      <c r="G766" s="124"/>
      <c r="H766" s="33"/>
    </row>
    <row r="767" spans="1:8" ht="14">
      <c r="A767" s="124"/>
      <c r="B767" s="124"/>
      <c r="C767" s="124"/>
      <c r="D767" s="83"/>
      <c r="E767" s="39"/>
      <c r="F767" s="39" t="s">
        <v>2894</v>
      </c>
      <c r="G767" s="124"/>
      <c r="H767" s="33"/>
    </row>
    <row r="768" spans="1:8" ht="14">
      <c r="A768" s="124"/>
      <c r="B768" s="124"/>
      <c r="C768" s="124"/>
      <c r="D768" s="83"/>
      <c r="E768" s="39"/>
      <c r="F768" s="39" t="s">
        <v>2895</v>
      </c>
      <c r="G768" s="124"/>
      <c r="H768" s="33"/>
    </row>
    <row r="769" spans="1:8" ht="14">
      <c r="A769" s="124"/>
      <c r="B769" s="124"/>
      <c r="C769" s="124"/>
      <c r="D769" s="83"/>
      <c r="E769" s="39"/>
      <c r="F769" s="39" t="s">
        <v>2896</v>
      </c>
      <c r="G769" s="124"/>
      <c r="H769" s="33"/>
    </row>
    <row r="770" spans="1:8" ht="14">
      <c r="A770" s="124"/>
      <c r="B770" s="124"/>
      <c r="C770" s="124"/>
      <c r="D770" s="83"/>
      <c r="E770" s="39"/>
      <c r="F770" s="39" t="s">
        <v>2897</v>
      </c>
      <c r="G770" s="124"/>
      <c r="H770" s="33"/>
    </row>
    <row r="771" spans="1:8" ht="14">
      <c r="A771" s="124"/>
      <c r="B771" s="124"/>
      <c r="C771" s="124"/>
      <c r="D771" s="83"/>
      <c r="E771" s="39"/>
      <c r="F771" s="39" t="s">
        <v>2898</v>
      </c>
      <c r="G771" s="124"/>
      <c r="H771" s="33"/>
    </row>
    <row r="772" spans="1:8" ht="14">
      <c r="A772" s="124"/>
      <c r="B772" s="124"/>
      <c r="C772" s="124"/>
      <c r="D772" s="83"/>
      <c r="E772" s="39"/>
      <c r="F772" s="39" t="s">
        <v>2899</v>
      </c>
      <c r="G772" s="124"/>
      <c r="H772" s="33"/>
    </row>
    <row r="773" spans="1:8" ht="14">
      <c r="A773" s="124"/>
      <c r="B773" s="124"/>
      <c r="C773" s="124"/>
      <c r="D773" s="83"/>
      <c r="E773" s="39"/>
      <c r="F773" s="39" t="s">
        <v>2900</v>
      </c>
      <c r="G773" s="124"/>
      <c r="H773" s="33"/>
    </row>
    <row r="774" spans="1:8" ht="14">
      <c r="A774" s="124"/>
      <c r="B774" s="124"/>
      <c r="C774" s="124"/>
      <c r="D774" s="83"/>
      <c r="E774" s="39"/>
      <c r="F774" s="39" t="s">
        <v>2901</v>
      </c>
      <c r="G774" s="124"/>
      <c r="H774" s="33"/>
    </row>
    <row r="775" spans="1:8" ht="14">
      <c r="A775" s="124"/>
      <c r="B775" s="124"/>
      <c r="C775" s="124"/>
      <c r="D775" s="83"/>
      <c r="E775" s="39"/>
      <c r="F775" s="39" t="s">
        <v>2902</v>
      </c>
      <c r="G775" s="124"/>
      <c r="H775" s="33"/>
    </row>
    <row r="776" spans="1:8" ht="14">
      <c r="A776" s="124"/>
      <c r="B776" s="124"/>
      <c r="C776" s="124"/>
      <c r="D776" s="83"/>
      <c r="E776" s="39"/>
      <c r="F776" s="39" t="s">
        <v>2903</v>
      </c>
      <c r="G776" s="124"/>
      <c r="H776" s="33"/>
    </row>
    <row r="777" spans="1:8" ht="14">
      <c r="A777" s="124"/>
      <c r="B777" s="124"/>
      <c r="C777" s="124"/>
      <c r="D777" s="83"/>
      <c r="E777" s="39"/>
      <c r="F777" s="39" t="s">
        <v>2904</v>
      </c>
      <c r="G777" s="124"/>
      <c r="H777" s="33"/>
    </row>
    <row r="778" spans="1:8" ht="14">
      <c r="A778" s="124"/>
      <c r="B778" s="124"/>
      <c r="C778" s="124"/>
      <c r="D778" s="83"/>
      <c r="E778" s="39"/>
      <c r="F778" s="39" t="s">
        <v>2905</v>
      </c>
      <c r="G778" s="124"/>
      <c r="H778" s="33"/>
    </row>
    <row r="779" spans="1:8" ht="14">
      <c r="A779" s="124"/>
      <c r="B779" s="124"/>
      <c r="C779" s="124"/>
      <c r="D779" s="83"/>
      <c r="E779" s="39"/>
      <c r="F779" s="39" t="s">
        <v>2906</v>
      </c>
      <c r="G779" s="124"/>
      <c r="H779" s="33"/>
    </row>
    <row r="780" spans="1:8" ht="14">
      <c r="A780" s="124"/>
      <c r="B780" s="124"/>
      <c r="C780" s="124"/>
      <c r="D780" s="83"/>
      <c r="E780" s="39"/>
      <c r="F780" s="39" t="s">
        <v>2907</v>
      </c>
      <c r="G780" s="124"/>
      <c r="H780" s="33"/>
    </row>
    <row r="781" spans="1:8" ht="14">
      <c r="A781" s="124"/>
      <c r="B781" s="124"/>
      <c r="C781" s="124"/>
      <c r="D781" s="83"/>
      <c r="E781" s="39"/>
      <c r="F781" s="39" t="s">
        <v>2908</v>
      </c>
      <c r="G781" s="124"/>
      <c r="H781" s="33"/>
    </row>
    <row r="782" spans="1:8" ht="28">
      <c r="A782" s="124"/>
      <c r="B782" s="124"/>
      <c r="C782" s="124"/>
      <c r="D782" s="83"/>
      <c r="E782" s="39"/>
      <c r="F782" s="39" t="s">
        <v>2909</v>
      </c>
      <c r="G782" s="124"/>
      <c r="H782" s="33"/>
    </row>
    <row r="783" spans="1:8" ht="14">
      <c r="A783" s="124"/>
      <c r="B783" s="124"/>
      <c r="C783" s="124"/>
      <c r="D783" s="83"/>
      <c r="E783" s="39"/>
      <c r="F783" s="39" t="s">
        <v>2910</v>
      </c>
      <c r="G783" s="124"/>
      <c r="H783" s="33"/>
    </row>
    <row r="784" spans="1:8" ht="14">
      <c r="A784" s="124"/>
      <c r="B784" s="124"/>
      <c r="C784" s="124"/>
      <c r="D784" s="83"/>
      <c r="E784" s="39"/>
      <c r="F784" s="39" t="s">
        <v>2911</v>
      </c>
      <c r="G784" s="124"/>
      <c r="H784" s="33"/>
    </row>
    <row r="785" spans="1:8" ht="14">
      <c r="A785" s="124"/>
      <c r="B785" s="124"/>
      <c r="C785" s="124"/>
      <c r="D785" s="83"/>
      <c r="E785" s="39"/>
      <c r="F785" s="39" t="s">
        <v>2912</v>
      </c>
      <c r="G785" s="124"/>
      <c r="H785" s="33"/>
    </row>
    <row r="786" spans="1:8" ht="28">
      <c r="A786" s="124"/>
      <c r="B786" s="124"/>
      <c r="C786" s="124"/>
      <c r="D786" s="83"/>
      <c r="E786" s="26"/>
      <c r="F786" s="26" t="s">
        <v>2913</v>
      </c>
      <c r="G786" s="124"/>
      <c r="H786" s="33"/>
    </row>
    <row r="787" spans="1:8" ht="14">
      <c r="A787" s="124"/>
      <c r="B787" s="124"/>
      <c r="C787" s="124"/>
      <c r="D787" s="83"/>
      <c r="E787" s="26"/>
      <c r="F787" s="26" t="s">
        <v>2914</v>
      </c>
      <c r="G787" s="124"/>
      <c r="H787" s="33"/>
    </row>
    <row r="788" spans="1:8" ht="28">
      <c r="A788" s="124"/>
      <c r="B788" s="124"/>
      <c r="C788" s="124"/>
      <c r="D788" s="83"/>
      <c r="E788" s="26"/>
      <c r="F788" s="26" t="s">
        <v>2915</v>
      </c>
      <c r="G788" s="124"/>
      <c r="H788" s="33"/>
    </row>
    <row r="789" spans="1:8" ht="28">
      <c r="A789" s="124"/>
      <c r="B789" s="124"/>
      <c r="C789" s="124"/>
      <c r="D789" s="83"/>
      <c r="E789" s="26"/>
      <c r="F789" s="26" t="s">
        <v>2916</v>
      </c>
      <c r="G789" s="124"/>
      <c r="H789" s="33"/>
    </row>
    <row r="790" spans="1:8" ht="14">
      <c r="A790" s="124"/>
      <c r="B790" s="124"/>
      <c r="C790" s="124"/>
      <c r="D790" s="83"/>
      <c r="E790" s="26"/>
      <c r="F790" s="26" t="s">
        <v>2917</v>
      </c>
      <c r="G790" s="124"/>
      <c r="H790" s="33"/>
    </row>
    <row r="791" spans="1:8" ht="14">
      <c r="A791" s="124"/>
      <c r="B791" s="124"/>
      <c r="C791" s="124"/>
      <c r="D791" s="83"/>
      <c r="E791" s="26"/>
      <c r="F791" s="26" t="s">
        <v>2918</v>
      </c>
      <c r="G791" s="124"/>
      <c r="H791" s="33"/>
    </row>
    <row r="792" spans="1:8" ht="14">
      <c r="A792" s="124"/>
      <c r="B792" s="124"/>
      <c r="C792" s="124"/>
      <c r="D792" s="83"/>
      <c r="E792" s="26"/>
      <c r="F792" s="26" t="s">
        <v>2919</v>
      </c>
      <c r="G792" s="124"/>
      <c r="H792" s="33"/>
    </row>
    <row r="793" spans="1:8" ht="14">
      <c r="A793" s="124"/>
      <c r="B793" s="124"/>
      <c r="C793" s="124"/>
      <c r="D793" s="83"/>
      <c r="E793" s="26"/>
      <c r="F793" s="26" t="s">
        <v>2920</v>
      </c>
      <c r="G793" s="124"/>
      <c r="H793" s="33"/>
    </row>
    <row r="794" spans="1:8" ht="14">
      <c r="A794" s="124"/>
      <c r="B794" s="124"/>
      <c r="C794" s="124"/>
      <c r="D794" s="83"/>
      <c r="E794" s="26"/>
      <c r="F794" s="26" t="s">
        <v>2921</v>
      </c>
      <c r="G794" s="124"/>
      <c r="H794" s="33"/>
    </row>
    <row r="795" spans="1:8" ht="14">
      <c r="A795" s="124"/>
      <c r="B795" s="124"/>
      <c r="C795" s="124"/>
      <c r="D795" s="83"/>
      <c r="E795" s="26"/>
      <c r="F795" s="26" t="s">
        <v>2922</v>
      </c>
      <c r="G795" s="124"/>
      <c r="H795" s="33"/>
    </row>
    <row r="796" spans="1:8" ht="14">
      <c r="A796" s="124"/>
      <c r="B796" s="124"/>
      <c r="C796" s="124"/>
      <c r="D796" s="83"/>
      <c r="E796" s="26"/>
      <c r="F796" s="26" t="s">
        <v>2923</v>
      </c>
      <c r="G796" s="124"/>
      <c r="H796" s="33"/>
    </row>
    <row r="797" spans="1:8" ht="14">
      <c r="A797" s="124"/>
      <c r="B797" s="124"/>
      <c r="C797" s="124"/>
      <c r="D797" s="83"/>
      <c r="E797" s="26"/>
      <c r="F797" s="26" t="s">
        <v>2924</v>
      </c>
      <c r="G797" s="124"/>
      <c r="H797" s="33"/>
    </row>
    <row r="798" spans="1:8" ht="14">
      <c r="A798" s="124"/>
      <c r="B798" s="124"/>
      <c r="C798" s="124"/>
      <c r="D798" s="83"/>
      <c r="E798" s="26"/>
      <c r="F798" s="26" t="s">
        <v>2925</v>
      </c>
      <c r="G798" s="124"/>
      <c r="H798" s="33"/>
    </row>
    <row r="799" spans="1:8" ht="14">
      <c r="A799" s="124"/>
      <c r="B799" s="124"/>
      <c r="C799" s="124"/>
      <c r="D799" s="83"/>
      <c r="E799" s="26"/>
      <c r="F799" s="26" t="s">
        <v>2926</v>
      </c>
      <c r="G799" s="124"/>
      <c r="H799" s="33"/>
    </row>
    <row r="800" spans="1:8" ht="14">
      <c r="A800" s="124"/>
      <c r="B800" s="124"/>
      <c r="C800" s="124"/>
      <c r="D800" s="83"/>
      <c r="E800" s="26"/>
      <c r="F800" s="26" t="s">
        <v>2927</v>
      </c>
      <c r="G800" s="124"/>
      <c r="H800" s="33"/>
    </row>
    <row r="801" spans="1:8" ht="28">
      <c r="A801" s="124"/>
      <c r="B801" s="124"/>
      <c r="C801" s="124"/>
      <c r="D801" s="83"/>
      <c r="E801" s="26"/>
      <c r="F801" s="26" t="s">
        <v>2928</v>
      </c>
      <c r="G801" s="124"/>
      <c r="H801" s="33"/>
    </row>
    <row r="802" spans="1:8" ht="28">
      <c r="A802" s="124"/>
      <c r="B802" s="124"/>
      <c r="C802" s="124"/>
      <c r="D802" s="83"/>
      <c r="E802" s="26" t="s">
        <v>2929</v>
      </c>
      <c r="F802" s="26" t="s">
        <v>2930</v>
      </c>
      <c r="G802" s="98">
        <v>37</v>
      </c>
      <c r="H802" s="33"/>
    </row>
    <row r="803" spans="1:8" ht="28">
      <c r="A803" s="124"/>
      <c r="B803" s="124"/>
      <c r="C803" s="124"/>
      <c r="D803" s="83"/>
      <c r="E803" s="26"/>
      <c r="F803" s="26" t="s">
        <v>2931</v>
      </c>
      <c r="G803" s="124"/>
      <c r="H803" s="33"/>
    </row>
    <row r="804" spans="1:8" ht="14">
      <c r="A804" s="124"/>
      <c r="B804" s="124"/>
      <c r="C804" s="124"/>
      <c r="D804" s="83"/>
      <c r="E804" s="26"/>
      <c r="F804" s="26" t="s">
        <v>2932</v>
      </c>
      <c r="G804" s="124"/>
      <c r="H804" s="33"/>
    </row>
    <row r="805" spans="1:8" ht="14">
      <c r="A805" s="124"/>
      <c r="B805" s="124"/>
      <c r="C805" s="124"/>
      <c r="D805" s="83"/>
      <c r="E805" s="26"/>
      <c r="F805" s="26" t="s">
        <v>2933</v>
      </c>
      <c r="G805" s="124"/>
      <c r="H805" s="33"/>
    </row>
    <row r="806" spans="1:8" ht="14">
      <c r="A806" s="124"/>
      <c r="B806" s="124"/>
      <c r="C806" s="124"/>
      <c r="D806" s="83"/>
      <c r="E806" s="26"/>
      <c r="F806" s="26" t="s">
        <v>2934</v>
      </c>
      <c r="G806" s="124"/>
      <c r="H806" s="33"/>
    </row>
    <row r="807" spans="1:8" ht="14">
      <c r="A807" s="124"/>
      <c r="B807" s="124"/>
      <c r="C807" s="124"/>
      <c r="D807" s="83"/>
      <c r="E807" s="26"/>
      <c r="F807" s="26" t="s">
        <v>2935</v>
      </c>
      <c r="G807" s="124"/>
      <c r="H807" s="33"/>
    </row>
    <row r="808" spans="1:8" ht="14">
      <c r="A808" s="124"/>
      <c r="B808" s="124"/>
      <c r="C808" s="124"/>
      <c r="D808" s="83"/>
      <c r="E808" s="26"/>
      <c r="F808" s="26" t="s">
        <v>2936</v>
      </c>
      <c r="G808" s="124"/>
      <c r="H808" s="33"/>
    </row>
    <row r="809" spans="1:8" ht="14">
      <c r="A809" s="124"/>
      <c r="B809" s="124"/>
      <c r="C809" s="124"/>
      <c r="D809" s="83"/>
      <c r="E809" s="26"/>
      <c r="F809" s="26" t="s">
        <v>2937</v>
      </c>
      <c r="G809" s="124"/>
      <c r="H809" s="33"/>
    </row>
    <row r="810" spans="1:8" ht="14">
      <c r="A810" s="124"/>
      <c r="B810" s="124"/>
      <c r="C810" s="124"/>
      <c r="D810" s="83"/>
      <c r="E810" s="26"/>
      <c r="F810" s="26" t="s">
        <v>2938</v>
      </c>
      <c r="G810" s="124"/>
      <c r="H810" s="33"/>
    </row>
    <row r="811" spans="1:8" ht="14">
      <c r="A811" s="124"/>
      <c r="B811" s="124"/>
      <c r="C811" s="124"/>
      <c r="D811" s="83"/>
      <c r="E811" s="26"/>
      <c r="F811" s="26" t="s">
        <v>2939</v>
      </c>
      <c r="G811" s="124"/>
      <c r="H811" s="33"/>
    </row>
    <row r="812" spans="1:8" ht="14">
      <c r="A812" s="124"/>
      <c r="B812" s="124"/>
      <c r="C812" s="124"/>
      <c r="D812" s="83"/>
      <c r="E812" s="26"/>
      <c r="F812" s="26" t="s">
        <v>2940</v>
      </c>
      <c r="G812" s="124"/>
      <c r="H812" s="33"/>
    </row>
    <row r="813" spans="1:8" ht="14">
      <c r="A813" s="124"/>
      <c r="B813" s="124"/>
      <c r="C813" s="124"/>
      <c r="D813" s="83"/>
      <c r="E813" s="26"/>
      <c r="F813" s="26" t="s">
        <v>2941</v>
      </c>
      <c r="G813" s="124"/>
      <c r="H813" s="33"/>
    </row>
    <row r="814" spans="1:8" ht="14">
      <c r="A814" s="124"/>
      <c r="B814" s="124"/>
      <c r="C814" s="124"/>
      <c r="D814" s="83"/>
      <c r="E814" s="26"/>
      <c r="F814" s="26" t="s">
        <v>2942</v>
      </c>
      <c r="G814" s="124"/>
      <c r="H814" s="33"/>
    </row>
    <row r="815" spans="1:8" ht="14">
      <c r="A815" s="124"/>
      <c r="B815" s="124"/>
      <c r="C815" s="124"/>
      <c r="D815" s="83"/>
      <c r="E815" s="26"/>
      <c r="F815" s="26" t="s">
        <v>2943</v>
      </c>
      <c r="G815" s="124"/>
      <c r="H815" s="33"/>
    </row>
    <row r="816" spans="1:8" ht="14">
      <c r="A816" s="124"/>
      <c r="B816" s="124"/>
      <c r="C816" s="124"/>
      <c r="D816" s="83"/>
      <c r="E816" s="26"/>
      <c r="F816" s="26" t="s">
        <v>2944</v>
      </c>
      <c r="G816" s="124"/>
      <c r="H816" s="33"/>
    </row>
    <row r="817" spans="1:8" ht="14">
      <c r="A817" s="124"/>
      <c r="B817" s="124"/>
      <c r="C817" s="124"/>
      <c r="D817" s="83"/>
      <c r="E817" s="26"/>
      <c r="F817" s="26" t="s">
        <v>2945</v>
      </c>
      <c r="G817" s="124"/>
      <c r="H817" s="33"/>
    </row>
    <row r="818" spans="1:8" ht="14">
      <c r="A818" s="124"/>
      <c r="B818" s="124"/>
      <c r="C818" s="124"/>
      <c r="D818" s="83"/>
      <c r="E818" s="26"/>
      <c r="F818" s="26" t="s">
        <v>2946</v>
      </c>
      <c r="G818" s="124"/>
      <c r="H818" s="33"/>
    </row>
    <row r="819" spans="1:8" ht="14">
      <c r="A819" s="124"/>
      <c r="B819" s="124"/>
      <c r="C819" s="124"/>
      <c r="D819" s="83"/>
      <c r="E819" s="26"/>
      <c r="F819" s="26" t="s">
        <v>2947</v>
      </c>
      <c r="G819" s="124"/>
      <c r="H819" s="33"/>
    </row>
    <row r="820" spans="1:8" ht="14">
      <c r="A820" s="124"/>
      <c r="B820" s="124"/>
      <c r="C820" s="124"/>
      <c r="D820" s="83"/>
      <c r="E820" s="26"/>
      <c r="F820" s="26" t="s">
        <v>2948</v>
      </c>
      <c r="G820" s="124"/>
      <c r="H820" s="33"/>
    </row>
    <row r="821" spans="1:8" ht="14">
      <c r="A821" s="124"/>
      <c r="B821" s="124"/>
      <c r="C821" s="124"/>
      <c r="D821" s="83"/>
      <c r="E821" s="26"/>
      <c r="F821" s="26" t="s">
        <v>2949</v>
      </c>
      <c r="G821" s="124"/>
      <c r="H821" s="33"/>
    </row>
    <row r="822" spans="1:8" ht="14">
      <c r="A822" s="124"/>
      <c r="B822" s="124"/>
      <c r="C822" s="124"/>
      <c r="D822" s="83"/>
      <c r="E822" s="26"/>
      <c r="F822" s="26" t="s">
        <v>2950</v>
      </c>
      <c r="G822" s="124"/>
      <c r="H822" s="33"/>
    </row>
    <row r="823" spans="1:8" ht="28">
      <c r="A823" s="124"/>
      <c r="B823" s="124"/>
      <c r="C823" s="124"/>
      <c r="D823" s="83"/>
      <c r="E823" s="26"/>
      <c r="F823" s="26" t="s">
        <v>2951</v>
      </c>
      <c r="G823" s="124"/>
      <c r="H823" s="33"/>
    </row>
    <row r="824" spans="1:8" ht="14">
      <c r="A824" s="124"/>
      <c r="B824" s="124"/>
      <c r="C824" s="124"/>
      <c r="D824" s="83"/>
      <c r="E824" s="26"/>
      <c r="F824" s="26" t="s">
        <v>2952</v>
      </c>
      <c r="G824" s="124"/>
      <c r="H824" s="33"/>
    </row>
    <row r="825" spans="1:8" ht="14">
      <c r="A825" s="124"/>
      <c r="B825" s="124"/>
      <c r="C825" s="124"/>
      <c r="D825" s="83"/>
      <c r="E825" s="26"/>
      <c r="F825" s="26" t="s">
        <v>2953</v>
      </c>
      <c r="G825" s="124"/>
      <c r="H825" s="33"/>
    </row>
    <row r="826" spans="1:8" ht="14">
      <c r="A826" s="124"/>
      <c r="B826" s="124"/>
      <c r="C826" s="124"/>
      <c r="D826" s="83"/>
      <c r="E826" s="26"/>
      <c r="F826" s="26" t="s">
        <v>2954</v>
      </c>
      <c r="G826" s="124"/>
      <c r="H826" s="33"/>
    </row>
    <row r="827" spans="1:8" ht="14">
      <c r="A827" s="124"/>
      <c r="B827" s="124"/>
      <c r="C827" s="124"/>
      <c r="D827" s="83"/>
      <c r="E827" s="26"/>
      <c r="F827" s="26" t="s">
        <v>2955</v>
      </c>
      <c r="G827" s="124"/>
      <c r="H827" s="33"/>
    </row>
    <row r="828" spans="1:8" ht="28">
      <c r="A828" s="124"/>
      <c r="B828" s="124"/>
      <c r="C828" s="124"/>
      <c r="D828" s="83"/>
      <c r="E828" s="26"/>
      <c r="F828" s="26" t="s">
        <v>2956</v>
      </c>
      <c r="G828" s="124"/>
      <c r="H828" s="33"/>
    </row>
    <row r="829" spans="1:8" ht="14">
      <c r="A829" s="124"/>
      <c r="B829" s="124"/>
      <c r="C829" s="124"/>
      <c r="D829" s="83"/>
      <c r="E829" s="26"/>
      <c r="F829" s="26" t="s">
        <v>2957</v>
      </c>
      <c r="G829" s="124"/>
      <c r="H829" s="33"/>
    </row>
    <row r="830" spans="1:8" ht="14">
      <c r="A830" s="124"/>
      <c r="B830" s="124"/>
      <c r="C830" s="124"/>
      <c r="D830" s="83"/>
      <c r="E830" s="26"/>
      <c r="F830" s="26" t="s">
        <v>2958</v>
      </c>
      <c r="G830" s="124"/>
      <c r="H830" s="33"/>
    </row>
    <row r="831" spans="1:8" ht="14">
      <c r="A831" s="124"/>
      <c r="B831" s="124"/>
      <c r="C831" s="124"/>
      <c r="D831" s="83"/>
      <c r="E831" s="26"/>
      <c r="F831" s="26" t="s">
        <v>2959</v>
      </c>
      <c r="G831" s="124"/>
      <c r="H831" s="33"/>
    </row>
    <row r="832" spans="1:8" ht="28">
      <c r="A832" s="124"/>
      <c r="B832" s="124"/>
      <c r="C832" s="124"/>
      <c r="D832" s="83"/>
      <c r="E832" s="26"/>
      <c r="F832" s="26" t="s">
        <v>2960</v>
      </c>
      <c r="G832" s="124"/>
      <c r="H832" s="33"/>
    </row>
    <row r="833" spans="1:8" ht="14">
      <c r="A833" s="124"/>
      <c r="B833" s="124"/>
      <c r="C833" s="124"/>
      <c r="D833" s="83"/>
      <c r="E833" s="26"/>
      <c r="F833" s="26" t="s">
        <v>2961</v>
      </c>
      <c r="G833" s="124"/>
      <c r="H833" s="33"/>
    </row>
    <row r="834" spans="1:8" ht="14">
      <c r="A834" s="124"/>
      <c r="B834" s="124"/>
      <c r="C834" s="124"/>
      <c r="D834" s="83"/>
      <c r="E834" s="26"/>
      <c r="F834" s="26" t="s">
        <v>2962</v>
      </c>
      <c r="G834" s="124"/>
      <c r="H834" s="33"/>
    </row>
    <row r="835" spans="1:8" ht="14">
      <c r="A835" s="124"/>
      <c r="B835" s="124"/>
      <c r="C835" s="124"/>
      <c r="D835" s="83"/>
      <c r="E835" s="26"/>
      <c r="F835" s="26" t="s">
        <v>2963</v>
      </c>
      <c r="G835" s="124"/>
      <c r="H835" s="33"/>
    </row>
    <row r="836" spans="1:8" ht="28">
      <c r="A836" s="124"/>
      <c r="B836" s="124"/>
      <c r="C836" s="124"/>
      <c r="D836" s="83"/>
      <c r="E836" s="26"/>
      <c r="F836" s="26" t="s">
        <v>2964</v>
      </c>
      <c r="G836" s="124"/>
      <c r="H836" s="33"/>
    </row>
    <row r="837" spans="1:8" ht="14">
      <c r="A837" s="124"/>
      <c r="B837" s="124"/>
      <c r="C837" s="124"/>
      <c r="D837" s="83"/>
      <c r="E837" s="26"/>
      <c r="F837" s="26" t="s">
        <v>2965</v>
      </c>
      <c r="G837" s="124"/>
      <c r="H837" s="33"/>
    </row>
    <row r="838" spans="1:8" ht="14">
      <c r="A838" s="124"/>
      <c r="B838" s="124"/>
      <c r="C838" s="124"/>
      <c r="D838" s="83"/>
      <c r="E838" s="26"/>
      <c r="F838" s="26" t="s">
        <v>2966</v>
      </c>
      <c r="G838" s="124"/>
      <c r="H838" s="33"/>
    </row>
    <row r="839" spans="1:8" ht="14">
      <c r="A839" s="124"/>
      <c r="B839" s="124"/>
      <c r="C839" s="124"/>
      <c r="D839" s="83"/>
      <c r="E839" s="26" t="s">
        <v>2967</v>
      </c>
      <c r="F839" s="26" t="s">
        <v>2968</v>
      </c>
      <c r="G839" s="98">
        <v>3</v>
      </c>
      <c r="H839" s="33"/>
    </row>
    <row r="840" spans="1:8" ht="14">
      <c r="A840" s="124"/>
      <c r="B840" s="124"/>
      <c r="C840" s="124"/>
      <c r="D840" s="83"/>
      <c r="E840" s="26"/>
      <c r="F840" s="26" t="s">
        <v>2969</v>
      </c>
      <c r="G840" s="124"/>
      <c r="H840" s="33"/>
    </row>
    <row r="841" spans="1:8" ht="28">
      <c r="A841" s="124"/>
      <c r="B841" s="124"/>
      <c r="C841" s="124"/>
      <c r="D841" s="83"/>
      <c r="E841" s="26"/>
      <c r="F841" s="26" t="s">
        <v>2970</v>
      </c>
      <c r="G841" s="124"/>
      <c r="H841" s="33"/>
    </row>
    <row r="842" spans="1:8" ht="14">
      <c r="A842" s="124"/>
      <c r="B842" s="124"/>
      <c r="C842" s="124"/>
      <c r="D842" s="83"/>
      <c r="E842" s="26" t="s">
        <v>2971</v>
      </c>
      <c r="F842" s="26" t="s">
        <v>2972</v>
      </c>
      <c r="G842" s="1">
        <v>1</v>
      </c>
      <c r="H842" s="33"/>
    </row>
    <row r="843" spans="1:8" ht="14">
      <c r="A843" s="124"/>
      <c r="B843" s="124"/>
      <c r="C843" s="125" t="s">
        <v>2973</v>
      </c>
      <c r="D843" s="83"/>
      <c r="E843" s="26" t="s">
        <v>2929</v>
      </c>
      <c r="F843" s="26" t="s">
        <v>2974</v>
      </c>
      <c r="G843" s="98">
        <v>3</v>
      </c>
      <c r="H843" s="33"/>
    </row>
    <row r="844" spans="1:8" ht="14">
      <c r="A844" s="124"/>
      <c r="B844" s="124"/>
      <c r="C844" s="124"/>
      <c r="D844" s="83"/>
      <c r="E844" s="26"/>
      <c r="F844" s="26" t="s">
        <v>2975</v>
      </c>
      <c r="G844" s="124"/>
      <c r="H844" s="33"/>
    </row>
    <row r="845" spans="1:8" ht="28">
      <c r="A845" s="124"/>
      <c r="B845" s="124"/>
      <c r="C845" s="124"/>
      <c r="D845" s="83"/>
      <c r="E845" s="26"/>
      <c r="F845" s="26" t="s">
        <v>2976</v>
      </c>
      <c r="G845" s="124"/>
      <c r="H845" s="33"/>
    </row>
    <row r="846" spans="1:8" ht="14">
      <c r="A846" s="124"/>
      <c r="B846" s="124"/>
      <c r="C846" s="124"/>
      <c r="D846" s="83"/>
      <c r="E846" s="26" t="s">
        <v>2977</v>
      </c>
      <c r="F846" s="26" t="s">
        <v>2978</v>
      </c>
      <c r="G846" s="98">
        <v>55</v>
      </c>
      <c r="H846" s="33"/>
    </row>
    <row r="847" spans="1:8" ht="14">
      <c r="A847" s="124"/>
      <c r="B847" s="124"/>
      <c r="C847" s="124"/>
      <c r="D847" s="83"/>
      <c r="E847" s="26"/>
      <c r="F847" s="26" t="s">
        <v>2979</v>
      </c>
      <c r="G847" s="124"/>
      <c r="H847" s="33"/>
    </row>
    <row r="848" spans="1:8" ht="14">
      <c r="A848" s="124"/>
      <c r="B848" s="124"/>
      <c r="C848" s="124"/>
      <c r="D848" s="83"/>
      <c r="E848" s="26"/>
      <c r="F848" s="26" t="s">
        <v>2980</v>
      </c>
      <c r="G848" s="124"/>
      <c r="H848" s="33"/>
    </row>
    <row r="849" spans="1:8" ht="28">
      <c r="A849" s="124"/>
      <c r="B849" s="124"/>
      <c r="C849" s="124"/>
      <c r="D849" s="83"/>
      <c r="E849" s="26"/>
      <c r="F849" s="26" t="s">
        <v>2981</v>
      </c>
      <c r="G849" s="124"/>
      <c r="H849" s="33"/>
    </row>
    <row r="850" spans="1:8" ht="28">
      <c r="A850" s="124"/>
      <c r="B850" s="124"/>
      <c r="C850" s="124"/>
      <c r="D850" s="83"/>
      <c r="E850" s="26"/>
      <c r="F850" s="26" t="s">
        <v>2982</v>
      </c>
      <c r="G850" s="124"/>
      <c r="H850" s="33"/>
    </row>
    <row r="851" spans="1:8" ht="14">
      <c r="A851" s="124"/>
      <c r="B851" s="124"/>
      <c r="C851" s="124"/>
      <c r="D851" s="83"/>
      <c r="E851" s="26"/>
      <c r="F851" s="26" t="s">
        <v>2983</v>
      </c>
      <c r="G851" s="124"/>
      <c r="H851" s="33"/>
    </row>
    <row r="852" spans="1:8" ht="14">
      <c r="A852" s="124"/>
      <c r="B852" s="124"/>
      <c r="C852" s="124"/>
      <c r="D852" s="83"/>
      <c r="E852" s="26"/>
      <c r="F852" s="26" t="s">
        <v>2984</v>
      </c>
      <c r="G852" s="124"/>
      <c r="H852" s="33"/>
    </row>
    <row r="853" spans="1:8" ht="14">
      <c r="A853" s="124"/>
      <c r="B853" s="124"/>
      <c r="C853" s="124"/>
      <c r="D853" s="83"/>
      <c r="E853" s="26"/>
      <c r="F853" s="26" t="s">
        <v>2985</v>
      </c>
      <c r="G853" s="124"/>
      <c r="H853" s="33"/>
    </row>
    <row r="854" spans="1:8" ht="14">
      <c r="A854" s="124"/>
      <c r="B854" s="124"/>
      <c r="C854" s="124"/>
      <c r="D854" s="83"/>
      <c r="E854" s="26"/>
      <c r="F854" s="26" t="s">
        <v>2986</v>
      </c>
      <c r="G854" s="124"/>
      <c r="H854" s="33"/>
    </row>
    <row r="855" spans="1:8" ht="14">
      <c r="A855" s="124"/>
      <c r="B855" s="124"/>
      <c r="C855" s="124"/>
      <c r="D855" s="83"/>
      <c r="E855" s="26"/>
      <c r="F855" s="26" t="s">
        <v>2987</v>
      </c>
      <c r="G855" s="124"/>
      <c r="H855" s="33"/>
    </row>
    <row r="856" spans="1:8" ht="14">
      <c r="A856" s="124"/>
      <c r="B856" s="124"/>
      <c r="C856" s="124"/>
      <c r="D856" s="83"/>
      <c r="E856" s="26"/>
      <c r="F856" s="26" t="s">
        <v>2988</v>
      </c>
      <c r="G856" s="124"/>
      <c r="H856" s="33"/>
    </row>
    <row r="857" spans="1:8" ht="14">
      <c r="A857" s="124"/>
      <c r="B857" s="124"/>
      <c r="C857" s="124"/>
      <c r="D857" s="83"/>
      <c r="E857" s="26"/>
      <c r="F857" s="26" t="s">
        <v>2989</v>
      </c>
      <c r="G857" s="124"/>
      <c r="H857" s="33"/>
    </row>
    <row r="858" spans="1:8" ht="14">
      <c r="A858" s="124"/>
      <c r="B858" s="124"/>
      <c r="C858" s="124"/>
      <c r="D858" s="83"/>
      <c r="E858" s="26"/>
      <c r="F858" s="26" t="s">
        <v>2988</v>
      </c>
      <c r="G858" s="124"/>
      <c r="H858" s="33"/>
    </row>
    <row r="859" spans="1:8" ht="14">
      <c r="A859" s="124"/>
      <c r="B859" s="124"/>
      <c r="C859" s="124"/>
      <c r="D859" s="83"/>
      <c r="E859" s="26"/>
      <c r="F859" s="26" t="s">
        <v>2990</v>
      </c>
      <c r="G859" s="124"/>
      <c r="H859" s="33"/>
    </row>
    <row r="860" spans="1:8" ht="14">
      <c r="A860" s="124"/>
      <c r="B860" s="124"/>
      <c r="C860" s="124"/>
      <c r="D860" s="83"/>
      <c r="E860" s="26"/>
      <c r="F860" s="26" t="s">
        <v>2991</v>
      </c>
      <c r="G860" s="124"/>
      <c r="H860" s="33"/>
    </row>
    <row r="861" spans="1:8" ht="14">
      <c r="A861" s="124"/>
      <c r="B861" s="124"/>
      <c r="C861" s="124"/>
      <c r="D861" s="83"/>
      <c r="E861" s="26"/>
      <c r="F861" s="26" t="s">
        <v>2992</v>
      </c>
      <c r="G861" s="124"/>
      <c r="H861" s="33"/>
    </row>
    <row r="862" spans="1:8" ht="14">
      <c r="A862" s="124"/>
      <c r="B862" s="124"/>
      <c r="C862" s="124"/>
      <c r="D862" s="83"/>
      <c r="E862" s="26"/>
      <c r="F862" s="26" t="s">
        <v>2988</v>
      </c>
      <c r="G862" s="124"/>
      <c r="H862" s="33"/>
    </row>
    <row r="863" spans="1:8" ht="14">
      <c r="A863" s="124"/>
      <c r="B863" s="124"/>
      <c r="C863" s="124"/>
      <c r="D863" s="83"/>
      <c r="E863" s="26"/>
      <c r="F863" s="26" t="s">
        <v>2993</v>
      </c>
      <c r="G863" s="124"/>
      <c r="H863" s="33"/>
    </row>
    <row r="864" spans="1:8" ht="14">
      <c r="A864" s="124"/>
      <c r="B864" s="124"/>
      <c r="C864" s="124"/>
      <c r="D864" s="83"/>
      <c r="E864" s="26"/>
      <c r="F864" s="26" t="s">
        <v>2994</v>
      </c>
      <c r="G864" s="124"/>
      <c r="H864" s="33"/>
    </row>
    <row r="865" spans="1:8" ht="28">
      <c r="A865" s="124"/>
      <c r="B865" s="124"/>
      <c r="C865" s="124"/>
      <c r="D865" s="83"/>
      <c r="E865" s="26"/>
      <c r="F865" s="26" t="s">
        <v>2995</v>
      </c>
      <c r="G865" s="124"/>
      <c r="H865" s="33"/>
    </row>
    <row r="866" spans="1:8" ht="14">
      <c r="A866" s="124"/>
      <c r="B866" s="124"/>
      <c r="C866" s="124"/>
      <c r="D866" s="83"/>
      <c r="E866" s="26"/>
      <c r="F866" s="26" t="s">
        <v>2996</v>
      </c>
      <c r="G866" s="124"/>
      <c r="H866" s="33"/>
    </row>
    <row r="867" spans="1:8" ht="14">
      <c r="A867" s="124"/>
      <c r="B867" s="124"/>
      <c r="C867" s="124"/>
      <c r="D867" s="83"/>
      <c r="E867" s="26"/>
      <c r="F867" s="26" t="s">
        <v>2997</v>
      </c>
      <c r="G867" s="124"/>
      <c r="H867" s="33"/>
    </row>
    <row r="868" spans="1:8" ht="14">
      <c r="A868" s="124"/>
      <c r="B868" s="124"/>
      <c r="C868" s="124"/>
      <c r="D868" s="83"/>
      <c r="E868" s="26"/>
      <c r="F868" s="26" t="s">
        <v>2998</v>
      </c>
      <c r="G868" s="124"/>
      <c r="H868" s="33"/>
    </row>
    <row r="869" spans="1:8" ht="28">
      <c r="A869" s="124"/>
      <c r="B869" s="124"/>
      <c r="C869" s="124"/>
      <c r="D869" s="83"/>
      <c r="E869" s="26"/>
      <c r="F869" s="26" t="s">
        <v>2999</v>
      </c>
      <c r="G869" s="124"/>
      <c r="H869" s="33"/>
    </row>
    <row r="870" spans="1:8" ht="14">
      <c r="A870" s="124"/>
      <c r="B870" s="124"/>
      <c r="C870" s="124"/>
      <c r="D870" s="83"/>
      <c r="E870" s="26"/>
      <c r="F870" s="26" t="s">
        <v>3000</v>
      </c>
      <c r="G870" s="124"/>
      <c r="H870" s="33"/>
    </row>
    <row r="871" spans="1:8" ht="14">
      <c r="A871" s="124"/>
      <c r="B871" s="124"/>
      <c r="C871" s="124"/>
      <c r="D871" s="83"/>
      <c r="E871" s="26"/>
      <c r="F871" s="26" t="s">
        <v>3001</v>
      </c>
      <c r="G871" s="124"/>
      <c r="H871" s="33"/>
    </row>
    <row r="872" spans="1:8" ht="14">
      <c r="A872" s="124"/>
      <c r="B872" s="124"/>
      <c r="C872" s="124"/>
      <c r="D872" s="83"/>
      <c r="E872" s="26"/>
      <c r="F872" s="26" t="s">
        <v>3002</v>
      </c>
      <c r="G872" s="124"/>
      <c r="H872" s="33"/>
    </row>
    <row r="873" spans="1:8" ht="14">
      <c r="A873" s="124"/>
      <c r="B873" s="124"/>
      <c r="C873" s="124"/>
      <c r="D873" s="83"/>
      <c r="E873" s="26"/>
      <c r="F873" s="26" t="s">
        <v>3003</v>
      </c>
      <c r="G873" s="124"/>
      <c r="H873" s="33"/>
    </row>
    <row r="874" spans="1:8" ht="14">
      <c r="A874" s="124"/>
      <c r="B874" s="124"/>
      <c r="C874" s="124"/>
      <c r="D874" s="83"/>
      <c r="E874" s="26"/>
      <c r="F874" s="26" t="s">
        <v>2997</v>
      </c>
      <c r="G874" s="124"/>
      <c r="H874" s="33"/>
    </row>
    <row r="875" spans="1:8" ht="14">
      <c r="A875" s="124"/>
      <c r="B875" s="124"/>
      <c r="C875" s="124"/>
      <c r="D875" s="83"/>
      <c r="E875" s="26"/>
      <c r="F875" s="26" t="s">
        <v>3004</v>
      </c>
      <c r="G875" s="124"/>
      <c r="H875" s="33"/>
    </row>
    <row r="876" spans="1:8" ht="14">
      <c r="A876" s="124"/>
      <c r="B876" s="124"/>
      <c r="C876" s="124"/>
      <c r="D876" s="83"/>
      <c r="E876" s="26"/>
      <c r="F876" s="26" t="s">
        <v>3005</v>
      </c>
      <c r="G876" s="124"/>
      <c r="H876" s="33"/>
    </row>
    <row r="877" spans="1:8" ht="14">
      <c r="A877" s="124"/>
      <c r="B877" s="124"/>
      <c r="C877" s="124"/>
      <c r="D877" s="83"/>
      <c r="E877" s="26"/>
      <c r="F877" s="26" t="s">
        <v>3006</v>
      </c>
      <c r="G877" s="124"/>
      <c r="H877" s="33"/>
    </row>
    <row r="878" spans="1:8" ht="14">
      <c r="A878" s="124"/>
      <c r="B878" s="124"/>
      <c r="C878" s="124"/>
      <c r="D878" s="83"/>
      <c r="E878" s="26"/>
      <c r="F878" s="26" t="s">
        <v>3007</v>
      </c>
      <c r="G878" s="124"/>
      <c r="H878" s="33"/>
    </row>
    <row r="879" spans="1:8" ht="14">
      <c r="A879" s="124"/>
      <c r="B879" s="124"/>
      <c r="C879" s="124"/>
      <c r="D879" s="83"/>
      <c r="E879" s="26"/>
      <c r="F879" s="26" t="s">
        <v>3008</v>
      </c>
      <c r="G879" s="124"/>
      <c r="H879" s="33"/>
    </row>
    <row r="880" spans="1:8" ht="14">
      <c r="A880" s="124"/>
      <c r="B880" s="124"/>
      <c r="C880" s="124"/>
      <c r="D880" s="83"/>
      <c r="E880" s="26"/>
      <c r="F880" s="26" t="s">
        <v>3009</v>
      </c>
      <c r="G880" s="124"/>
      <c r="H880" s="33"/>
    </row>
    <row r="881" spans="1:8" ht="14">
      <c r="A881" s="124"/>
      <c r="B881" s="124"/>
      <c r="C881" s="124"/>
      <c r="D881" s="83"/>
      <c r="E881" s="26"/>
      <c r="F881" s="26" t="s">
        <v>3010</v>
      </c>
      <c r="G881" s="124"/>
      <c r="H881" s="33"/>
    </row>
    <row r="882" spans="1:8" ht="14">
      <c r="A882" s="124"/>
      <c r="B882" s="124"/>
      <c r="C882" s="124"/>
      <c r="D882" s="83"/>
      <c r="E882" s="26"/>
      <c r="F882" s="26" t="s">
        <v>3011</v>
      </c>
      <c r="G882" s="124"/>
      <c r="H882" s="33"/>
    </row>
    <row r="883" spans="1:8" ht="14">
      <c r="A883" s="124"/>
      <c r="B883" s="124"/>
      <c r="C883" s="124"/>
      <c r="D883" s="83"/>
      <c r="E883" s="26"/>
      <c r="F883" s="26" t="s">
        <v>3012</v>
      </c>
      <c r="G883" s="124"/>
      <c r="H883" s="33"/>
    </row>
    <row r="884" spans="1:8" ht="14">
      <c r="A884" s="124"/>
      <c r="B884" s="124"/>
      <c r="C884" s="124"/>
      <c r="D884" s="83"/>
      <c r="E884" s="26"/>
      <c r="F884" s="26" t="s">
        <v>3013</v>
      </c>
      <c r="G884" s="124"/>
      <c r="H884" s="33"/>
    </row>
    <row r="885" spans="1:8" ht="14">
      <c r="A885" s="124"/>
      <c r="B885" s="124"/>
      <c r="C885" s="124"/>
      <c r="D885" s="83"/>
      <c r="E885" s="26"/>
      <c r="F885" s="26" t="s">
        <v>3014</v>
      </c>
      <c r="G885" s="124"/>
      <c r="H885" s="33"/>
    </row>
    <row r="886" spans="1:8" ht="14">
      <c r="A886" s="124"/>
      <c r="B886" s="124"/>
      <c r="C886" s="124"/>
      <c r="D886" s="83"/>
      <c r="E886" s="26"/>
      <c r="F886" s="26" t="s">
        <v>3015</v>
      </c>
      <c r="G886" s="124"/>
      <c r="H886" s="33"/>
    </row>
    <row r="887" spans="1:8" ht="14">
      <c r="A887" s="124"/>
      <c r="B887" s="124"/>
      <c r="C887" s="124"/>
      <c r="D887" s="83"/>
      <c r="E887" s="26"/>
      <c r="F887" s="26" t="s">
        <v>3016</v>
      </c>
      <c r="G887" s="124"/>
      <c r="H887" s="33"/>
    </row>
    <row r="888" spans="1:8" ht="14">
      <c r="A888" s="124"/>
      <c r="B888" s="124"/>
      <c r="C888" s="124"/>
      <c r="D888" s="83"/>
      <c r="E888" s="26"/>
      <c r="F888" s="26" t="s">
        <v>3017</v>
      </c>
      <c r="G888" s="124"/>
      <c r="H888" s="33"/>
    </row>
    <row r="889" spans="1:8" ht="14">
      <c r="A889" s="124"/>
      <c r="B889" s="124"/>
      <c r="C889" s="124"/>
      <c r="D889" s="83"/>
      <c r="E889" s="26"/>
      <c r="F889" s="26" t="s">
        <v>3018</v>
      </c>
      <c r="G889" s="124"/>
      <c r="H889" s="33"/>
    </row>
    <row r="890" spans="1:8" ht="28">
      <c r="A890" s="124"/>
      <c r="B890" s="124"/>
      <c r="C890" s="124"/>
      <c r="D890" s="83"/>
      <c r="E890" s="26"/>
      <c r="F890" s="26" t="s">
        <v>3019</v>
      </c>
      <c r="G890" s="124"/>
      <c r="H890" s="33"/>
    </row>
    <row r="891" spans="1:8" ht="14">
      <c r="A891" s="124"/>
      <c r="B891" s="124"/>
      <c r="C891" s="124"/>
      <c r="D891" s="83"/>
      <c r="E891" s="26"/>
      <c r="F891" s="26" t="s">
        <v>3020</v>
      </c>
      <c r="G891" s="124"/>
      <c r="H891" s="33"/>
    </row>
    <row r="892" spans="1:8" ht="14">
      <c r="A892" s="124"/>
      <c r="B892" s="124"/>
      <c r="C892" s="124"/>
      <c r="D892" s="83"/>
      <c r="E892" s="26"/>
      <c r="F892" s="26" t="s">
        <v>3021</v>
      </c>
      <c r="G892" s="124"/>
      <c r="H892" s="33"/>
    </row>
    <row r="893" spans="1:8" ht="14">
      <c r="A893" s="124"/>
      <c r="B893" s="124"/>
      <c r="C893" s="124"/>
      <c r="D893" s="83"/>
      <c r="E893" s="26"/>
      <c r="F893" s="26" t="s">
        <v>3022</v>
      </c>
      <c r="G893" s="124"/>
      <c r="H893" s="33"/>
    </row>
    <row r="894" spans="1:8" ht="14">
      <c r="A894" s="124"/>
      <c r="B894" s="124"/>
      <c r="C894" s="124"/>
      <c r="D894" s="83"/>
      <c r="E894" s="26"/>
      <c r="F894" s="26" t="s">
        <v>3023</v>
      </c>
      <c r="G894" s="124"/>
      <c r="H894" s="33"/>
    </row>
    <row r="895" spans="1:8" ht="14">
      <c r="A895" s="124"/>
      <c r="B895" s="124"/>
      <c r="C895" s="124"/>
      <c r="D895" s="83"/>
      <c r="E895" s="26"/>
      <c r="F895" s="26" t="s">
        <v>3024</v>
      </c>
      <c r="G895" s="124"/>
      <c r="H895" s="33"/>
    </row>
    <row r="896" spans="1:8" ht="14">
      <c r="A896" s="124"/>
      <c r="B896" s="124"/>
      <c r="C896" s="124"/>
      <c r="D896" s="83"/>
      <c r="E896" s="26"/>
      <c r="F896" s="26" t="s">
        <v>3025</v>
      </c>
      <c r="G896" s="124"/>
      <c r="H896" s="33"/>
    </row>
    <row r="897" spans="1:8" ht="28">
      <c r="A897" s="124"/>
      <c r="B897" s="124"/>
      <c r="C897" s="124"/>
      <c r="D897" s="83"/>
      <c r="E897" s="26"/>
      <c r="F897" s="26" t="s">
        <v>3026</v>
      </c>
      <c r="G897" s="124"/>
      <c r="H897" s="33"/>
    </row>
    <row r="898" spans="1:8" ht="14">
      <c r="A898" s="124"/>
      <c r="B898" s="124"/>
      <c r="C898" s="124"/>
      <c r="D898" s="83"/>
      <c r="E898" s="26"/>
      <c r="F898" s="26" t="s">
        <v>3027</v>
      </c>
      <c r="G898" s="124"/>
      <c r="H898" s="33"/>
    </row>
    <row r="899" spans="1:8" ht="14">
      <c r="A899" s="124"/>
      <c r="B899" s="124"/>
      <c r="C899" s="124"/>
      <c r="D899" s="83"/>
      <c r="E899" s="26"/>
      <c r="F899" s="26" t="s">
        <v>3028</v>
      </c>
      <c r="G899" s="124"/>
      <c r="H899" s="33"/>
    </row>
    <row r="900" spans="1:8" ht="14">
      <c r="A900" s="124"/>
      <c r="B900" s="124"/>
      <c r="C900" s="124"/>
      <c r="D900" s="83"/>
      <c r="E900" s="26"/>
      <c r="F900" s="26" t="s">
        <v>3029</v>
      </c>
      <c r="G900" s="124"/>
      <c r="H900" s="33"/>
    </row>
    <row r="901" spans="1:8" ht="14">
      <c r="A901" s="124"/>
      <c r="B901" s="124"/>
      <c r="C901" s="124"/>
      <c r="D901" s="83"/>
      <c r="E901" s="26" t="s">
        <v>3030</v>
      </c>
      <c r="F901" s="26" t="s">
        <v>3031</v>
      </c>
      <c r="G901" s="98">
        <v>10</v>
      </c>
      <c r="H901" s="33"/>
    </row>
    <row r="902" spans="1:8" ht="14">
      <c r="A902" s="124"/>
      <c r="B902" s="124"/>
      <c r="C902" s="124"/>
      <c r="D902" s="83"/>
      <c r="E902" s="26"/>
      <c r="F902" s="26" t="s">
        <v>3032</v>
      </c>
      <c r="G902" s="124"/>
      <c r="H902" s="33"/>
    </row>
    <row r="903" spans="1:8" ht="14">
      <c r="A903" s="124"/>
      <c r="B903" s="124"/>
      <c r="C903" s="124"/>
      <c r="D903" s="83"/>
      <c r="E903" s="26"/>
      <c r="F903" s="26" t="s">
        <v>3033</v>
      </c>
      <c r="G903" s="124"/>
      <c r="H903" s="33"/>
    </row>
    <row r="904" spans="1:8" ht="14">
      <c r="A904" s="124"/>
      <c r="B904" s="124"/>
      <c r="C904" s="124"/>
      <c r="D904" s="83"/>
      <c r="E904" s="26"/>
      <c r="F904" s="26" t="s">
        <v>3034</v>
      </c>
      <c r="G904" s="124"/>
      <c r="H904" s="33"/>
    </row>
    <row r="905" spans="1:8" ht="14">
      <c r="A905" s="124"/>
      <c r="B905" s="124"/>
      <c r="C905" s="124"/>
      <c r="D905" s="83"/>
      <c r="E905" s="26"/>
      <c r="F905" s="26" t="s">
        <v>3035</v>
      </c>
      <c r="G905" s="124"/>
      <c r="H905" s="33"/>
    </row>
    <row r="906" spans="1:8" ht="14">
      <c r="A906" s="124"/>
      <c r="B906" s="124"/>
      <c r="C906" s="124"/>
      <c r="D906" s="83"/>
      <c r="E906" s="26"/>
      <c r="F906" s="26" t="s">
        <v>3036</v>
      </c>
      <c r="G906" s="124"/>
      <c r="H906" s="33"/>
    </row>
    <row r="907" spans="1:8" ht="14">
      <c r="A907" s="124"/>
      <c r="B907" s="124"/>
      <c r="C907" s="124"/>
      <c r="D907" s="83"/>
      <c r="E907" s="26"/>
      <c r="F907" s="26" t="s">
        <v>3037</v>
      </c>
      <c r="G907" s="124"/>
      <c r="H907" s="33"/>
    </row>
    <row r="908" spans="1:8" ht="14">
      <c r="A908" s="124"/>
      <c r="B908" s="124"/>
      <c r="C908" s="124"/>
      <c r="D908" s="83"/>
      <c r="E908" s="26"/>
      <c r="F908" s="26" t="s">
        <v>3038</v>
      </c>
      <c r="G908" s="124"/>
      <c r="H908" s="33"/>
    </row>
    <row r="909" spans="1:8" ht="14">
      <c r="A909" s="124"/>
      <c r="B909" s="124"/>
      <c r="C909" s="124"/>
      <c r="D909" s="83"/>
      <c r="E909" s="26"/>
      <c r="F909" s="26" t="s">
        <v>3039</v>
      </c>
      <c r="G909" s="124"/>
      <c r="H909" s="33"/>
    </row>
    <row r="910" spans="1:8" ht="14">
      <c r="A910" s="124"/>
      <c r="B910" s="124"/>
      <c r="C910" s="124"/>
      <c r="D910" s="83"/>
      <c r="E910" s="26"/>
      <c r="F910" s="26" t="s">
        <v>3040</v>
      </c>
      <c r="G910" s="124"/>
      <c r="H910" s="33"/>
    </row>
    <row r="911" spans="1:8" ht="14">
      <c r="A911" s="124"/>
      <c r="B911" s="124"/>
      <c r="C911" s="124"/>
      <c r="D911" s="83"/>
      <c r="E911" s="26" t="s">
        <v>3041</v>
      </c>
      <c r="F911" s="26" t="s">
        <v>3042</v>
      </c>
      <c r="G911" s="98">
        <v>12</v>
      </c>
      <c r="H911" s="33"/>
    </row>
    <row r="912" spans="1:8" ht="14">
      <c r="A912" s="124"/>
      <c r="B912" s="124"/>
      <c r="C912" s="124"/>
      <c r="D912" s="83"/>
      <c r="E912" s="26"/>
      <c r="F912" s="26" t="s">
        <v>3043</v>
      </c>
      <c r="G912" s="124"/>
      <c r="H912" s="33"/>
    </row>
    <row r="913" spans="1:8" ht="14">
      <c r="A913" s="124"/>
      <c r="B913" s="124"/>
      <c r="C913" s="124"/>
      <c r="D913" s="83"/>
      <c r="E913" s="26"/>
      <c r="F913" s="26" t="s">
        <v>3044</v>
      </c>
      <c r="G913" s="124"/>
      <c r="H913" s="33"/>
    </row>
    <row r="914" spans="1:8" ht="14">
      <c r="A914" s="124"/>
      <c r="B914" s="124"/>
      <c r="C914" s="124"/>
      <c r="D914" s="83"/>
      <c r="E914" s="26"/>
      <c r="F914" s="26" t="s">
        <v>3045</v>
      </c>
      <c r="G914" s="124"/>
      <c r="H914" s="33"/>
    </row>
    <row r="915" spans="1:8" ht="14">
      <c r="A915" s="124"/>
      <c r="B915" s="124"/>
      <c r="C915" s="124"/>
      <c r="D915" s="83"/>
      <c r="E915" s="26"/>
      <c r="F915" s="26" t="s">
        <v>3046</v>
      </c>
      <c r="G915" s="124"/>
      <c r="H915" s="33"/>
    </row>
    <row r="916" spans="1:8" ht="14">
      <c r="A916" s="124"/>
      <c r="B916" s="124"/>
      <c r="C916" s="124"/>
      <c r="D916" s="83"/>
      <c r="E916" s="26"/>
      <c r="F916" s="26" t="s">
        <v>3047</v>
      </c>
      <c r="G916" s="124"/>
      <c r="H916" s="33"/>
    </row>
    <row r="917" spans="1:8" ht="14">
      <c r="A917" s="124"/>
      <c r="B917" s="124"/>
      <c r="C917" s="124"/>
      <c r="D917" s="83"/>
      <c r="E917" s="26"/>
      <c r="F917" s="26" t="s">
        <v>3048</v>
      </c>
      <c r="G917" s="124"/>
      <c r="H917" s="33"/>
    </row>
    <row r="918" spans="1:8" ht="14">
      <c r="A918" s="124"/>
      <c r="B918" s="124"/>
      <c r="C918" s="124"/>
      <c r="D918" s="83"/>
      <c r="E918" s="26"/>
      <c r="F918" s="26" t="s">
        <v>3049</v>
      </c>
      <c r="G918" s="124"/>
      <c r="H918" s="33"/>
    </row>
    <row r="919" spans="1:8" ht="14">
      <c r="A919" s="124"/>
      <c r="B919" s="124"/>
      <c r="C919" s="124"/>
      <c r="D919" s="83"/>
      <c r="E919" s="26"/>
      <c r="F919" s="26" t="s">
        <v>3050</v>
      </c>
      <c r="G919" s="124"/>
      <c r="H919" s="33"/>
    </row>
    <row r="920" spans="1:8" ht="14">
      <c r="A920" s="124"/>
      <c r="B920" s="124"/>
      <c r="C920" s="124"/>
      <c r="D920" s="83"/>
      <c r="E920" s="26"/>
      <c r="F920" s="26" t="s">
        <v>3051</v>
      </c>
      <c r="G920" s="124"/>
      <c r="H920" s="33"/>
    </row>
    <row r="921" spans="1:8" ht="14">
      <c r="A921" s="124"/>
      <c r="B921" s="124"/>
      <c r="C921" s="124"/>
      <c r="D921" s="83"/>
      <c r="E921" s="26"/>
      <c r="F921" s="26" t="s">
        <v>3044</v>
      </c>
      <c r="G921" s="124"/>
      <c r="H921" s="33"/>
    </row>
    <row r="922" spans="1:8" ht="14">
      <c r="A922" s="124"/>
      <c r="B922" s="124"/>
      <c r="C922" s="124"/>
      <c r="D922" s="83"/>
      <c r="E922" s="26"/>
      <c r="F922" s="26" t="s">
        <v>3048</v>
      </c>
      <c r="G922" s="124"/>
      <c r="H922" s="33"/>
    </row>
    <row r="923" spans="1:8" ht="14">
      <c r="A923" s="124"/>
      <c r="B923" s="124"/>
      <c r="C923" s="124"/>
      <c r="D923" s="83"/>
      <c r="E923" s="26" t="s">
        <v>3052</v>
      </c>
      <c r="F923" s="26" t="s">
        <v>3053</v>
      </c>
      <c r="G923" s="98">
        <v>40</v>
      </c>
      <c r="H923" s="33"/>
    </row>
    <row r="924" spans="1:8" ht="14">
      <c r="A924" s="124"/>
      <c r="B924" s="124"/>
      <c r="C924" s="124"/>
      <c r="D924" s="83"/>
      <c r="E924" s="26"/>
      <c r="F924" s="26" t="s">
        <v>3054</v>
      </c>
      <c r="G924" s="124"/>
      <c r="H924" s="33"/>
    </row>
    <row r="925" spans="1:8" ht="14">
      <c r="A925" s="124"/>
      <c r="B925" s="124"/>
      <c r="C925" s="124"/>
      <c r="D925" s="83"/>
      <c r="E925" s="26"/>
      <c r="F925" s="26" t="s">
        <v>3055</v>
      </c>
      <c r="G925" s="124"/>
      <c r="H925" s="33"/>
    </row>
    <row r="926" spans="1:8" ht="28">
      <c r="A926" s="124"/>
      <c r="B926" s="124"/>
      <c r="C926" s="124"/>
      <c r="D926" s="83"/>
      <c r="E926" s="26"/>
      <c r="F926" s="26" t="s">
        <v>3056</v>
      </c>
      <c r="G926" s="124"/>
      <c r="H926" s="33"/>
    </row>
    <row r="927" spans="1:8" ht="28">
      <c r="A927" s="124"/>
      <c r="B927" s="124"/>
      <c r="C927" s="124"/>
      <c r="D927" s="83"/>
      <c r="E927" s="26"/>
      <c r="F927" s="26" t="s">
        <v>3057</v>
      </c>
      <c r="G927" s="124"/>
      <c r="H927" s="33"/>
    </row>
    <row r="928" spans="1:8" ht="14">
      <c r="A928" s="124"/>
      <c r="B928" s="124"/>
      <c r="C928" s="124"/>
      <c r="D928" s="83"/>
      <c r="E928" s="26"/>
      <c r="F928" s="26" t="s">
        <v>3058</v>
      </c>
      <c r="G928" s="124"/>
      <c r="H928" s="33"/>
    </row>
    <row r="929" spans="1:8" ht="14">
      <c r="A929" s="124"/>
      <c r="B929" s="124"/>
      <c r="C929" s="124"/>
      <c r="D929" s="83"/>
      <c r="E929" s="26"/>
      <c r="F929" s="26" t="s">
        <v>3059</v>
      </c>
      <c r="G929" s="124"/>
      <c r="H929" s="33"/>
    </row>
    <row r="930" spans="1:8" ht="14">
      <c r="A930" s="124"/>
      <c r="B930" s="124"/>
      <c r="C930" s="124"/>
      <c r="D930" s="83"/>
      <c r="E930" s="26"/>
      <c r="F930" s="26" t="s">
        <v>3060</v>
      </c>
      <c r="G930" s="124"/>
      <c r="H930" s="33"/>
    </row>
    <row r="931" spans="1:8" ht="14">
      <c r="A931" s="124"/>
      <c r="B931" s="124"/>
      <c r="C931" s="124"/>
      <c r="D931" s="83"/>
      <c r="E931" s="26"/>
      <c r="F931" s="26" t="s">
        <v>3061</v>
      </c>
      <c r="G931" s="124"/>
      <c r="H931" s="33"/>
    </row>
    <row r="932" spans="1:8" ht="14">
      <c r="A932" s="124"/>
      <c r="B932" s="124"/>
      <c r="C932" s="124"/>
      <c r="D932" s="83"/>
      <c r="E932" s="26"/>
      <c r="F932" s="26" t="s">
        <v>3062</v>
      </c>
      <c r="G932" s="124"/>
      <c r="H932" s="33"/>
    </row>
    <row r="933" spans="1:8" ht="14">
      <c r="A933" s="124"/>
      <c r="B933" s="124"/>
      <c r="C933" s="124"/>
      <c r="D933" s="83"/>
      <c r="E933" s="26"/>
      <c r="F933" s="26" t="s">
        <v>3063</v>
      </c>
      <c r="G933" s="124"/>
      <c r="H933" s="33"/>
    </row>
    <row r="934" spans="1:8" ht="14">
      <c r="A934" s="124"/>
      <c r="B934" s="124"/>
      <c r="C934" s="124"/>
      <c r="D934" s="83"/>
      <c r="E934" s="26"/>
      <c r="F934" s="26" t="s">
        <v>3064</v>
      </c>
      <c r="G934" s="124"/>
      <c r="H934" s="33"/>
    </row>
    <row r="935" spans="1:8" ht="14">
      <c r="A935" s="124"/>
      <c r="B935" s="124"/>
      <c r="C935" s="124"/>
      <c r="D935" s="83"/>
      <c r="E935" s="26"/>
      <c r="F935" s="26" t="s">
        <v>3065</v>
      </c>
      <c r="G935" s="124"/>
      <c r="H935" s="33"/>
    </row>
    <row r="936" spans="1:8" ht="14">
      <c r="A936" s="124"/>
      <c r="B936" s="124"/>
      <c r="C936" s="124"/>
      <c r="D936" s="83"/>
      <c r="E936" s="26"/>
      <c r="F936" s="26" t="s">
        <v>3066</v>
      </c>
      <c r="G936" s="124"/>
      <c r="H936" s="33"/>
    </row>
    <row r="937" spans="1:8" ht="14">
      <c r="A937" s="124"/>
      <c r="B937" s="124"/>
      <c r="C937" s="124"/>
      <c r="D937" s="83"/>
      <c r="E937" s="26"/>
      <c r="F937" s="26" t="s">
        <v>3067</v>
      </c>
      <c r="G937" s="124"/>
      <c r="H937" s="33"/>
    </row>
    <row r="938" spans="1:8" ht="14">
      <c r="A938" s="124"/>
      <c r="B938" s="124"/>
      <c r="C938" s="124"/>
      <c r="D938" s="83"/>
      <c r="E938" s="26"/>
      <c r="F938" s="26" t="s">
        <v>3068</v>
      </c>
      <c r="G938" s="124"/>
      <c r="H938" s="33"/>
    </row>
    <row r="939" spans="1:8" ht="14">
      <c r="A939" s="124"/>
      <c r="B939" s="124"/>
      <c r="C939" s="124"/>
      <c r="D939" s="83"/>
      <c r="E939" s="26"/>
      <c r="F939" s="26" t="s">
        <v>3069</v>
      </c>
      <c r="G939" s="124"/>
      <c r="H939" s="33"/>
    </row>
    <row r="940" spans="1:8" ht="14">
      <c r="A940" s="124"/>
      <c r="B940" s="124"/>
      <c r="C940" s="124"/>
      <c r="D940" s="83"/>
      <c r="E940" s="26"/>
      <c r="F940" s="26" t="s">
        <v>3070</v>
      </c>
      <c r="G940" s="124"/>
      <c r="H940" s="33"/>
    </row>
    <row r="941" spans="1:8" ht="14">
      <c r="A941" s="124"/>
      <c r="B941" s="124"/>
      <c r="C941" s="124"/>
      <c r="D941" s="83"/>
      <c r="E941" s="26"/>
      <c r="F941" s="26" t="s">
        <v>3071</v>
      </c>
      <c r="G941" s="124"/>
      <c r="H941" s="33"/>
    </row>
    <row r="942" spans="1:8" ht="14">
      <c r="A942" s="124"/>
      <c r="B942" s="124"/>
      <c r="C942" s="124"/>
      <c r="D942" s="83"/>
      <c r="E942" s="26"/>
      <c r="F942" s="26" t="s">
        <v>3072</v>
      </c>
      <c r="G942" s="124"/>
      <c r="H942" s="33"/>
    </row>
    <row r="943" spans="1:8" ht="14">
      <c r="A943" s="124"/>
      <c r="B943" s="124"/>
      <c r="C943" s="124"/>
      <c r="D943" s="83"/>
      <c r="E943" s="26"/>
      <c r="F943" s="26" t="s">
        <v>3073</v>
      </c>
      <c r="G943" s="124"/>
      <c r="H943" s="33"/>
    </row>
    <row r="944" spans="1:8" ht="14">
      <c r="A944" s="124"/>
      <c r="B944" s="124"/>
      <c r="C944" s="124"/>
      <c r="D944" s="83"/>
      <c r="E944" s="26"/>
      <c r="F944" s="26" t="s">
        <v>3074</v>
      </c>
      <c r="G944" s="124"/>
      <c r="H944" s="33"/>
    </row>
    <row r="945" spans="1:8" ht="14">
      <c r="A945" s="124"/>
      <c r="B945" s="124"/>
      <c r="C945" s="124"/>
      <c r="D945" s="83"/>
      <c r="E945" s="26"/>
      <c r="F945" s="26" t="s">
        <v>3075</v>
      </c>
      <c r="G945" s="124"/>
      <c r="H945" s="33"/>
    </row>
    <row r="946" spans="1:8" ht="14">
      <c r="A946" s="124"/>
      <c r="B946" s="124"/>
      <c r="C946" s="124"/>
      <c r="D946" s="83"/>
      <c r="E946" s="26"/>
      <c r="F946" s="26" t="s">
        <v>3076</v>
      </c>
      <c r="G946" s="124"/>
      <c r="H946" s="33"/>
    </row>
    <row r="947" spans="1:8" ht="14">
      <c r="A947" s="124"/>
      <c r="B947" s="124"/>
      <c r="C947" s="124"/>
      <c r="D947" s="83"/>
      <c r="E947" s="26"/>
      <c r="F947" s="26" t="s">
        <v>3077</v>
      </c>
      <c r="G947" s="124"/>
      <c r="H947" s="33"/>
    </row>
    <row r="948" spans="1:8" ht="14">
      <c r="A948" s="124"/>
      <c r="B948" s="124"/>
      <c r="C948" s="124"/>
      <c r="D948" s="83"/>
      <c r="E948" s="26"/>
      <c r="F948" s="26" t="s">
        <v>3078</v>
      </c>
      <c r="G948" s="124"/>
      <c r="H948" s="33"/>
    </row>
    <row r="949" spans="1:8" ht="14">
      <c r="A949" s="124"/>
      <c r="B949" s="124"/>
      <c r="C949" s="124"/>
      <c r="D949" s="83"/>
      <c r="E949" s="26"/>
      <c r="F949" s="26" t="s">
        <v>3079</v>
      </c>
      <c r="G949" s="124"/>
      <c r="H949" s="33"/>
    </row>
    <row r="950" spans="1:8" ht="14">
      <c r="A950" s="124"/>
      <c r="B950" s="124"/>
      <c r="C950" s="124"/>
      <c r="D950" s="83"/>
      <c r="E950" s="26"/>
      <c r="F950" s="26" t="s">
        <v>3078</v>
      </c>
      <c r="G950" s="124"/>
      <c r="H950" s="33"/>
    </row>
    <row r="951" spans="1:8" ht="14">
      <c r="A951" s="124"/>
      <c r="B951" s="124"/>
      <c r="C951" s="124"/>
      <c r="D951" s="83"/>
      <c r="E951" s="26"/>
      <c r="F951" s="26" t="s">
        <v>3080</v>
      </c>
      <c r="G951" s="124"/>
      <c r="H951" s="33"/>
    </row>
    <row r="952" spans="1:8" ht="14">
      <c r="A952" s="124"/>
      <c r="B952" s="124"/>
      <c r="C952" s="124"/>
      <c r="D952" s="83"/>
      <c r="E952" s="26"/>
      <c r="F952" s="26" t="s">
        <v>3081</v>
      </c>
      <c r="G952" s="124"/>
      <c r="H952" s="33"/>
    </row>
    <row r="953" spans="1:8" ht="14">
      <c r="A953" s="124"/>
      <c r="B953" s="124"/>
      <c r="C953" s="124"/>
      <c r="D953" s="83"/>
      <c r="E953" s="26"/>
      <c r="F953" s="26" t="s">
        <v>3082</v>
      </c>
      <c r="G953" s="124"/>
      <c r="H953" s="33"/>
    </row>
    <row r="954" spans="1:8" ht="14">
      <c r="A954" s="124"/>
      <c r="B954" s="124"/>
      <c r="C954" s="124"/>
      <c r="D954" s="83"/>
      <c r="E954" s="26"/>
      <c r="F954" s="26" t="s">
        <v>3083</v>
      </c>
      <c r="G954" s="124"/>
      <c r="H954" s="33"/>
    </row>
    <row r="955" spans="1:8" ht="14">
      <c r="A955" s="124"/>
      <c r="B955" s="124"/>
      <c r="C955" s="124"/>
      <c r="D955" s="83"/>
      <c r="E955" s="26"/>
      <c r="F955" s="26" t="s">
        <v>3084</v>
      </c>
      <c r="G955" s="124"/>
      <c r="H955" s="33"/>
    </row>
    <row r="956" spans="1:8" ht="14">
      <c r="A956" s="124"/>
      <c r="B956" s="124"/>
      <c r="C956" s="124"/>
      <c r="D956" s="83"/>
      <c r="E956" s="26"/>
      <c r="F956" s="26" t="s">
        <v>3085</v>
      </c>
      <c r="G956" s="124"/>
      <c r="H956" s="33"/>
    </row>
    <row r="957" spans="1:8" ht="14">
      <c r="A957" s="124"/>
      <c r="B957" s="124"/>
      <c r="C957" s="124"/>
      <c r="D957" s="83"/>
      <c r="E957" s="26"/>
      <c r="F957" s="26" t="s">
        <v>3086</v>
      </c>
      <c r="G957" s="124"/>
      <c r="H957" s="33"/>
    </row>
    <row r="958" spans="1:8" ht="14">
      <c r="A958" s="124"/>
      <c r="B958" s="124"/>
      <c r="C958" s="124"/>
      <c r="D958" s="83"/>
      <c r="E958" s="26"/>
      <c r="F958" s="26" t="s">
        <v>3087</v>
      </c>
      <c r="G958" s="124"/>
      <c r="H958" s="33"/>
    </row>
    <row r="959" spans="1:8" ht="14">
      <c r="A959" s="124"/>
      <c r="B959" s="124"/>
      <c r="C959" s="124"/>
      <c r="D959" s="83"/>
      <c r="E959" s="26"/>
      <c r="F959" s="26" t="s">
        <v>3088</v>
      </c>
      <c r="G959" s="124"/>
      <c r="H959" s="33"/>
    </row>
    <row r="960" spans="1:8" ht="28">
      <c r="A960" s="124"/>
      <c r="B960" s="124"/>
      <c r="C960" s="124"/>
      <c r="D960" s="83"/>
      <c r="E960" s="26"/>
      <c r="F960" s="26" t="s">
        <v>3089</v>
      </c>
      <c r="G960" s="124"/>
      <c r="H960" s="33"/>
    </row>
    <row r="961" spans="1:8" ht="14">
      <c r="A961" s="124"/>
      <c r="B961" s="124"/>
      <c r="C961" s="124"/>
      <c r="D961" s="83"/>
      <c r="E961" s="26"/>
      <c r="F961" s="26" t="s">
        <v>3090</v>
      </c>
      <c r="G961" s="124"/>
      <c r="H961" s="33"/>
    </row>
    <row r="962" spans="1:8" ht="14">
      <c r="A962" s="124"/>
      <c r="B962" s="124"/>
      <c r="C962" s="124"/>
      <c r="D962" s="83"/>
      <c r="E962" s="26"/>
      <c r="F962" s="26" t="s">
        <v>3091</v>
      </c>
      <c r="G962" s="124"/>
      <c r="H962" s="33"/>
    </row>
    <row r="963" spans="1:8" ht="14">
      <c r="A963" s="124"/>
      <c r="B963" s="124"/>
      <c r="C963" s="124"/>
      <c r="D963" s="83"/>
      <c r="E963" s="26" t="s">
        <v>3092</v>
      </c>
      <c r="F963" s="26" t="s">
        <v>3093</v>
      </c>
      <c r="G963" s="98">
        <v>9</v>
      </c>
      <c r="H963" s="33"/>
    </row>
    <row r="964" spans="1:8" ht="14">
      <c r="A964" s="124"/>
      <c r="B964" s="124"/>
      <c r="C964" s="124"/>
      <c r="D964" s="83"/>
      <c r="E964" s="26"/>
      <c r="F964" s="26" t="s">
        <v>3094</v>
      </c>
      <c r="G964" s="124"/>
      <c r="H964" s="33"/>
    </row>
    <row r="965" spans="1:8" ht="14">
      <c r="A965" s="124"/>
      <c r="B965" s="124"/>
      <c r="C965" s="124"/>
      <c r="D965" s="83"/>
      <c r="E965" s="26"/>
      <c r="F965" s="26" t="s">
        <v>3095</v>
      </c>
      <c r="G965" s="124"/>
      <c r="H965" s="33"/>
    </row>
    <row r="966" spans="1:8" ht="14">
      <c r="A966" s="124"/>
      <c r="B966" s="124"/>
      <c r="C966" s="124"/>
      <c r="D966" s="83"/>
      <c r="E966" s="26"/>
      <c r="F966" s="26" t="s">
        <v>3096</v>
      </c>
      <c r="G966" s="124"/>
      <c r="H966" s="33"/>
    </row>
    <row r="967" spans="1:8" ht="14">
      <c r="A967" s="124"/>
      <c r="B967" s="124"/>
      <c r="C967" s="124"/>
      <c r="D967" s="83"/>
      <c r="E967" s="26"/>
      <c r="F967" s="26" t="s">
        <v>3097</v>
      </c>
      <c r="G967" s="124"/>
      <c r="H967" s="33"/>
    </row>
    <row r="968" spans="1:8" ht="14">
      <c r="A968" s="124"/>
      <c r="B968" s="124"/>
      <c r="C968" s="124"/>
      <c r="D968" s="83"/>
      <c r="E968" s="26"/>
      <c r="F968" s="26" t="s">
        <v>3098</v>
      </c>
      <c r="G968" s="124"/>
      <c r="H968" s="33"/>
    </row>
    <row r="969" spans="1:8" ht="14">
      <c r="A969" s="124"/>
      <c r="B969" s="124"/>
      <c r="C969" s="124"/>
      <c r="D969" s="83"/>
      <c r="E969" s="26"/>
      <c r="F969" s="26" t="s">
        <v>3099</v>
      </c>
      <c r="G969" s="124"/>
      <c r="H969" s="33"/>
    </row>
    <row r="970" spans="1:8" ht="14">
      <c r="A970" s="124"/>
      <c r="B970" s="124"/>
      <c r="C970" s="124"/>
      <c r="D970" s="83"/>
      <c r="E970" s="26"/>
      <c r="F970" s="26" t="s">
        <v>3100</v>
      </c>
      <c r="G970" s="124"/>
      <c r="H970" s="33"/>
    </row>
    <row r="971" spans="1:8" ht="14">
      <c r="A971" s="124"/>
      <c r="B971" s="124"/>
      <c r="C971" s="124"/>
      <c r="D971" s="83"/>
      <c r="E971" s="26"/>
      <c r="F971" s="26" t="s">
        <v>3101</v>
      </c>
      <c r="G971" s="124"/>
      <c r="H971" s="33"/>
    </row>
    <row r="972" spans="1:8" ht="14">
      <c r="A972" s="124"/>
      <c r="B972" s="124"/>
      <c r="C972" s="124"/>
      <c r="D972" s="83"/>
      <c r="E972" s="26" t="s">
        <v>3102</v>
      </c>
      <c r="F972" s="26" t="s">
        <v>3103</v>
      </c>
      <c r="G972" s="1">
        <v>1</v>
      </c>
      <c r="H972" s="33"/>
    </row>
    <row r="973" spans="1:8" ht="14">
      <c r="A973" s="124"/>
      <c r="B973" s="124"/>
      <c r="C973" s="124"/>
      <c r="D973" s="83"/>
      <c r="E973" s="26" t="s">
        <v>3104</v>
      </c>
      <c r="F973" s="26" t="s">
        <v>3105</v>
      </c>
      <c r="G973" s="98">
        <v>4</v>
      </c>
      <c r="H973" s="33"/>
    </row>
    <row r="974" spans="1:8" ht="14">
      <c r="A974" s="124"/>
      <c r="B974" s="124"/>
      <c r="C974" s="124"/>
      <c r="D974" s="83"/>
      <c r="E974" s="26"/>
      <c r="F974" s="26" t="s">
        <v>3106</v>
      </c>
      <c r="G974" s="124"/>
      <c r="H974" s="33"/>
    </row>
    <row r="975" spans="1:8" ht="14">
      <c r="A975" s="124"/>
      <c r="B975" s="124"/>
      <c r="C975" s="124"/>
      <c r="D975" s="83"/>
      <c r="E975" s="26"/>
      <c r="F975" s="26" t="s">
        <v>3107</v>
      </c>
      <c r="G975" s="124"/>
      <c r="H975" s="33"/>
    </row>
    <row r="976" spans="1:8" ht="14">
      <c r="A976" s="124"/>
      <c r="B976" s="124"/>
      <c r="C976" s="124"/>
      <c r="D976" s="83"/>
      <c r="E976" s="26"/>
      <c r="F976" s="26" t="s">
        <v>3108</v>
      </c>
      <c r="G976" s="124"/>
      <c r="H976" s="33"/>
    </row>
    <row r="977" spans="1:8" ht="14">
      <c r="A977" s="124"/>
      <c r="B977" s="124"/>
      <c r="C977" s="83"/>
      <c r="D977" s="83"/>
      <c r="E977" s="26" t="s">
        <v>3109</v>
      </c>
      <c r="F977" s="26" t="s">
        <v>3110</v>
      </c>
      <c r="G977" s="98">
        <v>4</v>
      </c>
      <c r="H977" s="33"/>
    </row>
    <row r="978" spans="1:8" ht="14">
      <c r="A978" s="124"/>
      <c r="B978" s="124"/>
      <c r="C978" s="83"/>
      <c r="D978" s="83"/>
      <c r="E978" s="26"/>
      <c r="F978" s="26" t="s">
        <v>3111</v>
      </c>
      <c r="G978" s="124"/>
      <c r="H978" s="33"/>
    </row>
    <row r="979" spans="1:8" ht="14">
      <c r="A979" s="124"/>
      <c r="B979" s="124"/>
      <c r="C979" s="83"/>
      <c r="D979" s="83"/>
      <c r="E979" s="26"/>
      <c r="F979" s="26" t="s">
        <v>3112</v>
      </c>
      <c r="G979" s="124"/>
      <c r="H979" s="33"/>
    </row>
    <row r="980" spans="1:8" ht="14">
      <c r="A980" s="124"/>
      <c r="B980" s="124"/>
      <c r="C980" s="83"/>
      <c r="D980" s="83"/>
      <c r="E980" s="26"/>
      <c r="F980" s="26" t="s">
        <v>3113</v>
      </c>
      <c r="G980" s="124"/>
      <c r="H980" s="33"/>
    </row>
    <row r="981" spans="1:8" ht="14">
      <c r="A981" s="124"/>
      <c r="B981" s="124"/>
      <c r="C981" s="83"/>
      <c r="D981" s="83"/>
      <c r="E981" s="26" t="s">
        <v>3114</v>
      </c>
      <c r="F981" s="26" t="s">
        <v>3115</v>
      </c>
      <c r="G981" s="98">
        <v>17</v>
      </c>
      <c r="H981" s="33"/>
    </row>
    <row r="982" spans="1:8" ht="14">
      <c r="A982" s="124"/>
      <c r="B982" s="124"/>
      <c r="C982" s="83"/>
      <c r="D982" s="83"/>
      <c r="E982" s="26"/>
      <c r="F982" s="26" t="s">
        <v>3116</v>
      </c>
      <c r="G982" s="124"/>
      <c r="H982" s="33"/>
    </row>
    <row r="983" spans="1:8" ht="13">
      <c r="A983" s="124"/>
      <c r="B983" s="124"/>
      <c r="C983" s="83"/>
      <c r="D983" s="83"/>
      <c r="E983" s="26"/>
      <c r="F983" s="1" t="s">
        <v>3117</v>
      </c>
      <c r="G983" s="124"/>
      <c r="H983" s="33"/>
    </row>
    <row r="984" spans="1:8" ht="14">
      <c r="A984" s="124"/>
      <c r="B984" s="124"/>
      <c r="C984" s="83"/>
      <c r="D984" s="83"/>
      <c r="E984" s="26"/>
      <c r="F984" s="26" t="s">
        <v>3118</v>
      </c>
      <c r="G984" s="124"/>
      <c r="H984" s="33"/>
    </row>
    <row r="985" spans="1:8" ht="14">
      <c r="A985" s="124"/>
      <c r="B985" s="124"/>
      <c r="C985" s="83"/>
      <c r="D985" s="83"/>
      <c r="E985" s="26"/>
      <c r="F985" s="26" t="s">
        <v>3119</v>
      </c>
      <c r="G985" s="124"/>
      <c r="H985" s="33"/>
    </row>
    <row r="986" spans="1:8" ht="14">
      <c r="A986" s="124"/>
      <c r="B986" s="124"/>
      <c r="C986" s="83"/>
      <c r="D986" s="83"/>
      <c r="E986" s="26"/>
      <c r="F986" s="26" t="s">
        <v>3120</v>
      </c>
      <c r="G986" s="124"/>
      <c r="H986" s="33"/>
    </row>
    <row r="987" spans="1:8" ht="14">
      <c r="A987" s="124"/>
      <c r="B987" s="124"/>
      <c r="C987" s="83"/>
      <c r="D987" s="83"/>
      <c r="E987" s="26"/>
      <c r="F987" s="26" t="s">
        <v>3121</v>
      </c>
      <c r="G987" s="124"/>
      <c r="H987" s="33"/>
    </row>
    <row r="988" spans="1:8" ht="14">
      <c r="A988" s="124"/>
      <c r="B988" s="124"/>
      <c r="C988" s="83"/>
      <c r="D988" s="83"/>
      <c r="E988" s="26"/>
      <c r="F988" s="26" t="s">
        <v>3122</v>
      </c>
      <c r="G988" s="124"/>
      <c r="H988" s="33"/>
    </row>
    <row r="989" spans="1:8" ht="14">
      <c r="A989" s="124"/>
      <c r="B989" s="124"/>
      <c r="C989" s="83"/>
      <c r="D989" s="83"/>
      <c r="E989" s="26"/>
      <c r="F989" s="26" t="s">
        <v>3123</v>
      </c>
      <c r="G989" s="124"/>
      <c r="H989" s="33"/>
    </row>
    <row r="990" spans="1:8" ht="14">
      <c r="A990" s="124"/>
      <c r="B990" s="124"/>
      <c r="C990" s="83"/>
      <c r="D990" s="83"/>
      <c r="E990" s="26"/>
      <c r="F990" s="26" t="s">
        <v>3124</v>
      </c>
      <c r="G990" s="124"/>
      <c r="H990" s="33"/>
    </row>
    <row r="991" spans="1:8" ht="14">
      <c r="A991" s="124"/>
      <c r="B991" s="124"/>
      <c r="C991" s="83"/>
      <c r="D991" s="83"/>
      <c r="E991" s="26"/>
      <c r="F991" s="26" t="s">
        <v>3125</v>
      </c>
      <c r="G991" s="124"/>
      <c r="H991" s="33"/>
    </row>
    <row r="992" spans="1:8" ht="14">
      <c r="A992" s="124"/>
      <c r="B992" s="124"/>
      <c r="C992" s="83"/>
      <c r="D992" s="83"/>
      <c r="E992" s="26"/>
      <c r="F992" s="26" t="s">
        <v>3126</v>
      </c>
      <c r="G992" s="124"/>
      <c r="H992" s="33"/>
    </row>
    <row r="993" spans="1:26" ht="14">
      <c r="A993" s="124"/>
      <c r="B993" s="124"/>
      <c r="C993" s="83"/>
      <c r="D993" s="83"/>
      <c r="E993" s="26"/>
      <c r="F993" s="26" t="s">
        <v>3127</v>
      </c>
      <c r="G993" s="124"/>
      <c r="H993" s="33"/>
    </row>
    <row r="994" spans="1:26" ht="28">
      <c r="A994" s="124"/>
      <c r="B994" s="124"/>
      <c r="C994" s="83"/>
      <c r="D994" s="83"/>
      <c r="E994" s="26"/>
      <c r="F994" s="26" t="s">
        <v>3128</v>
      </c>
      <c r="G994" s="124"/>
      <c r="H994" s="33"/>
    </row>
    <row r="995" spans="1:26" ht="14">
      <c r="A995" s="124"/>
      <c r="B995" s="124"/>
      <c r="C995" s="83"/>
      <c r="D995" s="83"/>
      <c r="E995" s="26"/>
      <c r="F995" s="26" t="s">
        <v>3129</v>
      </c>
      <c r="G995" s="124"/>
      <c r="H995" s="33"/>
    </row>
    <row r="996" spans="1:26" ht="14">
      <c r="A996" s="124"/>
      <c r="B996" s="124"/>
      <c r="C996" s="83"/>
      <c r="D996" s="83"/>
      <c r="E996" s="26"/>
      <c r="F996" s="26" t="s">
        <v>3130</v>
      </c>
      <c r="G996" s="124"/>
      <c r="H996" s="33"/>
    </row>
    <row r="997" spans="1:26" ht="14">
      <c r="A997" s="124"/>
      <c r="B997" s="124"/>
      <c r="C997" s="83"/>
      <c r="D997" s="83"/>
      <c r="E997" s="26"/>
      <c r="F997" s="26" t="s">
        <v>3131</v>
      </c>
      <c r="G997" s="124"/>
      <c r="H997" s="33"/>
    </row>
    <row r="998" spans="1:26" ht="28">
      <c r="A998" s="124"/>
      <c r="B998" s="124"/>
      <c r="C998" s="83"/>
      <c r="D998" s="83"/>
      <c r="E998" s="26" t="s">
        <v>3132</v>
      </c>
      <c r="F998" s="26" t="s">
        <v>3133</v>
      </c>
      <c r="G998" s="98">
        <v>5</v>
      </c>
      <c r="H998" s="33"/>
    </row>
    <row r="999" spans="1:26" ht="14">
      <c r="A999" s="26"/>
      <c r="B999" s="26"/>
      <c r="C999" s="83"/>
      <c r="D999" s="83"/>
      <c r="E999" s="26"/>
      <c r="F999" s="26" t="s">
        <v>3134</v>
      </c>
      <c r="G999" s="124"/>
      <c r="H999" s="33"/>
    </row>
    <row r="1000" spans="1:26" ht="14">
      <c r="A1000" s="26"/>
      <c r="B1000" s="26"/>
      <c r="C1000" s="83"/>
      <c r="D1000" s="83"/>
      <c r="E1000" s="26"/>
      <c r="F1000" s="26" t="s">
        <v>3135</v>
      </c>
      <c r="G1000" s="124"/>
      <c r="H1000" s="33"/>
    </row>
    <row r="1001" spans="1:26" ht="28">
      <c r="A1001" s="26"/>
      <c r="B1001" s="26"/>
      <c r="C1001" s="83"/>
      <c r="D1001" s="83"/>
      <c r="E1001" s="26"/>
      <c r="F1001" s="26" t="s">
        <v>3136</v>
      </c>
      <c r="G1001" s="124"/>
      <c r="H1001" s="33"/>
    </row>
    <row r="1002" spans="1:26" ht="28">
      <c r="A1002" s="26"/>
      <c r="B1002" s="26"/>
      <c r="C1002" s="83"/>
      <c r="D1002" s="83"/>
      <c r="E1002" s="26"/>
      <c r="F1002" s="26" t="s">
        <v>3137</v>
      </c>
      <c r="G1002" s="124"/>
      <c r="H1002" s="33"/>
    </row>
    <row r="1003" spans="1:26" ht="13">
      <c r="A1003" s="26"/>
      <c r="B1003" s="26"/>
      <c r="C1003" s="83"/>
      <c r="D1003" s="83"/>
      <c r="E1003" s="26"/>
      <c r="F1003" s="26"/>
      <c r="G1003" s="1" t="s">
        <v>2843</v>
      </c>
      <c r="H1003" s="33"/>
    </row>
    <row r="1004" spans="1:26" ht="13">
      <c r="A1004" s="26"/>
      <c r="B1004" s="26"/>
      <c r="C1004" s="83"/>
      <c r="D1004" s="83"/>
      <c r="E1004" s="26"/>
      <c r="F1004" s="26"/>
      <c r="G1004" s="1">
        <f>SUM(G723:G1002)</f>
        <v>280</v>
      </c>
      <c r="H1004" s="33"/>
    </row>
    <row r="1005" spans="1:26" ht="28">
      <c r="A1005" s="123" t="s">
        <v>3138</v>
      </c>
      <c r="B1005" s="123" t="s">
        <v>3139</v>
      </c>
      <c r="C1005" s="125" t="s">
        <v>3140</v>
      </c>
      <c r="D1005" s="83"/>
      <c r="E1005" s="26" t="s">
        <v>3141</v>
      </c>
      <c r="F1005" s="26" t="s">
        <v>3142</v>
      </c>
      <c r="G1005" s="98">
        <v>52</v>
      </c>
      <c r="H1005" s="1" t="s">
        <v>3143</v>
      </c>
      <c r="I1005" s="1"/>
      <c r="J1005" s="1"/>
      <c r="K1005" s="1"/>
      <c r="L1005" s="1"/>
      <c r="M1005" s="1"/>
      <c r="N1005" s="1"/>
      <c r="O1005" s="1"/>
      <c r="P1005" s="1"/>
      <c r="Q1005" s="1"/>
      <c r="R1005" s="1"/>
      <c r="S1005" s="1"/>
      <c r="T1005" s="1"/>
      <c r="U1005" s="1"/>
      <c r="V1005" s="1"/>
      <c r="W1005" s="1"/>
      <c r="X1005" s="1"/>
      <c r="Y1005" s="1"/>
      <c r="Z1005" s="1"/>
    </row>
    <row r="1006" spans="1:26" ht="28">
      <c r="A1006" s="123"/>
      <c r="B1006" s="124"/>
      <c r="C1006" s="124"/>
      <c r="D1006" s="83"/>
      <c r="E1006" s="84"/>
      <c r="F1006" s="26" t="s">
        <v>3144</v>
      </c>
      <c r="G1006" s="124"/>
      <c r="H1006" s="33"/>
    </row>
    <row r="1007" spans="1:26" ht="28">
      <c r="A1007" s="123"/>
      <c r="B1007" s="124"/>
      <c r="C1007" s="124"/>
      <c r="D1007" s="83"/>
      <c r="E1007" s="26"/>
      <c r="F1007" s="26" t="s">
        <v>3145</v>
      </c>
      <c r="G1007" s="124"/>
      <c r="H1007" s="33"/>
    </row>
    <row r="1008" spans="1:26" ht="28">
      <c r="A1008" s="123"/>
      <c r="B1008" s="124"/>
      <c r="C1008" s="124"/>
      <c r="D1008" s="83"/>
      <c r="E1008" s="26"/>
      <c r="F1008" s="26" t="s">
        <v>3146</v>
      </c>
      <c r="G1008" s="124"/>
      <c r="H1008" s="33"/>
    </row>
    <row r="1009" spans="1:8" ht="14">
      <c r="A1009" s="123"/>
      <c r="B1009" s="124"/>
      <c r="C1009" s="124"/>
      <c r="D1009" s="83"/>
      <c r="E1009" s="26"/>
      <c r="F1009" s="26" t="s">
        <v>3147</v>
      </c>
      <c r="G1009" s="124"/>
      <c r="H1009" s="33"/>
    </row>
    <row r="1010" spans="1:8" ht="28">
      <c r="A1010" s="123"/>
      <c r="B1010" s="124"/>
      <c r="C1010" s="124"/>
      <c r="D1010" s="83"/>
      <c r="E1010" s="26"/>
      <c r="F1010" s="26" t="s">
        <v>3148</v>
      </c>
      <c r="G1010" s="124"/>
      <c r="H1010" s="33"/>
    </row>
    <row r="1011" spans="1:8" ht="14">
      <c r="A1011" s="123"/>
      <c r="B1011" s="124"/>
      <c r="C1011" s="124"/>
      <c r="D1011" s="83"/>
      <c r="E1011" s="26"/>
      <c r="F1011" s="26" t="s">
        <v>3149</v>
      </c>
      <c r="G1011" s="124"/>
      <c r="H1011" s="33"/>
    </row>
    <row r="1012" spans="1:8" ht="28">
      <c r="A1012" s="123"/>
      <c r="B1012" s="124"/>
      <c r="C1012" s="124"/>
      <c r="D1012" s="83"/>
      <c r="E1012" s="84"/>
      <c r="F1012" s="26" t="s">
        <v>3150</v>
      </c>
      <c r="G1012" s="124"/>
      <c r="H1012" s="33"/>
    </row>
    <row r="1013" spans="1:8" ht="28">
      <c r="A1013" s="123"/>
      <c r="B1013" s="124"/>
      <c r="C1013" s="124"/>
      <c r="D1013" s="83"/>
      <c r="E1013" s="26"/>
      <c r="F1013" s="26" t="s">
        <v>3151</v>
      </c>
      <c r="G1013" s="124"/>
      <c r="H1013" s="33"/>
    </row>
    <row r="1014" spans="1:8" ht="14">
      <c r="A1014" s="123"/>
      <c r="B1014" s="124"/>
      <c r="C1014" s="124"/>
      <c r="D1014" s="83"/>
      <c r="E1014" s="26"/>
      <c r="F1014" s="26" t="s">
        <v>3152</v>
      </c>
      <c r="G1014" s="124"/>
      <c r="H1014" s="33"/>
    </row>
    <row r="1015" spans="1:8" ht="28">
      <c r="A1015" s="123"/>
      <c r="B1015" s="124"/>
      <c r="C1015" s="124"/>
      <c r="D1015" s="83"/>
      <c r="E1015" s="26"/>
      <c r="F1015" s="26" t="s">
        <v>3153</v>
      </c>
      <c r="G1015" s="124"/>
      <c r="H1015" s="33"/>
    </row>
    <row r="1016" spans="1:8" ht="28">
      <c r="A1016" s="123"/>
      <c r="B1016" s="124"/>
      <c r="C1016" s="124"/>
      <c r="D1016" s="83"/>
      <c r="E1016" s="26"/>
      <c r="F1016" s="26" t="s">
        <v>3154</v>
      </c>
      <c r="G1016" s="124"/>
      <c r="H1016" s="33"/>
    </row>
    <row r="1017" spans="1:8" ht="28">
      <c r="A1017" s="123"/>
      <c r="B1017" s="124"/>
      <c r="C1017" s="124"/>
      <c r="D1017" s="83"/>
      <c r="E1017" s="26"/>
      <c r="F1017" s="26" t="s">
        <v>3155</v>
      </c>
      <c r="G1017" s="124"/>
      <c r="H1017" s="33"/>
    </row>
    <row r="1018" spans="1:8" ht="14">
      <c r="A1018" s="123"/>
      <c r="B1018" s="124"/>
      <c r="C1018" s="124"/>
      <c r="D1018" s="83"/>
      <c r="E1018" s="26"/>
      <c r="F1018" s="26" t="s">
        <v>3156</v>
      </c>
      <c r="G1018" s="124"/>
      <c r="H1018" s="33"/>
    </row>
    <row r="1019" spans="1:8" ht="14">
      <c r="A1019" s="123"/>
      <c r="B1019" s="124"/>
      <c r="C1019" s="124"/>
      <c r="D1019" s="83"/>
      <c r="E1019" s="26"/>
      <c r="F1019" s="26" t="s">
        <v>3157</v>
      </c>
      <c r="G1019" s="124"/>
      <c r="H1019" s="33"/>
    </row>
    <row r="1020" spans="1:8" ht="14">
      <c r="A1020" s="123"/>
      <c r="B1020" s="124"/>
      <c r="C1020" s="124"/>
      <c r="D1020" s="83"/>
      <c r="E1020" s="26"/>
      <c r="F1020" s="26" t="s">
        <v>3158</v>
      </c>
      <c r="G1020" s="124"/>
      <c r="H1020" s="33"/>
    </row>
    <row r="1021" spans="1:8" ht="14">
      <c r="A1021" s="123"/>
      <c r="B1021" s="124"/>
      <c r="C1021" s="124"/>
      <c r="D1021" s="83"/>
      <c r="E1021" s="26"/>
      <c r="F1021" s="26" t="s">
        <v>3159</v>
      </c>
      <c r="G1021" s="124"/>
      <c r="H1021" s="33"/>
    </row>
    <row r="1022" spans="1:8" ht="14">
      <c r="A1022" s="123"/>
      <c r="B1022" s="124"/>
      <c r="C1022" s="124"/>
      <c r="D1022" s="83"/>
      <c r="E1022" s="26"/>
      <c r="F1022" s="26" t="s">
        <v>3160</v>
      </c>
      <c r="G1022" s="124"/>
      <c r="H1022" s="33"/>
    </row>
    <row r="1023" spans="1:8" ht="14">
      <c r="A1023" s="123"/>
      <c r="B1023" s="124"/>
      <c r="C1023" s="124"/>
      <c r="D1023" s="83"/>
      <c r="E1023" s="26"/>
      <c r="F1023" s="26" t="s">
        <v>3161</v>
      </c>
      <c r="G1023" s="124"/>
      <c r="H1023" s="33"/>
    </row>
    <row r="1024" spans="1:8" ht="14">
      <c r="A1024" s="123"/>
      <c r="B1024" s="124"/>
      <c r="C1024" s="124"/>
      <c r="D1024" s="83"/>
      <c r="E1024" s="26"/>
      <c r="F1024" s="26" t="s">
        <v>3162</v>
      </c>
      <c r="G1024" s="124"/>
      <c r="H1024" s="33"/>
    </row>
    <row r="1025" spans="1:8" ht="14">
      <c r="A1025" s="123"/>
      <c r="B1025" s="124"/>
      <c r="C1025" s="124"/>
      <c r="D1025" s="83"/>
      <c r="E1025" s="26"/>
      <c r="F1025" s="26" t="s">
        <v>3163</v>
      </c>
      <c r="G1025" s="124"/>
      <c r="H1025" s="33"/>
    </row>
    <row r="1026" spans="1:8" ht="14">
      <c r="A1026" s="123"/>
      <c r="B1026" s="124"/>
      <c r="C1026" s="124"/>
      <c r="D1026" s="83"/>
      <c r="E1026" s="26"/>
      <c r="F1026" s="26" t="s">
        <v>3164</v>
      </c>
      <c r="G1026" s="124"/>
      <c r="H1026" s="33"/>
    </row>
    <row r="1027" spans="1:8" ht="14">
      <c r="A1027" s="123"/>
      <c r="B1027" s="124"/>
      <c r="C1027" s="124"/>
      <c r="D1027" s="83"/>
      <c r="E1027" s="26"/>
      <c r="F1027" s="26" t="s">
        <v>3164</v>
      </c>
      <c r="G1027" s="124"/>
      <c r="H1027" s="33"/>
    </row>
    <row r="1028" spans="1:8" ht="14">
      <c r="A1028" s="123"/>
      <c r="B1028" s="124"/>
      <c r="C1028" s="124"/>
      <c r="D1028" s="83"/>
      <c r="E1028" s="26"/>
      <c r="F1028" s="26" t="s">
        <v>3165</v>
      </c>
      <c r="G1028" s="124"/>
      <c r="H1028" s="33"/>
    </row>
    <row r="1029" spans="1:8" ht="14">
      <c r="A1029" s="123"/>
      <c r="B1029" s="124"/>
      <c r="C1029" s="124"/>
      <c r="D1029" s="83"/>
      <c r="E1029" s="26"/>
      <c r="F1029" s="26" t="s">
        <v>3166</v>
      </c>
      <c r="G1029" s="124"/>
      <c r="H1029" s="33"/>
    </row>
    <row r="1030" spans="1:8" ht="28">
      <c r="A1030" s="123"/>
      <c r="B1030" s="124"/>
      <c r="C1030" s="124"/>
      <c r="D1030" s="83"/>
      <c r="E1030" s="26"/>
      <c r="F1030" s="26" t="s">
        <v>3167</v>
      </c>
      <c r="G1030" s="124"/>
      <c r="H1030" s="33"/>
    </row>
    <row r="1031" spans="1:8" ht="14">
      <c r="A1031" s="123"/>
      <c r="B1031" s="124"/>
      <c r="C1031" s="124"/>
      <c r="D1031" s="83"/>
      <c r="E1031" s="84"/>
      <c r="F1031" s="26" t="s">
        <v>3168</v>
      </c>
      <c r="G1031" s="124"/>
      <c r="H1031" s="33"/>
    </row>
    <row r="1032" spans="1:8" ht="28">
      <c r="A1032" s="123"/>
      <c r="B1032" s="124"/>
      <c r="C1032" s="124"/>
      <c r="D1032" s="83"/>
      <c r="E1032" s="26"/>
      <c r="F1032" s="26" t="s">
        <v>3169</v>
      </c>
      <c r="G1032" s="124"/>
      <c r="H1032" s="33"/>
    </row>
    <row r="1033" spans="1:8" ht="14">
      <c r="A1033" s="123"/>
      <c r="B1033" s="124"/>
      <c r="C1033" s="124"/>
      <c r="D1033" s="83"/>
      <c r="E1033" s="26"/>
      <c r="F1033" s="26" t="s">
        <v>3170</v>
      </c>
      <c r="G1033" s="124"/>
      <c r="H1033" s="33"/>
    </row>
    <row r="1034" spans="1:8" ht="14">
      <c r="A1034" s="123"/>
      <c r="B1034" s="124"/>
      <c r="C1034" s="124"/>
      <c r="D1034" s="83"/>
      <c r="E1034" s="26"/>
      <c r="F1034" s="26" t="s">
        <v>3170</v>
      </c>
      <c r="G1034" s="124"/>
      <c r="H1034" s="33"/>
    </row>
    <row r="1035" spans="1:8" ht="28">
      <c r="A1035" s="123"/>
      <c r="B1035" s="124"/>
      <c r="C1035" s="124"/>
      <c r="D1035" s="83"/>
      <c r="E1035" s="26"/>
      <c r="F1035" s="26" t="s">
        <v>3171</v>
      </c>
      <c r="G1035" s="124"/>
      <c r="H1035" s="33"/>
    </row>
    <row r="1036" spans="1:8" ht="14">
      <c r="A1036" s="123"/>
      <c r="B1036" s="124"/>
      <c r="C1036" s="124"/>
      <c r="D1036" s="83"/>
      <c r="E1036" s="26"/>
      <c r="F1036" s="26" t="s">
        <v>3172</v>
      </c>
      <c r="G1036" s="124"/>
      <c r="H1036" s="33"/>
    </row>
    <row r="1037" spans="1:8" ht="28">
      <c r="A1037" s="123"/>
      <c r="B1037" s="124"/>
      <c r="C1037" s="124"/>
      <c r="D1037" s="83"/>
      <c r="E1037" s="84"/>
      <c r="F1037" s="26" t="s">
        <v>3173</v>
      </c>
      <c r="G1037" s="124"/>
      <c r="H1037" s="33"/>
    </row>
    <row r="1038" spans="1:8" ht="14">
      <c r="A1038" s="123"/>
      <c r="B1038" s="124"/>
      <c r="C1038" s="124"/>
      <c r="D1038" s="83"/>
      <c r="E1038" s="26"/>
      <c r="F1038" s="26" t="s">
        <v>3174</v>
      </c>
      <c r="G1038" s="124"/>
      <c r="H1038" s="33"/>
    </row>
    <row r="1039" spans="1:8" ht="14">
      <c r="A1039" s="123"/>
      <c r="B1039" s="124"/>
      <c r="C1039" s="124"/>
      <c r="D1039" s="83"/>
      <c r="E1039" s="26"/>
      <c r="F1039" s="26" t="s">
        <v>3175</v>
      </c>
      <c r="G1039" s="124"/>
      <c r="H1039" s="33"/>
    </row>
    <row r="1040" spans="1:8" ht="14">
      <c r="A1040" s="123"/>
      <c r="B1040" s="124"/>
      <c r="C1040" s="124"/>
      <c r="D1040" s="83"/>
      <c r="E1040" s="26"/>
      <c r="F1040" s="26" t="s">
        <v>3176</v>
      </c>
      <c r="G1040" s="124"/>
      <c r="H1040" s="33"/>
    </row>
    <row r="1041" spans="1:8" ht="14">
      <c r="A1041" s="123"/>
      <c r="B1041" s="124"/>
      <c r="C1041" s="124"/>
      <c r="D1041" s="83"/>
      <c r="E1041" s="26"/>
      <c r="F1041" s="26" t="s">
        <v>3177</v>
      </c>
      <c r="G1041" s="124"/>
      <c r="H1041" s="33"/>
    </row>
    <row r="1042" spans="1:8" ht="14">
      <c r="A1042" s="123"/>
      <c r="B1042" s="124"/>
      <c r="C1042" s="124"/>
      <c r="D1042" s="83"/>
      <c r="E1042" s="26"/>
      <c r="F1042" s="26" t="s">
        <v>3178</v>
      </c>
      <c r="G1042" s="124"/>
      <c r="H1042" s="33"/>
    </row>
    <row r="1043" spans="1:8" ht="14">
      <c r="A1043" s="123"/>
      <c r="B1043" s="124"/>
      <c r="C1043" s="124"/>
      <c r="D1043" s="83"/>
      <c r="E1043" s="26"/>
      <c r="F1043" s="26" t="s">
        <v>3179</v>
      </c>
      <c r="G1043" s="124"/>
      <c r="H1043" s="33"/>
    </row>
    <row r="1044" spans="1:8" ht="14">
      <c r="A1044" s="123"/>
      <c r="B1044" s="124"/>
      <c r="C1044" s="124"/>
      <c r="D1044" s="83"/>
      <c r="E1044" s="26"/>
      <c r="F1044" s="26" t="s">
        <v>3180</v>
      </c>
      <c r="G1044" s="124"/>
      <c r="H1044" s="33"/>
    </row>
    <row r="1045" spans="1:8" ht="28">
      <c r="A1045" s="123"/>
      <c r="B1045" s="124"/>
      <c r="C1045" s="124"/>
      <c r="D1045" s="83"/>
      <c r="E1045" s="26"/>
      <c r="F1045" s="26" t="s">
        <v>3181</v>
      </c>
      <c r="G1045" s="124"/>
      <c r="H1045" s="33"/>
    </row>
    <row r="1046" spans="1:8" ht="14">
      <c r="A1046" s="123"/>
      <c r="B1046" s="124"/>
      <c r="C1046" s="124"/>
      <c r="D1046" s="83"/>
      <c r="E1046" s="26"/>
      <c r="F1046" s="26" t="s">
        <v>3182</v>
      </c>
      <c r="G1046" s="124"/>
      <c r="H1046" s="33"/>
    </row>
    <row r="1047" spans="1:8" ht="28">
      <c r="A1047" s="123"/>
      <c r="B1047" s="124"/>
      <c r="C1047" s="124"/>
      <c r="D1047" s="83"/>
      <c r="E1047" s="84"/>
      <c r="F1047" s="26" t="s">
        <v>3183</v>
      </c>
      <c r="G1047" s="124"/>
      <c r="H1047" s="33"/>
    </row>
    <row r="1048" spans="1:8" ht="14">
      <c r="A1048" s="123"/>
      <c r="B1048" s="124"/>
      <c r="C1048" s="124"/>
      <c r="D1048" s="83"/>
      <c r="E1048" s="26"/>
      <c r="F1048" s="26" t="s">
        <v>3184</v>
      </c>
      <c r="G1048" s="124"/>
      <c r="H1048" s="33"/>
    </row>
    <row r="1049" spans="1:8" ht="14">
      <c r="A1049" s="123"/>
      <c r="B1049" s="124"/>
      <c r="C1049" s="124"/>
      <c r="D1049" s="83"/>
      <c r="E1049" s="26"/>
      <c r="F1049" s="26" t="s">
        <v>3184</v>
      </c>
      <c r="G1049" s="124"/>
      <c r="H1049" s="33"/>
    </row>
    <row r="1050" spans="1:8" ht="14">
      <c r="A1050" s="123"/>
      <c r="B1050" s="124"/>
      <c r="C1050" s="124"/>
      <c r="D1050" s="83"/>
      <c r="E1050" s="26"/>
      <c r="F1050" s="26" t="s">
        <v>3185</v>
      </c>
      <c r="G1050" s="124"/>
      <c r="H1050" s="33"/>
    </row>
    <row r="1051" spans="1:8" ht="14">
      <c r="A1051" s="123"/>
      <c r="B1051" s="124"/>
      <c r="C1051" s="124"/>
      <c r="D1051" s="83"/>
      <c r="E1051" s="26"/>
      <c r="F1051" s="26" t="s">
        <v>3186</v>
      </c>
      <c r="G1051" s="124"/>
      <c r="H1051" s="33"/>
    </row>
    <row r="1052" spans="1:8" ht="14">
      <c r="A1052" s="123"/>
      <c r="B1052" s="124"/>
      <c r="C1052" s="124"/>
      <c r="D1052" s="83"/>
      <c r="E1052" s="26"/>
      <c r="F1052" s="26" t="s">
        <v>3187</v>
      </c>
      <c r="G1052" s="124"/>
      <c r="H1052" s="33"/>
    </row>
    <row r="1053" spans="1:8" ht="14">
      <c r="A1053" s="123"/>
      <c r="B1053" s="124"/>
      <c r="C1053" s="124"/>
      <c r="D1053" s="83"/>
      <c r="E1053" s="26"/>
      <c r="F1053" s="26" t="s">
        <v>3188</v>
      </c>
      <c r="G1053" s="124"/>
      <c r="H1053" s="33"/>
    </row>
    <row r="1054" spans="1:8" ht="28">
      <c r="A1054" s="123"/>
      <c r="B1054" s="124"/>
      <c r="C1054" s="124"/>
      <c r="D1054" s="83"/>
      <c r="E1054" s="26"/>
      <c r="F1054" s="26" t="s">
        <v>3189</v>
      </c>
      <c r="G1054" s="124"/>
      <c r="H1054" s="33"/>
    </row>
    <row r="1055" spans="1:8" ht="14">
      <c r="A1055" s="123"/>
      <c r="B1055" s="124"/>
      <c r="C1055" s="124"/>
      <c r="D1055" s="83"/>
      <c r="E1055" s="26"/>
      <c r="F1055" s="26" t="s">
        <v>3190</v>
      </c>
      <c r="G1055" s="124"/>
      <c r="H1055" s="33"/>
    </row>
    <row r="1056" spans="1:8" ht="28">
      <c r="A1056" s="123"/>
      <c r="B1056" s="124"/>
      <c r="C1056" s="124"/>
      <c r="D1056" s="83"/>
      <c r="E1056" s="26"/>
      <c r="F1056" s="26" t="s">
        <v>3191</v>
      </c>
      <c r="G1056" s="124"/>
      <c r="H1056" s="33"/>
    </row>
    <row r="1057" spans="1:8" ht="14">
      <c r="A1057" s="123"/>
      <c r="B1057" s="124"/>
      <c r="C1057" s="124"/>
      <c r="D1057" s="83"/>
      <c r="E1057" s="26" t="s">
        <v>3192</v>
      </c>
      <c r="F1057" s="26" t="s">
        <v>3193</v>
      </c>
      <c r="G1057" s="98">
        <v>14</v>
      </c>
      <c r="H1057" s="1" t="s">
        <v>3194</v>
      </c>
    </row>
    <row r="1058" spans="1:8" ht="14">
      <c r="A1058" s="123"/>
      <c r="B1058" s="124"/>
      <c r="C1058" s="124"/>
      <c r="D1058" s="83"/>
      <c r="E1058" s="26"/>
      <c r="F1058" s="26" t="s">
        <v>3193</v>
      </c>
      <c r="G1058" s="124"/>
      <c r="H1058" s="33"/>
    </row>
    <row r="1059" spans="1:8" ht="14">
      <c r="A1059" s="123"/>
      <c r="B1059" s="124"/>
      <c r="C1059" s="124"/>
      <c r="D1059" s="83"/>
      <c r="E1059" s="26"/>
      <c r="F1059" s="26" t="s">
        <v>3195</v>
      </c>
      <c r="G1059" s="124"/>
      <c r="H1059" s="33"/>
    </row>
    <row r="1060" spans="1:8" ht="14">
      <c r="A1060" s="123"/>
      <c r="B1060" s="124"/>
      <c r="C1060" s="124"/>
      <c r="D1060" s="83"/>
      <c r="E1060" s="26"/>
      <c r="F1060" s="26" t="s">
        <v>3196</v>
      </c>
      <c r="G1060" s="124"/>
      <c r="H1060" s="33"/>
    </row>
    <row r="1061" spans="1:8" ht="28">
      <c r="A1061" s="123"/>
      <c r="B1061" s="124"/>
      <c r="C1061" s="124"/>
      <c r="D1061" s="83"/>
      <c r="E1061" s="26"/>
      <c r="F1061" s="26" t="s">
        <v>3197</v>
      </c>
      <c r="G1061" s="124"/>
      <c r="H1061" s="33"/>
    </row>
    <row r="1062" spans="1:8" ht="14">
      <c r="A1062" s="123"/>
      <c r="B1062" s="124"/>
      <c r="C1062" s="124"/>
      <c r="D1062" s="83"/>
      <c r="E1062" s="26"/>
      <c r="F1062" s="26" t="s">
        <v>3198</v>
      </c>
      <c r="G1062" s="124"/>
      <c r="H1062" s="33"/>
    </row>
    <row r="1063" spans="1:8" ht="14">
      <c r="A1063" s="123"/>
      <c r="B1063" s="124"/>
      <c r="C1063" s="124"/>
      <c r="D1063" s="83"/>
      <c r="E1063" s="26"/>
      <c r="F1063" s="26" t="s">
        <v>3199</v>
      </c>
      <c r="G1063" s="124"/>
      <c r="H1063" s="33"/>
    </row>
    <row r="1064" spans="1:8" ht="14">
      <c r="A1064" s="123"/>
      <c r="B1064" s="124"/>
      <c r="C1064" s="124"/>
      <c r="D1064" s="83"/>
      <c r="E1064" s="26"/>
      <c r="F1064" s="26" t="s">
        <v>3200</v>
      </c>
      <c r="G1064" s="124"/>
      <c r="H1064" s="33"/>
    </row>
    <row r="1065" spans="1:8" ht="14">
      <c r="A1065" s="123"/>
      <c r="B1065" s="124"/>
      <c r="C1065" s="124"/>
      <c r="D1065" s="83"/>
      <c r="E1065" s="26"/>
      <c r="F1065" s="26" t="s">
        <v>3201</v>
      </c>
      <c r="G1065" s="124"/>
      <c r="H1065" s="33"/>
    </row>
    <row r="1066" spans="1:8" ht="14">
      <c r="A1066" s="123"/>
      <c r="B1066" s="124"/>
      <c r="C1066" s="124"/>
      <c r="D1066" s="83"/>
      <c r="E1066" s="26"/>
      <c r="F1066" s="26" t="s">
        <v>3202</v>
      </c>
      <c r="G1066" s="124"/>
      <c r="H1066" s="33"/>
    </row>
    <row r="1067" spans="1:8" ht="14">
      <c r="A1067" s="123"/>
      <c r="B1067" s="124"/>
      <c r="C1067" s="124"/>
      <c r="D1067" s="83"/>
      <c r="E1067" s="26"/>
      <c r="F1067" s="26" t="s">
        <v>3203</v>
      </c>
      <c r="G1067" s="124"/>
      <c r="H1067" s="33"/>
    </row>
    <row r="1068" spans="1:8" ht="14">
      <c r="A1068" s="123"/>
      <c r="B1068" s="124"/>
      <c r="C1068" s="124"/>
      <c r="D1068" s="83"/>
      <c r="E1068" s="26"/>
      <c r="F1068" s="26" t="s">
        <v>3204</v>
      </c>
      <c r="G1068" s="124"/>
      <c r="H1068" s="33"/>
    </row>
    <row r="1069" spans="1:8" ht="28">
      <c r="A1069" s="123"/>
      <c r="B1069" s="124"/>
      <c r="C1069" s="124"/>
      <c r="D1069" s="83"/>
      <c r="E1069" s="26"/>
      <c r="F1069" s="26" t="s">
        <v>3205</v>
      </c>
      <c r="G1069" s="124"/>
      <c r="H1069" s="33"/>
    </row>
    <row r="1070" spans="1:8" ht="14">
      <c r="A1070" s="123"/>
      <c r="B1070" s="124"/>
      <c r="C1070" s="124"/>
      <c r="D1070" s="83"/>
      <c r="E1070" s="26"/>
      <c r="F1070" s="26" t="s">
        <v>3206</v>
      </c>
      <c r="G1070" s="124"/>
      <c r="H1070" s="33"/>
    </row>
    <row r="1071" spans="1:8" ht="28">
      <c r="A1071" s="123"/>
      <c r="B1071" s="124"/>
      <c r="C1071" s="124"/>
      <c r="D1071" s="83"/>
      <c r="E1071" s="26" t="s">
        <v>3207</v>
      </c>
      <c r="F1071" s="26" t="s">
        <v>3208</v>
      </c>
      <c r="G1071" s="98">
        <v>19</v>
      </c>
      <c r="H1071" s="1" t="s">
        <v>3209</v>
      </c>
    </row>
    <row r="1072" spans="1:8" ht="14">
      <c r="A1072" s="123"/>
      <c r="B1072" s="124"/>
      <c r="C1072" s="124"/>
      <c r="D1072" s="83"/>
      <c r="E1072" s="85"/>
      <c r="F1072" s="26" t="s">
        <v>3210</v>
      </c>
      <c r="G1072" s="124"/>
      <c r="H1072" s="33"/>
    </row>
    <row r="1073" spans="1:8" ht="14">
      <c r="A1073" s="123"/>
      <c r="B1073" s="124"/>
      <c r="C1073" s="124"/>
      <c r="D1073" s="83"/>
      <c r="E1073" s="26"/>
      <c r="F1073" s="26" t="s">
        <v>3211</v>
      </c>
      <c r="G1073" s="124"/>
      <c r="H1073" s="33"/>
    </row>
    <row r="1074" spans="1:8" ht="14">
      <c r="A1074" s="123"/>
      <c r="B1074" s="124"/>
      <c r="C1074" s="124"/>
      <c r="D1074" s="83"/>
      <c r="E1074" s="26"/>
      <c r="F1074" s="26" t="s">
        <v>3212</v>
      </c>
      <c r="G1074" s="124"/>
      <c r="H1074" s="33"/>
    </row>
    <row r="1075" spans="1:8" ht="28">
      <c r="A1075" s="123"/>
      <c r="B1075" s="124"/>
      <c r="C1075" s="124"/>
      <c r="D1075" s="83"/>
      <c r="E1075" s="26"/>
      <c r="F1075" s="26" t="s">
        <v>3213</v>
      </c>
      <c r="G1075" s="124"/>
      <c r="H1075" s="33"/>
    </row>
    <row r="1076" spans="1:8" ht="14">
      <c r="A1076" s="123"/>
      <c r="B1076" s="124"/>
      <c r="C1076" s="124"/>
      <c r="D1076" s="83"/>
      <c r="E1076" s="26"/>
      <c r="F1076" s="26" t="s">
        <v>3214</v>
      </c>
      <c r="G1076" s="124"/>
      <c r="H1076" s="33"/>
    </row>
    <row r="1077" spans="1:8" ht="14">
      <c r="A1077" s="123"/>
      <c r="B1077" s="124"/>
      <c r="C1077" s="124"/>
      <c r="D1077" s="83"/>
      <c r="E1077" s="26"/>
      <c r="F1077" s="26" t="s">
        <v>3215</v>
      </c>
      <c r="G1077" s="124"/>
      <c r="H1077" s="33"/>
    </row>
    <row r="1078" spans="1:8" ht="28">
      <c r="A1078" s="123"/>
      <c r="B1078" s="124"/>
      <c r="C1078" s="124"/>
      <c r="D1078" s="83"/>
      <c r="E1078" s="26"/>
      <c r="F1078" s="26" t="s">
        <v>3216</v>
      </c>
      <c r="G1078" s="124"/>
      <c r="H1078" s="33"/>
    </row>
    <row r="1079" spans="1:8" ht="14">
      <c r="A1079" s="123"/>
      <c r="B1079" s="124"/>
      <c r="C1079" s="124"/>
      <c r="D1079" s="83"/>
      <c r="E1079" s="26"/>
      <c r="F1079" s="26" t="s">
        <v>3217</v>
      </c>
      <c r="G1079" s="124"/>
      <c r="H1079" s="33"/>
    </row>
    <row r="1080" spans="1:8" ht="14">
      <c r="A1080" s="123"/>
      <c r="B1080" s="124"/>
      <c r="C1080" s="124"/>
      <c r="D1080" s="83"/>
      <c r="E1080" s="85"/>
      <c r="F1080" s="26" t="s">
        <v>3218</v>
      </c>
      <c r="G1080" s="124"/>
      <c r="H1080" s="33"/>
    </row>
    <row r="1081" spans="1:8" ht="14">
      <c r="A1081" s="123"/>
      <c r="B1081" s="124"/>
      <c r="C1081" s="124"/>
      <c r="D1081" s="83"/>
      <c r="E1081" s="26"/>
      <c r="F1081" s="26" t="s">
        <v>3219</v>
      </c>
      <c r="G1081" s="124"/>
      <c r="H1081" s="33"/>
    </row>
    <row r="1082" spans="1:8" ht="14">
      <c r="A1082" s="123"/>
      <c r="B1082" s="124"/>
      <c r="C1082" s="124"/>
      <c r="D1082" s="83"/>
      <c r="E1082" s="26"/>
      <c r="F1082" s="26" t="s">
        <v>3220</v>
      </c>
      <c r="G1082" s="124"/>
      <c r="H1082" s="33"/>
    </row>
    <row r="1083" spans="1:8" ht="14">
      <c r="A1083" s="123"/>
      <c r="B1083" s="124"/>
      <c r="C1083" s="124"/>
      <c r="D1083" s="83"/>
      <c r="E1083" s="26"/>
      <c r="F1083" s="26" t="s">
        <v>3221</v>
      </c>
      <c r="G1083" s="124"/>
      <c r="H1083" s="33"/>
    </row>
    <row r="1084" spans="1:8" ht="28">
      <c r="A1084" s="123"/>
      <c r="B1084" s="124"/>
      <c r="C1084" s="124"/>
      <c r="D1084" s="83"/>
      <c r="E1084" s="26"/>
      <c r="F1084" s="26" t="s">
        <v>3222</v>
      </c>
      <c r="G1084" s="124"/>
      <c r="H1084" s="33"/>
    </row>
    <row r="1085" spans="1:8" ht="14">
      <c r="A1085" s="123"/>
      <c r="B1085" s="124"/>
      <c r="C1085" s="124"/>
      <c r="D1085" s="83"/>
      <c r="E1085" s="26"/>
      <c r="F1085" s="26" t="s">
        <v>3223</v>
      </c>
      <c r="G1085" s="124"/>
      <c r="H1085" s="33"/>
    </row>
    <row r="1086" spans="1:8" ht="14">
      <c r="A1086" s="123"/>
      <c r="B1086" s="124"/>
      <c r="C1086" s="124"/>
      <c r="D1086" s="83"/>
      <c r="E1086" s="26"/>
      <c r="F1086" s="26" t="s">
        <v>3224</v>
      </c>
      <c r="G1086" s="124"/>
      <c r="H1086" s="33"/>
    </row>
    <row r="1087" spans="1:8" ht="14">
      <c r="A1087" s="123"/>
      <c r="B1087" s="124"/>
      <c r="C1087" s="124"/>
      <c r="D1087" s="83"/>
      <c r="E1087" s="26"/>
      <c r="F1087" s="26" t="s">
        <v>3225</v>
      </c>
      <c r="G1087" s="124"/>
      <c r="H1087" s="33"/>
    </row>
    <row r="1088" spans="1:8" ht="14">
      <c r="A1088" s="123"/>
      <c r="B1088" s="124"/>
      <c r="C1088" s="124"/>
      <c r="D1088" s="83"/>
      <c r="E1088" s="26"/>
      <c r="F1088" s="26" t="s">
        <v>3226</v>
      </c>
      <c r="G1088" s="124"/>
      <c r="H1088" s="33"/>
    </row>
    <row r="1089" spans="1:8" ht="28">
      <c r="A1089" s="123"/>
      <c r="B1089" s="124"/>
      <c r="C1089" s="124"/>
      <c r="D1089" s="83"/>
      <c r="E1089" s="85"/>
      <c r="F1089" s="26" t="s">
        <v>3227</v>
      </c>
      <c r="G1089" s="124"/>
      <c r="H1089" s="33"/>
    </row>
    <row r="1090" spans="1:8" ht="14">
      <c r="A1090" s="123"/>
      <c r="B1090" s="124"/>
      <c r="C1090" s="125" t="s">
        <v>3228</v>
      </c>
      <c r="D1090" s="83"/>
      <c r="E1090" s="26" t="s">
        <v>3229</v>
      </c>
      <c r="F1090" s="26" t="s">
        <v>3230</v>
      </c>
      <c r="G1090" s="98">
        <v>6</v>
      </c>
      <c r="H1090" s="1" t="s">
        <v>3231</v>
      </c>
    </row>
    <row r="1091" spans="1:8" ht="28">
      <c r="A1091" s="123"/>
      <c r="B1091" s="124"/>
      <c r="C1091" s="124"/>
      <c r="D1091" s="83"/>
      <c r="E1091" s="26"/>
      <c r="F1091" s="26" t="s">
        <v>3232</v>
      </c>
      <c r="G1091" s="124"/>
      <c r="H1091" s="33"/>
    </row>
    <row r="1092" spans="1:8" ht="14">
      <c r="A1092" s="123"/>
      <c r="B1092" s="124"/>
      <c r="C1092" s="124"/>
      <c r="D1092" s="83"/>
      <c r="E1092" s="26"/>
      <c r="F1092" s="26" t="s">
        <v>3233</v>
      </c>
      <c r="G1092" s="124"/>
      <c r="H1092" s="33"/>
    </row>
    <row r="1093" spans="1:8" ht="28">
      <c r="A1093" s="123"/>
      <c r="B1093" s="124"/>
      <c r="C1093" s="124"/>
      <c r="D1093" s="83"/>
      <c r="E1093" s="26"/>
      <c r="F1093" s="26" t="s">
        <v>3234</v>
      </c>
      <c r="G1093" s="124"/>
      <c r="H1093" s="33"/>
    </row>
    <row r="1094" spans="1:8" ht="14">
      <c r="A1094" s="123"/>
      <c r="B1094" s="124"/>
      <c r="C1094" s="124"/>
      <c r="D1094" s="83"/>
      <c r="E1094" s="26"/>
      <c r="F1094" s="26" t="s">
        <v>3235</v>
      </c>
      <c r="G1094" s="124"/>
      <c r="H1094" s="33"/>
    </row>
    <row r="1095" spans="1:8" ht="28">
      <c r="A1095" s="123"/>
      <c r="B1095" s="124"/>
      <c r="C1095" s="124"/>
      <c r="D1095" s="83"/>
      <c r="E1095" s="26"/>
      <c r="F1095" s="26" t="s">
        <v>3236</v>
      </c>
      <c r="G1095" s="124"/>
      <c r="H1095" s="33"/>
    </row>
    <row r="1096" spans="1:8" ht="14">
      <c r="A1096" s="123"/>
      <c r="B1096" s="124"/>
      <c r="C1096" s="124"/>
      <c r="D1096" s="83"/>
      <c r="E1096" s="26" t="s">
        <v>3237</v>
      </c>
      <c r="F1096" s="26" t="s">
        <v>3238</v>
      </c>
      <c r="G1096" s="98">
        <v>6</v>
      </c>
      <c r="H1096" s="1" t="s">
        <v>3239</v>
      </c>
    </row>
    <row r="1097" spans="1:8" ht="28">
      <c r="A1097" s="123"/>
      <c r="B1097" s="124"/>
      <c r="C1097" s="124"/>
      <c r="D1097" s="83"/>
      <c r="E1097" s="26"/>
      <c r="F1097" s="26" t="s">
        <v>3240</v>
      </c>
      <c r="G1097" s="124"/>
      <c r="H1097" s="33"/>
    </row>
    <row r="1098" spans="1:8" ht="14">
      <c r="A1098" s="123"/>
      <c r="B1098" s="124"/>
      <c r="C1098" s="124"/>
      <c r="D1098" s="83"/>
      <c r="E1098" s="26"/>
      <c r="F1098" s="26" t="s">
        <v>3241</v>
      </c>
      <c r="G1098" s="124"/>
      <c r="H1098" s="33"/>
    </row>
    <row r="1099" spans="1:8" ht="28">
      <c r="A1099" s="123"/>
      <c r="B1099" s="124"/>
      <c r="C1099" s="124"/>
      <c r="D1099" s="83"/>
      <c r="E1099" s="26"/>
      <c r="F1099" s="26" t="s">
        <v>3242</v>
      </c>
      <c r="G1099" s="124"/>
      <c r="H1099" s="33"/>
    </row>
    <row r="1100" spans="1:8" ht="14">
      <c r="A1100" s="123"/>
      <c r="B1100" s="124"/>
      <c r="C1100" s="124"/>
      <c r="D1100" s="83"/>
      <c r="E1100" s="26"/>
      <c r="F1100" s="26" t="s">
        <v>3243</v>
      </c>
      <c r="G1100" s="124"/>
      <c r="H1100" s="33"/>
    </row>
    <row r="1101" spans="1:8" ht="14">
      <c r="A1101" s="123"/>
      <c r="B1101" s="124"/>
      <c r="C1101" s="124"/>
      <c r="D1101" s="83"/>
      <c r="E1101" s="26"/>
      <c r="F1101" s="26" t="s">
        <v>3244</v>
      </c>
      <c r="G1101" s="124"/>
      <c r="H1101" s="33"/>
    </row>
    <row r="1102" spans="1:8" ht="42">
      <c r="A1102" s="123"/>
      <c r="B1102" s="124"/>
      <c r="C1102" s="124"/>
      <c r="D1102" s="83"/>
      <c r="E1102" s="26" t="s">
        <v>3245</v>
      </c>
      <c r="F1102" s="26" t="s">
        <v>3246</v>
      </c>
      <c r="G1102" s="98">
        <v>12</v>
      </c>
      <c r="H1102" s="1" t="s">
        <v>3247</v>
      </c>
    </row>
    <row r="1103" spans="1:8" ht="28">
      <c r="A1103" s="123"/>
      <c r="B1103" s="124"/>
      <c r="C1103" s="124"/>
      <c r="D1103" s="83"/>
      <c r="E1103" s="26"/>
      <c r="F1103" s="26" t="s">
        <v>3248</v>
      </c>
      <c r="G1103" s="124"/>
      <c r="H1103" s="33"/>
    </row>
    <row r="1104" spans="1:8" ht="28">
      <c r="A1104" s="123"/>
      <c r="B1104" s="124"/>
      <c r="C1104" s="124"/>
      <c r="D1104" s="83"/>
      <c r="E1104" s="26"/>
      <c r="F1104" s="26" t="s">
        <v>3249</v>
      </c>
      <c r="G1104" s="124"/>
      <c r="H1104" s="33"/>
    </row>
    <row r="1105" spans="1:8" ht="14">
      <c r="A1105" s="123"/>
      <c r="B1105" s="124"/>
      <c r="C1105" s="124"/>
      <c r="D1105" s="83"/>
      <c r="E1105" s="26"/>
      <c r="F1105" s="26" t="s">
        <v>3250</v>
      </c>
      <c r="G1105" s="124"/>
      <c r="H1105" s="33"/>
    </row>
    <row r="1106" spans="1:8" ht="14">
      <c r="A1106" s="123"/>
      <c r="B1106" s="124"/>
      <c r="C1106" s="124"/>
      <c r="D1106" s="83"/>
      <c r="E1106" s="26"/>
      <c r="F1106" s="26" t="s">
        <v>3251</v>
      </c>
      <c r="G1106" s="124"/>
      <c r="H1106" s="33"/>
    </row>
    <row r="1107" spans="1:8" ht="14">
      <c r="A1107" s="123"/>
      <c r="B1107" s="124"/>
      <c r="C1107" s="124"/>
      <c r="D1107" s="83"/>
      <c r="E1107" s="26"/>
      <c r="F1107" s="26" t="s">
        <v>3252</v>
      </c>
      <c r="G1107" s="124"/>
      <c r="H1107" s="33"/>
    </row>
    <row r="1108" spans="1:8" ht="28">
      <c r="A1108" s="123"/>
      <c r="B1108" s="124"/>
      <c r="C1108" s="124"/>
      <c r="D1108" s="83"/>
      <c r="E1108" s="26"/>
      <c r="F1108" s="26" t="s">
        <v>3253</v>
      </c>
      <c r="G1108" s="124"/>
      <c r="H1108" s="33"/>
    </row>
    <row r="1109" spans="1:8" ht="14">
      <c r="A1109" s="123"/>
      <c r="B1109" s="124"/>
      <c r="C1109" s="124"/>
      <c r="D1109" s="83"/>
      <c r="E1109" s="26"/>
      <c r="F1109" s="26" t="s">
        <v>3254</v>
      </c>
      <c r="G1109" s="124"/>
      <c r="H1109" s="33"/>
    </row>
    <row r="1110" spans="1:8" ht="14">
      <c r="A1110" s="123"/>
      <c r="B1110" s="124"/>
      <c r="C1110" s="124"/>
      <c r="D1110" s="83"/>
      <c r="E1110" s="26"/>
      <c r="F1110" s="26" t="s">
        <v>3255</v>
      </c>
      <c r="G1110" s="124"/>
      <c r="H1110" s="33"/>
    </row>
    <row r="1111" spans="1:8" ht="28">
      <c r="A1111" s="123"/>
      <c r="B1111" s="124"/>
      <c r="C1111" s="124"/>
      <c r="D1111" s="83"/>
      <c r="E1111" s="26"/>
      <c r="F1111" s="26" t="s">
        <v>3256</v>
      </c>
      <c r="G1111" s="124"/>
      <c r="H1111" s="33"/>
    </row>
    <row r="1112" spans="1:8" ht="14">
      <c r="A1112" s="123"/>
      <c r="B1112" s="124"/>
      <c r="C1112" s="124"/>
      <c r="D1112" s="83"/>
      <c r="E1112" s="26"/>
      <c r="F1112" s="26" t="s">
        <v>3257</v>
      </c>
      <c r="G1112" s="124"/>
      <c r="H1112" s="33"/>
    </row>
    <row r="1113" spans="1:8" ht="14">
      <c r="A1113" s="123"/>
      <c r="B1113" s="124"/>
      <c r="C1113" s="124"/>
      <c r="D1113" s="83"/>
      <c r="E1113" s="26"/>
      <c r="F1113" s="26" t="s">
        <v>3258</v>
      </c>
      <c r="G1113" s="124"/>
      <c r="H1113" s="33"/>
    </row>
    <row r="1114" spans="1:8" ht="28">
      <c r="A1114" s="123"/>
      <c r="B1114" s="124"/>
      <c r="C1114" s="123" t="s">
        <v>3259</v>
      </c>
      <c r="D1114" s="83"/>
      <c r="E1114" s="26" t="s">
        <v>3260</v>
      </c>
      <c r="F1114" s="26" t="s">
        <v>3261</v>
      </c>
      <c r="G1114" s="98">
        <v>26</v>
      </c>
      <c r="H1114" s="1" t="s">
        <v>3262</v>
      </c>
    </row>
    <row r="1115" spans="1:8" ht="14">
      <c r="A1115" s="123"/>
      <c r="B1115" s="124"/>
      <c r="C1115" s="124"/>
      <c r="D1115" s="83"/>
      <c r="E1115" s="85"/>
      <c r="F1115" s="26" t="s">
        <v>3263</v>
      </c>
      <c r="G1115" s="124"/>
      <c r="H1115" s="33"/>
    </row>
    <row r="1116" spans="1:8" ht="14">
      <c r="A1116" s="123"/>
      <c r="B1116" s="124"/>
      <c r="C1116" s="124"/>
      <c r="D1116" s="83"/>
      <c r="E1116" s="26"/>
      <c r="F1116" s="26" t="s">
        <v>3264</v>
      </c>
      <c r="G1116" s="124"/>
      <c r="H1116" s="33"/>
    </row>
    <row r="1117" spans="1:8" ht="14">
      <c r="A1117" s="123"/>
      <c r="B1117" s="124"/>
      <c r="C1117" s="124"/>
      <c r="D1117" s="83"/>
      <c r="E1117" s="26"/>
      <c r="F1117" s="26" t="s">
        <v>3265</v>
      </c>
      <c r="G1117" s="124"/>
      <c r="H1117" s="33"/>
    </row>
    <row r="1118" spans="1:8" ht="14">
      <c r="A1118" s="123"/>
      <c r="B1118" s="124"/>
      <c r="C1118" s="124"/>
      <c r="D1118" s="83"/>
      <c r="E1118" s="26"/>
      <c r="F1118" s="26" t="s">
        <v>3266</v>
      </c>
      <c r="G1118" s="124"/>
      <c r="H1118" s="33"/>
    </row>
    <row r="1119" spans="1:8" ht="14">
      <c r="A1119" s="123"/>
      <c r="B1119" s="124"/>
      <c r="C1119" s="124"/>
      <c r="D1119" s="83"/>
      <c r="E1119" s="85"/>
      <c r="F1119" s="26" t="s">
        <v>3267</v>
      </c>
      <c r="G1119" s="124"/>
      <c r="H1119" s="33"/>
    </row>
    <row r="1120" spans="1:8" ht="14">
      <c r="A1120" s="123"/>
      <c r="B1120" s="124"/>
      <c r="C1120" s="124"/>
      <c r="D1120" s="83"/>
      <c r="E1120" s="26"/>
      <c r="F1120" s="26" t="s">
        <v>3268</v>
      </c>
      <c r="G1120" s="124"/>
      <c r="H1120" s="33"/>
    </row>
    <row r="1121" spans="1:8" ht="14">
      <c r="A1121" s="123"/>
      <c r="B1121" s="124"/>
      <c r="C1121" s="124"/>
      <c r="D1121" s="83"/>
      <c r="E1121" s="26"/>
      <c r="F1121" s="26" t="s">
        <v>3269</v>
      </c>
      <c r="G1121" s="124"/>
      <c r="H1121" s="33"/>
    </row>
    <row r="1122" spans="1:8" ht="28">
      <c r="A1122" s="123"/>
      <c r="B1122" s="124"/>
      <c r="C1122" s="124"/>
      <c r="D1122" s="83"/>
      <c r="E1122" s="26"/>
      <c r="F1122" s="26" t="s">
        <v>3270</v>
      </c>
      <c r="G1122" s="124"/>
      <c r="H1122" s="33"/>
    </row>
    <row r="1123" spans="1:8" ht="14">
      <c r="A1123" s="123"/>
      <c r="B1123" s="124"/>
      <c r="C1123" s="124"/>
      <c r="D1123" s="83"/>
      <c r="E1123" s="26"/>
      <c r="F1123" s="26" t="s">
        <v>3271</v>
      </c>
      <c r="G1123" s="124"/>
      <c r="H1123" s="33"/>
    </row>
    <row r="1124" spans="1:8" ht="14">
      <c r="A1124" s="123"/>
      <c r="B1124" s="124"/>
      <c r="C1124" s="124"/>
      <c r="D1124" s="83"/>
      <c r="E1124" s="26"/>
      <c r="F1124" s="26" t="s">
        <v>3272</v>
      </c>
      <c r="G1124" s="124"/>
      <c r="H1124" s="33"/>
    </row>
    <row r="1125" spans="1:8" ht="14">
      <c r="A1125" s="123"/>
      <c r="B1125" s="124"/>
      <c r="C1125" s="124"/>
      <c r="D1125" s="83"/>
      <c r="E1125" s="26"/>
      <c r="F1125" s="26" t="s">
        <v>3273</v>
      </c>
      <c r="G1125" s="124"/>
      <c r="H1125" s="33"/>
    </row>
    <row r="1126" spans="1:8" ht="14">
      <c r="A1126" s="123"/>
      <c r="B1126" s="124"/>
      <c r="C1126" s="124"/>
      <c r="D1126" s="83"/>
      <c r="E1126" s="26"/>
      <c r="F1126" s="26" t="s">
        <v>3274</v>
      </c>
      <c r="G1126" s="124"/>
      <c r="H1126" s="33"/>
    </row>
    <row r="1127" spans="1:8" ht="14">
      <c r="A1127" s="123"/>
      <c r="B1127" s="124"/>
      <c r="C1127" s="124"/>
      <c r="D1127" s="83"/>
      <c r="E1127" s="26"/>
      <c r="F1127" s="26" t="s">
        <v>3275</v>
      </c>
      <c r="G1127" s="124"/>
      <c r="H1127" s="33"/>
    </row>
    <row r="1128" spans="1:8" ht="14">
      <c r="A1128" s="123"/>
      <c r="B1128" s="124"/>
      <c r="C1128" s="124"/>
      <c r="D1128" s="83"/>
      <c r="E1128" s="85"/>
      <c r="F1128" s="26" t="s">
        <v>3276</v>
      </c>
      <c r="G1128" s="124"/>
      <c r="H1128" s="33"/>
    </row>
    <row r="1129" spans="1:8" ht="14">
      <c r="A1129" s="123"/>
      <c r="B1129" s="124"/>
      <c r="C1129" s="124"/>
      <c r="D1129" s="83"/>
      <c r="E1129" s="26"/>
      <c r="F1129" s="26" t="s">
        <v>3276</v>
      </c>
      <c r="G1129" s="124"/>
      <c r="H1129" s="33"/>
    </row>
    <row r="1130" spans="1:8" ht="14">
      <c r="A1130" s="123"/>
      <c r="B1130" s="124"/>
      <c r="C1130" s="124"/>
      <c r="D1130" s="83"/>
      <c r="E1130" s="26"/>
      <c r="F1130" s="26" t="s">
        <v>3277</v>
      </c>
      <c r="G1130" s="124"/>
      <c r="H1130" s="33"/>
    </row>
    <row r="1131" spans="1:8" ht="14">
      <c r="A1131" s="123"/>
      <c r="B1131" s="124"/>
      <c r="C1131" s="124"/>
      <c r="D1131" s="83"/>
      <c r="E1131" s="26"/>
      <c r="F1131" s="26" t="s">
        <v>3278</v>
      </c>
      <c r="G1131" s="124"/>
      <c r="H1131" s="33"/>
    </row>
    <row r="1132" spans="1:8" ht="14">
      <c r="A1132" s="123"/>
      <c r="B1132" s="124"/>
      <c r="C1132" s="124"/>
      <c r="D1132" s="83"/>
      <c r="E1132" s="26"/>
      <c r="F1132" s="26" t="s">
        <v>3279</v>
      </c>
      <c r="G1132" s="124"/>
      <c r="H1132" s="33"/>
    </row>
    <row r="1133" spans="1:8" ht="28">
      <c r="A1133" s="123"/>
      <c r="B1133" s="124"/>
      <c r="C1133" s="124"/>
      <c r="D1133" s="83"/>
      <c r="E1133" s="26"/>
      <c r="F1133" s="26" t="s">
        <v>3280</v>
      </c>
      <c r="G1133" s="124"/>
      <c r="H1133" s="33"/>
    </row>
    <row r="1134" spans="1:8" ht="14">
      <c r="A1134" s="123"/>
      <c r="B1134" s="124"/>
      <c r="C1134" s="124"/>
      <c r="D1134" s="83"/>
      <c r="E1134" s="26"/>
      <c r="F1134" s="26" t="s">
        <v>3281</v>
      </c>
      <c r="G1134" s="124"/>
      <c r="H1134" s="33"/>
    </row>
    <row r="1135" spans="1:8" ht="14">
      <c r="A1135" s="123"/>
      <c r="B1135" s="124"/>
      <c r="C1135" s="124"/>
      <c r="D1135" s="83"/>
      <c r="E1135" s="26"/>
      <c r="F1135" s="26" t="s">
        <v>3282</v>
      </c>
      <c r="G1135" s="124"/>
      <c r="H1135" s="33"/>
    </row>
    <row r="1136" spans="1:8" ht="14">
      <c r="A1136" s="123"/>
      <c r="B1136" s="124"/>
      <c r="C1136" s="124"/>
      <c r="D1136" s="83"/>
      <c r="E1136" s="26"/>
      <c r="F1136" s="26" t="s">
        <v>3281</v>
      </c>
      <c r="G1136" s="124"/>
      <c r="H1136" s="33"/>
    </row>
    <row r="1137" spans="1:8" ht="14">
      <c r="A1137" s="123"/>
      <c r="B1137" s="124"/>
      <c r="C1137" s="124"/>
      <c r="D1137" s="83"/>
      <c r="E1137" s="26"/>
      <c r="F1137" s="26" t="s">
        <v>3283</v>
      </c>
      <c r="G1137" s="124"/>
      <c r="H1137" s="33"/>
    </row>
    <row r="1138" spans="1:8" ht="14">
      <c r="A1138" s="123"/>
      <c r="B1138" s="124"/>
      <c r="C1138" s="124"/>
      <c r="D1138" s="83"/>
      <c r="E1138" s="26"/>
      <c r="F1138" s="26" t="s">
        <v>3282</v>
      </c>
      <c r="G1138" s="124"/>
      <c r="H1138" s="33"/>
    </row>
    <row r="1139" spans="1:8" ht="14">
      <c r="A1139" s="123"/>
      <c r="B1139" s="124"/>
      <c r="C1139" s="124"/>
      <c r="D1139" s="83"/>
      <c r="E1139" s="26"/>
      <c r="F1139" s="26" t="s">
        <v>3284</v>
      </c>
      <c r="G1139" s="124"/>
      <c r="H1139" s="33"/>
    </row>
    <row r="1140" spans="1:8" ht="28">
      <c r="A1140" s="123"/>
      <c r="B1140" s="124"/>
      <c r="C1140" s="123" t="s">
        <v>3285</v>
      </c>
      <c r="D1140" s="83"/>
      <c r="E1140" s="26" t="s">
        <v>3286</v>
      </c>
      <c r="F1140" s="26" t="s">
        <v>3287</v>
      </c>
      <c r="G1140" s="98">
        <v>12</v>
      </c>
      <c r="H1140" s="1" t="s">
        <v>3288</v>
      </c>
    </row>
    <row r="1141" spans="1:8" ht="14">
      <c r="A1141" s="123"/>
      <c r="B1141" s="124"/>
      <c r="C1141" s="124"/>
      <c r="D1141" s="83"/>
      <c r="E1141" s="26"/>
      <c r="F1141" s="26" t="s">
        <v>3289</v>
      </c>
      <c r="G1141" s="124"/>
      <c r="H1141" s="33"/>
    </row>
    <row r="1142" spans="1:8" ht="14">
      <c r="A1142" s="123"/>
      <c r="B1142" s="124"/>
      <c r="C1142" s="124"/>
      <c r="D1142" s="83"/>
      <c r="E1142" s="26"/>
      <c r="F1142" s="26" t="s">
        <v>3290</v>
      </c>
      <c r="G1142" s="124"/>
      <c r="H1142" s="33"/>
    </row>
    <row r="1143" spans="1:8" ht="14">
      <c r="A1143" s="123"/>
      <c r="B1143" s="124"/>
      <c r="C1143" s="124"/>
      <c r="D1143" s="83"/>
      <c r="E1143" s="26"/>
      <c r="F1143" s="26" t="s">
        <v>3291</v>
      </c>
      <c r="G1143" s="124"/>
      <c r="H1143" s="33"/>
    </row>
    <row r="1144" spans="1:8" ht="28">
      <c r="A1144" s="123"/>
      <c r="B1144" s="124"/>
      <c r="C1144" s="124"/>
      <c r="D1144" s="83"/>
      <c r="E1144" s="26"/>
      <c r="F1144" s="26" t="s">
        <v>3292</v>
      </c>
      <c r="G1144" s="124"/>
      <c r="H1144" s="33"/>
    </row>
    <row r="1145" spans="1:8" ht="14">
      <c r="A1145" s="123"/>
      <c r="B1145" s="124"/>
      <c r="C1145" s="124"/>
      <c r="D1145" s="83"/>
      <c r="E1145" s="26"/>
      <c r="F1145" s="26" t="s">
        <v>3293</v>
      </c>
      <c r="G1145" s="124"/>
      <c r="H1145" s="33"/>
    </row>
    <row r="1146" spans="1:8" ht="28">
      <c r="A1146" s="123"/>
      <c r="B1146" s="124"/>
      <c r="C1146" s="124"/>
      <c r="D1146" s="83"/>
      <c r="E1146" s="26"/>
      <c r="F1146" s="26" t="s">
        <v>3294</v>
      </c>
      <c r="G1146" s="124"/>
      <c r="H1146" s="33"/>
    </row>
    <row r="1147" spans="1:8" ht="28">
      <c r="A1147" s="123"/>
      <c r="B1147" s="124"/>
      <c r="C1147" s="124"/>
      <c r="D1147" s="83"/>
      <c r="E1147" s="26"/>
      <c r="F1147" s="26" t="s">
        <v>3295</v>
      </c>
      <c r="G1147" s="124"/>
      <c r="H1147" s="33"/>
    </row>
    <row r="1148" spans="1:8" ht="14">
      <c r="A1148" s="123"/>
      <c r="B1148" s="124"/>
      <c r="C1148" s="124"/>
      <c r="D1148" s="83"/>
      <c r="E1148" s="26"/>
      <c r="F1148" s="26" t="s">
        <v>3296</v>
      </c>
      <c r="G1148" s="124"/>
      <c r="H1148" s="33"/>
    </row>
    <row r="1149" spans="1:8" ht="14">
      <c r="A1149" s="123"/>
      <c r="B1149" s="124"/>
      <c r="C1149" s="124"/>
      <c r="D1149" s="83"/>
      <c r="E1149" s="26"/>
      <c r="F1149" s="26" t="s">
        <v>3297</v>
      </c>
      <c r="G1149" s="124"/>
      <c r="H1149" s="33"/>
    </row>
    <row r="1150" spans="1:8" ht="14">
      <c r="A1150" s="123"/>
      <c r="B1150" s="124"/>
      <c r="C1150" s="124"/>
      <c r="D1150" s="83"/>
      <c r="E1150" s="26"/>
      <c r="F1150" s="26" t="s">
        <v>3298</v>
      </c>
      <c r="G1150" s="124"/>
      <c r="H1150" s="33"/>
    </row>
    <row r="1151" spans="1:8" ht="14">
      <c r="A1151" s="123"/>
      <c r="B1151" s="124"/>
      <c r="C1151" s="124"/>
      <c r="D1151" s="83"/>
      <c r="E1151" s="26"/>
      <c r="F1151" s="26" t="s">
        <v>3299</v>
      </c>
      <c r="G1151" s="124"/>
      <c r="H1151" s="33"/>
    </row>
    <row r="1152" spans="1:8" ht="14">
      <c r="A1152" s="123"/>
      <c r="B1152" s="124"/>
      <c r="C1152" s="124"/>
      <c r="D1152" s="83"/>
      <c r="E1152" s="26" t="s">
        <v>3300</v>
      </c>
      <c r="F1152" s="26" t="s">
        <v>3301</v>
      </c>
      <c r="G1152" s="98">
        <v>9</v>
      </c>
      <c r="H1152" s="1" t="s">
        <v>3302</v>
      </c>
    </row>
    <row r="1153" spans="1:8" ht="28">
      <c r="A1153" s="123"/>
      <c r="B1153" s="124"/>
      <c r="C1153" s="124"/>
      <c r="D1153" s="83"/>
      <c r="E1153" s="26"/>
      <c r="F1153" s="26" t="s">
        <v>3303</v>
      </c>
      <c r="G1153" s="124"/>
      <c r="H1153" s="33"/>
    </row>
    <row r="1154" spans="1:8" ht="14">
      <c r="A1154" s="123"/>
      <c r="B1154" s="124"/>
      <c r="C1154" s="124"/>
      <c r="D1154" s="83"/>
      <c r="E1154" s="26"/>
      <c r="F1154" s="26" t="s">
        <v>3304</v>
      </c>
      <c r="G1154" s="124"/>
      <c r="H1154" s="33"/>
    </row>
    <row r="1155" spans="1:8" ht="14">
      <c r="A1155" s="123"/>
      <c r="B1155" s="124"/>
      <c r="C1155" s="124"/>
      <c r="D1155" s="83"/>
      <c r="E1155" s="26"/>
      <c r="F1155" s="26" t="s">
        <v>3305</v>
      </c>
      <c r="G1155" s="124"/>
      <c r="H1155" s="33"/>
    </row>
    <row r="1156" spans="1:8" ht="14">
      <c r="A1156" s="123"/>
      <c r="B1156" s="124"/>
      <c r="C1156" s="124"/>
      <c r="D1156" s="83"/>
      <c r="E1156" s="26"/>
      <c r="F1156" s="26" t="s">
        <v>3306</v>
      </c>
      <c r="G1156" s="124"/>
      <c r="H1156" s="33"/>
    </row>
    <row r="1157" spans="1:8" ht="14">
      <c r="A1157" s="123"/>
      <c r="B1157" s="124"/>
      <c r="C1157" s="124"/>
      <c r="D1157" s="83"/>
      <c r="E1157" s="26"/>
      <c r="F1157" s="26" t="s">
        <v>3307</v>
      </c>
      <c r="G1157" s="124"/>
      <c r="H1157" s="33"/>
    </row>
    <row r="1158" spans="1:8" ht="14">
      <c r="A1158" s="123"/>
      <c r="B1158" s="124"/>
      <c r="C1158" s="124"/>
      <c r="D1158" s="83"/>
      <c r="E1158" s="26"/>
      <c r="F1158" s="26" t="s">
        <v>3308</v>
      </c>
      <c r="G1158" s="124"/>
      <c r="H1158" s="33"/>
    </row>
    <row r="1159" spans="1:8" ht="14">
      <c r="A1159" s="123"/>
      <c r="B1159" s="124"/>
      <c r="C1159" s="124"/>
      <c r="D1159" s="83"/>
      <c r="E1159" s="26"/>
      <c r="F1159" s="26" t="s">
        <v>3309</v>
      </c>
      <c r="G1159" s="124"/>
      <c r="H1159" s="33"/>
    </row>
    <row r="1160" spans="1:8" ht="14">
      <c r="A1160" s="123"/>
      <c r="B1160" s="124"/>
      <c r="C1160" s="124"/>
      <c r="D1160" s="83"/>
      <c r="E1160" s="26"/>
      <c r="F1160" s="26" t="s">
        <v>3310</v>
      </c>
      <c r="G1160" s="124"/>
      <c r="H1160" s="33"/>
    </row>
    <row r="1161" spans="1:8" ht="28">
      <c r="A1161" s="123"/>
      <c r="B1161" s="124"/>
      <c r="C1161" s="124"/>
      <c r="D1161" s="83"/>
      <c r="E1161" s="26" t="s">
        <v>3311</v>
      </c>
      <c r="F1161" s="26" t="s">
        <v>3312</v>
      </c>
      <c r="G1161" s="98">
        <v>8</v>
      </c>
      <c r="H1161" s="1" t="s">
        <v>3313</v>
      </c>
    </row>
    <row r="1162" spans="1:8" ht="14">
      <c r="A1162" s="123"/>
      <c r="B1162" s="124"/>
      <c r="C1162" s="124"/>
      <c r="D1162" s="83"/>
      <c r="E1162" s="26"/>
      <c r="F1162" s="26" t="s">
        <v>3314</v>
      </c>
      <c r="G1162" s="124"/>
      <c r="H1162" s="33"/>
    </row>
    <row r="1163" spans="1:8" ht="14">
      <c r="A1163" s="123"/>
      <c r="B1163" s="124"/>
      <c r="C1163" s="124"/>
      <c r="D1163" s="83"/>
      <c r="E1163" s="26"/>
      <c r="F1163" s="26" t="s">
        <v>3315</v>
      </c>
      <c r="G1163" s="124"/>
      <c r="H1163" s="33"/>
    </row>
    <row r="1164" spans="1:8" ht="14">
      <c r="A1164" s="123"/>
      <c r="B1164" s="124"/>
      <c r="C1164" s="124"/>
      <c r="D1164" s="83"/>
      <c r="E1164" s="26"/>
      <c r="F1164" s="26" t="s">
        <v>3316</v>
      </c>
      <c r="G1164" s="124"/>
      <c r="H1164" s="33"/>
    </row>
    <row r="1165" spans="1:8" ht="14">
      <c r="A1165" s="123"/>
      <c r="B1165" s="124"/>
      <c r="C1165" s="124"/>
      <c r="D1165" s="83"/>
      <c r="E1165" s="85"/>
      <c r="F1165" s="26" t="s">
        <v>3317</v>
      </c>
      <c r="G1165" s="124"/>
      <c r="H1165" s="33"/>
    </row>
    <row r="1166" spans="1:8" ht="14">
      <c r="A1166" s="123"/>
      <c r="B1166" s="124"/>
      <c r="C1166" s="124"/>
      <c r="D1166" s="83"/>
      <c r="E1166" s="26"/>
      <c r="F1166" s="26" t="s">
        <v>3318</v>
      </c>
      <c r="G1166" s="124"/>
      <c r="H1166" s="33"/>
    </row>
    <row r="1167" spans="1:8" ht="14">
      <c r="A1167" s="123"/>
      <c r="B1167" s="124"/>
      <c r="C1167" s="124"/>
      <c r="D1167" s="83"/>
      <c r="E1167" s="26"/>
      <c r="F1167" s="26" t="s">
        <v>3319</v>
      </c>
      <c r="G1167" s="124"/>
      <c r="H1167" s="33"/>
    </row>
    <row r="1168" spans="1:8" ht="14">
      <c r="A1168" s="123"/>
      <c r="B1168" s="124"/>
      <c r="C1168" s="124"/>
      <c r="D1168" s="83"/>
      <c r="E1168" s="26"/>
      <c r="F1168" s="26" t="s">
        <v>3320</v>
      </c>
      <c r="G1168" s="124"/>
      <c r="H1168" s="33"/>
    </row>
    <row r="1169" spans="1:8" ht="14">
      <c r="A1169" s="123"/>
      <c r="B1169" s="124"/>
      <c r="C1169" s="123" t="s">
        <v>3321</v>
      </c>
      <c r="D1169" s="123" t="s">
        <v>3322</v>
      </c>
      <c r="E1169" s="26" t="s">
        <v>3323</v>
      </c>
      <c r="F1169" s="26" t="s">
        <v>3324</v>
      </c>
      <c r="G1169" s="98">
        <v>20</v>
      </c>
      <c r="H1169" s="1" t="s">
        <v>3325</v>
      </c>
    </row>
    <row r="1170" spans="1:8" ht="14">
      <c r="A1170" s="123"/>
      <c r="B1170" s="124"/>
      <c r="C1170" s="124"/>
      <c r="D1170" s="124"/>
      <c r="E1170" s="26"/>
      <c r="F1170" s="26" t="s">
        <v>3326</v>
      </c>
      <c r="G1170" s="124"/>
      <c r="H1170" s="33"/>
    </row>
    <row r="1171" spans="1:8" ht="14">
      <c r="A1171" s="123"/>
      <c r="B1171" s="124"/>
      <c r="C1171" s="124"/>
      <c r="D1171" s="124"/>
      <c r="E1171" s="26"/>
      <c r="F1171" s="26" t="s">
        <v>3327</v>
      </c>
      <c r="G1171" s="124"/>
      <c r="H1171" s="33"/>
    </row>
    <row r="1172" spans="1:8" ht="14">
      <c r="A1172" s="123"/>
      <c r="B1172" s="124"/>
      <c r="C1172" s="124"/>
      <c r="D1172" s="124"/>
      <c r="E1172" s="26"/>
      <c r="F1172" s="26" t="s">
        <v>3328</v>
      </c>
      <c r="G1172" s="124"/>
      <c r="H1172" s="33"/>
    </row>
    <row r="1173" spans="1:8" ht="14">
      <c r="A1173" s="123"/>
      <c r="B1173" s="124"/>
      <c r="C1173" s="124"/>
      <c r="D1173" s="124"/>
      <c r="E1173" s="26"/>
      <c r="F1173" s="26" t="s">
        <v>3328</v>
      </c>
      <c r="G1173" s="124"/>
      <c r="H1173" s="33"/>
    </row>
    <row r="1174" spans="1:8" ht="13">
      <c r="A1174" s="123"/>
      <c r="B1174" s="124"/>
      <c r="C1174" s="124"/>
      <c r="D1174" s="124"/>
      <c r="E1174" s="26"/>
      <c r="F1174" s="1" t="s">
        <v>3329</v>
      </c>
      <c r="G1174" s="124"/>
      <c r="H1174" s="33"/>
    </row>
    <row r="1175" spans="1:8" ht="14">
      <c r="A1175" s="123"/>
      <c r="B1175" s="124"/>
      <c r="C1175" s="124"/>
      <c r="D1175" s="124"/>
      <c r="E1175" s="26"/>
      <c r="F1175" s="26" t="s">
        <v>3330</v>
      </c>
      <c r="G1175" s="124"/>
      <c r="H1175" s="33"/>
    </row>
    <row r="1176" spans="1:8" ht="14">
      <c r="A1176" s="123"/>
      <c r="B1176" s="124"/>
      <c r="C1176" s="124"/>
      <c r="D1176" s="124"/>
      <c r="E1176" s="26"/>
      <c r="F1176" s="26" t="s">
        <v>3331</v>
      </c>
      <c r="G1176" s="124"/>
      <c r="H1176" s="33"/>
    </row>
    <row r="1177" spans="1:8" ht="14">
      <c r="A1177" s="123"/>
      <c r="B1177" s="124"/>
      <c r="C1177" s="124"/>
      <c r="D1177" s="124"/>
      <c r="E1177" s="26"/>
      <c r="F1177" s="26" t="s">
        <v>3332</v>
      </c>
      <c r="G1177" s="124"/>
      <c r="H1177" s="33"/>
    </row>
    <row r="1178" spans="1:8" ht="14">
      <c r="A1178" s="123"/>
      <c r="B1178" s="124"/>
      <c r="C1178" s="124"/>
      <c r="D1178" s="124"/>
      <c r="E1178" s="26"/>
      <c r="F1178" s="26" t="s">
        <v>3333</v>
      </c>
      <c r="G1178" s="124"/>
      <c r="H1178" s="33"/>
    </row>
    <row r="1179" spans="1:8" ht="14">
      <c r="A1179" s="123"/>
      <c r="B1179" s="124"/>
      <c r="C1179" s="124"/>
      <c r="D1179" s="124"/>
      <c r="E1179" s="26"/>
      <c r="F1179" s="26" t="s">
        <v>3334</v>
      </c>
      <c r="G1179" s="124"/>
      <c r="H1179" s="33"/>
    </row>
    <row r="1180" spans="1:8" ht="14">
      <c r="A1180" s="123"/>
      <c r="B1180" s="124"/>
      <c r="C1180" s="124"/>
      <c r="D1180" s="124"/>
      <c r="E1180" s="26"/>
      <c r="F1180" s="26" t="s">
        <v>3335</v>
      </c>
      <c r="G1180" s="124"/>
      <c r="H1180" s="33"/>
    </row>
    <row r="1181" spans="1:8" ht="14">
      <c r="A1181" s="123"/>
      <c r="B1181" s="124"/>
      <c r="C1181" s="124"/>
      <c r="D1181" s="124"/>
      <c r="E1181" s="26"/>
      <c r="F1181" s="26" t="s">
        <v>3336</v>
      </c>
      <c r="G1181" s="124"/>
      <c r="H1181" s="33"/>
    </row>
    <row r="1182" spans="1:8" ht="14">
      <c r="A1182" s="123"/>
      <c r="B1182" s="124"/>
      <c r="C1182" s="124"/>
      <c r="D1182" s="124"/>
      <c r="E1182" s="26"/>
      <c r="F1182" s="26" t="s">
        <v>3337</v>
      </c>
      <c r="G1182" s="124"/>
      <c r="H1182" s="33"/>
    </row>
    <row r="1183" spans="1:8" ht="14">
      <c r="A1183" s="123"/>
      <c r="B1183" s="124"/>
      <c r="C1183" s="124"/>
      <c r="D1183" s="124"/>
      <c r="E1183" s="26"/>
      <c r="F1183" s="26" t="s">
        <v>3338</v>
      </c>
      <c r="G1183" s="124"/>
      <c r="H1183" s="33"/>
    </row>
    <row r="1184" spans="1:8" ht="14">
      <c r="A1184" s="123"/>
      <c r="B1184" s="124"/>
      <c r="C1184" s="124"/>
      <c r="D1184" s="124"/>
      <c r="E1184" s="26"/>
      <c r="F1184" s="26" t="s">
        <v>3339</v>
      </c>
      <c r="G1184" s="124"/>
      <c r="H1184" s="33"/>
    </row>
    <row r="1185" spans="1:8" ht="14">
      <c r="A1185" s="123"/>
      <c r="B1185" s="124"/>
      <c r="C1185" s="124"/>
      <c r="D1185" s="124"/>
      <c r="E1185" s="26"/>
      <c r="F1185" s="26" t="s">
        <v>3340</v>
      </c>
      <c r="G1185" s="124"/>
      <c r="H1185" s="33"/>
    </row>
    <row r="1186" spans="1:8" ht="13">
      <c r="A1186" s="123"/>
      <c r="B1186" s="124"/>
      <c r="C1186" s="124"/>
      <c r="D1186" s="124"/>
      <c r="E1186" s="26"/>
      <c r="F1186" s="1" t="s">
        <v>3340</v>
      </c>
      <c r="G1186" s="124"/>
      <c r="H1186" s="33"/>
    </row>
    <row r="1187" spans="1:8" ht="13">
      <c r="A1187" s="123"/>
      <c r="B1187" s="124"/>
      <c r="C1187" s="124"/>
      <c r="D1187" s="124"/>
      <c r="E1187" s="26"/>
      <c r="F1187" s="1" t="s">
        <v>3340</v>
      </c>
      <c r="G1187" s="124"/>
      <c r="H1187" s="33"/>
    </row>
    <row r="1188" spans="1:8" ht="13">
      <c r="A1188" s="123"/>
      <c r="B1188" s="124"/>
      <c r="C1188" s="124"/>
      <c r="D1188" s="124"/>
      <c r="E1188" s="26"/>
      <c r="F1188" s="1" t="s">
        <v>3340</v>
      </c>
      <c r="G1188" s="124"/>
      <c r="H1188" s="33"/>
    </row>
    <row r="1189" spans="1:8" ht="14">
      <c r="A1189" s="123"/>
      <c r="B1189" s="124"/>
      <c r="C1189" s="124"/>
      <c r="D1189" s="124"/>
      <c r="E1189" s="26" t="s">
        <v>3341</v>
      </c>
      <c r="F1189" s="26" t="s">
        <v>3342</v>
      </c>
      <c r="G1189" s="98">
        <v>4</v>
      </c>
      <c r="H1189" s="1" t="s">
        <v>3343</v>
      </c>
    </row>
    <row r="1190" spans="1:8" ht="14">
      <c r="A1190" s="123"/>
      <c r="B1190" s="124"/>
      <c r="C1190" s="124"/>
      <c r="D1190" s="124"/>
      <c r="E1190" s="26"/>
      <c r="F1190" s="26" t="s">
        <v>3344</v>
      </c>
      <c r="G1190" s="124"/>
      <c r="H1190" s="33"/>
    </row>
    <row r="1191" spans="1:8" ht="14">
      <c r="A1191" s="123"/>
      <c r="B1191" s="124"/>
      <c r="C1191" s="124"/>
      <c r="D1191" s="124"/>
      <c r="E1191" s="26"/>
      <c r="F1191" s="26" t="s">
        <v>3345</v>
      </c>
      <c r="G1191" s="124"/>
      <c r="H1191" s="33"/>
    </row>
    <row r="1192" spans="1:8" ht="14">
      <c r="A1192" s="123"/>
      <c r="B1192" s="124"/>
      <c r="C1192" s="124"/>
      <c r="D1192" s="124"/>
      <c r="E1192" s="26"/>
      <c r="F1192" s="26" t="s">
        <v>3346</v>
      </c>
      <c r="G1192" s="124"/>
      <c r="H1192" s="33"/>
    </row>
    <row r="1193" spans="1:8" ht="14">
      <c r="A1193" s="123"/>
      <c r="B1193" s="124"/>
      <c r="C1193" s="124"/>
      <c r="D1193" s="124"/>
      <c r="E1193" s="26" t="s">
        <v>3347</v>
      </c>
      <c r="F1193" s="26" t="s">
        <v>3348</v>
      </c>
      <c r="G1193" s="98">
        <v>56</v>
      </c>
      <c r="H1193" s="1" t="s">
        <v>3349</v>
      </c>
    </row>
    <row r="1194" spans="1:8" ht="14">
      <c r="A1194" s="123"/>
      <c r="B1194" s="124"/>
      <c r="C1194" s="124"/>
      <c r="D1194" s="124"/>
      <c r="E1194" s="26"/>
      <c r="F1194" s="26" t="s">
        <v>3350</v>
      </c>
      <c r="G1194" s="124"/>
      <c r="H1194" s="33"/>
    </row>
    <row r="1195" spans="1:8" ht="14">
      <c r="A1195" s="123"/>
      <c r="B1195" s="124"/>
      <c r="C1195" s="124"/>
      <c r="D1195" s="124"/>
      <c r="E1195" s="26"/>
      <c r="F1195" s="26" t="s">
        <v>3351</v>
      </c>
      <c r="G1195" s="124"/>
      <c r="H1195" s="33"/>
    </row>
    <row r="1196" spans="1:8" ht="14">
      <c r="A1196" s="123"/>
      <c r="B1196" s="124"/>
      <c r="C1196" s="124"/>
      <c r="D1196" s="124"/>
      <c r="E1196" s="26"/>
      <c r="F1196" s="26" t="s">
        <v>3352</v>
      </c>
      <c r="G1196" s="124"/>
      <c r="H1196" s="33"/>
    </row>
    <row r="1197" spans="1:8" ht="14">
      <c r="A1197" s="123"/>
      <c r="B1197" s="124"/>
      <c r="C1197" s="124"/>
      <c r="D1197" s="124"/>
      <c r="E1197" s="26"/>
      <c r="F1197" s="26" t="s">
        <v>3353</v>
      </c>
      <c r="G1197" s="124"/>
      <c r="H1197" s="33"/>
    </row>
    <row r="1198" spans="1:8" ht="14">
      <c r="A1198" s="123"/>
      <c r="B1198" s="124"/>
      <c r="C1198" s="124"/>
      <c r="D1198" s="124"/>
      <c r="E1198" s="26"/>
      <c r="F1198" s="26" t="s">
        <v>3354</v>
      </c>
      <c r="G1198" s="124"/>
      <c r="H1198" s="33"/>
    </row>
    <row r="1199" spans="1:8" ht="14">
      <c r="A1199" s="123"/>
      <c r="B1199" s="124"/>
      <c r="C1199" s="124"/>
      <c r="D1199" s="124"/>
      <c r="E1199" s="26"/>
      <c r="F1199" s="26" t="s">
        <v>3352</v>
      </c>
      <c r="G1199" s="124"/>
      <c r="H1199" s="33"/>
    </row>
    <row r="1200" spans="1:8" ht="14">
      <c r="A1200" s="123"/>
      <c r="B1200" s="124"/>
      <c r="C1200" s="124"/>
      <c r="D1200" s="124"/>
      <c r="E1200" s="26"/>
      <c r="F1200" s="26" t="s">
        <v>3352</v>
      </c>
      <c r="G1200" s="124"/>
      <c r="H1200" s="33"/>
    </row>
    <row r="1201" spans="1:8" ht="14">
      <c r="A1201" s="123"/>
      <c r="B1201" s="124"/>
      <c r="C1201" s="124"/>
      <c r="D1201" s="124"/>
      <c r="E1201" s="26"/>
      <c r="F1201" s="26" t="s">
        <v>3355</v>
      </c>
      <c r="G1201" s="124"/>
      <c r="H1201" s="33"/>
    </row>
    <row r="1202" spans="1:8" ht="14">
      <c r="A1202" s="123"/>
      <c r="B1202" s="124"/>
      <c r="C1202" s="124"/>
      <c r="D1202" s="124"/>
      <c r="E1202" s="26"/>
      <c r="F1202" s="26" t="s">
        <v>3356</v>
      </c>
      <c r="G1202" s="124"/>
      <c r="H1202" s="33"/>
    </row>
    <row r="1203" spans="1:8" ht="14">
      <c r="A1203" s="123"/>
      <c r="B1203" s="124"/>
      <c r="C1203" s="124"/>
      <c r="D1203" s="124"/>
      <c r="E1203" s="85"/>
      <c r="F1203" s="26" t="s">
        <v>3357</v>
      </c>
      <c r="G1203" s="124"/>
      <c r="H1203" s="33"/>
    </row>
    <row r="1204" spans="1:8" ht="14">
      <c r="A1204" s="123"/>
      <c r="B1204" s="124"/>
      <c r="C1204" s="124"/>
      <c r="D1204" s="124"/>
      <c r="E1204" s="26"/>
      <c r="F1204" s="26" t="s">
        <v>3358</v>
      </c>
      <c r="G1204" s="124"/>
      <c r="H1204" s="33"/>
    </row>
    <row r="1205" spans="1:8" ht="14">
      <c r="A1205" s="123"/>
      <c r="B1205" s="124"/>
      <c r="C1205" s="124"/>
      <c r="D1205" s="124"/>
      <c r="E1205" s="26"/>
      <c r="F1205" s="26" t="s">
        <v>3357</v>
      </c>
      <c r="G1205" s="124"/>
      <c r="H1205" s="33"/>
    </row>
    <row r="1206" spans="1:8" ht="14">
      <c r="A1206" s="123"/>
      <c r="B1206" s="124"/>
      <c r="C1206" s="124"/>
      <c r="D1206" s="124"/>
      <c r="E1206" s="26"/>
      <c r="F1206" s="26" t="s">
        <v>3357</v>
      </c>
      <c r="G1206" s="124"/>
      <c r="H1206" s="33"/>
    </row>
    <row r="1207" spans="1:8" ht="14">
      <c r="A1207" s="123"/>
      <c r="B1207" s="124"/>
      <c r="C1207" s="124"/>
      <c r="D1207" s="124"/>
      <c r="E1207" s="26"/>
      <c r="F1207" s="26" t="s">
        <v>3357</v>
      </c>
      <c r="G1207" s="124"/>
      <c r="H1207" s="33"/>
    </row>
    <row r="1208" spans="1:8" ht="14">
      <c r="A1208" s="123"/>
      <c r="B1208" s="124"/>
      <c r="C1208" s="124"/>
      <c r="D1208" s="124"/>
      <c r="E1208" s="85"/>
      <c r="F1208" s="26" t="s">
        <v>3359</v>
      </c>
      <c r="G1208" s="124"/>
      <c r="H1208" s="33"/>
    </row>
    <row r="1209" spans="1:8" ht="14">
      <c r="A1209" s="123"/>
      <c r="B1209" s="124"/>
      <c r="C1209" s="124"/>
      <c r="D1209" s="124"/>
      <c r="E1209" s="26"/>
      <c r="F1209" s="26" t="s">
        <v>3360</v>
      </c>
      <c r="G1209" s="124"/>
      <c r="H1209" s="33"/>
    </row>
    <row r="1210" spans="1:8" ht="14">
      <c r="A1210" s="123"/>
      <c r="B1210" s="124"/>
      <c r="C1210" s="124"/>
      <c r="D1210" s="124"/>
      <c r="E1210" s="26"/>
      <c r="F1210" s="26" t="s">
        <v>3361</v>
      </c>
      <c r="G1210" s="124"/>
      <c r="H1210" s="33"/>
    </row>
    <row r="1211" spans="1:8" ht="14">
      <c r="A1211" s="123"/>
      <c r="B1211" s="124"/>
      <c r="C1211" s="124"/>
      <c r="D1211" s="124"/>
      <c r="E1211" s="26"/>
      <c r="F1211" s="26" t="s">
        <v>3362</v>
      </c>
      <c r="G1211" s="124"/>
      <c r="H1211" s="33"/>
    </row>
    <row r="1212" spans="1:8" ht="14">
      <c r="A1212" s="123"/>
      <c r="B1212" s="124"/>
      <c r="C1212" s="124"/>
      <c r="D1212" s="124"/>
      <c r="E1212" s="26"/>
      <c r="F1212" s="26" t="s">
        <v>3363</v>
      </c>
      <c r="G1212" s="124"/>
      <c r="H1212" s="33"/>
    </row>
    <row r="1213" spans="1:8" ht="14">
      <c r="A1213" s="123"/>
      <c r="B1213" s="124"/>
      <c r="C1213" s="124"/>
      <c r="D1213" s="124"/>
      <c r="E1213" s="26"/>
      <c r="F1213" s="26" t="s">
        <v>3364</v>
      </c>
      <c r="G1213" s="124"/>
      <c r="H1213" s="33"/>
    </row>
    <row r="1214" spans="1:8" ht="14">
      <c r="A1214" s="123"/>
      <c r="B1214" s="124"/>
      <c r="C1214" s="124"/>
      <c r="D1214" s="124"/>
      <c r="E1214" s="26"/>
      <c r="F1214" s="26" t="s">
        <v>3365</v>
      </c>
      <c r="G1214" s="124"/>
      <c r="H1214" s="33"/>
    </row>
    <row r="1215" spans="1:8" ht="14">
      <c r="A1215" s="123"/>
      <c r="B1215" s="124"/>
      <c r="C1215" s="124"/>
      <c r="D1215" s="124"/>
      <c r="E1215" s="26"/>
      <c r="F1215" s="26" t="s">
        <v>3366</v>
      </c>
      <c r="G1215" s="124"/>
      <c r="H1215" s="33"/>
    </row>
    <row r="1216" spans="1:8" ht="14">
      <c r="A1216" s="123"/>
      <c r="B1216" s="124"/>
      <c r="C1216" s="124"/>
      <c r="D1216" s="124"/>
      <c r="E1216" s="26"/>
      <c r="F1216" s="26" t="s">
        <v>3367</v>
      </c>
      <c r="G1216" s="124"/>
      <c r="H1216" s="33"/>
    </row>
    <row r="1217" spans="1:8" ht="28">
      <c r="A1217" s="123"/>
      <c r="B1217" s="124"/>
      <c r="C1217" s="124"/>
      <c r="D1217" s="124"/>
      <c r="E1217" s="26"/>
      <c r="F1217" s="26" t="s">
        <v>3368</v>
      </c>
      <c r="G1217" s="124"/>
      <c r="H1217" s="33"/>
    </row>
    <row r="1218" spans="1:8" ht="14">
      <c r="A1218" s="123"/>
      <c r="B1218" s="124"/>
      <c r="C1218" s="124"/>
      <c r="D1218" s="124"/>
      <c r="E1218" s="26"/>
      <c r="F1218" s="26" t="s">
        <v>3369</v>
      </c>
      <c r="G1218" s="124"/>
      <c r="H1218" s="33"/>
    </row>
    <row r="1219" spans="1:8" ht="28">
      <c r="A1219" s="123"/>
      <c r="B1219" s="124"/>
      <c r="C1219" s="124"/>
      <c r="D1219" s="124"/>
      <c r="E1219" s="26"/>
      <c r="F1219" s="26" t="s">
        <v>3370</v>
      </c>
      <c r="G1219" s="124"/>
      <c r="H1219" s="33"/>
    </row>
    <row r="1220" spans="1:8" ht="28">
      <c r="A1220" s="123"/>
      <c r="B1220" s="124"/>
      <c r="C1220" s="124"/>
      <c r="D1220" s="124"/>
      <c r="E1220" s="26"/>
      <c r="F1220" s="26" t="s">
        <v>3371</v>
      </c>
      <c r="G1220" s="124"/>
      <c r="H1220" s="33"/>
    </row>
    <row r="1221" spans="1:8" ht="14">
      <c r="A1221" s="123"/>
      <c r="B1221" s="124"/>
      <c r="C1221" s="124"/>
      <c r="D1221" s="124"/>
      <c r="E1221" s="26"/>
      <c r="F1221" s="26" t="s">
        <v>3372</v>
      </c>
      <c r="G1221" s="124"/>
      <c r="H1221" s="33"/>
    </row>
    <row r="1222" spans="1:8" ht="14">
      <c r="A1222" s="123"/>
      <c r="B1222" s="124"/>
      <c r="C1222" s="124"/>
      <c r="D1222" s="124"/>
      <c r="E1222" s="85"/>
      <c r="F1222" s="26" t="s">
        <v>3373</v>
      </c>
      <c r="G1222" s="124"/>
      <c r="H1222" s="33"/>
    </row>
    <row r="1223" spans="1:8" ht="14">
      <c r="A1223" s="123"/>
      <c r="B1223" s="124"/>
      <c r="C1223" s="124"/>
      <c r="D1223" s="124"/>
      <c r="E1223" s="26"/>
      <c r="F1223" s="26" t="s">
        <v>3374</v>
      </c>
      <c r="G1223" s="124"/>
      <c r="H1223" s="33"/>
    </row>
    <row r="1224" spans="1:8" ht="14">
      <c r="A1224" s="123"/>
      <c r="B1224" s="124"/>
      <c r="C1224" s="124"/>
      <c r="D1224" s="124"/>
      <c r="E1224" s="26"/>
      <c r="F1224" s="26" t="s">
        <v>3375</v>
      </c>
      <c r="G1224" s="124"/>
      <c r="H1224" s="33"/>
    </row>
    <row r="1225" spans="1:8" ht="14">
      <c r="A1225" s="123"/>
      <c r="B1225" s="124"/>
      <c r="C1225" s="124"/>
      <c r="D1225" s="124"/>
      <c r="E1225" s="26"/>
      <c r="F1225" s="26" t="s">
        <v>3376</v>
      </c>
      <c r="G1225" s="124"/>
      <c r="H1225" s="33"/>
    </row>
    <row r="1226" spans="1:8" ht="14">
      <c r="A1226" s="123"/>
      <c r="B1226" s="124"/>
      <c r="C1226" s="124"/>
      <c r="D1226" s="124"/>
      <c r="E1226" s="26"/>
      <c r="F1226" s="26" t="s">
        <v>3377</v>
      </c>
      <c r="G1226" s="124"/>
      <c r="H1226" s="33"/>
    </row>
    <row r="1227" spans="1:8" ht="14">
      <c r="A1227" s="123"/>
      <c r="B1227" s="124"/>
      <c r="C1227" s="124"/>
      <c r="D1227" s="124"/>
      <c r="E1227" s="26"/>
      <c r="F1227" s="26" t="s">
        <v>3378</v>
      </c>
      <c r="G1227" s="124"/>
      <c r="H1227" s="33"/>
    </row>
    <row r="1228" spans="1:8" ht="14">
      <c r="A1228" s="123"/>
      <c r="B1228" s="124"/>
      <c r="C1228" s="124"/>
      <c r="D1228" s="124"/>
      <c r="E1228" s="26"/>
      <c r="F1228" s="26" t="s">
        <v>3379</v>
      </c>
      <c r="G1228" s="124"/>
      <c r="H1228" s="33"/>
    </row>
    <row r="1229" spans="1:8" ht="14">
      <c r="A1229" s="123"/>
      <c r="B1229" s="124"/>
      <c r="C1229" s="124"/>
      <c r="D1229" s="124"/>
      <c r="E1229" s="26"/>
      <c r="F1229" s="26" t="s">
        <v>3379</v>
      </c>
      <c r="G1229" s="124"/>
      <c r="H1229" s="33"/>
    </row>
    <row r="1230" spans="1:8" ht="14">
      <c r="A1230" s="123"/>
      <c r="B1230" s="124"/>
      <c r="C1230" s="124"/>
      <c r="D1230" s="124"/>
      <c r="E1230" s="26"/>
      <c r="F1230" s="26" t="s">
        <v>3380</v>
      </c>
      <c r="G1230" s="124"/>
      <c r="H1230" s="33"/>
    </row>
    <row r="1231" spans="1:8" ht="14">
      <c r="A1231" s="123"/>
      <c r="B1231" s="124"/>
      <c r="C1231" s="124"/>
      <c r="D1231" s="124"/>
      <c r="E1231" s="26"/>
      <c r="F1231" s="26" t="s">
        <v>3379</v>
      </c>
      <c r="G1231" s="124"/>
      <c r="H1231" s="33"/>
    </row>
    <row r="1232" spans="1:8" ht="14">
      <c r="A1232" s="123"/>
      <c r="B1232" s="124"/>
      <c r="C1232" s="124"/>
      <c r="D1232" s="124"/>
      <c r="E1232" s="26"/>
      <c r="F1232" s="26" t="s">
        <v>3380</v>
      </c>
      <c r="G1232" s="124"/>
      <c r="H1232" s="33"/>
    </row>
    <row r="1233" spans="1:8" ht="14">
      <c r="A1233" s="123"/>
      <c r="B1233" s="124"/>
      <c r="C1233" s="124"/>
      <c r="D1233" s="124"/>
      <c r="E1233" s="26"/>
      <c r="F1233" s="26" t="s">
        <v>3381</v>
      </c>
      <c r="G1233" s="124"/>
      <c r="H1233" s="33"/>
    </row>
    <row r="1234" spans="1:8" ht="14">
      <c r="A1234" s="123"/>
      <c r="B1234" s="124"/>
      <c r="C1234" s="124"/>
      <c r="D1234" s="124"/>
      <c r="E1234" s="26"/>
      <c r="F1234" s="26" t="s">
        <v>3382</v>
      </c>
      <c r="G1234" s="124"/>
      <c r="H1234" s="33"/>
    </row>
    <row r="1235" spans="1:8" ht="14">
      <c r="A1235" s="123"/>
      <c r="B1235" s="124"/>
      <c r="C1235" s="124"/>
      <c r="D1235" s="124"/>
      <c r="E1235" s="26"/>
      <c r="F1235" s="26" t="s">
        <v>3383</v>
      </c>
      <c r="G1235" s="124"/>
      <c r="H1235" s="33"/>
    </row>
    <row r="1236" spans="1:8" ht="14">
      <c r="A1236" s="123"/>
      <c r="B1236" s="124"/>
      <c r="C1236" s="124"/>
      <c r="D1236" s="124"/>
      <c r="E1236" s="26"/>
      <c r="F1236" s="26" t="s">
        <v>3383</v>
      </c>
      <c r="G1236" s="124"/>
      <c r="H1236" s="33"/>
    </row>
    <row r="1237" spans="1:8" ht="14">
      <c r="A1237" s="123"/>
      <c r="B1237" s="124"/>
      <c r="C1237" s="124"/>
      <c r="D1237" s="124"/>
      <c r="E1237" s="26"/>
      <c r="F1237" s="26" t="s">
        <v>3383</v>
      </c>
      <c r="G1237" s="124"/>
      <c r="H1237" s="33"/>
    </row>
    <row r="1238" spans="1:8" ht="14">
      <c r="A1238" s="123"/>
      <c r="B1238" s="124"/>
      <c r="C1238" s="124"/>
      <c r="D1238" s="124"/>
      <c r="E1238" s="26"/>
      <c r="F1238" s="26" t="s">
        <v>3379</v>
      </c>
      <c r="G1238" s="124"/>
      <c r="H1238" s="33"/>
    </row>
    <row r="1239" spans="1:8" ht="14">
      <c r="A1239" s="123"/>
      <c r="B1239" s="124"/>
      <c r="C1239" s="124"/>
      <c r="D1239" s="124"/>
      <c r="E1239" s="26"/>
      <c r="F1239" s="26" t="s">
        <v>3384</v>
      </c>
      <c r="G1239" s="124"/>
      <c r="H1239" s="33"/>
    </row>
    <row r="1240" spans="1:8" ht="28">
      <c r="A1240" s="123"/>
      <c r="B1240" s="124"/>
      <c r="C1240" s="124"/>
      <c r="D1240" s="124"/>
      <c r="E1240" s="26"/>
      <c r="F1240" s="26" t="s">
        <v>3385</v>
      </c>
      <c r="G1240" s="124"/>
      <c r="H1240" s="33"/>
    </row>
    <row r="1241" spans="1:8" ht="14">
      <c r="A1241" s="123"/>
      <c r="B1241" s="124"/>
      <c r="C1241" s="124"/>
      <c r="D1241" s="124"/>
      <c r="E1241" s="26"/>
      <c r="F1241" s="26" t="s">
        <v>3386</v>
      </c>
      <c r="G1241" s="124"/>
      <c r="H1241" s="33"/>
    </row>
    <row r="1242" spans="1:8" ht="14">
      <c r="A1242" s="123"/>
      <c r="B1242" s="124"/>
      <c r="C1242" s="124"/>
      <c r="D1242" s="124"/>
      <c r="E1242" s="26"/>
      <c r="F1242" s="26" t="s">
        <v>3387</v>
      </c>
      <c r="G1242" s="124"/>
      <c r="H1242" s="33"/>
    </row>
    <row r="1243" spans="1:8" ht="14">
      <c r="A1243" s="123"/>
      <c r="B1243" s="124"/>
      <c r="C1243" s="124"/>
      <c r="D1243" s="124"/>
      <c r="E1243" s="85"/>
      <c r="F1243" s="26" t="s">
        <v>3388</v>
      </c>
      <c r="G1243" s="124"/>
      <c r="H1243" s="33"/>
    </row>
    <row r="1244" spans="1:8" ht="14">
      <c r="A1244" s="123"/>
      <c r="B1244" s="124"/>
      <c r="C1244" s="124"/>
      <c r="D1244" s="124"/>
      <c r="E1244" s="26"/>
      <c r="F1244" s="26" t="s">
        <v>3389</v>
      </c>
      <c r="G1244" s="124"/>
      <c r="H1244" s="33"/>
    </row>
    <row r="1245" spans="1:8" ht="14">
      <c r="A1245" s="123"/>
      <c r="B1245" s="124"/>
      <c r="C1245" s="124"/>
      <c r="D1245" s="124"/>
      <c r="E1245" s="26"/>
      <c r="F1245" s="26" t="s">
        <v>3390</v>
      </c>
      <c r="G1245" s="124"/>
      <c r="H1245" s="33"/>
    </row>
    <row r="1246" spans="1:8" ht="14">
      <c r="A1246" s="123"/>
      <c r="B1246" s="124"/>
      <c r="C1246" s="124"/>
      <c r="D1246" s="124"/>
      <c r="E1246" s="26"/>
      <c r="F1246" s="26" t="s">
        <v>3391</v>
      </c>
      <c r="G1246" s="124"/>
      <c r="H1246" s="33"/>
    </row>
    <row r="1247" spans="1:8" ht="28">
      <c r="A1247" s="123"/>
      <c r="B1247" s="124"/>
      <c r="C1247" s="124"/>
      <c r="D1247" s="124"/>
      <c r="E1247" s="26"/>
      <c r="F1247" s="26" t="s">
        <v>3392</v>
      </c>
      <c r="G1247" s="124"/>
      <c r="H1247" s="33"/>
    </row>
    <row r="1248" spans="1:8" ht="14">
      <c r="A1248" s="123"/>
      <c r="B1248" s="124"/>
      <c r="C1248" s="124"/>
      <c r="D1248" s="124"/>
      <c r="E1248" s="26"/>
      <c r="F1248" s="26" t="s">
        <v>3393</v>
      </c>
      <c r="G1248" s="124"/>
      <c r="H1248" s="33"/>
    </row>
    <row r="1249" spans="1:8" ht="28">
      <c r="A1249" s="123"/>
      <c r="B1249" s="124"/>
      <c r="C1249" s="124"/>
      <c r="D1249" s="123" t="s">
        <v>3394</v>
      </c>
      <c r="E1249" s="26" t="s">
        <v>3395</v>
      </c>
      <c r="F1249" s="26" t="s">
        <v>3396</v>
      </c>
      <c r="G1249" s="98">
        <v>3</v>
      </c>
      <c r="H1249" s="1" t="s">
        <v>3397</v>
      </c>
    </row>
    <row r="1250" spans="1:8" ht="13">
      <c r="A1250" s="123"/>
      <c r="B1250" s="124"/>
      <c r="C1250" s="124"/>
      <c r="D1250" s="124"/>
      <c r="E1250" s="26"/>
      <c r="F1250" s="1" t="s">
        <v>3398</v>
      </c>
      <c r="G1250" s="124"/>
      <c r="H1250" s="33"/>
    </row>
    <row r="1251" spans="1:8" ht="14">
      <c r="A1251" s="123"/>
      <c r="B1251" s="124"/>
      <c r="C1251" s="124"/>
      <c r="D1251" s="124"/>
      <c r="E1251" s="26"/>
      <c r="F1251" s="26" t="s">
        <v>3399</v>
      </c>
      <c r="G1251" s="124"/>
      <c r="H1251" s="33"/>
    </row>
    <row r="1252" spans="1:8" ht="14">
      <c r="A1252" s="123"/>
      <c r="B1252" s="124"/>
      <c r="C1252" s="124"/>
      <c r="D1252" s="124"/>
      <c r="E1252" s="26" t="s">
        <v>3400</v>
      </c>
      <c r="F1252" s="26" t="s">
        <v>3401</v>
      </c>
      <c r="G1252" s="1">
        <v>1</v>
      </c>
      <c r="H1252" s="1" t="s">
        <v>3402</v>
      </c>
    </row>
    <row r="1253" spans="1:8" ht="28">
      <c r="A1253" s="123"/>
      <c r="B1253" s="124"/>
      <c r="C1253" s="124"/>
      <c r="D1253" s="124"/>
      <c r="E1253" s="26" t="s">
        <v>3403</v>
      </c>
      <c r="F1253" s="26" t="s">
        <v>3404</v>
      </c>
      <c r="G1253" s="98">
        <v>3</v>
      </c>
      <c r="H1253" s="1" t="s">
        <v>3405</v>
      </c>
    </row>
    <row r="1254" spans="1:8" ht="13">
      <c r="A1254" s="123"/>
      <c r="B1254" s="124"/>
      <c r="C1254" s="124"/>
      <c r="D1254" s="124"/>
      <c r="E1254" s="26"/>
      <c r="F1254" s="1" t="s">
        <v>3404</v>
      </c>
      <c r="G1254" s="124"/>
      <c r="H1254" s="33"/>
    </row>
    <row r="1255" spans="1:8" ht="14">
      <c r="A1255" s="123"/>
      <c r="B1255" s="124"/>
      <c r="C1255" s="124"/>
      <c r="D1255" s="124"/>
      <c r="E1255" s="26"/>
      <c r="F1255" s="26" t="s">
        <v>3406</v>
      </c>
      <c r="G1255" s="124"/>
      <c r="H1255" s="33"/>
    </row>
    <row r="1256" spans="1:8" ht="28">
      <c r="A1256" s="123"/>
      <c r="B1256" s="124"/>
      <c r="C1256" s="124"/>
      <c r="D1256" s="83"/>
      <c r="E1256" s="26" t="s">
        <v>3407</v>
      </c>
      <c r="F1256" s="26" t="s">
        <v>3408</v>
      </c>
      <c r="G1256" s="98">
        <v>5</v>
      </c>
      <c r="H1256" s="1" t="s">
        <v>3409</v>
      </c>
    </row>
    <row r="1257" spans="1:8" ht="28">
      <c r="A1257" s="123"/>
      <c r="B1257" s="124"/>
      <c r="C1257" s="124"/>
      <c r="D1257" s="83"/>
      <c r="E1257" s="26"/>
      <c r="F1257" s="26" t="s">
        <v>3410</v>
      </c>
      <c r="G1257" s="124"/>
      <c r="H1257" s="33"/>
    </row>
    <row r="1258" spans="1:8" ht="14">
      <c r="A1258" s="123"/>
      <c r="B1258" s="124"/>
      <c r="C1258" s="124"/>
      <c r="D1258" s="83"/>
      <c r="E1258" s="26"/>
      <c r="F1258" s="26" t="s">
        <v>3411</v>
      </c>
      <c r="G1258" s="124"/>
      <c r="H1258" s="33"/>
    </row>
    <row r="1259" spans="1:8" ht="14">
      <c r="A1259" s="123"/>
      <c r="B1259" s="124"/>
      <c r="C1259" s="124"/>
      <c r="D1259" s="83"/>
      <c r="E1259" s="26"/>
      <c r="F1259" s="26" t="s">
        <v>3412</v>
      </c>
      <c r="G1259" s="124"/>
      <c r="H1259" s="33"/>
    </row>
    <row r="1260" spans="1:8" ht="14">
      <c r="A1260" s="123"/>
      <c r="B1260" s="124"/>
      <c r="C1260" s="124"/>
      <c r="D1260" s="83"/>
      <c r="E1260" s="26"/>
      <c r="F1260" s="26" t="s">
        <v>3413</v>
      </c>
      <c r="G1260" s="124"/>
      <c r="H1260" s="33"/>
    </row>
    <row r="1261" spans="1:8" ht="28">
      <c r="A1261" s="123"/>
      <c r="B1261" s="123" t="s">
        <v>3414</v>
      </c>
      <c r="C1261" s="123" t="s">
        <v>3415</v>
      </c>
      <c r="D1261" s="83"/>
      <c r="E1261" s="26" t="s">
        <v>3416</v>
      </c>
      <c r="F1261" s="26" t="s">
        <v>3417</v>
      </c>
      <c r="G1261" s="98">
        <v>32</v>
      </c>
      <c r="H1261" s="1" t="s">
        <v>3418</v>
      </c>
    </row>
    <row r="1262" spans="1:8" ht="14">
      <c r="A1262" s="123"/>
      <c r="B1262" s="124"/>
      <c r="C1262" s="124"/>
      <c r="D1262" s="83"/>
      <c r="E1262" s="26"/>
      <c r="F1262" s="26" t="s">
        <v>3419</v>
      </c>
      <c r="G1262" s="124"/>
      <c r="H1262" s="33"/>
    </row>
    <row r="1263" spans="1:8" ht="14">
      <c r="A1263" s="123"/>
      <c r="B1263" s="124"/>
      <c r="C1263" s="124"/>
      <c r="D1263" s="83"/>
      <c r="E1263" s="26"/>
      <c r="F1263" s="26" t="s">
        <v>3420</v>
      </c>
      <c r="G1263" s="124"/>
      <c r="H1263" s="33"/>
    </row>
    <row r="1264" spans="1:8" ht="14">
      <c r="A1264" s="123"/>
      <c r="B1264" s="124"/>
      <c r="C1264" s="124"/>
      <c r="D1264" s="83"/>
      <c r="E1264" s="26"/>
      <c r="F1264" s="26" t="s">
        <v>3421</v>
      </c>
      <c r="G1264" s="124"/>
      <c r="H1264" s="33"/>
    </row>
    <row r="1265" spans="1:8" ht="14">
      <c r="A1265" s="123"/>
      <c r="B1265" s="124"/>
      <c r="C1265" s="124"/>
      <c r="D1265" s="83"/>
      <c r="E1265" s="26"/>
      <c r="F1265" s="26" t="s">
        <v>3422</v>
      </c>
      <c r="G1265" s="124"/>
      <c r="H1265" s="33"/>
    </row>
    <row r="1266" spans="1:8" ht="14">
      <c r="A1266" s="123"/>
      <c r="B1266" s="124"/>
      <c r="C1266" s="124"/>
      <c r="D1266" s="83"/>
      <c r="E1266" s="26"/>
      <c r="F1266" s="26" t="s">
        <v>3423</v>
      </c>
      <c r="G1266" s="124"/>
      <c r="H1266" s="33"/>
    </row>
    <row r="1267" spans="1:8" ht="14">
      <c r="A1267" s="123"/>
      <c r="B1267" s="124"/>
      <c r="C1267" s="124"/>
      <c r="D1267" s="83"/>
      <c r="E1267" s="26"/>
      <c r="F1267" s="26" t="s">
        <v>3423</v>
      </c>
      <c r="G1267" s="124"/>
      <c r="H1267" s="33"/>
    </row>
    <row r="1268" spans="1:8" ht="14">
      <c r="A1268" s="123"/>
      <c r="B1268" s="124"/>
      <c r="C1268" s="124"/>
      <c r="D1268" s="83"/>
      <c r="E1268" s="26"/>
      <c r="F1268" s="26" t="s">
        <v>3423</v>
      </c>
      <c r="G1268" s="124"/>
      <c r="H1268" s="33"/>
    </row>
    <row r="1269" spans="1:8" ht="14">
      <c r="A1269" s="123"/>
      <c r="B1269" s="124"/>
      <c r="C1269" s="124"/>
      <c r="D1269" s="83"/>
      <c r="E1269" s="26"/>
      <c r="F1269" s="26" t="s">
        <v>3424</v>
      </c>
      <c r="G1269" s="124"/>
      <c r="H1269" s="33"/>
    </row>
    <row r="1270" spans="1:8" ht="14">
      <c r="A1270" s="123"/>
      <c r="B1270" s="124"/>
      <c r="C1270" s="124"/>
      <c r="D1270" s="83"/>
      <c r="E1270" s="26"/>
      <c r="F1270" s="26" t="s">
        <v>3425</v>
      </c>
      <c r="G1270" s="124"/>
      <c r="H1270" s="33"/>
    </row>
    <row r="1271" spans="1:8" ht="28">
      <c r="A1271" s="123"/>
      <c r="B1271" s="124"/>
      <c r="C1271" s="124"/>
      <c r="D1271" s="83"/>
      <c r="E1271" s="26"/>
      <c r="F1271" s="26" t="s">
        <v>3426</v>
      </c>
      <c r="G1271" s="124"/>
      <c r="H1271" s="33"/>
    </row>
    <row r="1272" spans="1:8" ht="13">
      <c r="A1272" s="123"/>
      <c r="B1272" s="124"/>
      <c r="C1272" s="124"/>
      <c r="D1272" s="83"/>
      <c r="E1272" s="84"/>
      <c r="F1272" s="1" t="s">
        <v>3427</v>
      </c>
      <c r="G1272" s="124"/>
      <c r="H1272" s="33"/>
    </row>
    <row r="1273" spans="1:8" ht="14">
      <c r="A1273" s="123"/>
      <c r="B1273" s="124"/>
      <c r="C1273" s="124"/>
      <c r="D1273" s="83"/>
      <c r="E1273" s="26"/>
      <c r="F1273" s="26" t="s">
        <v>3428</v>
      </c>
      <c r="G1273" s="124"/>
      <c r="H1273" s="33"/>
    </row>
    <row r="1274" spans="1:8" ht="14">
      <c r="A1274" s="123"/>
      <c r="B1274" s="124"/>
      <c r="C1274" s="124"/>
      <c r="D1274" s="83"/>
      <c r="E1274" s="26"/>
      <c r="F1274" s="26" t="s">
        <v>3429</v>
      </c>
      <c r="G1274" s="124"/>
      <c r="H1274" s="33"/>
    </row>
    <row r="1275" spans="1:8" ht="14">
      <c r="A1275" s="123"/>
      <c r="B1275" s="124"/>
      <c r="C1275" s="124"/>
      <c r="D1275" s="83"/>
      <c r="E1275" s="26"/>
      <c r="F1275" s="26" t="s">
        <v>3430</v>
      </c>
      <c r="G1275" s="124"/>
      <c r="H1275" s="33"/>
    </row>
    <row r="1276" spans="1:8" ht="14">
      <c r="A1276" s="123"/>
      <c r="B1276" s="124"/>
      <c r="C1276" s="124"/>
      <c r="D1276" s="83"/>
      <c r="E1276" s="26"/>
      <c r="F1276" s="26" t="s">
        <v>3431</v>
      </c>
      <c r="G1276" s="124"/>
      <c r="H1276" s="33"/>
    </row>
    <row r="1277" spans="1:8" ht="14">
      <c r="A1277" s="123"/>
      <c r="B1277" s="124"/>
      <c r="C1277" s="124"/>
      <c r="D1277" s="83"/>
      <c r="E1277" s="84"/>
      <c r="F1277" s="26" t="s">
        <v>3432</v>
      </c>
      <c r="G1277" s="124"/>
      <c r="H1277" s="33"/>
    </row>
    <row r="1278" spans="1:8" ht="14">
      <c r="A1278" s="123"/>
      <c r="B1278" s="124"/>
      <c r="C1278" s="124"/>
      <c r="D1278" s="83"/>
      <c r="E1278" s="26"/>
      <c r="F1278" s="26" t="s">
        <v>3433</v>
      </c>
      <c r="G1278" s="124"/>
      <c r="H1278" s="33"/>
    </row>
    <row r="1279" spans="1:8" ht="14">
      <c r="A1279" s="123"/>
      <c r="B1279" s="124"/>
      <c r="C1279" s="124"/>
      <c r="D1279" s="83"/>
      <c r="E1279" s="26"/>
      <c r="F1279" s="26" t="s">
        <v>3434</v>
      </c>
      <c r="G1279" s="124"/>
      <c r="H1279" s="33"/>
    </row>
    <row r="1280" spans="1:8" ht="14">
      <c r="A1280" s="123"/>
      <c r="B1280" s="124"/>
      <c r="C1280" s="124"/>
      <c r="D1280" s="83"/>
      <c r="E1280" s="26"/>
      <c r="F1280" s="26" t="s">
        <v>3435</v>
      </c>
      <c r="G1280" s="124"/>
      <c r="H1280" s="33"/>
    </row>
    <row r="1281" spans="1:8" ht="14">
      <c r="A1281" s="123"/>
      <c r="B1281" s="124"/>
      <c r="C1281" s="124"/>
      <c r="D1281" s="83"/>
      <c r="E1281" s="26"/>
      <c r="F1281" s="26" t="s">
        <v>3435</v>
      </c>
      <c r="G1281" s="124"/>
      <c r="H1281" s="33"/>
    </row>
    <row r="1282" spans="1:8" ht="13">
      <c r="A1282" s="123"/>
      <c r="B1282" s="124"/>
      <c r="C1282" s="124"/>
      <c r="D1282" s="83"/>
      <c r="E1282" s="26"/>
      <c r="F1282" s="1" t="s">
        <v>3435</v>
      </c>
      <c r="G1282" s="124"/>
      <c r="H1282" s="33"/>
    </row>
    <row r="1283" spans="1:8" ht="14">
      <c r="A1283" s="123"/>
      <c r="B1283" s="124"/>
      <c r="C1283" s="124"/>
      <c r="D1283" s="83"/>
      <c r="E1283" s="26"/>
      <c r="F1283" s="26" t="s">
        <v>3436</v>
      </c>
      <c r="G1283" s="124"/>
      <c r="H1283" s="33"/>
    </row>
    <row r="1284" spans="1:8" ht="14">
      <c r="A1284" s="123"/>
      <c r="B1284" s="124"/>
      <c r="C1284" s="124"/>
      <c r="D1284" s="83"/>
      <c r="E1284" s="26"/>
      <c r="F1284" s="26" t="s">
        <v>3435</v>
      </c>
      <c r="G1284" s="124"/>
      <c r="H1284" s="33"/>
    </row>
    <row r="1285" spans="1:8" ht="14">
      <c r="A1285" s="123"/>
      <c r="B1285" s="124"/>
      <c r="C1285" s="124"/>
      <c r="D1285" s="83"/>
      <c r="E1285" s="26"/>
      <c r="F1285" s="26" t="s">
        <v>3420</v>
      </c>
      <c r="G1285" s="124"/>
      <c r="H1285" s="33"/>
    </row>
    <row r="1286" spans="1:8" ht="28">
      <c r="A1286" s="123"/>
      <c r="B1286" s="124"/>
      <c r="C1286" s="124"/>
      <c r="D1286" s="83"/>
      <c r="E1286" s="26"/>
      <c r="F1286" s="26" t="s">
        <v>3437</v>
      </c>
      <c r="G1286" s="124"/>
      <c r="H1286" s="33"/>
    </row>
    <row r="1287" spans="1:8" ht="14">
      <c r="A1287" s="123"/>
      <c r="B1287" s="124"/>
      <c r="C1287" s="124"/>
      <c r="D1287" s="83"/>
      <c r="E1287" s="26"/>
      <c r="F1287" s="26" t="s">
        <v>3438</v>
      </c>
      <c r="G1287" s="124"/>
      <c r="H1287" s="33"/>
    </row>
    <row r="1288" spans="1:8" ht="14">
      <c r="A1288" s="123"/>
      <c r="B1288" s="124"/>
      <c r="C1288" s="124"/>
      <c r="D1288" s="83"/>
      <c r="E1288" s="26"/>
      <c r="F1288" s="26" t="s">
        <v>3439</v>
      </c>
      <c r="G1288" s="124"/>
      <c r="H1288" s="33"/>
    </row>
    <row r="1289" spans="1:8" ht="14">
      <c r="A1289" s="123"/>
      <c r="B1289" s="124"/>
      <c r="C1289" s="124"/>
      <c r="D1289" s="83"/>
      <c r="E1289" s="26"/>
      <c r="F1289" s="26" t="s">
        <v>3423</v>
      </c>
      <c r="G1289" s="124"/>
      <c r="H1289" s="33"/>
    </row>
    <row r="1290" spans="1:8" ht="14">
      <c r="A1290" s="123"/>
      <c r="B1290" s="124"/>
      <c r="C1290" s="124"/>
      <c r="D1290" s="83"/>
      <c r="E1290" s="26"/>
      <c r="F1290" s="26" t="s">
        <v>3423</v>
      </c>
      <c r="G1290" s="124"/>
      <c r="H1290" s="33"/>
    </row>
    <row r="1291" spans="1:8" ht="14">
      <c r="A1291" s="123"/>
      <c r="B1291" s="124"/>
      <c r="C1291" s="124"/>
      <c r="D1291" s="83"/>
      <c r="E1291" s="26"/>
      <c r="F1291" s="26" t="s">
        <v>3440</v>
      </c>
      <c r="G1291" s="124"/>
      <c r="H1291" s="33"/>
    </row>
    <row r="1292" spans="1:8" ht="14">
      <c r="A1292" s="123"/>
      <c r="B1292" s="124"/>
      <c r="C1292" s="124"/>
      <c r="D1292" s="83"/>
      <c r="E1292" s="26"/>
      <c r="F1292" s="26" t="s">
        <v>3441</v>
      </c>
      <c r="G1292" s="124"/>
      <c r="H1292" s="33"/>
    </row>
    <row r="1293" spans="1:8" ht="28">
      <c r="A1293" s="123"/>
      <c r="B1293" s="124"/>
      <c r="C1293" s="124"/>
      <c r="D1293" s="83"/>
      <c r="E1293" s="26" t="s">
        <v>3442</v>
      </c>
      <c r="F1293" s="26" t="s">
        <v>3443</v>
      </c>
      <c r="G1293" s="98">
        <v>2</v>
      </c>
      <c r="H1293" s="1" t="s">
        <v>3444</v>
      </c>
    </row>
    <row r="1294" spans="1:8" ht="14">
      <c r="A1294" s="123"/>
      <c r="B1294" s="124"/>
      <c r="C1294" s="124"/>
      <c r="D1294" s="83"/>
      <c r="E1294" s="26"/>
      <c r="F1294" s="26" t="s">
        <v>3445</v>
      </c>
      <c r="G1294" s="124"/>
      <c r="H1294" s="33"/>
    </row>
    <row r="1295" spans="1:8" ht="28">
      <c r="A1295" s="123"/>
      <c r="B1295" s="124"/>
      <c r="C1295" s="124"/>
      <c r="D1295" s="83"/>
      <c r="E1295" s="26" t="s">
        <v>3446</v>
      </c>
      <c r="F1295" s="26" t="s">
        <v>3447</v>
      </c>
      <c r="G1295" s="98">
        <v>11</v>
      </c>
      <c r="H1295" s="1" t="s">
        <v>3448</v>
      </c>
    </row>
    <row r="1296" spans="1:8" ht="28">
      <c r="A1296" s="123"/>
      <c r="B1296" s="124"/>
      <c r="C1296" s="124"/>
      <c r="D1296" s="83"/>
      <c r="E1296" s="26"/>
      <c r="F1296" s="26" t="s">
        <v>3449</v>
      </c>
      <c r="G1296" s="124"/>
      <c r="H1296" s="33"/>
    </row>
    <row r="1297" spans="1:8" ht="14">
      <c r="A1297" s="123"/>
      <c r="B1297" s="124"/>
      <c r="C1297" s="124"/>
      <c r="D1297" s="83"/>
      <c r="E1297" s="26"/>
      <c r="F1297" s="26" t="s">
        <v>3450</v>
      </c>
      <c r="G1297" s="124"/>
      <c r="H1297" s="33"/>
    </row>
    <row r="1298" spans="1:8" ht="14">
      <c r="A1298" s="123"/>
      <c r="B1298" s="124"/>
      <c r="C1298" s="124"/>
      <c r="D1298" s="83"/>
      <c r="E1298" s="26"/>
      <c r="F1298" s="26" t="s">
        <v>3450</v>
      </c>
      <c r="G1298" s="124"/>
      <c r="H1298" s="33"/>
    </row>
    <row r="1299" spans="1:8" ht="28">
      <c r="A1299" s="123"/>
      <c r="B1299" s="124"/>
      <c r="C1299" s="124"/>
      <c r="D1299" s="83"/>
      <c r="E1299" s="26"/>
      <c r="F1299" s="26" t="s">
        <v>3451</v>
      </c>
      <c r="G1299" s="124"/>
      <c r="H1299" s="33"/>
    </row>
    <row r="1300" spans="1:8" ht="14">
      <c r="A1300" s="123"/>
      <c r="B1300" s="124"/>
      <c r="C1300" s="124"/>
      <c r="D1300" s="83"/>
      <c r="E1300" s="26"/>
      <c r="F1300" s="26" t="s">
        <v>3452</v>
      </c>
      <c r="G1300" s="124"/>
      <c r="H1300" s="33"/>
    </row>
    <row r="1301" spans="1:8" ht="14">
      <c r="A1301" s="123"/>
      <c r="B1301" s="124"/>
      <c r="C1301" s="124"/>
      <c r="D1301" s="83"/>
      <c r="E1301" s="26"/>
      <c r="F1301" s="26" t="s">
        <v>3453</v>
      </c>
      <c r="G1301" s="124"/>
      <c r="H1301" s="33"/>
    </row>
    <row r="1302" spans="1:8" ht="14">
      <c r="A1302" s="123"/>
      <c r="B1302" s="124"/>
      <c r="C1302" s="124"/>
      <c r="D1302" s="83"/>
      <c r="E1302" s="26"/>
      <c r="F1302" s="26" t="s">
        <v>3454</v>
      </c>
      <c r="G1302" s="124"/>
      <c r="H1302" s="33"/>
    </row>
    <row r="1303" spans="1:8" ht="14">
      <c r="A1303" s="123"/>
      <c r="B1303" s="124"/>
      <c r="C1303" s="124"/>
      <c r="D1303" s="83"/>
      <c r="E1303" s="26"/>
      <c r="F1303" s="26" t="s">
        <v>3450</v>
      </c>
      <c r="G1303" s="124"/>
      <c r="H1303" s="33"/>
    </row>
    <row r="1304" spans="1:8" ht="14">
      <c r="A1304" s="123"/>
      <c r="B1304" s="124"/>
      <c r="C1304" s="124"/>
      <c r="D1304" s="83"/>
      <c r="E1304" s="26"/>
      <c r="F1304" s="26" t="s">
        <v>3455</v>
      </c>
      <c r="G1304" s="124"/>
      <c r="H1304" s="33"/>
    </row>
    <row r="1305" spans="1:8" ht="14">
      <c r="A1305" s="123"/>
      <c r="B1305" s="124"/>
      <c r="C1305" s="124"/>
      <c r="D1305" s="83"/>
      <c r="E1305" s="26"/>
      <c r="F1305" s="26" t="s">
        <v>3456</v>
      </c>
      <c r="G1305" s="124"/>
      <c r="H1305" s="33"/>
    </row>
    <row r="1306" spans="1:8" ht="14">
      <c r="A1306" s="123"/>
      <c r="B1306" s="124"/>
      <c r="C1306" s="124"/>
      <c r="D1306" s="83"/>
      <c r="E1306" s="26" t="s">
        <v>3457</v>
      </c>
      <c r="F1306" s="26" t="s">
        <v>3458</v>
      </c>
      <c r="G1306" s="98">
        <v>13</v>
      </c>
      <c r="H1306" s="1" t="s">
        <v>3459</v>
      </c>
    </row>
    <row r="1307" spans="1:8" ht="14">
      <c r="A1307" s="123"/>
      <c r="B1307" s="124"/>
      <c r="C1307" s="124"/>
      <c r="D1307" s="83"/>
      <c r="E1307" s="26"/>
      <c r="F1307" s="26" t="s">
        <v>3458</v>
      </c>
      <c r="G1307" s="124"/>
      <c r="H1307" s="33"/>
    </row>
    <row r="1308" spans="1:8" ht="14">
      <c r="A1308" s="123"/>
      <c r="B1308" s="124"/>
      <c r="C1308" s="124"/>
      <c r="D1308" s="83"/>
      <c r="E1308" s="26"/>
      <c r="F1308" s="26" t="s">
        <v>3460</v>
      </c>
      <c r="G1308" s="124"/>
      <c r="H1308" s="33"/>
    </row>
    <row r="1309" spans="1:8" ht="14">
      <c r="A1309" s="123"/>
      <c r="B1309" s="124"/>
      <c r="C1309" s="124"/>
      <c r="D1309" s="83"/>
      <c r="E1309" s="26"/>
      <c r="F1309" s="26" t="s">
        <v>3461</v>
      </c>
      <c r="G1309" s="124"/>
      <c r="H1309" s="33"/>
    </row>
    <row r="1310" spans="1:8" ht="14">
      <c r="A1310" s="123"/>
      <c r="B1310" s="124"/>
      <c r="C1310" s="124"/>
      <c r="D1310" s="83"/>
      <c r="E1310" s="26"/>
      <c r="F1310" s="26" t="s">
        <v>3462</v>
      </c>
      <c r="G1310" s="124"/>
      <c r="H1310" s="33"/>
    </row>
    <row r="1311" spans="1:8" ht="28">
      <c r="A1311" s="123"/>
      <c r="B1311" s="124"/>
      <c r="C1311" s="124"/>
      <c r="D1311" s="83"/>
      <c r="E1311" s="26"/>
      <c r="F1311" s="26" t="s">
        <v>3463</v>
      </c>
      <c r="G1311" s="124"/>
      <c r="H1311" s="33"/>
    </row>
    <row r="1312" spans="1:8" ht="14">
      <c r="A1312" s="123"/>
      <c r="B1312" s="124"/>
      <c r="C1312" s="124"/>
      <c r="D1312" s="83"/>
      <c r="E1312" s="26"/>
      <c r="F1312" s="26" t="s">
        <v>3461</v>
      </c>
      <c r="G1312" s="124"/>
      <c r="H1312" s="33"/>
    </row>
    <row r="1313" spans="1:26" ht="13">
      <c r="A1313" s="123"/>
      <c r="B1313" s="124"/>
      <c r="C1313" s="124"/>
      <c r="D1313" s="83"/>
      <c r="E1313" s="26"/>
      <c r="F1313" s="1" t="s">
        <v>3461</v>
      </c>
      <c r="G1313" s="124"/>
      <c r="H1313" s="33"/>
    </row>
    <row r="1314" spans="1:26" ht="28">
      <c r="A1314" s="123"/>
      <c r="B1314" s="124"/>
      <c r="C1314" s="124"/>
      <c r="D1314" s="83"/>
      <c r="E1314" s="26"/>
      <c r="F1314" s="26" t="s">
        <v>3464</v>
      </c>
      <c r="G1314" s="124"/>
      <c r="H1314" s="33"/>
    </row>
    <row r="1315" spans="1:26" ht="28">
      <c r="A1315" s="123"/>
      <c r="B1315" s="124"/>
      <c r="C1315" s="124"/>
      <c r="D1315" s="83"/>
      <c r="E1315" s="26"/>
      <c r="F1315" s="26" t="s">
        <v>3465</v>
      </c>
      <c r="G1315" s="124"/>
      <c r="H1315" s="33"/>
    </row>
    <row r="1316" spans="1:26" ht="14">
      <c r="A1316" s="123"/>
      <c r="B1316" s="124"/>
      <c r="C1316" s="124"/>
      <c r="D1316" s="83"/>
      <c r="E1316" s="84"/>
      <c r="F1316" s="26" t="s">
        <v>3466</v>
      </c>
      <c r="G1316" s="124"/>
      <c r="H1316" s="33"/>
    </row>
    <row r="1317" spans="1:26" ht="14">
      <c r="A1317" s="123"/>
      <c r="B1317" s="124"/>
      <c r="C1317" s="124"/>
      <c r="D1317" s="83"/>
      <c r="E1317" s="26"/>
      <c r="F1317" s="26" t="s">
        <v>3467</v>
      </c>
      <c r="G1317" s="124"/>
      <c r="H1317" s="33"/>
    </row>
    <row r="1318" spans="1:26" ht="14">
      <c r="A1318" s="123"/>
      <c r="B1318" s="124"/>
      <c r="C1318" s="124"/>
      <c r="D1318" s="83"/>
      <c r="E1318" s="26"/>
      <c r="F1318" s="26" t="s">
        <v>3468</v>
      </c>
      <c r="G1318" s="124"/>
      <c r="H1318" s="33"/>
    </row>
    <row r="1319" spans="1:26" ht="42">
      <c r="A1319" s="123"/>
      <c r="B1319" s="124"/>
      <c r="C1319" s="123" t="s">
        <v>3469</v>
      </c>
      <c r="D1319" s="123" t="s">
        <v>3470</v>
      </c>
      <c r="E1319" s="26" t="s">
        <v>3471</v>
      </c>
      <c r="F1319" s="26" t="s">
        <v>3472</v>
      </c>
      <c r="G1319" s="98">
        <v>12</v>
      </c>
      <c r="H1319" s="1" t="s">
        <v>3470</v>
      </c>
      <c r="I1319" s="1"/>
      <c r="J1319" s="1"/>
      <c r="K1319" s="1"/>
      <c r="L1319" s="1"/>
      <c r="M1319" s="1"/>
      <c r="N1319" s="1"/>
      <c r="O1319" s="1"/>
      <c r="P1319" s="1"/>
      <c r="Q1319" s="1"/>
      <c r="R1319" s="1"/>
      <c r="S1319" s="1"/>
      <c r="T1319" s="1"/>
      <c r="U1319" s="1"/>
      <c r="V1319" s="1"/>
      <c r="W1319" s="1"/>
      <c r="X1319" s="1"/>
      <c r="Y1319" s="1"/>
      <c r="Z1319" s="1"/>
    </row>
    <row r="1320" spans="1:26" ht="13">
      <c r="A1320" s="123"/>
      <c r="B1320" s="124"/>
      <c r="C1320" s="124"/>
      <c r="D1320" s="124"/>
      <c r="E1320" s="26"/>
      <c r="F1320" s="1" t="s">
        <v>3473</v>
      </c>
      <c r="G1320" s="124"/>
      <c r="H1320" s="33"/>
    </row>
    <row r="1321" spans="1:26" ht="14">
      <c r="A1321" s="123"/>
      <c r="B1321" s="124"/>
      <c r="C1321" s="124"/>
      <c r="D1321" s="124"/>
      <c r="E1321" s="26"/>
      <c r="F1321" s="26" t="s">
        <v>3474</v>
      </c>
      <c r="G1321" s="124"/>
      <c r="H1321" s="33"/>
    </row>
    <row r="1322" spans="1:26" ht="14">
      <c r="A1322" s="123"/>
      <c r="B1322" s="124"/>
      <c r="C1322" s="124"/>
      <c r="D1322" s="124"/>
      <c r="E1322" s="26"/>
      <c r="F1322" s="26" t="s">
        <v>3475</v>
      </c>
      <c r="G1322" s="124"/>
      <c r="H1322" s="33"/>
    </row>
    <row r="1323" spans="1:26" ht="14">
      <c r="A1323" s="123"/>
      <c r="B1323" s="124"/>
      <c r="C1323" s="124"/>
      <c r="D1323" s="124"/>
      <c r="E1323" s="26"/>
      <c r="F1323" s="26" t="s">
        <v>3476</v>
      </c>
      <c r="G1323" s="124"/>
      <c r="H1323" s="33"/>
    </row>
    <row r="1324" spans="1:26" ht="14">
      <c r="A1324" s="123"/>
      <c r="B1324" s="124"/>
      <c r="C1324" s="124"/>
      <c r="D1324" s="124"/>
      <c r="E1324" s="26"/>
      <c r="F1324" s="26" t="s">
        <v>3474</v>
      </c>
      <c r="G1324" s="124"/>
      <c r="H1324" s="33"/>
    </row>
    <row r="1325" spans="1:26" ht="13">
      <c r="A1325" s="123"/>
      <c r="B1325" s="124"/>
      <c r="C1325" s="124"/>
      <c r="D1325" s="124"/>
      <c r="E1325" s="26"/>
      <c r="F1325" s="1" t="s">
        <v>3477</v>
      </c>
      <c r="G1325" s="124"/>
      <c r="H1325" s="33"/>
    </row>
    <row r="1326" spans="1:26" ht="14">
      <c r="A1326" s="123"/>
      <c r="B1326" s="124"/>
      <c r="C1326" s="124"/>
      <c r="D1326" s="124"/>
      <c r="E1326" s="26"/>
      <c r="F1326" s="26" t="s">
        <v>3478</v>
      </c>
      <c r="G1326" s="124"/>
      <c r="H1326" s="33"/>
    </row>
    <row r="1327" spans="1:26" ht="14">
      <c r="A1327" s="123"/>
      <c r="B1327" s="124"/>
      <c r="C1327" s="124"/>
      <c r="D1327" s="124"/>
      <c r="E1327" s="26"/>
      <c r="F1327" s="26" t="s">
        <v>3479</v>
      </c>
      <c r="G1327" s="124"/>
      <c r="H1327" s="33"/>
    </row>
    <row r="1328" spans="1:26" ht="14">
      <c r="A1328" s="123"/>
      <c r="B1328" s="124"/>
      <c r="C1328" s="124"/>
      <c r="D1328" s="124"/>
      <c r="E1328" s="26"/>
      <c r="F1328" s="26" t="s">
        <v>3480</v>
      </c>
      <c r="G1328" s="124"/>
      <c r="H1328" s="33"/>
    </row>
    <row r="1329" spans="1:8" ht="14">
      <c r="A1329" s="123"/>
      <c r="B1329" s="124"/>
      <c r="C1329" s="124"/>
      <c r="D1329" s="124"/>
      <c r="E1329" s="26"/>
      <c r="F1329" s="26" t="s">
        <v>3481</v>
      </c>
      <c r="G1329" s="124"/>
      <c r="H1329" s="33"/>
    </row>
    <row r="1330" spans="1:8" ht="14">
      <c r="A1330" s="123"/>
      <c r="B1330" s="124"/>
      <c r="C1330" s="124"/>
      <c r="D1330" s="124"/>
      <c r="E1330" s="26"/>
      <c r="F1330" s="26" t="s">
        <v>3482</v>
      </c>
      <c r="G1330" s="124"/>
      <c r="H1330" s="33"/>
    </row>
    <row r="1331" spans="1:8" ht="28">
      <c r="A1331" s="123"/>
      <c r="B1331" s="124"/>
      <c r="C1331" s="124"/>
      <c r="D1331" s="124"/>
      <c r="E1331" s="26" t="s">
        <v>3483</v>
      </c>
      <c r="F1331" s="26" t="s">
        <v>3484</v>
      </c>
      <c r="G1331" s="98">
        <v>3</v>
      </c>
      <c r="H1331" s="1" t="s">
        <v>3485</v>
      </c>
    </row>
    <row r="1332" spans="1:8" ht="14">
      <c r="A1332" s="123"/>
      <c r="B1332" s="124"/>
      <c r="C1332" s="124"/>
      <c r="D1332" s="124"/>
      <c r="E1332" s="26"/>
      <c r="F1332" s="26" t="s">
        <v>3486</v>
      </c>
      <c r="G1332" s="124"/>
      <c r="H1332" s="33"/>
    </row>
    <row r="1333" spans="1:8" ht="28">
      <c r="A1333" s="123"/>
      <c r="B1333" s="124"/>
      <c r="C1333" s="124"/>
      <c r="D1333" s="124"/>
      <c r="E1333" s="26"/>
      <c r="F1333" s="26" t="s">
        <v>3487</v>
      </c>
      <c r="G1333" s="124"/>
      <c r="H1333" s="33"/>
    </row>
    <row r="1334" spans="1:8" ht="28">
      <c r="A1334" s="123"/>
      <c r="B1334" s="124"/>
      <c r="C1334" s="124"/>
      <c r="D1334" s="124"/>
      <c r="E1334" s="26" t="s">
        <v>3488</v>
      </c>
      <c r="F1334" s="26" t="s">
        <v>3489</v>
      </c>
      <c r="G1334" s="98">
        <v>7</v>
      </c>
      <c r="H1334" s="1" t="s">
        <v>3488</v>
      </c>
    </row>
    <row r="1335" spans="1:8" ht="28">
      <c r="A1335" s="123"/>
      <c r="B1335" s="124"/>
      <c r="C1335" s="124"/>
      <c r="D1335" s="124"/>
      <c r="E1335" s="26"/>
      <c r="F1335" s="26" t="s">
        <v>3490</v>
      </c>
      <c r="G1335" s="124"/>
      <c r="H1335" s="33"/>
    </row>
    <row r="1336" spans="1:8" ht="14">
      <c r="A1336" s="123"/>
      <c r="B1336" s="124"/>
      <c r="C1336" s="124"/>
      <c r="D1336" s="124"/>
      <c r="E1336" s="26"/>
      <c r="F1336" s="26" t="s">
        <v>3491</v>
      </c>
      <c r="G1336" s="124"/>
      <c r="H1336" s="33"/>
    </row>
    <row r="1337" spans="1:8" ht="14">
      <c r="A1337" s="123"/>
      <c r="B1337" s="124"/>
      <c r="C1337" s="124"/>
      <c r="D1337" s="124"/>
      <c r="E1337" s="26"/>
      <c r="F1337" s="26" t="s">
        <v>3492</v>
      </c>
      <c r="G1337" s="124"/>
      <c r="H1337" s="33"/>
    </row>
    <row r="1338" spans="1:8" ht="14">
      <c r="A1338" s="123"/>
      <c r="B1338" s="124"/>
      <c r="C1338" s="124"/>
      <c r="D1338" s="124"/>
      <c r="E1338" s="26"/>
      <c r="F1338" s="26" t="s">
        <v>3493</v>
      </c>
      <c r="G1338" s="124"/>
      <c r="H1338" s="33"/>
    </row>
    <row r="1339" spans="1:8" ht="28">
      <c r="A1339" s="123"/>
      <c r="B1339" s="124"/>
      <c r="C1339" s="124"/>
      <c r="D1339" s="124"/>
      <c r="E1339" s="26"/>
      <c r="F1339" s="26" t="s">
        <v>3494</v>
      </c>
      <c r="G1339" s="124"/>
      <c r="H1339" s="33"/>
    </row>
    <row r="1340" spans="1:8" ht="14">
      <c r="A1340" s="123"/>
      <c r="B1340" s="124"/>
      <c r="C1340" s="124"/>
      <c r="D1340" s="124"/>
      <c r="E1340" s="26"/>
      <c r="F1340" s="26" t="s">
        <v>3495</v>
      </c>
      <c r="G1340" s="124"/>
      <c r="H1340" s="33"/>
    </row>
    <row r="1341" spans="1:8" ht="42">
      <c r="A1341" s="123"/>
      <c r="B1341" s="124"/>
      <c r="C1341" s="124"/>
      <c r="D1341" s="125" t="s">
        <v>3496</v>
      </c>
      <c r="E1341" s="26" t="s">
        <v>3497</v>
      </c>
      <c r="F1341" s="26" t="s">
        <v>3498</v>
      </c>
      <c r="G1341" s="98">
        <v>18</v>
      </c>
      <c r="H1341" s="1" t="s">
        <v>3499</v>
      </c>
    </row>
    <row r="1342" spans="1:8" ht="14">
      <c r="A1342" s="123"/>
      <c r="B1342" s="124"/>
      <c r="C1342" s="124"/>
      <c r="D1342" s="124"/>
      <c r="E1342" s="26"/>
      <c r="F1342" s="26" t="s">
        <v>3500</v>
      </c>
      <c r="G1342" s="124"/>
      <c r="H1342" s="33"/>
    </row>
    <row r="1343" spans="1:8" ht="14">
      <c r="A1343" s="123"/>
      <c r="B1343" s="124"/>
      <c r="C1343" s="124"/>
      <c r="D1343" s="124"/>
      <c r="E1343" s="26"/>
      <c r="F1343" s="26" t="s">
        <v>3501</v>
      </c>
      <c r="G1343" s="124"/>
      <c r="H1343" s="33"/>
    </row>
    <row r="1344" spans="1:8" ht="14">
      <c r="A1344" s="123"/>
      <c r="B1344" s="124"/>
      <c r="C1344" s="124"/>
      <c r="D1344" s="124"/>
      <c r="E1344" s="26"/>
      <c r="F1344" s="26" t="s">
        <v>3502</v>
      </c>
      <c r="G1344" s="124"/>
      <c r="H1344" s="33"/>
    </row>
    <row r="1345" spans="1:8" ht="14">
      <c r="A1345" s="123"/>
      <c r="B1345" s="124"/>
      <c r="C1345" s="124"/>
      <c r="D1345" s="124"/>
      <c r="E1345" s="26"/>
      <c r="F1345" s="26" t="s">
        <v>3503</v>
      </c>
      <c r="G1345" s="124"/>
      <c r="H1345" s="33"/>
    </row>
    <row r="1346" spans="1:8" ht="14">
      <c r="A1346" s="123"/>
      <c r="B1346" s="124"/>
      <c r="C1346" s="124"/>
      <c r="D1346" s="124"/>
      <c r="E1346" s="26"/>
      <c r="F1346" s="26" t="s">
        <v>3504</v>
      </c>
      <c r="G1346" s="124"/>
      <c r="H1346" s="33"/>
    </row>
    <row r="1347" spans="1:8" ht="14">
      <c r="A1347" s="123"/>
      <c r="B1347" s="124"/>
      <c r="C1347" s="124"/>
      <c r="D1347" s="124"/>
      <c r="E1347" s="26"/>
      <c r="F1347" s="26" t="s">
        <v>3505</v>
      </c>
      <c r="G1347" s="124"/>
      <c r="H1347" s="33"/>
    </row>
    <row r="1348" spans="1:8" ht="14">
      <c r="A1348" s="123"/>
      <c r="B1348" s="124"/>
      <c r="C1348" s="124"/>
      <c r="D1348" s="124"/>
      <c r="E1348" s="26"/>
      <c r="F1348" s="26" t="s">
        <v>3506</v>
      </c>
      <c r="G1348" s="124"/>
      <c r="H1348" s="33"/>
    </row>
    <row r="1349" spans="1:8" ht="14">
      <c r="A1349" s="123"/>
      <c r="B1349" s="124"/>
      <c r="C1349" s="124"/>
      <c r="D1349" s="124"/>
      <c r="E1349" s="26"/>
      <c r="F1349" s="26" t="s">
        <v>3507</v>
      </c>
      <c r="G1349" s="124"/>
      <c r="H1349" s="33"/>
    </row>
    <row r="1350" spans="1:8" ht="14">
      <c r="A1350" s="123"/>
      <c r="B1350" s="124"/>
      <c r="C1350" s="124"/>
      <c r="D1350" s="124"/>
      <c r="E1350" s="26"/>
      <c r="F1350" s="26" t="s">
        <v>3507</v>
      </c>
      <c r="G1350" s="124"/>
      <c r="H1350" s="33"/>
    </row>
    <row r="1351" spans="1:8" ht="14">
      <c r="A1351" s="123"/>
      <c r="B1351" s="124"/>
      <c r="C1351" s="124"/>
      <c r="D1351" s="124"/>
      <c r="E1351" s="26"/>
      <c r="F1351" s="26" t="s">
        <v>3507</v>
      </c>
      <c r="G1351" s="124"/>
      <c r="H1351" s="33"/>
    </row>
    <row r="1352" spans="1:8" ht="14">
      <c r="A1352" s="123"/>
      <c r="B1352" s="124"/>
      <c r="C1352" s="124"/>
      <c r="D1352" s="124"/>
      <c r="E1352" s="26"/>
      <c r="F1352" s="26" t="s">
        <v>3508</v>
      </c>
      <c r="G1352" s="124"/>
      <c r="H1352" s="33"/>
    </row>
    <row r="1353" spans="1:8" ht="14">
      <c r="A1353" s="123"/>
      <c r="B1353" s="124"/>
      <c r="C1353" s="124"/>
      <c r="D1353" s="124"/>
      <c r="E1353" s="26"/>
      <c r="F1353" s="26" t="s">
        <v>3509</v>
      </c>
      <c r="G1353" s="124"/>
      <c r="H1353" s="33"/>
    </row>
    <row r="1354" spans="1:8" ht="14">
      <c r="A1354" s="123"/>
      <c r="B1354" s="124"/>
      <c r="C1354" s="124"/>
      <c r="D1354" s="124"/>
      <c r="E1354" s="26"/>
      <c r="F1354" s="26" t="s">
        <v>3510</v>
      </c>
      <c r="G1354" s="124"/>
      <c r="H1354" s="33"/>
    </row>
    <row r="1355" spans="1:8" ht="14">
      <c r="A1355" s="123"/>
      <c r="B1355" s="124"/>
      <c r="C1355" s="124"/>
      <c r="D1355" s="124"/>
      <c r="E1355" s="26"/>
      <c r="F1355" s="26" t="s">
        <v>3503</v>
      </c>
      <c r="G1355" s="124"/>
      <c r="H1355" s="33"/>
    </row>
    <row r="1356" spans="1:8" ht="28">
      <c r="A1356" s="123"/>
      <c r="B1356" s="124"/>
      <c r="C1356" s="124"/>
      <c r="D1356" s="124"/>
      <c r="E1356" s="26"/>
      <c r="F1356" s="26" t="s">
        <v>3511</v>
      </c>
      <c r="G1356" s="124"/>
      <c r="H1356" s="33"/>
    </row>
    <row r="1357" spans="1:8" ht="14">
      <c r="A1357" s="123"/>
      <c r="B1357" s="124"/>
      <c r="C1357" s="124"/>
      <c r="D1357" s="124"/>
      <c r="E1357" s="26"/>
      <c r="F1357" s="26" t="s">
        <v>3512</v>
      </c>
      <c r="G1357" s="124"/>
      <c r="H1357" s="33"/>
    </row>
    <row r="1358" spans="1:8" ht="14">
      <c r="A1358" s="123"/>
      <c r="B1358" s="124"/>
      <c r="C1358" s="124"/>
      <c r="D1358" s="124"/>
      <c r="E1358" s="26"/>
      <c r="F1358" s="26" t="s">
        <v>3513</v>
      </c>
      <c r="G1358" s="124"/>
      <c r="H1358" s="33"/>
    </row>
    <row r="1359" spans="1:8" ht="42">
      <c r="A1359" s="123"/>
      <c r="B1359" s="124"/>
      <c r="C1359" s="124"/>
      <c r="D1359" s="124"/>
      <c r="E1359" s="26" t="s">
        <v>3514</v>
      </c>
      <c r="F1359" s="26" t="s">
        <v>3515</v>
      </c>
      <c r="G1359" s="98">
        <v>7</v>
      </c>
      <c r="H1359" s="1" t="s">
        <v>3516</v>
      </c>
    </row>
    <row r="1360" spans="1:8" ht="14">
      <c r="A1360" s="123"/>
      <c r="B1360" s="124"/>
      <c r="C1360" s="124"/>
      <c r="D1360" s="124"/>
      <c r="E1360" s="26"/>
      <c r="F1360" s="26" t="s">
        <v>3517</v>
      </c>
      <c r="G1360" s="124"/>
      <c r="H1360" s="33"/>
    </row>
    <row r="1361" spans="1:8" ht="14">
      <c r="A1361" s="123"/>
      <c r="B1361" s="124"/>
      <c r="C1361" s="124"/>
      <c r="D1361" s="124"/>
      <c r="E1361" s="26"/>
      <c r="F1361" s="26" t="s">
        <v>3518</v>
      </c>
      <c r="G1361" s="124"/>
      <c r="H1361" s="33"/>
    </row>
    <row r="1362" spans="1:8" ht="14">
      <c r="A1362" s="123"/>
      <c r="B1362" s="124"/>
      <c r="C1362" s="124"/>
      <c r="D1362" s="124"/>
      <c r="E1362" s="26"/>
      <c r="F1362" s="26" t="s">
        <v>3518</v>
      </c>
      <c r="G1362" s="124"/>
      <c r="H1362" s="33"/>
    </row>
    <row r="1363" spans="1:8" ht="14">
      <c r="A1363" s="123"/>
      <c r="B1363" s="124"/>
      <c r="C1363" s="124"/>
      <c r="D1363" s="124"/>
      <c r="E1363" s="26"/>
      <c r="F1363" s="26" t="s">
        <v>3519</v>
      </c>
      <c r="G1363" s="124"/>
      <c r="H1363" s="33"/>
    </row>
    <row r="1364" spans="1:8" ht="14">
      <c r="A1364" s="123"/>
      <c r="B1364" s="124"/>
      <c r="C1364" s="124"/>
      <c r="D1364" s="124"/>
      <c r="E1364" s="26"/>
      <c r="F1364" s="26" t="s">
        <v>3520</v>
      </c>
      <c r="G1364" s="124"/>
      <c r="H1364" s="33"/>
    </row>
    <row r="1365" spans="1:8" ht="14">
      <c r="A1365" s="123"/>
      <c r="B1365" s="124"/>
      <c r="C1365" s="124"/>
      <c r="D1365" s="124"/>
      <c r="E1365" s="26"/>
      <c r="F1365" s="26" t="s">
        <v>3520</v>
      </c>
      <c r="G1365" s="124"/>
      <c r="H1365" s="33"/>
    </row>
    <row r="1366" spans="1:8" ht="28">
      <c r="A1366" s="123"/>
      <c r="B1366" s="124"/>
      <c r="C1366" s="124"/>
      <c r="D1366" s="124"/>
      <c r="E1366" s="26" t="s">
        <v>3521</v>
      </c>
      <c r="F1366" s="26" t="s">
        <v>3522</v>
      </c>
      <c r="G1366" s="98">
        <v>5</v>
      </c>
      <c r="H1366" s="1" t="s">
        <v>3523</v>
      </c>
    </row>
    <row r="1367" spans="1:8" ht="14">
      <c r="A1367" s="123"/>
      <c r="B1367" s="124"/>
      <c r="C1367" s="124"/>
      <c r="D1367" s="124"/>
      <c r="E1367" s="26"/>
      <c r="F1367" s="26" t="s">
        <v>3524</v>
      </c>
      <c r="G1367" s="124"/>
      <c r="H1367" s="33"/>
    </row>
    <row r="1368" spans="1:8" ht="14">
      <c r="A1368" s="123"/>
      <c r="B1368" s="124"/>
      <c r="C1368" s="124"/>
      <c r="D1368" s="124"/>
      <c r="E1368" s="26"/>
      <c r="F1368" s="26" t="s">
        <v>3525</v>
      </c>
      <c r="G1368" s="124"/>
      <c r="H1368" s="33"/>
    </row>
    <row r="1369" spans="1:8" ht="28">
      <c r="A1369" s="123"/>
      <c r="B1369" s="124"/>
      <c r="C1369" s="124"/>
      <c r="D1369" s="124"/>
      <c r="E1369" s="26"/>
      <c r="F1369" s="26" t="s">
        <v>3526</v>
      </c>
      <c r="G1369" s="124"/>
      <c r="H1369" s="33"/>
    </row>
    <row r="1370" spans="1:8" ht="14">
      <c r="A1370" s="123"/>
      <c r="B1370" s="124"/>
      <c r="C1370" s="124"/>
      <c r="D1370" s="124"/>
      <c r="E1370" s="26"/>
      <c r="F1370" s="26" t="s">
        <v>3527</v>
      </c>
      <c r="G1370" s="124"/>
      <c r="H1370" s="33"/>
    </row>
    <row r="1371" spans="1:8" ht="42">
      <c r="A1371" s="123"/>
      <c r="B1371" s="124"/>
      <c r="C1371" s="124"/>
      <c r="D1371" s="124"/>
      <c r="E1371" s="26" t="s">
        <v>3528</v>
      </c>
      <c r="F1371" s="26" t="s">
        <v>3529</v>
      </c>
      <c r="G1371" s="98">
        <v>5</v>
      </c>
      <c r="H1371" s="1" t="s">
        <v>3530</v>
      </c>
    </row>
    <row r="1372" spans="1:8" ht="14">
      <c r="A1372" s="123"/>
      <c r="B1372" s="124"/>
      <c r="C1372" s="124"/>
      <c r="D1372" s="124"/>
      <c r="E1372" s="26"/>
      <c r="F1372" s="26" t="s">
        <v>3531</v>
      </c>
      <c r="G1372" s="124"/>
      <c r="H1372" s="33"/>
    </row>
    <row r="1373" spans="1:8" ht="14">
      <c r="A1373" s="123"/>
      <c r="B1373" s="124"/>
      <c r="C1373" s="124"/>
      <c r="D1373" s="124"/>
      <c r="E1373" s="26"/>
      <c r="F1373" s="26" t="s">
        <v>3532</v>
      </c>
      <c r="G1373" s="124"/>
      <c r="H1373" s="33"/>
    </row>
    <row r="1374" spans="1:8" ht="14">
      <c r="A1374" s="123"/>
      <c r="B1374" s="124"/>
      <c r="C1374" s="124"/>
      <c r="D1374" s="124"/>
      <c r="E1374" s="26"/>
      <c r="F1374" s="26" t="s">
        <v>3533</v>
      </c>
      <c r="G1374" s="124"/>
      <c r="H1374" s="33"/>
    </row>
    <row r="1375" spans="1:8" ht="14">
      <c r="A1375" s="123"/>
      <c r="B1375" s="124"/>
      <c r="C1375" s="124"/>
      <c r="D1375" s="124"/>
      <c r="E1375" s="26"/>
      <c r="F1375" s="26" t="s">
        <v>3534</v>
      </c>
      <c r="G1375" s="124"/>
      <c r="H1375" s="33"/>
    </row>
    <row r="1376" spans="1:8" ht="28">
      <c r="A1376" s="123"/>
      <c r="B1376" s="124"/>
      <c r="C1376" s="124"/>
      <c r="D1376" s="124"/>
      <c r="E1376" s="26" t="s">
        <v>3535</v>
      </c>
      <c r="F1376" s="26" t="s">
        <v>3536</v>
      </c>
      <c r="G1376" s="1">
        <v>1</v>
      </c>
      <c r="H1376" s="1" t="s">
        <v>3535</v>
      </c>
    </row>
    <row r="1377" spans="1:26" ht="28">
      <c r="A1377" s="123"/>
      <c r="B1377" s="124"/>
      <c r="C1377" s="124"/>
      <c r="D1377" s="123" t="s">
        <v>3537</v>
      </c>
      <c r="E1377" s="26" t="s">
        <v>3538</v>
      </c>
      <c r="F1377" s="26" t="s">
        <v>3539</v>
      </c>
      <c r="G1377" s="98">
        <v>5</v>
      </c>
      <c r="H1377" s="1" t="s">
        <v>3540</v>
      </c>
    </row>
    <row r="1378" spans="1:26" ht="14">
      <c r="A1378" s="123"/>
      <c r="B1378" s="124"/>
      <c r="C1378" s="124"/>
      <c r="D1378" s="124"/>
      <c r="E1378" s="26"/>
      <c r="F1378" s="26" t="s">
        <v>3541</v>
      </c>
      <c r="G1378" s="124"/>
      <c r="H1378" s="33"/>
    </row>
    <row r="1379" spans="1:26" ht="14">
      <c r="A1379" s="123"/>
      <c r="B1379" s="124"/>
      <c r="C1379" s="124"/>
      <c r="D1379" s="124"/>
      <c r="E1379" s="26"/>
      <c r="F1379" s="26" t="s">
        <v>3542</v>
      </c>
      <c r="G1379" s="124"/>
      <c r="H1379" s="33"/>
    </row>
    <row r="1380" spans="1:26" ht="14">
      <c r="A1380" s="123"/>
      <c r="B1380" s="124"/>
      <c r="C1380" s="124"/>
      <c r="D1380" s="124"/>
      <c r="E1380" s="26"/>
      <c r="F1380" s="26" t="s">
        <v>3543</v>
      </c>
      <c r="G1380" s="124"/>
      <c r="H1380" s="33"/>
    </row>
    <row r="1381" spans="1:26" ht="14">
      <c r="A1381" s="123"/>
      <c r="B1381" s="124"/>
      <c r="C1381" s="124"/>
      <c r="D1381" s="124"/>
      <c r="E1381" s="26"/>
      <c r="F1381" s="26" t="s">
        <v>3544</v>
      </c>
      <c r="G1381" s="124"/>
      <c r="H1381" s="33"/>
    </row>
    <row r="1382" spans="1:26" ht="42">
      <c r="A1382" s="123"/>
      <c r="B1382" s="124"/>
      <c r="C1382" s="123" t="s">
        <v>3545</v>
      </c>
      <c r="D1382" s="123"/>
      <c r="E1382" s="26" t="s">
        <v>3546</v>
      </c>
      <c r="F1382" s="26" t="s">
        <v>3547</v>
      </c>
      <c r="G1382" s="98">
        <v>3</v>
      </c>
      <c r="H1382" s="1" t="s">
        <v>3546</v>
      </c>
    </row>
    <row r="1383" spans="1:26" ht="28">
      <c r="A1383" s="123"/>
      <c r="B1383" s="124"/>
      <c r="C1383" s="124"/>
      <c r="D1383" s="124"/>
      <c r="E1383" s="26"/>
      <c r="F1383" s="26" t="s">
        <v>3548</v>
      </c>
      <c r="G1383" s="124"/>
      <c r="H1383" s="33"/>
    </row>
    <row r="1384" spans="1:26" ht="14">
      <c r="A1384" s="123"/>
      <c r="B1384" s="124"/>
      <c r="C1384" s="124"/>
      <c r="D1384" s="124"/>
      <c r="E1384" s="26"/>
      <c r="F1384" s="26" t="s">
        <v>3549</v>
      </c>
      <c r="G1384" s="124"/>
      <c r="H1384" s="33"/>
    </row>
    <row r="1385" spans="1:26" ht="42">
      <c r="A1385" s="123"/>
      <c r="B1385" s="124"/>
      <c r="C1385" s="124"/>
      <c r="D1385" s="124"/>
      <c r="E1385" s="26" t="s">
        <v>3550</v>
      </c>
      <c r="F1385" s="26" t="s">
        <v>3551</v>
      </c>
      <c r="G1385" s="98">
        <v>2</v>
      </c>
      <c r="H1385" s="1" t="s">
        <v>3550</v>
      </c>
    </row>
    <row r="1386" spans="1:26" ht="28">
      <c r="A1386" s="123"/>
      <c r="B1386" s="124"/>
      <c r="C1386" s="124"/>
      <c r="D1386" s="124"/>
      <c r="E1386" s="26"/>
      <c r="F1386" s="26" t="s">
        <v>3552</v>
      </c>
      <c r="G1386" s="124"/>
      <c r="H1386" s="33"/>
    </row>
    <row r="1387" spans="1:26" ht="13">
      <c r="A1387" s="123"/>
      <c r="B1387" s="26"/>
      <c r="C1387" s="83"/>
      <c r="D1387" s="83"/>
      <c r="E1387" s="26"/>
      <c r="F1387" s="26"/>
      <c r="G1387" s="1" t="s">
        <v>2843</v>
      </c>
      <c r="H1387" s="33"/>
    </row>
    <row r="1388" spans="1:26" ht="13">
      <c r="A1388" s="123"/>
      <c r="B1388" s="26"/>
      <c r="C1388" s="83"/>
      <c r="D1388" s="83"/>
      <c r="E1388" s="26"/>
      <c r="F1388" s="26"/>
      <c r="G1388" s="1">
        <f t="shared" ref="G1388" si="0">SUM(G1005:G1386)</f>
        <v>382</v>
      </c>
      <c r="H1388" s="33"/>
    </row>
    <row r="1389" spans="1:26" ht="14">
      <c r="A1389" s="123"/>
      <c r="B1389" s="123" t="s">
        <v>3553</v>
      </c>
      <c r="C1389" s="125" t="s">
        <v>3139</v>
      </c>
      <c r="D1389" s="83"/>
      <c r="E1389" s="26" t="s">
        <v>3229</v>
      </c>
      <c r="F1389" s="26" t="s">
        <v>3554</v>
      </c>
      <c r="G1389" s="98">
        <v>21</v>
      </c>
      <c r="H1389" s="1" t="s">
        <v>3555</v>
      </c>
      <c r="I1389" s="1"/>
      <c r="J1389" s="1"/>
      <c r="K1389" s="1"/>
      <c r="L1389" s="1"/>
      <c r="M1389" s="1"/>
      <c r="N1389" s="1"/>
      <c r="O1389" s="1"/>
      <c r="P1389" s="1"/>
      <c r="Q1389" s="1"/>
      <c r="R1389" s="1"/>
      <c r="S1389" s="1"/>
      <c r="T1389" s="1"/>
      <c r="U1389" s="1"/>
      <c r="V1389" s="1"/>
      <c r="W1389" s="1"/>
      <c r="X1389" s="1"/>
      <c r="Y1389" s="1"/>
      <c r="Z1389" s="1"/>
    </row>
    <row r="1390" spans="1:26" ht="14">
      <c r="A1390" s="123"/>
      <c r="B1390" s="124"/>
      <c r="C1390" s="124"/>
      <c r="D1390" s="83"/>
      <c r="E1390" s="26"/>
      <c r="F1390" s="26" t="s">
        <v>3556</v>
      </c>
      <c r="G1390" s="124"/>
      <c r="H1390" s="33"/>
    </row>
    <row r="1391" spans="1:26" ht="14">
      <c r="A1391" s="123"/>
      <c r="B1391" s="124"/>
      <c r="C1391" s="124"/>
      <c r="D1391" s="83"/>
      <c r="E1391" s="26"/>
      <c r="F1391" s="26" t="s">
        <v>3557</v>
      </c>
      <c r="G1391" s="124"/>
      <c r="H1391" s="33"/>
    </row>
    <row r="1392" spans="1:26" ht="14">
      <c r="A1392" s="123"/>
      <c r="B1392" s="124"/>
      <c r="C1392" s="124"/>
      <c r="D1392" s="83"/>
      <c r="E1392" s="26"/>
      <c r="F1392" s="26" t="s">
        <v>3558</v>
      </c>
      <c r="G1392" s="124"/>
      <c r="H1392" s="33"/>
    </row>
    <row r="1393" spans="1:8" ht="28">
      <c r="A1393" s="123"/>
      <c r="B1393" s="124"/>
      <c r="C1393" s="124"/>
      <c r="D1393" s="83"/>
      <c r="E1393" s="26"/>
      <c r="F1393" s="26" t="s">
        <v>3559</v>
      </c>
      <c r="G1393" s="124"/>
      <c r="H1393" s="33"/>
    </row>
    <row r="1394" spans="1:8" ht="14">
      <c r="A1394" s="123"/>
      <c r="B1394" s="124"/>
      <c r="C1394" s="124"/>
      <c r="D1394" s="83"/>
      <c r="E1394" s="26"/>
      <c r="F1394" s="26" t="s">
        <v>3560</v>
      </c>
      <c r="G1394" s="124"/>
      <c r="H1394" s="33"/>
    </row>
    <row r="1395" spans="1:8" ht="14">
      <c r="A1395" s="123"/>
      <c r="B1395" s="124"/>
      <c r="C1395" s="124"/>
      <c r="D1395" s="83"/>
      <c r="E1395" s="26"/>
      <c r="F1395" s="26" t="s">
        <v>3561</v>
      </c>
      <c r="G1395" s="124"/>
      <c r="H1395" s="33"/>
    </row>
    <row r="1396" spans="1:8" ht="14">
      <c r="A1396" s="123"/>
      <c r="B1396" s="124"/>
      <c r="C1396" s="124"/>
      <c r="D1396" s="83"/>
      <c r="E1396" s="26"/>
      <c r="F1396" s="26" t="s">
        <v>3562</v>
      </c>
      <c r="G1396" s="124"/>
      <c r="H1396" s="33"/>
    </row>
    <row r="1397" spans="1:8" ht="14">
      <c r="A1397" s="123"/>
      <c r="B1397" s="124"/>
      <c r="C1397" s="124"/>
      <c r="D1397" s="83"/>
      <c r="E1397" s="26"/>
      <c r="F1397" s="26" t="s">
        <v>3563</v>
      </c>
      <c r="G1397" s="124"/>
      <c r="H1397" s="33"/>
    </row>
    <row r="1398" spans="1:8" ht="28">
      <c r="A1398" s="123"/>
      <c r="B1398" s="124"/>
      <c r="C1398" s="124"/>
      <c r="D1398" s="83"/>
      <c r="E1398" s="26"/>
      <c r="F1398" s="26" t="s">
        <v>3564</v>
      </c>
      <c r="G1398" s="124"/>
      <c r="H1398" s="33"/>
    </row>
    <row r="1399" spans="1:8" ht="14">
      <c r="A1399" s="123"/>
      <c r="B1399" s="124"/>
      <c r="C1399" s="124"/>
      <c r="D1399" s="83"/>
      <c r="E1399" s="26"/>
      <c r="F1399" s="26" t="s">
        <v>3565</v>
      </c>
      <c r="G1399" s="124"/>
      <c r="H1399" s="33"/>
    </row>
    <row r="1400" spans="1:8" ht="14">
      <c r="A1400" s="123"/>
      <c r="B1400" s="124"/>
      <c r="C1400" s="124"/>
      <c r="D1400" s="83"/>
      <c r="E1400" s="26"/>
      <c r="F1400" s="26" t="s">
        <v>3566</v>
      </c>
      <c r="G1400" s="124"/>
      <c r="H1400" s="33"/>
    </row>
    <row r="1401" spans="1:8" ht="14">
      <c r="A1401" s="123"/>
      <c r="B1401" s="124"/>
      <c r="C1401" s="124"/>
      <c r="D1401" s="83"/>
      <c r="E1401" s="26"/>
      <c r="F1401" s="26" t="s">
        <v>3567</v>
      </c>
      <c r="G1401" s="124"/>
      <c r="H1401" s="33"/>
    </row>
    <row r="1402" spans="1:8" ht="28">
      <c r="A1402" s="123"/>
      <c r="B1402" s="124"/>
      <c r="C1402" s="124"/>
      <c r="D1402" s="83"/>
      <c r="E1402" s="26"/>
      <c r="F1402" s="26" t="s">
        <v>3568</v>
      </c>
      <c r="G1402" s="124"/>
      <c r="H1402" s="33"/>
    </row>
    <row r="1403" spans="1:8" ht="14">
      <c r="A1403" s="123"/>
      <c r="B1403" s="124"/>
      <c r="C1403" s="124"/>
      <c r="D1403" s="83"/>
      <c r="E1403" s="26"/>
      <c r="F1403" s="26" t="s">
        <v>3569</v>
      </c>
      <c r="G1403" s="124"/>
      <c r="H1403" s="33"/>
    </row>
    <row r="1404" spans="1:8" ht="14">
      <c r="A1404" s="123"/>
      <c r="B1404" s="124"/>
      <c r="C1404" s="124"/>
      <c r="D1404" s="83"/>
      <c r="E1404" s="26"/>
      <c r="F1404" s="26" t="s">
        <v>3570</v>
      </c>
      <c r="G1404" s="124"/>
      <c r="H1404" s="33"/>
    </row>
    <row r="1405" spans="1:8" ht="14">
      <c r="A1405" s="123"/>
      <c r="B1405" s="124"/>
      <c r="C1405" s="124"/>
      <c r="D1405" s="83"/>
      <c r="E1405" s="26"/>
      <c r="F1405" s="26" t="s">
        <v>3571</v>
      </c>
      <c r="G1405" s="124"/>
      <c r="H1405" s="33"/>
    </row>
    <row r="1406" spans="1:8" ht="14">
      <c r="A1406" s="123"/>
      <c r="B1406" s="124"/>
      <c r="C1406" s="124"/>
      <c r="D1406" s="83"/>
      <c r="E1406" s="26"/>
      <c r="F1406" s="26" t="s">
        <v>3572</v>
      </c>
      <c r="G1406" s="124"/>
      <c r="H1406" s="33"/>
    </row>
    <row r="1407" spans="1:8" ht="14">
      <c r="A1407" s="123"/>
      <c r="B1407" s="124"/>
      <c r="C1407" s="124"/>
      <c r="D1407" s="83"/>
      <c r="E1407" s="26"/>
      <c r="F1407" s="26" t="s">
        <v>3573</v>
      </c>
      <c r="G1407" s="124"/>
      <c r="H1407" s="33"/>
    </row>
    <row r="1408" spans="1:8" ht="14">
      <c r="A1408" s="123"/>
      <c r="B1408" s="124"/>
      <c r="C1408" s="124"/>
      <c r="D1408" s="83"/>
      <c r="E1408" s="26"/>
      <c r="F1408" s="26" t="s">
        <v>3574</v>
      </c>
      <c r="G1408" s="124"/>
      <c r="H1408" s="33"/>
    </row>
    <row r="1409" spans="1:8" ht="28">
      <c r="A1409" s="123"/>
      <c r="B1409" s="124"/>
      <c r="C1409" s="124"/>
      <c r="D1409" s="83"/>
      <c r="E1409" s="26"/>
      <c r="F1409" s="26" t="s">
        <v>3575</v>
      </c>
      <c r="G1409" s="124"/>
      <c r="H1409" s="33"/>
    </row>
    <row r="1410" spans="1:8" ht="42">
      <c r="A1410" s="123"/>
      <c r="B1410" s="124"/>
      <c r="C1410" s="124"/>
      <c r="D1410" s="83"/>
      <c r="E1410" s="26" t="s">
        <v>3576</v>
      </c>
      <c r="F1410" s="26" t="s">
        <v>3577</v>
      </c>
      <c r="G1410" s="98">
        <v>10</v>
      </c>
      <c r="H1410" s="1" t="s">
        <v>3578</v>
      </c>
    </row>
    <row r="1411" spans="1:8" ht="28">
      <c r="A1411" s="123"/>
      <c r="B1411" s="124"/>
      <c r="C1411" s="124"/>
      <c r="D1411" s="83"/>
      <c r="E1411" s="26"/>
      <c r="F1411" s="26" t="s">
        <v>3579</v>
      </c>
      <c r="G1411" s="124"/>
      <c r="H1411" s="33"/>
    </row>
    <row r="1412" spans="1:8" ht="14">
      <c r="A1412" s="123"/>
      <c r="B1412" s="124"/>
      <c r="C1412" s="124"/>
      <c r="D1412" s="83"/>
      <c r="E1412" s="26"/>
      <c r="F1412" s="26" t="s">
        <v>3580</v>
      </c>
      <c r="G1412" s="124"/>
      <c r="H1412" s="33"/>
    </row>
    <row r="1413" spans="1:8" ht="14">
      <c r="A1413" s="123"/>
      <c r="B1413" s="124"/>
      <c r="C1413" s="124"/>
      <c r="D1413" s="83"/>
      <c r="E1413" s="26"/>
      <c r="F1413" s="26" t="s">
        <v>3581</v>
      </c>
      <c r="G1413" s="124"/>
      <c r="H1413" s="33"/>
    </row>
    <row r="1414" spans="1:8" ht="14">
      <c r="A1414" s="123"/>
      <c r="B1414" s="124"/>
      <c r="C1414" s="124"/>
      <c r="D1414" s="83"/>
      <c r="E1414" s="26"/>
      <c r="F1414" s="26" t="s">
        <v>3582</v>
      </c>
      <c r="G1414" s="124"/>
      <c r="H1414" s="33"/>
    </row>
    <row r="1415" spans="1:8" ht="28">
      <c r="A1415" s="123"/>
      <c r="B1415" s="124"/>
      <c r="C1415" s="124"/>
      <c r="D1415" s="83"/>
      <c r="E1415" s="26"/>
      <c r="F1415" s="26" t="s">
        <v>3583</v>
      </c>
      <c r="G1415" s="124"/>
      <c r="H1415" s="33"/>
    </row>
    <row r="1416" spans="1:8" ht="14">
      <c r="A1416" s="123"/>
      <c r="B1416" s="124"/>
      <c r="C1416" s="124"/>
      <c r="D1416" s="83"/>
      <c r="E1416" s="26"/>
      <c r="F1416" s="26" t="s">
        <v>3584</v>
      </c>
      <c r="G1416" s="124"/>
      <c r="H1416" s="33"/>
    </row>
    <row r="1417" spans="1:8" ht="14">
      <c r="A1417" s="123"/>
      <c r="B1417" s="124"/>
      <c r="C1417" s="124"/>
      <c r="D1417" s="83"/>
      <c r="E1417" s="26"/>
      <c r="F1417" s="26" t="s">
        <v>3584</v>
      </c>
      <c r="G1417" s="124"/>
      <c r="H1417" s="33"/>
    </row>
    <row r="1418" spans="1:8" ht="14">
      <c r="A1418" s="123"/>
      <c r="B1418" s="124"/>
      <c r="C1418" s="124"/>
      <c r="D1418" s="83"/>
      <c r="E1418" s="26"/>
      <c r="F1418" s="26" t="s">
        <v>3585</v>
      </c>
      <c r="G1418" s="124"/>
      <c r="H1418" s="33"/>
    </row>
    <row r="1419" spans="1:8" ht="28">
      <c r="A1419" s="123"/>
      <c r="B1419" s="124"/>
      <c r="C1419" s="124"/>
      <c r="D1419" s="83"/>
      <c r="E1419" s="26"/>
      <c r="F1419" s="26" t="s">
        <v>3586</v>
      </c>
      <c r="G1419" s="124"/>
      <c r="H1419" s="33"/>
    </row>
    <row r="1420" spans="1:8" ht="28">
      <c r="A1420" s="123"/>
      <c r="B1420" s="124"/>
      <c r="C1420" s="124"/>
      <c r="D1420" s="83"/>
      <c r="E1420" s="26" t="s">
        <v>3587</v>
      </c>
      <c r="F1420" s="26" t="s">
        <v>3588</v>
      </c>
      <c r="G1420" s="98">
        <v>6</v>
      </c>
      <c r="H1420" s="1" t="s">
        <v>3589</v>
      </c>
    </row>
    <row r="1421" spans="1:8" ht="14">
      <c r="A1421" s="123"/>
      <c r="B1421" s="124"/>
      <c r="C1421" s="124"/>
      <c r="D1421" s="83"/>
      <c r="E1421" s="26"/>
      <c r="F1421" s="26" t="s">
        <v>3590</v>
      </c>
      <c r="G1421" s="124"/>
      <c r="H1421" s="33"/>
    </row>
    <row r="1422" spans="1:8" ht="14">
      <c r="A1422" s="123"/>
      <c r="B1422" s="124"/>
      <c r="C1422" s="124"/>
      <c r="D1422" s="83"/>
      <c r="E1422" s="26"/>
      <c r="F1422" s="26" t="s">
        <v>3591</v>
      </c>
      <c r="G1422" s="124"/>
      <c r="H1422" s="33"/>
    </row>
    <row r="1423" spans="1:8" ht="28">
      <c r="A1423" s="123"/>
      <c r="B1423" s="124"/>
      <c r="C1423" s="124"/>
      <c r="D1423" s="83"/>
      <c r="E1423" s="26"/>
      <c r="F1423" s="26" t="s">
        <v>3592</v>
      </c>
      <c r="G1423" s="124"/>
      <c r="H1423" s="33"/>
    </row>
    <row r="1424" spans="1:8" ht="14">
      <c r="A1424" s="123"/>
      <c r="B1424" s="124"/>
      <c r="C1424" s="124"/>
      <c r="D1424" s="83"/>
      <c r="E1424" s="26"/>
      <c r="F1424" s="26" t="s">
        <v>3593</v>
      </c>
      <c r="G1424" s="124"/>
      <c r="H1424" s="33"/>
    </row>
    <row r="1425" spans="1:8" ht="14">
      <c r="A1425" s="123"/>
      <c r="B1425" s="124"/>
      <c r="C1425" s="124"/>
      <c r="D1425" s="83"/>
      <c r="E1425" s="26"/>
      <c r="F1425" s="26" t="s">
        <v>3594</v>
      </c>
      <c r="G1425" s="124"/>
      <c r="H1425" s="33"/>
    </row>
    <row r="1426" spans="1:8" ht="14">
      <c r="A1426" s="123"/>
      <c r="B1426" s="124"/>
      <c r="C1426" s="124"/>
      <c r="D1426" s="83"/>
      <c r="E1426" s="26" t="s">
        <v>3595</v>
      </c>
      <c r="F1426" s="26" t="s">
        <v>3596</v>
      </c>
      <c r="G1426" s="98">
        <v>3</v>
      </c>
      <c r="H1426" s="1" t="s">
        <v>3597</v>
      </c>
    </row>
    <row r="1427" spans="1:8" ht="14">
      <c r="A1427" s="123"/>
      <c r="B1427" s="124"/>
      <c r="C1427" s="124"/>
      <c r="D1427" s="83"/>
      <c r="E1427" s="26"/>
      <c r="F1427" s="26" t="s">
        <v>3598</v>
      </c>
      <c r="G1427" s="124"/>
      <c r="H1427" s="33"/>
    </row>
    <row r="1428" spans="1:8" ht="14">
      <c r="A1428" s="123"/>
      <c r="B1428" s="124"/>
      <c r="C1428" s="124"/>
      <c r="D1428" s="83"/>
      <c r="E1428" s="26"/>
      <c r="F1428" s="26" t="s">
        <v>3599</v>
      </c>
      <c r="G1428" s="124"/>
      <c r="H1428" s="33"/>
    </row>
    <row r="1429" spans="1:8" ht="28">
      <c r="A1429" s="123"/>
      <c r="B1429" s="124"/>
      <c r="C1429" s="124"/>
      <c r="D1429" s="83"/>
      <c r="E1429" s="26" t="s">
        <v>3600</v>
      </c>
      <c r="F1429" s="26" t="s">
        <v>3601</v>
      </c>
      <c r="G1429" s="98">
        <v>4</v>
      </c>
      <c r="H1429" s="1" t="s">
        <v>3602</v>
      </c>
    </row>
    <row r="1430" spans="1:8" ht="14">
      <c r="A1430" s="123"/>
      <c r="B1430" s="124"/>
      <c r="C1430" s="124"/>
      <c r="D1430" s="83"/>
      <c r="E1430" s="26"/>
      <c r="F1430" s="26" t="s">
        <v>3603</v>
      </c>
      <c r="G1430" s="124"/>
      <c r="H1430" s="33"/>
    </row>
    <row r="1431" spans="1:8" ht="28">
      <c r="A1431" s="123"/>
      <c r="B1431" s="124"/>
      <c r="C1431" s="124"/>
      <c r="D1431" s="83"/>
      <c r="E1431" s="26"/>
      <c r="F1431" s="26" t="s">
        <v>3604</v>
      </c>
      <c r="G1431" s="124"/>
      <c r="H1431" s="33"/>
    </row>
    <row r="1432" spans="1:8" ht="28">
      <c r="A1432" s="123"/>
      <c r="B1432" s="124"/>
      <c r="C1432" s="124"/>
      <c r="D1432" s="83"/>
      <c r="E1432" s="26"/>
      <c r="F1432" s="26" t="s">
        <v>3605</v>
      </c>
      <c r="G1432" s="124"/>
      <c r="H1432" s="33"/>
    </row>
    <row r="1433" spans="1:8" ht="28">
      <c r="A1433" s="123"/>
      <c r="B1433" s="124"/>
      <c r="C1433" s="125" t="s">
        <v>3606</v>
      </c>
      <c r="D1433" s="83"/>
      <c r="E1433" s="26" t="s">
        <v>3416</v>
      </c>
      <c r="F1433" s="26" t="s">
        <v>3607</v>
      </c>
      <c r="G1433" s="98">
        <v>29</v>
      </c>
      <c r="H1433" s="1" t="s">
        <v>3608</v>
      </c>
    </row>
    <row r="1434" spans="1:8" ht="14">
      <c r="A1434" s="123"/>
      <c r="B1434" s="124"/>
      <c r="C1434" s="124"/>
      <c r="D1434" s="83"/>
      <c r="E1434" s="26"/>
      <c r="F1434" s="26" t="s">
        <v>3609</v>
      </c>
      <c r="G1434" s="124"/>
      <c r="H1434" s="33"/>
    </row>
    <row r="1435" spans="1:8" ht="28">
      <c r="A1435" s="123"/>
      <c r="B1435" s="124"/>
      <c r="C1435" s="124"/>
      <c r="D1435" s="83"/>
      <c r="E1435" s="26"/>
      <c r="F1435" s="26" t="s">
        <v>3610</v>
      </c>
      <c r="G1435" s="124"/>
      <c r="H1435" s="33"/>
    </row>
    <row r="1436" spans="1:8" ht="14">
      <c r="A1436" s="123"/>
      <c r="B1436" s="124"/>
      <c r="C1436" s="124"/>
      <c r="D1436" s="83"/>
      <c r="E1436" s="26"/>
      <c r="F1436" s="26" t="s">
        <v>3611</v>
      </c>
      <c r="G1436" s="124"/>
      <c r="H1436" s="33"/>
    </row>
    <row r="1437" spans="1:8" ht="14">
      <c r="A1437" s="123"/>
      <c r="B1437" s="124"/>
      <c r="C1437" s="124"/>
      <c r="D1437" s="83"/>
      <c r="E1437" s="26"/>
      <c r="F1437" s="26" t="s">
        <v>3612</v>
      </c>
      <c r="G1437" s="124"/>
      <c r="H1437" s="33"/>
    </row>
    <row r="1438" spans="1:8" ht="14">
      <c r="A1438" s="123"/>
      <c r="B1438" s="124"/>
      <c r="C1438" s="124"/>
      <c r="D1438" s="83"/>
      <c r="E1438" s="26"/>
      <c r="F1438" s="26" t="s">
        <v>3613</v>
      </c>
      <c r="G1438" s="124"/>
      <c r="H1438" s="33"/>
    </row>
    <row r="1439" spans="1:8" ht="14">
      <c r="A1439" s="123"/>
      <c r="B1439" s="124"/>
      <c r="C1439" s="124"/>
      <c r="D1439" s="83"/>
      <c r="E1439" s="26"/>
      <c r="F1439" s="26" t="s">
        <v>3614</v>
      </c>
      <c r="G1439" s="124"/>
      <c r="H1439" s="33"/>
    </row>
    <row r="1440" spans="1:8" ht="28">
      <c r="A1440" s="123"/>
      <c r="B1440" s="124"/>
      <c r="C1440" s="124"/>
      <c r="D1440" s="83"/>
      <c r="E1440" s="26"/>
      <c r="F1440" s="26" t="s">
        <v>3615</v>
      </c>
      <c r="G1440" s="124"/>
      <c r="H1440" s="33"/>
    </row>
    <row r="1441" spans="1:8" ht="14">
      <c r="A1441" s="123"/>
      <c r="B1441" s="124"/>
      <c r="C1441" s="124"/>
      <c r="D1441" s="83"/>
      <c r="E1441" s="26"/>
      <c r="F1441" s="26" t="s">
        <v>3616</v>
      </c>
      <c r="G1441" s="124"/>
      <c r="H1441" s="33"/>
    </row>
    <row r="1442" spans="1:8" ht="28">
      <c r="A1442" s="123"/>
      <c r="B1442" s="124"/>
      <c r="C1442" s="124"/>
      <c r="D1442" s="83"/>
      <c r="E1442" s="26"/>
      <c r="F1442" s="26" t="s">
        <v>3617</v>
      </c>
      <c r="G1442" s="124"/>
      <c r="H1442" s="33"/>
    </row>
    <row r="1443" spans="1:8" ht="28">
      <c r="A1443" s="123"/>
      <c r="B1443" s="124"/>
      <c r="C1443" s="124"/>
      <c r="D1443" s="83"/>
      <c r="E1443" s="26"/>
      <c r="F1443" s="26" t="s">
        <v>3618</v>
      </c>
      <c r="G1443" s="124"/>
      <c r="H1443" s="33"/>
    </row>
    <row r="1444" spans="1:8" ht="14">
      <c r="A1444" s="123"/>
      <c r="B1444" s="124"/>
      <c r="C1444" s="124"/>
      <c r="D1444" s="83"/>
      <c r="E1444" s="26"/>
      <c r="F1444" s="26" t="s">
        <v>3619</v>
      </c>
      <c r="G1444" s="124"/>
      <c r="H1444" s="33"/>
    </row>
    <row r="1445" spans="1:8" ht="28">
      <c r="A1445" s="123"/>
      <c r="B1445" s="124"/>
      <c r="C1445" s="124"/>
      <c r="D1445" s="83"/>
      <c r="E1445" s="26"/>
      <c r="F1445" s="26" t="s">
        <v>3620</v>
      </c>
      <c r="G1445" s="124"/>
      <c r="H1445" s="33"/>
    </row>
    <row r="1446" spans="1:8" ht="14">
      <c r="A1446" s="123"/>
      <c r="B1446" s="124"/>
      <c r="C1446" s="124"/>
      <c r="D1446" s="83"/>
      <c r="E1446" s="26"/>
      <c r="F1446" s="26" t="s">
        <v>3621</v>
      </c>
      <c r="G1446" s="124"/>
      <c r="H1446" s="33"/>
    </row>
    <row r="1447" spans="1:8" ht="28">
      <c r="A1447" s="123"/>
      <c r="B1447" s="124"/>
      <c r="C1447" s="124"/>
      <c r="D1447" s="83"/>
      <c r="E1447" s="26"/>
      <c r="F1447" s="26" t="s">
        <v>3622</v>
      </c>
      <c r="G1447" s="124"/>
      <c r="H1447" s="33"/>
    </row>
    <row r="1448" spans="1:8" ht="28">
      <c r="A1448" s="123"/>
      <c r="B1448" s="124"/>
      <c r="C1448" s="124"/>
      <c r="D1448" s="83"/>
      <c r="E1448" s="26"/>
      <c r="F1448" s="26" t="s">
        <v>3623</v>
      </c>
      <c r="G1448" s="124"/>
      <c r="H1448" s="33"/>
    </row>
    <row r="1449" spans="1:8" ht="14">
      <c r="A1449" s="123"/>
      <c r="B1449" s="124"/>
      <c r="C1449" s="124"/>
      <c r="D1449" s="83"/>
      <c r="E1449" s="26"/>
      <c r="F1449" s="26" t="s">
        <v>3624</v>
      </c>
      <c r="G1449" s="124"/>
      <c r="H1449" s="33"/>
    </row>
    <row r="1450" spans="1:8" ht="28">
      <c r="A1450" s="123"/>
      <c r="B1450" s="124"/>
      <c r="C1450" s="124"/>
      <c r="D1450" s="83"/>
      <c r="E1450" s="26"/>
      <c r="F1450" s="26" t="s">
        <v>3625</v>
      </c>
      <c r="G1450" s="124"/>
      <c r="H1450" s="33"/>
    </row>
    <row r="1451" spans="1:8" ht="28">
      <c r="A1451" s="123"/>
      <c r="B1451" s="124"/>
      <c r="C1451" s="124"/>
      <c r="D1451" s="83"/>
      <c r="E1451" s="26"/>
      <c r="F1451" s="26" t="s">
        <v>3626</v>
      </c>
      <c r="G1451" s="124"/>
      <c r="H1451" s="33"/>
    </row>
    <row r="1452" spans="1:8" ht="14">
      <c r="A1452" s="123"/>
      <c r="B1452" s="124"/>
      <c r="C1452" s="124"/>
      <c r="D1452" s="83"/>
      <c r="E1452" s="26"/>
      <c r="F1452" s="26" t="s">
        <v>3627</v>
      </c>
      <c r="G1452" s="124"/>
      <c r="H1452" s="33"/>
    </row>
    <row r="1453" spans="1:8" ht="14">
      <c r="A1453" s="123"/>
      <c r="B1453" s="124"/>
      <c r="C1453" s="124"/>
      <c r="D1453" s="83"/>
      <c r="E1453" s="26"/>
      <c r="F1453" s="26" t="s">
        <v>3628</v>
      </c>
      <c r="G1453" s="124"/>
      <c r="H1453" s="33"/>
    </row>
    <row r="1454" spans="1:8" ht="28">
      <c r="A1454" s="123"/>
      <c r="B1454" s="124"/>
      <c r="C1454" s="124"/>
      <c r="D1454" s="83"/>
      <c r="E1454" s="26"/>
      <c r="F1454" s="26" t="s">
        <v>3629</v>
      </c>
      <c r="G1454" s="124"/>
      <c r="H1454" s="33"/>
    </row>
    <row r="1455" spans="1:8" ht="14">
      <c r="A1455" s="123"/>
      <c r="B1455" s="124"/>
      <c r="C1455" s="124"/>
      <c r="D1455" s="83"/>
      <c r="E1455" s="26"/>
      <c r="F1455" s="26" t="s">
        <v>3630</v>
      </c>
      <c r="G1455" s="124"/>
      <c r="H1455" s="33"/>
    </row>
    <row r="1456" spans="1:8" ht="28">
      <c r="A1456" s="123"/>
      <c r="B1456" s="124"/>
      <c r="C1456" s="124"/>
      <c r="D1456" s="83"/>
      <c r="E1456" s="26"/>
      <c r="F1456" s="26" t="s">
        <v>3631</v>
      </c>
      <c r="G1456" s="124"/>
      <c r="H1456" s="33"/>
    </row>
    <row r="1457" spans="1:8" ht="28">
      <c r="A1457" s="123"/>
      <c r="B1457" s="124"/>
      <c r="C1457" s="124"/>
      <c r="D1457" s="83"/>
      <c r="E1457" s="26"/>
      <c r="F1457" s="26" t="s">
        <v>3632</v>
      </c>
      <c r="G1457" s="124"/>
      <c r="H1457" s="33"/>
    </row>
    <row r="1458" spans="1:8" ht="14">
      <c r="A1458" s="123"/>
      <c r="B1458" s="124"/>
      <c r="C1458" s="124"/>
      <c r="D1458" s="83"/>
      <c r="E1458" s="26"/>
      <c r="F1458" s="26" t="s">
        <v>3633</v>
      </c>
      <c r="G1458" s="124"/>
      <c r="H1458" s="33"/>
    </row>
    <row r="1459" spans="1:8" ht="14">
      <c r="A1459" s="123"/>
      <c r="B1459" s="124"/>
      <c r="C1459" s="124"/>
      <c r="D1459" s="83"/>
      <c r="E1459" s="26"/>
      <c r="F1459" s="26" t="s">
        <v>3634</v>
      </c>
      <c r="G1459" s="124"/>
      <c r="H1459" s="33"/>
    </row>
    <row r="1460" spans="1:8" ht="14">
      <c r="A1460" s="123"/>
      <c r="B1460" s="124"/>
      <c r="C1460" s="124"/>
      <c r="D1460" s="83"/>
      <c r="E1460" s="26"/>
      <c r="F1460" s="26" t="s">
        <v>3635</v>
      </c>
      <c r="G1460" s="124"/>
      <c r="H1460" s="33"/>
    </row>
    <row r="1461" spans="1:8" ht="14">
      <c r="A1461" s="123"/>
      <c r="B1461" s="124"/>
      <c r="C1461" s="124"/>
      <c r="D1461" s="83"/>
      <c r="E1461" s="26"/>
      <c r="F1461" s="26" t="s">
        <v>3636</v>
      </c>
      <c r="G1461" s="124"/>
      <c r="H1461" s="33"/>
    </row>
    <row r="1462" spans="1:8" ht="28">
      <c r="A1462" s="123"/>
      <c r="B1462" s="124"/>
      <c r="C1462" s="124"/>
      <c r="D1462" s="83"/>
      <c r="E1462" s="26" t="s">
        <v>3483</v>
      </c>
      <c r="F1462" s="26" t="s">
        <v>3637</v>
      </c>
      <c r="G1462" s="98">
        <v>5</v>
      </c>
      <c r="H1462" s="1" t="s">
        <v>3638</v>
      </c>
    </row>
    <row r="1463" spans="1:8" ht="28">
      <c r="A1463" s="123"/>
      <c r="B1463" s="124"/>
      <c r="C1463" s="124"/>
      <c r="D1463" s="83"/>
      <c r="E1463" s="26"/>
      <c r="F1463" s="26" t="s">
        <v>3639</v>
      </c>
      <c r="G1463" s="124"/>
      <c r="H1463" s="33"/>
    </row>
    <row r="1464" spans="1:8" ht="28">
      <c r="A1464" s="123"/>
      <c r="B1464" s="124"/>
      <c r="C1464" s="124"/>
      <c r="D1464" s="83"/>
      <c r="E1464" s="26"/>
      <c r="F1464" s="26" t="s">
        <v>3640</v>
      </c>
      <c r="G1464" s="124"/>
      <c r="H1464" s="33"/>
    </row>
    <row r="1465" spans="1:8" ht="28">
      <c r="A1465" s="123"/>
      <c r="B1465" s="124"/>
      <c r="C1465" s="124"/>
      <c r="D1465" s="83"/>
      <c r="E1465" s="26"/>
      <c r="F1465" s="26" t="s">
        <v>3641</v>
      </c>
      <c r="G1465" s="124"/>
      <c r="H1465" s="33"/>
    </row>
    <row r="1466" spans="1:8" ht="28">
      <c r="A1466" s="123"/>
      <c r="B1466" s="124"/>
      <c r="C1466" s="124"/>
      <c r="D1466" s="83"/>
      <c r="E1466" s="26"/>
      <c r="F1466" s="26" t="s">
        <v>3642</v>
      </c>
      <c r="G1466" s="124"/>
      <c r="H1466" s="33"/>
    </row>
    <row r="1467" spans="1:8" ht="28">
      <c r="A1467" s="123"/>
      <c r="B1467" s="124"/>
      <c r="C1467" s="124"/>
      <c r="D1467" s="83"/>
      <c r="E1467" s="26" t="s">
        <v>3643</v>
      </c>
      <c r="F1467" s="26" t="s">
        <v>3644</v>
      </c>
      <c r="G1467" s="98">
        <v>3</v>
      </c>
      <c r="H1467" s="1" t="s">
        <v>3645</v>
      </c>
    </row>
    <row r="1468" spans="1:8" ht="28">
      <c r="A1468" s="123"/>
      <c r="B1468" s="124"/>
      <c r="C1468" s="124"/>
      <c r="D1468" s="83"/>
      <c r="E1468" s="26"/>
      <c r="F1468" s="26" t="s">
        <v>3646</v>
      </c>
      <c r="G1468" s="124"/>
      <c r="H1468" s="33"/>
    </row>
    <row r="1469" spans="1:8" ht="28">
      <c r="A1469" s="123"/>
      <c r="B1469" s="124"/>
      <c r="C1469" s="124"/>
      <c r="D1469" s="83"/>
      <c r="E1469" s="26"/>
      <c r="F1469" s="26" t="s">
        <v>3647</v>
      </c>
      <c r="G1469" s="124"/>
      <c r="H1469" s="33"/>
    </row>
    <row r="1470" spans="1:8" ht="28">
      <c r="A1470" s="123"/>
      <c r="B1470" s="124"/>
      <c r="C1470" s="124"/>
      <c r="D1470" s="83"/>
      <c r="E1470" s="26" t="s">
        <v>3648</v>
      </c>
      <c r="F1470" s="26" t="s">
        <v>3649</v>
      </c>
      <c r="G1470" s="1">
        <v>1</v>
      </c>
      <c r="H1470" s="1" t="s">
        <v>3650</v>
      </c>
    </row>
    <row r="1471" spans="1:8" ht="14">
      <c r="A1471" s="123"/>
      <c r="B1471" s="124"/>
      <c r="C1471" s="124"/>
      <c r="D1471" s="83"/>
      <c r="E1471" s="26" t="s">
        <v>3651</v>
      </c>
      <c r="F1471" s="26" t="s">
        <v>3652</v>
      </c>
      <c r="G1471" s="98">
        <v>19</v>
      </c>
      <c r="H1471" s="1" t="s">
        <v>3653</v>
      </c>
    </row>
    <row r="1472" spans="1:8" ht="14">
      <c r="A1472" s="123"/>
      <c r="B1472" s="124"/>
      <c r="C1472" s="124"/>
      <c r="D1472" s="83"/>
      <c r="E1472" s="26"/>
      <c r="F1472" s="26" t="s">
        <v>3654</v>
      </c>
      <c r="G1472" s="124"/>
      <c r="H1472" s="33"/>
    </row>
    <row r="1473" spans="1:8" ht="14">
      <c r="A1473" s="123"/>
      <c r="B1473" s="124"/>
      <c r="C1473" s="124"/>
      <c r="D1473" s="83"/>
      <c r="E1473" s="26"/>
      <c r="F1473" s="26" t="s">
        <v>3655</v>
      </c>
      <c r="G1473" s="124"/>
      <c r="H1473" s="33"/>
    </row>
    <row r="1474" spans="1:8" ht="14">
      <c r="A1474" s="123"/>
      <c r="B1474" s="124"/>
      <c r="C1474" s="124"/>
      <c r="D1474" s="83"/>
      <c r="E1474" s="26"/>
      <c r="F1474" s="26" t="s">
        <v>3656</v>
      </c>
      <c r="G1474" s="124"/>
      <c r="H1474" s="33"/>
    </row>
    <row r="1475" spans="1:8" ht="14">
      <c r="A1475" s="123"/>
      <c r="B1475" s="124"/>
      <c r="C1475" s="124"/>
      <c r="D1475" s="83"/>
      <c r="E1475" s="26"/>
      <c r="F1475" s="26" t="s">
        <v>3657</v>
      </c>
      <c r="G1475" s="124"/>
      <c r="H1475" s="33"/>
    </row>
    <row r="1476" spans="1:8" ht="14">
      <c r="A1476" s="123"/>
      <c r="B1476" s="124"/>
      <c r="C1476" s="124"/>
      <c r="D1476" s="83"/>
      <c r="E1476" s="26"/>
      <c r="F1476" s="26" t="s">
        <v>3658</v>
      </c>
      <c r="G1476" s="124"/>
      <c r="H1476" s="33"/>
    </row>
    <row r="1477" spans="1:8" ht="14">
      <c r="A1477" s="123"/>
      <c r="B1477" s="124"/>
      <c r="C1477" s="124"/>
      <c r="D1477" s="83"/>
      <c r="E1477" s="26"/>
      <c r="F1477" s="26" t="s">
        <v>3659</v>
      </c>
      <c r="G1477" s="124"/>
      <c r="H1477" s="33"/>
    </row>
    <row r="1478" spans="1:8" ht="14">
      <c r="A1478" s="123"/>
      <c r="B1478" s="124"/>
      <c r="C1478" s="124"/>
      <c r="D1478" s="83"/>
      <c r="E1478" s="26"/>
      <c r="F1478" s="26" t="s">
        <v>3660</v>
      </c>
      <c r="G1478" s="124"/>
      <c r="H1478" s="33"/>
    </row>
    <row r="1479" spans="1:8" ht="14">
      <c r="A1479" s="123"/>
      <c r="B1479" s="124"/>
      <c r="C1479" s="124"/>
      <c r="D1479" s="83"/>
      <c r="E1479" s="26"/>
      <c r="F1479" s="26" t="s">
        <v>3661</v>
      </c>
      <c r="G1479" s="124"/>
      <c r="H1479" s="33"/>
    </row>
    <row r="1480" spans="1:8" ht="14">
      <c r="A1480" s="123"/>
      <c r="B1480" s="124"/>
      <c r="C1480" s="124"/>
      <c r="D1480" s="83"/>
      <c r="E1480" s="26"/>
      <c r="F1480" s="26" t="s">
        <v>3662</v>
      </c>
      <c r="G1480" s="124"/>
      <c r="H1480" s="33"/>
    </row>
    <row r="1481" spans="1:8" ht="14">
      <c r="A1481" s="123"/>
      <c r="B1481" s="124"/>
      <c r="C1481" s="124"/>
      <c r="D1481" s="83"/>
      <c r="E1481" s="26"/>
      <c r="F1481" s="26" t="s">
        <v>3663</v>
      </c>
      <c r="G1481" s="124"/>
      <c r="H1481" s="33"/>
    </row>
    <row r="1482" spans="1:8" ht="14">
      <c r="A1482" s="123"/>
      <c r="B1482" s="124"/>
      <c r="C1482" s="124"/>
      <c r="D1482" s="83"/>
      <c r="E1482" s="26"/>
      <c r="F1482" s="26" t="s">
        <v>3664</v>
      </c>
      <c r="G1482" s="124"/>
      <c r="H1482" s="33"/>
    </row>
    <row r="1483" spans="1:8" ht="14">
      <c r="A1483" s="123"/>
      <c r="B1483" s="124"/>
      <c r="C1483" s="124"/>
      <c r="D1483" s="83"/>
      <c r="E1483" s="26"/>
      <c r="F1483" s="26" t="s">
        <v>3665</v>
      </c>
      <c r="G1483" s="124"/>
      <c r="H1483" s="33"/>
    </row>
    <row r="1484" spans="1:8" ht="14">
      <c r="A1484" s="123"/>
      <c r="B1484" s="124"/>
      <c r="C1484" s="124"/>
      <c r="D1484" s="83"/>
      <c r="E1484" s="26"/>
      <c r="F1484" s="26" t="s">
        <v>3666</v>
      </c>
      <c r="G1484" s="124"/>
      <c r="H1484" s="33"/>
    </row>
    <row r="1485" spans="1:8" ht="14">
      <c r="A1485" s="123"/>
      <c r="B1485" s="124"/>
      <c r="C1485" s="124"/>
      <c r="D1485" s="83"/>
      <c r="E1485" s="26"/>
      <c r="F1485" s="26" t="s">
        <v>3667</v>
      </c>
      <c r="G1485" s="124"/>
      <c r="H1485" s="33"/>
    </row>
    <row r="1486" spans="1:8" ht="28">
      <c r="A1486" s="123"/>
      <c r="B1486" s="124"/>
      <c r="C1486" s="124"/>
      <c r="D1486" s="83"/>
      <c r="E1486" s="26"/>
      <c r="F1486" s="26" t="s">
        <v>3668</v>
      </c>
      <c r="G1486" s="124"/>
      <c r="H1486" s="33"/>
    </row>
    <row r="1487" spans="1:8" ht="14">
      <c r="A1487" s="123"/>
      <c r="B1487" s="124"/>
      <c r="C1487" s="124"/>
      <c r="D1487" s="83"/>
      <c r="E1487" s="26"/>
      <c r="F1487" s="26" t="s">
        <v>3669</v>
      </c>
      <c r="G1487" s="124"/>
      <c r="H1487" s="33"/>
    </row>
    <row r="1488" spans="1:8" ht="14">
      <c r="A1488" s="123"/>
      <c r="B1488" s="124"/>
      <c r="C1488" s="124"/>
      <c r="D1488" s="83"/>
      <c r="E1488" s="26"/>
      <c r="F1488" s="26" t="s">
        <v>3670</v>
      </c>
      <c r="G1488" s="124"/>
      <c r="H1488" s="33"/>
    </row>
    <row r="1489" spans="1:8" ht="14">
      <c r="A1489" s="123"/>
      <c r="B1489" s="124"/>
      <c r="C1489" s="124"/>
      <c r="D1489" s="83"/>
      <c r="E1489" s="26"/>
      <c r="F1489" s="26" t="s">
        <v>3671</v>
      </c>
      <c r="G1489" s="124"/>
      <c r="H1489" s="33"/>
    </row>
    <row r="1490" spans="1:8" ht="28">
      <c r="A1490" s="123"/>
      <c r="B1490" s="124"/>
      <c r="C1490" s="124"/>
      <c r="D1490" s="83"/>
      <c r="E1490" s="26" t="s">
        <v>3672</v>
      </c>
      <c r="F1490" s="26" t="s">
        <v>3673</v>
      </c>
      <c r="G1490" s="98">
        <v>5</v>
      </c>
      <c r="H1490" s="1" t="s">
        <v>3674</v>
      </c>
    </row>
    <row r="1491" spans="1:8" ht="28">
      <c r="A1491" s="123"/>
      <c r="B1491" s="124"/>
      <c r="C1491" s="124"/>
      <c r="D1491" s="83"/>
      <c r="E1491" s="26"/>
      <c r="F1491" s="26" t="s">
        <v>3675</v>
      </c>
      <c r="G1491" s="124"/>
      <c r="H1491" s="33"/>
    </row>
    <row r="1492" spans="1:8" ht="14">
      <c r="A1492" s="123"/>
      <c r="B1492" s="124"/>
      <c r="C1492" s="124"/>
      <c r="D1492" s="83"/>
      <c r="E1492" s="26"/>
      <c r="F1492" s="26" t="s">
        <v>3676</v>
      </c>
      <c r="G1492" s="124"/>
      <c r="H1492" s="33"/>
    </row>
    <row r="1493" spans="1:8" ht="14">
      <c r="A1493" s="123"/>
      <c r="B1493" s="124"/>
      <c r="C1493" s="124"/>
      <c r="D1493" s="83"/>
      <c r="E1493" s="26"/>
      <c r="F1493" s="26" t="s">
        <v>3677</v>
      </c>
      <c r="G1493" s="124"/>
      <c r="H1493" s="33"/>
    </row>
    <row r="1494" spans="1:8" ht="28">
      <c r="A1494" s="123"/>
      <c r="B1494" s="124"/>
      <c r="C1494" s="124"/>
      <c r="D1494" s="83"/>
      <c r="E1494" s="26"/>
      <c r="F1494" s="26" t="s">
        <v>3678</v>
      </c>
      <c r="G1494" s="124"/>
      <c r="H1494" s="33"/>
    </row>
    <row r="1495" spans="1:8" ht="28">
      <c r="A1495" s="123"/>
      <c r="B1495" s="124"/>
      <c r="C1495" s="124"/>
      <c r="D1495" s="83"/>
      <c r="E1495" s="26" t="s">
        <v>3679</v>
      </c>
      <c r="F1495" s="26" t="s">
        <v>3680</v>
      </c>
      <c r="G1495" s="98">
        <v>7</v>
      </c>
      <c r="H1495" s="1" t="s">
        <v>3681</v>
      </c>
    </row>
    <row r="1496" spans="1:8" ht="28">
      <c r="A1496" s="123"/>
      <c r="B1496" s="124"/>
      <c r="C1496" s="124"/>
      <c r="D1496" s="83"/>
      <c r="E1496" s="26"/>
      <c r="F1496" s="26" t="s">
        <v>3682</v>
      </c>
      <c r="G1496" s="124"/>
      <c r="H1496" s="33"/>
    </row>
    <row r="1497" spans="1:8" ht="28">
      <c r="A1497" s="123"/>
      <c r="B1497" s="124"/>
      <c r="C1497" s="124"/>
      <c r="D1497" s="83"/>
      <c r="E1497" s="26"/>
      <c r="F1497" s="26" t="s">
        <v>3683</v>
      </c>
      <c r="G1497" s="124"/>
      <c r="H1497" s="33"/>
    </row>
    <row r="1498" spans="1:8" ht="28">
      <c r="A1498" s="123"/>
      <c r="B1498" s="124"/>
      <c r="C1498" s="124"/>
      <c r="D1498" s="83"/>
      <c r="E1498" s="26"/>
      <c r="F1498" s="26" t="s">
        <v>3684</v>
      </c>
      <c r="G1498" s="124"/>
      <c r="H1498" s="33"/>
    </row>
    <row r="1499" spans="1:8" ht="14">
      <c r="A1499" s="123"/>
      <c r="B1499" s="124"/>
      <c r="C1499" s="124"/>
      <c r="D1499" s="83"/>
      <c r="E1499" s="26"/>
      <c r="F1499" s="26" t="s">
        <v>3685</v>
      </c>
      <c r="G1499" s="124"/>
      <c r="H1499" s="33"/>
    </row>
    <row r="1500" spans="1:8" ht="28">
      <c r="A1500" s="123"/>
      <c r="B1500" s="124"/>
      <c r="C1500" s="124"/>
      <c r="D1500" s="83"/>
      <c r="E1500" s="26"/>
      <c r="F1500" s="26" t="s">
        <v>3686</v>
      </c>
      <c r="G1500" s="124"/>
      <c r="H1500" s="33"/>
    </row>
    <row r="1501" spans="1:8" ht="14">
      <c r="A1501" s="123"/>
      <c r="B1501" s="124"/>
      <c r="C1501" s="124"/>
      <c r="D1501" s="83"/>
      <c r="E1501" s="26"/>
      <c r="F1501" s="26" t="s">
        <v>3687</v>
      </c>
      <c r="G1501" s="124"/>
      <c r="H1501" s="33"/>
    </row>
    <row r="1502" spans="1:8" ht="28">
      <c r="A1502" s="123"/>
      <c r="B1502" s="124"/>
      <c r="C1502" s="124"/>
      <c r="D1502" s="83"/>
      <c r="E1502" s="26" t="s">
        <v>3688</v>
      </c>
      <c r="F1502" s="26" t="s">
        <v>3689</v>
      </c>
      <c r="G1502" s="98">
        <v>4</v>
      </c>
      <c r="H1502" s="1" t="s">
        <v>3690</v>
      </c>
    </row>
    <row r="1503" spans="1:8" ht="14">
      <c r="A1503" s="123"/>
      <c r="B1503" s="124"/>
      <c r="C1503" s="124"/>
      <c r="D1503" s="83"/>
      <c r="E1503" s="26"/>
      <c r="F1503" s="26" t="s">
        <v>3691</v>
      </c>
      <c r="G1503" s="124"/>
      <c r="H1503" s="33"/>
    </row>
    <row r="1504" spans="1:8" ht="14">
      <c r="A1504" s="123"/>
      <c r="B1504" s="124"/>
      <c r="C1504" s="124"/>
      <c r="D1504" s="83"/>
      <c r="E1504" s="26"/>
      <c r="F1504" s="26" t="s">
        <v>3692</v>
      </c>
      <c r="G1504" s="124"/>
      <c r="H1504" s="33"/>
    </row>
    <row r="1505" spans="1:8" ht="14">
      <c r="A1505" s="123"/>
      <c r="B1505" s="124"/>
      <c r="C1505" s="124"/>
      <c r="D1505" s="83"/>
      <c r="E1505" s="26"/>
      <c r="F1505" s="26" t="s">
        <v>3689</v>
      </c>
      <c r="G1505" s="124"/>
      <c r="H1505" s="33"/>
    </row>
    <row r="1506" spans="1:8" ht="13">
      <c r="A1506" s="26"/>
      <c r="B1506" s="26"/>
      <c r="C1506" s="83"/>
      <c r="D1506" s="83"/>
      <c r="E1506" s="26"/>
      <c r="F1506" s="26"/>
      <c r="G1506" s="1" t="s">
        <v>2843</v>
      </c>
      <c r="H1506" s="1" t="s">
        <v>3693</v>
      </c>
    </row>
    <row r="1507" spans="1:8" ht="13">
      <c r="A1507" s="26"/>
      <c r="B1507" s="26"/>
      <c r="C1507" s="83"/>
      <c r="D1507" s="83"/>
      <c r="E1507" s="26"/>
      <c r="F1507" s="26"/>
      <c r="G1507" s="1">
        <f t="shared" ref="G1507" si="1">SUM(G1389:G1505)</f>
        <v>117</v>
      </c>
      <c r="H1507" s="1">
        <f>SUM(G722,G1004,G1388,G1507)</f>
        <v>1498</v>
      </c>
    </row>
    <row r="1508" spans="1:8" ht="13">
      <c r="A1508" s="26"/>
      <c r="B1508" s="26"/>
      <c r="C1508" s="83"/>
      <c r="D1508" s="83"/>
      <c r="E1508" s="26"/>
      <c r="F1508" s="26"/>
    </row>
    <row r="1509" spans="1:8" ht="13">
      <c r="A1509" s="26"/>
      <c r="B1509" s="26"/>
      <c r="C1509" s="83"/>
      <c r="D1509" s="83"/>
      <c r="E1509" s="26"/>
      <c r="F1509" s="26"/>
    </row>
    <row r="1510" spans="1:8" ht="13">
      <c r="A1510" s="26"/>
      <c r="B1510" s="26"/>
      <c r="C1510" s="83"/>
      <c r="D1510" s="83"/>
      <c r="E1510" s="26"/>
      <c r="F1510" s="26"/>
    </row>
    <row r="1511" spans="1:8" ht="13">
      <c r="A1511" s="26"/>
      <c r="B1511" s="26"/>
      <c r="C1511" s="83"/>
      <c r="D1511" s="83"/>
      <c r="E1511" s="26"/>
      <c r="F1511" s="26"/>
    </row>
    <row r="1512" spans="1:8" ht="13">
      <c r="A1512" s="26"/>
      <c r="B1512" s="26"/>
      <c r="C1512" s="83"/>
      <c r="D1512" s="83"/>
      <c r="E1512" s="26"/>
      <c r="F1512" s="26"/>
    </row>
    <row r="1513" spans="1:8" ht="13">
      <c r="A1513" s="26"/>
      <c r="B1513" s="26"/>
      <c r="C1513" s="83"/>
      <c r="D1513" s="83"/>
      <c r="E1513" s="26"/>
      <c r="F1513" s="26"/>
    </row>
    <row r="1514" spans="1:8" ht="13">
      <c r="A1514" s="26"/>
      <c r="B1514" s="26"/>
      <c r="C1514" s="83"/>
      <c r="D1514" s="83"/>
      <c r="E1514" s="26"/>
      <c r="F1514" s="26"/>
    </row>
    <row r="1515" spans="1:8" ht="13">
      <c r="A1515" s="26"/>
      <c r="B1515" s="26"/>
      <c r="C1515" s="83"/>
      <c r="D1515" s="83"/>
      <c r="E1515" s="26"/>
      <c r="F1515" s="26"/>
    </row>
    <row r="1516" spans="1:8" ht="13">
      <c r="A1516" s="26"/>
      <c r="B1516" s="26"/>
      <c r="C1516" s="83"/>
      <c r="D1516" s="83"/>
      <c r="E1516" s="26"/>
      <c r="F1516" s="26"/>
    </row>
    <row r="1517" spans="1:8" ht="13">
      <c r="A1517" s="26"/>
      <c r="B1517" s="26"/>
      <c r="C1517" s="83"/>
      <c r="D1517" s="83"/>
      <c r="E1517" s="26"/>
      <c r="F1517" s="26"/>
    </row>
    <row r="1518" spans="1:8" ht="13">
      <c r="A1518" s="26"/>
      <c r="B1518" s="26"/>
      <c r="C1518" s="83"/>
      <c r="D1518" s="83"/>
      <c r="E1518" s="26"/>
      <c r="F1518" s="26"/>
    </row>
    <row r="1519" spans="1:8" ht="13">
      <c r="A1519" s="26"/>
      <c r="B1519" s="26"/>
      <c r="C1519" s="83"/>
      <c r="D1519" s="83"/>
      <c r="E1519" s="26"/>
      <c r="F1519" s="26"/>
    </row>
    <row r="1520" spans="1:8" ht="13">
      <c r="A1520" s="26"/>
      <c r="B1520" s="26"/>
      <c r="C1520" s="83"/>
      <c r="D1520" s="83"/>
      <c r="E1520" s="26"/>
      <c r="F1520" s="26"/>
    </row>
    <row r="1521" spans="1:6" ht="13">
      <c r="A1521" s="26"/>
      <c r="B1521" s="26"/>
      <c r="C1521" s="83"/>
      <c r="D1521" s="83"/>
      <c r="E1521" s="26"/>
      <c r="F1521" s="26"/>
    </row>
    <row r="1522" spans="1:6" ht="13">
      <c r="A1522" s="26"/>
      <c r="B1522" s="26"/>
      <c r="C1522" s="83"/>
      <c r="D1522" s="83"/>
      <c r="E1522" s="26"/>
      <c r="F1522" s="26"/>
    </row>
    <row r="1523" spans="1:6" ht="13">
      <c r="A1523" s="26"/>
      <c r="B1523" s="26"/>
      <c r="C1523" s="83"/>
      <c r="D1523" s="83"/>
      <c r="E1523" s="26"/>
      <c r="F1523" s="26"/>
    </row>
    <row r="1524" spans="1:6" ht="13">
      <c r="A1524" s="26"/>
      <c r="B1524" s="26"/>
      <c r="C1524" s="83"/>
      <c r="D1524" s="83"/>
      <c r="E1524" s="26"/>
      <c r="F1524" s="26"/>
    </row>
    <row r="1525" spans="1:6" ht="13">
      <c r="A1525" s="26"/>
      <c r="B1525" s="26"/>
      <c r="C1525" s="83"/>
      <c r="D1525" s="83"/>
      <c r="E1525" s="26"/>
      <c r="F1525" s="26"/>
    </row>
    <row r="1526" spans="1:6" ht="13">
      <c r="A1526" s="26"/>
      <c r="B1526" s="26"/>
      <c r="C1526" s="83"/>
      <c r="D1526" s="83"/>
      <c r="E1526" s="26"/>
      <c r="F1526" s="26"/>
    </row>
    <row r="1527" spans="1:6" ht="13">
      <c r="A1527" s="26"/>
      <c r="B1527" s="26"/>
      <c r="C1527" s="83"/>
      <c r="D1527" s="83"/>
      <c r="E1527" s="26"/>
      <c r="F1527" s="26"/>
    </row>
    <row r="1528" spans="1:6" ht="13">
      <c r="A1528" s="26"/>
      <c r="B1528" s="26"/>
      <c r="C1528" s="83"/>
      <c r="D1528" s="83"/>
      <c r="E1528" s="26"/>
      <c r="F1528" s="26"/>
    </row>
    <row r="1529" spans="1:6" ht="13">
      <c r="A1529" s="26"/>
      <c r="B1529" s="26"/>
      <c r="C1529" s="83"/>
      <c r="D1529" s="83"/>
      <c r="E1529" s="26"/>
      <c r="F1529" s="26"/>
    </row>
    <row r="1530" spans="1:6" ht="13">
      <c r="A1530" s="26"/>
      <c r="B1530" s="26"/>
      <c r="C1530" s="83"/>
      <c r="D1530" s="83"/>
      <c r="E1530" s="26"/>
      <c r="F1530" s="26"/>
    </row>
    <row r="1531" spans="1:6" ht="13">
      <c r="A1531" s="26"/>
      <c r="B1531" s="26"/>
      <c r="C1531" s="83"/>
      <c r="D1531" s="83"/>
      <c r="E1531" s="26"/>
      <c r="F1531" s="26"/>
    </row>
    <row r="1532" spans="1:6" ht="13">
      <c r="A1532" s="26"/>
      <c r="B1532" s="26"/>
      <c r="C1532" s="83"/>
      <c r="D1532" s="83"/>
      <c r="E1532" s="26"/>
      <c r="F1532" s="26"/>
    </row>
    <row r="1533" spans="1:6" ht="13">
      <c r="A1533" s="26"/>
      <c r="B1533" s="26"/>
      <c r="C1533" s="83"/>
      <c r="D1533" s="83"/>
      <c r="E1533" s="26"/>
      <c r="F1533" s="26"/>
    </row>
    <row r="1534" spans="1:6" ht="13">
      <c r="A1534" s="26"/>
      <c r="B1534" s="26"/>
      <c r="C1534" s="83"/>
      <c r="D1534" s="83"/>
      <c r="E1534" s="26"/>
      <c r="F1534" s="26"/>
    </row>
    <row r="1535" spans="1:6" ht="13">
      <c r="A1535" s="26"/>
      <c r="B1535" s="26"/>
      <c r="C1535" s="83"/>
      <c r="D1535" s="83"/>
      <c r="E1535" s="26"/>
      <c r="F1535" s="26"/>
    </row>
    <row r="1536" spans="1:6" ht="13">
      <c r="A1536" s="26"/>
      <c r="B1536" s="26"/>
      <c r="C1536" s="83"/>
      <c r="D1536" s="83"/>
      <c r="E1536" s="26"/>
      <c r="F1536" s="26"/>
    </row>
    <row r="1537" spans="1:6" ht="13">
      <c r="A1537" s="26"/>
      <c r="B1537" s="26"/>
      <c r="C1537" s="83"/>
      <c r="D1537" s="83"/>
      <c r="E1537" s="26"/>
      <c r="F1537" s="26"/>
    </row>
    <row r="1538" spans="1:6" ht="13">
      <c r="A1538" s="26"/>
      <c r="B1538" s="26"/>
      <c r="C1538" s="83"/>
      <c r="D1538" s="83"/>
      <c r="E1538" s="26"/>
      <c r="F1538" s="26"/>
    </row>
    <row r="1539" spans="1:6" ht="13">
      <c r="A1539" s="26"/>
      <c r="B1539" s="26"/>
      <c r="C1539" s="83"/>
      <c r="D1539" s="83"/>
      <c r="E1539" s="26"/>
      <c r="F1539" s="26"/>
    </row>
    <row r="1540" spans="1:6" ht="13">
      <c r="A1540" s="26"/>
      <c r="B1540" s="26"/>
      <c r="C1540" s="83"/>
      <c r="D1540" s="83"/>
      <c r="E1540" s="26"/>
      <c r="F1540" s="26"/>
    </row>
    <row r="1541" spans="1:6" ht="13">
      <c r="A1541" s="26"/>
      <c r="B1541" s="26"/>
      <c r="C1541" s="83"/>
      <c r="D1541" s="83"/>
      <c r="E1541" s="26"/>
      <c r="F1541" s="26"/>
    </row>
    <row r="1542" spans="1:6" ht="13">
      <c r="A1542" s="26"/>
      <c r="B1542" s="26"/>
      <c r="C1542" s="83"/>
      <c r="D1542" s="83"/>
      <c r="E1542" s="26"/>
      <c r="F1542" s="26"/>
    </row>
    <row r="1543" spans="1:6" ht="13">
      <c r="A1543" s="26"/>
      <c r="B1543" s="26"/>
      <c r="C1543" s="83"/>
      <c r="D1543" s="83"/>
      <c r="E1543" s="26"/>
      <c r="F1543" s="26"/>
    </row>
    <row r="1544" spans="1:6" ht="13">
      <c r="A1544" s="26"/>
      <c r="B1544" s="26"/>
      <c r="C1544" s="83"/>
      <c r="D1544" s="83"/>
      <c r="E1544" s="26"/>
      <c r="F1544" s="26"/>
    </row>
    <row r="1545" spans="1:6" ht="13">
      <c r="A1545" s="26"/>
      <c r="B1545" s="26"/>
      <c r="C1545" s="83"/>
      <c r="D1545" s="83"/>
      <c r="E1545" s="26"/>
      <c r="F1545" s="26"/>
    </row>
    <row r="1546" spans="1:6" ht="13">
      <c r="A1546" s="26"/>
      <c r="B1546" s="26"/>
      <c r="C1546" s="83"/>
      <c r="D1546" s="83"/>
      <c r="E1546" s="26"/>
      <c r="F1546" s="26"/>
    </row>
    <row r="1547" spans="1:6" ht="13">
      <c r="A1547" s="26"/>
      <c r="B1547" s="26"/>
      <c r="C1547" s="83"/>
      <c r="D1547" s="83"/>
      <c r="E1547" s="26"/>
      <c r="F1547" s="26"/>
    </row>
    <row r="1548" spans="1:6" ht="13">
      <c r="A1548" s="26"/>
      <c r="B1548" s="26"/>
      <c r="C1548" s="83"/>
      <c r="D1548" s="83"/>
      <c r="E1548" s="26"/>
      <c r="F1548" s="26"/>
    </row>
    <row r="1549" spans="1:6" ht="13">
      <c r="A1549" s="26"/>
      <c r="B1549" s="26"/>
      <c r="C1549" s="83"/>
      <c r="D1549" s="83"/>
      <c r="E1549" s="26"/>
      <c r="F1549" s="26"/>
    </row>
    <row r="1550" spans="1:6" ht="13">
      <c r="A1550" s="26"/>
      <c r="B1550" s="26"/>
      <c r="C1550" s="83"/>
      <c r="D1550" s="83"/>
      <c r="E1550" s="26"/>
      <c r="F1550" s="26"/>
    </row>
    <row r="1551" spans="1:6" ht="13">
      <c r="A1551" s="26"/>
      <c r="B1551" s="26"/>
      <c r="C1551" s="83"/>
      <c r="D1551" s="83"/>
      <c r="E1551" s="26"/>
      <c r="F1551" s="26"/>
    </row>
    <row r="1552" spans="1:6" ht="13">
      <c r="A1552" s="26"/>
      <c r="B1552" s="26"/>
      <c r="C1552" s="83"/>
      <c r="D1552" s="83"/>
      <c r="E1552" s="26"/>
      <c r="F1552" s="26"/>
    </row>
    <row r="1553" spans="1:6" ht="13">
      <c r="A1553" s="26"/>
      <c r="B1553" s="26"/>
      <c r="C1553" s="83"/>
      <c r="D1553" s="83"/>
      <c r="E1553" s="26"/>
      <c r="F1553" s="26"/>
    </row>
    <row r="1554" spans="1:6" ht="13">
      <c r="A1554" s="26"/>
      <c r="B1554" s="26"/>
      <c r="C1554" s="83"/>
      <c r="D1554" s="83"/>
      <c r="E1554" s="26"/>
      <c r="F1554" s="26"/>
    </row>
    <row r="1555" spans="1:6" ht="13">
      <c r="A1555" s="26"/>
      <c r="B1555" s="26"/>
      <c r="C1555" s="83"/>
      <c r="D1555" s="83"/>
      <c r="E1555" s="26"/>
      <c r="F1555" s="26"/>
    </row>
    <row r="1556" spans="1:6" ht="13">
      <c r="A1556" s="26"/>
      <c r="B1556" s="26"/>
      <c r="C1556" s="83"/>
      <c r="D1556" s="83"/>
      <c r="E1556" s="26"/>
      <c r="F1556" s="26"/>
    </row>
    <row r="1557" spans="1:6" ht="13">
      <c r="A1557" s="26"/>
      <c r="B1557" s="26"/>
      <c r="C1557" s="83"/>
      <c r="D1557" s="83"/>
      <c r="E1557" s="26"/>
      <c r="F1557" s="26"/>
    </row>
    <row r="1558" spans="1:6" ht="13">
      <c r="A1558" s="26"/>
      <c r="B1558" s="26"/>
      <c r="C1558" s="83"/>
      <c r="D1558" s="83"/>
      <c r="E1558" s="26"/>
      <c r="F1558" s="26"/>
    </row>
    <row r="1559" spans="1:6" ht="13">
      <c r="A1559" s="26"/>
      <c r="B1559" s="26"/>
      <c r="C1559" s="83"/>
      <c r="D1559" s="83"/>
      <c r="E1559" s="26"/>
      <c r="F1559" s="26"/>
    </row>
    <row r="1560" spans="1:6" ht="13">
      <c r="A1560" s="26"/>
      <c r="B1560" s="26"/>
      <c r="C1560" s="83"/>
      <c r="D1560" s="83"/>
      <c r="E1560" s="26"/>
      <c r="F1560" s="26"/>
    </row>
    <row r="1561" spans="1:6" ht="13">
      <c r="A1561" s="26"/>
      <c r="B1561" s="26"/>
      <c r="C1561" s="83"/>
      <c r="D1561" s="83"/>
      <c r="E1561" s="26"/>
      <c r="F1561" s="26"/>
    </row>
    <row r="1562" spans="1:6" ht="13">
      <c r="A1562" s="26"/>
      <c r="B1562" s="26"/>
      <c r="C1562" s="83"/>
      <c r="D1562" s="83"/>
      <c r="E1562" s="26"/>
      <c r="F1562" s="26"/>
    </row>
    <row r="1563" spans="1:6" ht="13">
      <c r="A1563" s="26"/>
      <c r="B1563" s="26"/>
      <c r="C1563" s="83"/>
      <c r="D1563" s="83"/>
      <c r="E1563" s="26"/>
      <c r="F1563" s="26"/>
    </row>
    <row r="1564" spans="1:6" ht="13">
      <c r="A1564" s="26"/>
      <c r="B1564" s="26"/>
      <c r="C1564" s="83"/>
      <c r="D1564" s="83"/>
      <c r="E1564" s="26"/>
      <c r="F1564" s="26"/>
    </row>
    <row r="1565" spans="1:6" ht="13">
      <c r="A1565" s="26"/>
      <c r="B1565" s="26"/>
      <c r="C1565" s="83"/>
      <c r="D1565" s="83"/>
      <c r="E1565" s="26"/>
      <c r="F1565" s="26"/>
    </row>
    <row r="1566" spans="1:6" ht="13">
      <c r="A1566" s="26"/>
      <c r="B1566" s="26"/>
      <c r="C1566" s="83"/>
      <c r="D1566" s="83"/>
      <c r="E1566" s="26"/>
      <c r="F1566" s="26"/>
    </row>
    <row r="1567" spans="1:6" ht="13">
      <c r="A1567" s="26"/>
      <c r="B1567" s="26"/>
      <c r="C1567" s="83"/>
      <c r="D1567" s="83"/>
      <c r="E1567" s="26"/>
      <c r="F1567" s="26"/>
    </row>
    <row r="1568" spans="1:6" ht="13">
      <c r="A1568" s="26"/>
      <c r="B1568" s="26"/>
      <c r="C1568" s="83"/>
      <c r="D1568" s="83"/>
      <c r="E1568" s="26"/>
      <c r="F1568" s="26"/>
    </row>
    <row r="1569" spans="1:6" ht="13">
      <c r="A1569" s="26"/>
      <c r="B1569" s="26"/>
      <c r="C1569" s="83"/>
      <c r="D1569" s="83"/>
      <c r="E1569" s="26"/>
      <c r="F1569" s="26"/>
    </row>
    <row r="1570" spans="1:6" ht="13">
      <c r="A1570" s="26"/>
      <c r="B1570" s="26"/>
      <c r="C1570" s="83"/>
      <c r="D1570" s="83"/>
      <c r="E1570" s="26"/>
      <c r="F1570" s="26"/>
    </row>
    <row r="1571" spans="1:6" ht="13">
      <c r="A1571" s="26"/>
      <c r="B1571" s="26"/>
      <c r="C1571" s="83"/>
      <c r="D1571" s="83"/>
      <c r="E1571" s="26"/>
      <c r="F1571" s="26"/>
    </row>
    <row r="1572" spans="1:6" ht="13">
      <c r="A1572" s="26"/>
      <c r="B1572" s="26"/>
      <c r="C1572" s="83"/>
      <c r="D1572" s="83"/>
      <c r="E1572" s="26"/>
      <c r="F1572" s="26"/>
    </row>
    <row r="1573" spans="1:6" ht="13">
      <c r="A1573" s="26"/>
      <c r="B1573" s="26"/>
      <c r="C1573" s="83"/>
      <c r="D1573" s="83"/>
      <c r="E1573" s="26"/>
      <c r="F1573" s="26"/>
    </row>
    <row r="1574" spans="1:6" ht="13">
      <c r="A1574" s="26"/>
      <c r="B1574" s="26"/>
      <c r="C1574" s="83"/>
      <c r="D1574" s="83"/>
      <c r="E1574" s="26"/>
      <c r="F1574" s="26"/>
    </row>
    <row r="1575" spans="1:6" ht="13">
      <c r="A1575" s="26"/>
      <c r="B1575" s="26"/>
      <c r="C1575" s="83"/>
      <c r="D1575" s="83"/>
      <c r="E1575" s="26"/>
      <c r="F1575" s="26"/>
    </row>
    <row r="1576" spans="1:6" ht="13">
      <c r="A1576" s="26"/>
      <c r="B1576" s="26"/>
      <c r="C1576" s="83"/>
      <c r="D1576" s="83"/>
      <c r="E1576" s="26"/>
      <c r="F1576" s="26"/>
    </row>
    <row r="1577" spans="1:6" ht="13">
      <c r="A1577" s="26"/>
      <c r="B1577" s="26"/>
      <c r="C1577" s="83"/>
      <c r="D1577" s="83"/>
      <c r="E1577" s="26"/>
      <c r="F1577" s="26"/>
    </row>
    <row r="1578" spans="1:6" ht="13">
      <c r="A1578" s="26"/>
      <c r="B1578" s="26"/>
      <c r="C1578" s="83"/>
      <c r="D1578" s="83"/>
      <c r="E1578" s="26"/>
      <c r="F1578" s="26"/>
    </row>
    <row r="1579" spans="1:6" ht="13">
      <c r="A1579" s="26"/>
      <c r="B1579" s="26"/>
      <c r="C1579" s="83"/>
      <c r="D1579" s="83"/>
      <c r="E1579" s="26"/>
      <c r="F1579" s="26"/>
    </row>
    <row r="1580" spans="1:6" ht="13">
      <c r="A1580" s="26"/>
      <c r="B1580" s="26"/>
      <c r="C1580" s="83"/>
      <c r="D1580" s="83"/>
      <c r="E1580" s="26"/>
      <c r="F1580" s="26"/>
    </row>
    <row r="1581" spans="1:6" ht="13">
      <c r="A1581" s="26"/>
      <c r="B1581" s="26"/>
      <c r="C1581" s="83"/>
      <c r="D1581" s="83"/>
      <c r="E1581" s="26"/>
      <c r="F1581" s="26"/>
    </row>
    <row r="1582" spans="1:6" ht="13">
      <c r="A1582" s="26"/>
      <c r="B1582" s="26"/>
      <c r="C1582" s="83"/>
      <c r="D1582" s="83"/>
      <c r="E1582" s="26"/>
      <c r="F1582" s="26"/>
    </row>
    <row r="1583" spans="1:6" ht="13">
      <c r="A1583" s="26"/>
      <c r="B1583" s="26"/>
      <c r="C1583" s="83"/>
      <c r="D1583" s="83"/>
      <c r="E1583" s="26"/>
      <c r="F1583" s="26"/>
    </row>
    <row r="1584" spans="1:6" ht="13">
      <c r="A1584" s="26"/>
      <c r="B1584" s="26"/>
      <c r="C1584" s="83"/>
      <c r="D1584" s="83"/>
      <c r="E1584" s="26"/>
      <c r="F1584" s="26"/>
    </row>
    <row r="1585" spans="1:6" ht="13">
      <c r="A1585" s="26"/>
      <c r="B1585" s="26"/>
      <c r="C1585" s="83"/>
      <c r="D1585" s="83"/>
      <c r="E1585" s="26"/>
      <c r="F1585" s="26"/>
    </row>
    <row r="1586" spans="1:6" ht="13">
      <c r="A1586" s="26"/>
      <c r="B1586" s="26"/>
      <c r="C1586" s="83"/>
      <c r="D1586" s="83"/>
      <c r="E1586" s="26"/>
      <c r="F1586" s="26"/>
    </row>
    <row r="1587" spans="1:6" ht="13">
      <c r="A1587" s="26"/>
      <c r="B1587" s="26"/>
      <c r="C1587" s="83"/>
      <c r="D1587" s="83"/>
      <c r="E1587" s="26"/>
      <c r="F1587" s="26"/>
    </row>
    <row r="1588" spans="1:6" ht="13">
      <c r="A1588" s="26"/>
      <c r="B1588" s="26"/>
      <c r="C1588" s="83"/>
      <c r="D1588" s="83"/>
      <c r="E1588" s="26"/>
      <c r="F1588" s="26"/>
    </row>
    <row r="1589" spans="1:6" ht="13">
      <c r="A1589" s="26"/>
      <c r="B1589" s="26"/>
      <c r="C1589" s="83"/>
      <c r="D1589" s="83"/>
      <c r="E1589" s="26"/>
      <c r="F1589" s="26"/>
    </row>
    <row r="1590" spans="1:6" ht="13">
      <c r="A1590" s="26"/>
      <c r="B1590" s="26"/>
      <c r="C1590" s="83"/>
      <c r="D1590" s="83"/>
      <c r="E1590" s="26"/>
      <c r="F1590" s="26"/>
    </row>
    <row r="1591" spans="1:6" ht="13">
      <c r="A1591" s="26"/>
      <c r="B1591" s="26"/>
      <c r="C1591" s="83"/>
      <c r="D1591" s="83"/>
      <c r="E1591" s="26"/>
      <c r="F1591" s="26"/>
    </row>
    <row r="1592" spans="1:6" ht="13">
      <c r="A1592" s="26"/>
      <c r="B1592" s="26"/>
      <c r="C1592" s="83"/>
      <c r="D1592" s="83"/>
      <c r="E1592" s="26"/>
      <c r="F1592" s="26"/>
    </row>
    <row r="1593" spans="1:6" ht="13">
      <c r="A1593" s="26"/>
      <c r="B1593" s="26"/>
      <c r="C1593" s="83"/>
      <c r="D1593" s="83"/>
      <c r="E1593" s="26"/>
      <c r="F1593" s="26"/>
    </row>
    <row r="1594" spans="1:6" ht="13">
      <c r="A1594" s="26"/>
      <c r="B1594" s="26"/>
      <c r="C1594" s="83"/>
      <c r="D1594" s="83"/>
      <c r="E1594" s="26"/>
      <c r="F1594" s="26"/>
    </row>
    <row r="1595" spans="1:6" ht="13">
      <c r="A1595" s="26"/>
      <c r="B1595" s="26"/>
      <c r="C1595" s="83"/>
      <c r="D1595" s="83"/>
      <c r="E1595" s="26"/>
      <c r="F1595" s="26"/>
    </row>
    <row r="1596" spans="1:6" ht="13">
      <c r="A1596" s="26"/>
      <c r="B1596" s="26"/>
      <c r="C1596" s="83"/>
      <c r="D1596" s="83"/>
      <c r="E1596" s="26"/>
      <c r="F1596" s="26"/>
    </row>
    <row r="1597" spans="1:6" ht="13">
      <c r="A1597" s="26"/>
      <c r="B1597" s="26"/>
      <c r="C1597" s="83"/>
      <c r="D1597" s="83"/>
      <c r="E1597" s="26"/>
      <c r="F1597" s="26"/>
    </row>
    <row r="1598" spans="1:6" ht="13">
      <c r="A1598" s="26"/>
      <c r="B1598" s="26"/>
      <c r="C1598" s="83"/>
      <c r="D1598" s="83"/>
      <c r="E1598" s="26"/>
      <c r="F1598" s="26"/>
    </row>
    <row r="1599" spans="1:6" ht="13">
      <c r="A1599" s="26"/>
      <c r="B1599" s="26"/>
      <c r="C1599" s="83"/>
      <c r="D1599" s="83"/>
      <c r="E1599" s="26"/>
      <c r="F1599" s="26"/>
    </row>
    <row r="1600" spans="1:6" ht="13">
      <c r="A1600" s="26"/>
      <c r="B1600" s="26"/>
      <c r="C1600" s="83"/>
      <c r="D1600" s="83"/>
      <c r="E1600" s="26"/>
      <c r="F1600" s="26"/>
    </row>
    <row r="1601" spans="1:6" ht="13">
      <c r="A1601" s="26"/>
      <c r="B1601" s="26"/>
      <c r="C1601" s="83"/>
      <c r="D1601" s="83"/>
      <c r="E1601" s="26"/>
      <c r="F1601" s="26"/>
    </row>
    <row r="1602" spans="1:6" ht="13">
      <c r="A1602" s="26"/>
      <c r="B1602" s="26"/>
      <c r="C1602" s="83"/>
      <c r="D1602" s="83"/>
      <c r="E1602" s="26"/>
      <c r="F1602" s="26"/>
    </row>
    <row r="1603" spans="1:6" ht="13">
      <c r="A1603" s="26"/>
      <c r="B1603" s="26"/>
      <c r="C1603" s="83"/>
      <c r="D1603" s="83"/>
      <c r="E1603" s="26"/>
      <c r="F1603" s="26"/>
    </row>
    <row r="1604" spans="1:6" ht="13">
      <c r="A1604" s="26"/>
      <c r="B1604" s="26"/>
      <c r="C1604" s="83"/>
      <c r="D1604" s="83"/>
      <c r="E1604" s="26"/>
      <c r="F1604" s="26"/>
    </row>
    <row r="1605" spans="1:6" ht="13">
      <c r="A1605" s="26"/>
      <c r="B1605" s="26"/>
      <c r="C1605" s="83"/>
      <c r="D1605" s="83"/>
      <c r="E1605" s="26"/>
      <c r="F1605" s="26"/>
    </row>
    <row r="1606" spans="1:6" ht="13">
      <c r="A1606" s="26"/>
      <c r="B1606" s="26"/>
      <c r="C1606" s="83"/>
      <c r="D1606" s="83"/>
      <c r="E1606" s="26"/>
      <c r="F1606" s="26"/>
    </row>
    <row r="1607" spans="1:6" ht="13">
      <c r="A1607" s="26"/>
      <c r="B1607" s="26"/>
      <c r="C1607" s="83"/>
      <c r="D1607" s="83"/>
      <c r="E1607" s="26"/>
      <c r="F1607" s="26"/>
    </row>
    <row r="1608" spans="1:6" ht="13">
      <c r="A1608" s="26"/>
      <c r="B1608" s="26"/>
      <c r="C1608" s="83"/>
      <c r="D1608" s="83"/>
      <c r="E1608" s="26"/>
      <c r="F1608" s="26"/>
    </row>
    <row r="1609" spans="1:6" ht="13">
      <c r="A1609" s="26"/>
      <c r="B1609" s="26"/>
      <c r="C1609" s="83"/>
      <c r="D1609" s="83"/>
      <c r="E1609" s="26"/>
      <c r="F1609" s="26"/>
    </row>
    <row r="1610" spans="1:6" ht="13">
      <c r="A1610" s="26"/>
      <c r="B1610" s="26"/>
      <c r="C1610" s="83"/>
      <c r="D1610" s="83"/>
      <c r="E1610" s="26"/>
      <c r="F1610" s="26"/>
    </row>
    <row r="1611" spans="1:6" ht="13">
      <c r="A1611" s="26"/>
      <c r="B1611" s="26"/>
      <c r="C1611" s="83"/>
      <c r="D1611" s="83"/>
      <c r="E1611" s="26"/>
      <c r="F1611" s="26"/>
    </row>
    <row r="1612" spans="1:6" ht="13">
      <c r="A1612" s="26"/>
      <c r="B1612" s="26"/>
      <c r="C1612" s="83"/>
      <c r="D1612" s="83"/>
      <c r="E1612" s="26"/>
      <c r="F1612" s="26"/>
    </row>
    <row r="1613" spans="1:6" ht="13">
      <c r="A1613" s="26"/>
      <c r="B1613" s="26"/>
      <c r="C1613" s="83"/>
      <c r="D1613" s="83"/>
      <c r="E1613" s="26"/>
      <c r="F1613" s="26"/>
    </row>
    <row r="1614" spans="1:6" ht="13">
      <c r="A1614" s="26"/>
      <c r="B1614" s="26"/>
      <c r="C1614" s="83"/>
      <c r="D1614" s="83"/>
      <c r="E1614" s="26"/>
      <c r="F1614" s="26"/>
    </row>
    <row r="1615" spans="1:6" ht="13">
      <c r="A1615" s="26"/>
      <c r="B1615" s="26"/>
      <c r="C1615" s="83"/>
      <c r="D1615" s="83"/>
      <c r="E1615" s="26"/>
      <c r="F1615" s="26"/>
    </row>
    <row r="1616" spans="1:6" ht="13">
      <c r="A1616" s="26"/>
      <c r="B1616" s="26"/>
      <c r="C1616" s="83"/>
      <c r="D1616" s="83"/>
      <c r="E1616" s="26"/>
      <c r="F1616" s="26"/>
    </row>
    <row r="1617" spans="1:6" ht="13">
      <c r="A1617" s="26"/>
      <c r="B1617" s="26"/>
      <c r="C1617" s="83"/>
      <c r="D1617" s="83"/>
      <c r="E1617" s="26"/>
      <c r="F1617" s="26"/>
    </row>
    <row r="1618" spans="1:6" ht="13">
      <c r="A1618" s="26"/>
      <c r="B1618" s="26"/>
      <c r="C1618" s="83"/>
      <c r="D1618" s="83"/>
      <c r="E1618" s="26"/>
      <c r="F1618" s="26"/>
    </row>
    <row r="1619" spans="1:6" ht="13">
      <c r="A1619" s="26"/>
      <c r="B1619" s="26"/>
      <c r="C1619" s="83"/>
      <c r="D1619" s="83"/>
      <c r="E1619" s="26"/>
      <c r="F1619" s="26"/>
    </row>
    <row r="1620" spans="1:6" ht="13">
      <c r="A1620" s="26"/>
      <c r="B1620" s="26"/>
      <c r="C1620" s="83"/>
      <c r="D1620" s="83"/>
      <c r="E1620" s="26"/>
      <c r="F1620" s="26"/>
    </row>
    <row r="1621" spans="1:6" ht="13">
      <c r="A1621" s="26"/>
      <c r="B1621" s="26"/>
      <c r="C1621" s="83"/>
      <c r="D1621" s="83"/>
      <c r="E1621" s="26"/>
      <c r="F1621" s="26"/>
    </row>
    <row r="1622" spans="1:6" ht="13">
      <c r="A1622" s="26"/>
      <c r="B1622" s="26"/>
      <c r="C1622" s="83"/>
      <c r="D1622" s="83"/>
      <c r="E1622" s="26"/>
      <c r="F1622" s="26"/>
    </row>
    <row r="1623" spans="1:6" ht="13">
      <c r="A1623" s="26"/>
      <c r="B1623" s="26"/>
      <c r="C1623" s="83"/>
      <c r="D1623" s="83"/>
      <c r="E1623" s="26"/>
      <c r="F1623" s="26"/>
    </row>
    <row r="1624" spans="1:6" ht="13">
      <c r="A1624" s="26"/>
      <c r="B1624" s="26"/>
      <c r="C1624" s="83"/>
      <c r="D1624" s="83"/>
      <c r="E1624" s="26"/>
      <c r="F1624" s="26"/>
    </row>
    <row r="1625" spans="1:6" ht="13">
      <c r="A1625" s="26"/>
      <c r="B1625" s="26"/>
      <c r="C1625" s="83"/>
      <c r="D1625" s="83"/>
      <c r="E1625" s="26"/>
      <c r="F1625" s="26"/>
    </row>
    <row r="1626" spans="1:6" ht="13">
      <c r="A1626" s="26"/>
      <c r="B1626" s="26"/>
      <c r="C1626" s="83"/>
      <c r="D1626" s="83"/>
      <c r="E1626" s="26"/>
      <c r="F1626" s="26"/>
    </row>
    <row r="1627" spans="1:6" ht="13">
      <c r="A1627" s="26"/>
      <c r="B1627" s="26"/>
      <c r="C1627" s="83"/>
      <c r="D1627" s="83"/>
      <c r="E1627" s="26"/>
      <c r="F1627" s="26"/>
    </row>
    <row r="1628" spans="1:6" ht="13">
      <c r="A1628" s="26"/>
      <c r="B1628" s="26"/>
      <c r="C1628" s="83"/>
      <c r="D1628" s="83"/>
      <c r="E1628" s="26"/>
      <c r="F1628" s="26"/>
    </row>
    <row r="1629" spans="1:6" ht="13">
      <c r="A1629" s="26"/>
      <c r="B1629" s="26"/>
      <c r="C1629" s="83"/>
      <c r="D1629" s="83"/>
      <c r="E1629" s="26"/>
      <c r="F1629" s="26"/>
    </row>
    <row r="1630" spans="1:6" ht="13">
      <c r="A1630" s="26"/>
      <c r="B1630" s="26"/>
      <c r="C1630" s="83"/>
      <c r="D1630" s="83"/>
      <c r="E1630" s="26"/>
      <c r="F1630" s="26"/>
    </row>
    <row r="1631" spans="1:6" ht="13">
      <c r="A1631" s="26"/>
      <c r="B1631" s="26"/>
      <c r="C1631" s="83"/>
      <c r="D1631" s="83"/>
      <c r="E1631" s="26"/>
      <c r="F1631" s="26"/>
    </row>
    <row r="1632" spans="1:6" ht="13">
      <c r="A1632" s="26"/>
      <c r="B1632" s="26"/>
      <c r="C1632" s="83"/>
      <c r="D1632" s="83"/>
      <c r="E1632" s="26"/>
      <c r="F1632" s="26"/>
    </row>
    <row r="1633" spans="1:6" ht="13">
      <c r="A1633" s="26"/>
      <c r="B1633" s="26"/>
      <c r="C1633" s="83"/>
      <c r="D1633" s="83"/>
      <c r="E1633" s="26"/>
      <c r="F1633" s="26"/>
    </row>
    <row r="1634" spans="1:6" ht="13">
      <c r="A1634" s="26"/>
      <c r="B1634" s="26"/>
      <c r="C1634" s="83"/>
      <c r="D1634" s="83"/>
      <c r="E1634" s="26"/>
      <c r="F1634" s="26"/>
    </row>
    <row r="1635" spans="1:6" ht="13">
      <c r="A1635" s="26"/>
      <c r="B1635" s="26"/>
      <c r="C1635" s="83"/>
      <c r="D1635" s="83"/>
      <c r="E1635" s="26"/>
      <c r="F1635" s="26"/>
    </row>
    <row r="1636" spans="1:6" ht="13">
      <c r="A1636" s="26"/>
      <c r="B1636" s="26"/>
      <c r="C1636" s="83"/>
      <c r="D1636" s="83"/>
      <c r="E1636" s="26"/>
      <c r="F1636" s="26"/>
    </row>
    <row r="1637" spans="1:6" ht="13">
      <c r="A1637" s="26"/>
      <c r="B1637" s="26"/>
      <c r="C1637" s="83"/>
      <c r="D1637" s="83"/>
      <c r="E1637" s="26"/>
      <c r="F1637" s="26"/>
    </row>
    <row r="1638" spans="1:6" ht="13">
      <c r="A1638" s="26"/>
      <c r="B1638" s="26"/>
      <c r="C1638" s="83"/>
      <c r="D1638" s="83"/>
      <c r="E1638" s="26"/>
      <c r="F1638" s="26"/>
    </row>
    <row r="1639" spans="1:6" ht="13">
      <c r="A1639" s="26"/>
      <c r="B1639" s="26"/>
      <c r="C1639" s="83"/>
      <c r="D1639" s="83"/>
      <c r="E1639" s="26"/>
      <c r="F1639" s="26"/>
    </row>
    <row r="1640" spans="1:6" ht="13">
      <c r="A1640" s="26"/>
      <c r="B1640" s="26"/>
      <c r="C1640" s="83"/>
      <c r="D1640" s="83"/>
      <c r="E1640" s="26"/>
      <c r="F1640" s="26"/>
    </row>
    <row r="1641" spans="1:6" ht="13">
      <c r="A1641" s="26"/>
      <c r="B1641" s="26"/>
      <c r="C1641" s="83"/>
      <c r="D1641" s="83"/>
      <c r="E1641" s="26"/>
      <c r="F1641" s="26"/>
    </row>
    <row r="1642" spans="1:6" ht="13">
      <c r="A1642" s="26"/>
      <c r="B1642" s="26"/>
      <c r="C1642" s="83"/>
      <c r="D1642" s="83"/>
      <c r="E1642" s="26"/>
      <c r="F1642" s="26"/>
    </row>
    <row r="1643" spans="1:6" ht="13">
      <c r="A1643" s="26"/>
      <c r="B1643" s="26"/>
      <c r="C1643" s="83"/>
      <c r="D1643" s="83"/>
      <c r="E1643" s="26"/>
      <c r="F1643" s="26"/>
    </row>
    <row r="1644" spans="1:6" ht="13">
      <c r="A1644" s="26"/>
      <c r="B1644" s="26"/>
      <c r="C1644" s="83"/>
      <c r="D1644" s="83"/>
      <c r="E1644" s="26"/>
      <c r="F1644" s="26"/>
    </row>
    <row r="1645" spans="1:6" ht="13">
      <c r="A1645" s="26"/>
      <c r="B1645" s="26"/>
      <c r="C1645" s="83"/>
      <c r="D1645" s="83"/>
      <c r="E1645" s="26"/>
      <c r="F1645" s="26"/>
    </row>
    <row r="1646" spans="1:6" ht="13">
      <c r="A1646" s="26"/>
      <c r="B1646" s="26"/>
      <c r="C1646" s="83"/>
      <c r="D1646" s="83"/>
      <c r="E1646" s="26"/>
      <c r="F1646" s="26"/>
    </row>
    <row r="1647" spans="1:6" ht="13">
      <c r="A1647" s="26"/>
      <c r="B1647" s="26"/>
      <c r="C1647" s="83"/>
      <c r="D1647" s="83"/>
      <c r="E1647" s="26"/>
      <c r="F1647" s="26"/>
    </row>
    <row r="1648" spans="1:6" ht="13">
      <c r="A1648" s="26"/>
      <c r="B1648" s="26"/>
      <c r="C1648" s="83"/>
      <c r="D1648" s="83"/>
      <c r="E1648" s="26"/>
      <c r="F1648" s="26"/>
    </row>
    <row r="1649" spans="1:6" ht="13">
      <c r="A1649" s="26"/>
      <c r="B1649" s="26"/>
      <c r="C1649" s="83"/>
      <c r="D1649" s="83"/>
      <c r="E1649" s="26"/>
      <c r="F1649" s="26"/>
    </row>
    <row r="1650" spans="1:6" ht="13">
      <c r="A1650" s="26"/>
      <c r="B1650" s="26"/>
      <c r="C1650" s="83"/>
      <c r="D1650" s="83"/>
      <c r="E1650" s="26"/>
      <c r="F1650" s="26"/>
    </row>
    <row r="1651" spans="1:6" ht="13">
      <c r="A1651" s="26"/>
      <c r="B1651" s="26"/>
      <c r="C1651" s="83"/>
      <c r="D1651" s="83"/>
      <c r="E1651" s="26"/>
      <c r="F1651" s="26"/>
    </row>
    <row r="1652" spans="1:6" ht="13">
      <c r="A1652" s="26"/>
      <c r="B1652" s="26"/>
      <c r="C1652" s="83"/>
      <c r="D1652" s="83"/>
      <c r="E1652" s="26"/>
      <c r="F1652" s="26"/>
    </row>
    <row r="1653" spans="1:6" ht="13">
      <c r="A1653" s="26"/>
      <c r="B1653" s="26"/>
      <c r="C1653" s="83"/>
      <c r="D1653" s="83"/>
      <c r="E1653" s="26"/>
      <c r="F1653" s="26"/>
    </row>
    <row r="1654" spans="1:6" ht="13">
      <c r="A1654" s="26"/>
      <c r="B1654" s="26"/>
      <c r="C1654" s="83"/>
      <c r="D1654" s="83"/>
      <c r="E1654" s="26"/>
      <c r="F1654" s="26"/>
    </row>
    <row r="1655" spans="1:6" ht="13">
      <c r="A1655" s="26"/>
      <c r="B1655" s="26"/>
      <c r="C1655" s="83"/>
      <c r="D1655" s="83"/>
      <c r="E1655" s="26"/>
      <c r="F1655" s="26"/>
    </row>
    <row r="1656" spans="1:6" ht="13">
      <c r="A1656" s="26"/>
      <c r="B1656" s="26"/>
      <c r="C1656" s="83"/>
      <c r="D1656" s="83"/>
      <c r="E1656" s="26"/>
      <c r="F1656" s="26"/>
    </row>
    <row r="1657" spans="1:6" ht="13">
      <c r="A1657" s="26"/>
      <c r="B1657" s="26"/>
      <c r="C1657" s="83"/>
      <c r="D1657" s="83"/>
      <c r="E1657" s="26"/>
      <c r="F1657" s="26"/>
    </row>
    <row r="1658" spans="1:6" ht="13">
      <c r="A1658" s="26"/>
      <c r="B1658" s="26"/>
      <c r="C1658" s="83"/>
      <c r="D1658" s="83"/>
      <c r="E1658" s="26"/>
      <c r="F1658" s="26"/>
    </row>
    <row r="1659" spans="1:6" ht="13">
      <c r="A1659" s="26"/>
      <c r="B1659" s="26"/>
      <c r="C1659" s="83"/>
      <c r="D1659" s="83"/>
      <c r="E1659" s="26"/>
      <c r="F1659" s="26"/>
    </row>
    <row r="1660" spans="1:6" ht="13">
      <c r="A1660" s="26"/>
      <c r="B1660" s="26"/>
      <c r="C1660" s="83"/>
      <c r="D1660" s="83"/>
      <c r="E1660" s="26"/>
      <c r="F1660" s="26"/>
    </row>
    <row r="1661" spans="1:6" ht="13">
      <c r="A1661" s="26"/>
      <c r="B1661" s="26"/>
      <c r="C1661" s="83"/>
      <c r="D1661" s="83"/>
      <c r="E1661" s="26"/>
      <c r="F1661" s="26"/>
    </row>
    <row r="1662" spans="1:6" ht="13">
      <c r="A1662" s="26"/>
      <c r="B1662" s="26"/>
      <c r="C1662" s="83"/>
      <c r="D1662" s="83"/>
      <c r="E1662" s="26"/>
      <c r="F1662" s="26"/>
    </row>
    <row r="1663" spans="1:6" ht="13">
      <c r="A1663" s="26"/>
      <c r="B1663" s="26"/>
      <c r="C1663" s="83"/>
      <c r="D1663" s="83"/>
      <c r="E1663" s="26"/>
      <c r="F1663" s="26"/>
    </row>
    <row r="1664" spans="1:6" ht="13">
      <c r="A1664" s="26"/>
      <c r="B1664" s="26"/>
      <c r="C1664" s="83"/>
      <c r="D1664" s="83"/>
      <c r="E1664" s="26"/>
      <c r="F1664" s="26"/>
    </row>
    <row r="1665" spans="1:6" ht="13">
      <c r="A1665" s="26"/>
      <c r="B1665" s="26"/>
      <c r="C1665" s="83"/>
      <c r="D1665" s="83"/>
      <c r="E1665" s="26"/>
      <c r="F1665" s="26"/>
    </row>
    <row r="1666" spans="1:6" ht="13">
      <c r="A1666" s="26"/>
      <c r="B1666" s="26"/>
      <c r="C1666" s="83"/>
      <c r="D1666" s="83"/>
      <c r="E1666" s="26"/>
      <c r="F1666" s="26"/>
    </row>
    <row r="1667" spans="1:6" ht="13">
      <c r="A1667" s="26"/>
      <c r="B1667" s="26"/>
      <c r="C1667" s="83"/>
      <c r="D1667" s="83"/>
      <c r="E1667" s="26"/>
      <c r="F1667" s="26"/>
    </row>
    <row r="1668" spans="1:6" ht="13">
      <c r="A1668" s="26"/>
      <c r="B1668" s="26"/>
      <c r="C1668" s="83"/>
      <c r="D1668" s="83"/>
      <c r="E1668" s="26"/>
      <c r="F1668" s="26"/>
    </row>
    <row r="1669" spans="1:6" ht="13">
      <c r="A1669" s="26"/>
      <c r="B1669" s="26"/>
      <c r="C1669" s="83"/>
      <c r="D1669" s="83"/>
      <c r="E1669" s="26"/>
      <c r="F1669" s="26"/>
    </row>
    <row r="1670" spans="1:6" ht="13">
      <c r="A1670" s="26"/>
      <c r="B1670" s="26"/>
      <c r="C1670" s="83"/>
      <c r="D1670" s="83"/>
      <c r="E1670" s="26"/>
      <c r="F1670" s="26"/>
    </row>
    <row r="1671" spans="1:6" ht="13">
      <c r="A1671" s="26"/>
      <c r="B1671" s="26"/>
      <c r="C1671" s="83"/>
      <c r="D1671" s="83"/>
      <c r="E1671" s="26"/>
      <c r="F1671" s="26"/>
    </row>
    <row r="1672" spans="1:6" ht="13">
      <c r="A1672" s="26"/>
      <c r="B1672" s="26"/>
      <c r="C1672" s="83"/>
      <c r="D1672" s="83"/>
      <c r="E1672" s="26"/>
      <c r="F1672" s="26"/>
    </row>
    <row r="1673" spans="1:6" ht="13">
      <c r="A1673" s="26"/>
      <c r="B1673" s="26"/>
      <c r="C1673" s="83"/>
      <c r="D1673" s="83"/>
      <c r="E1673" s="26"/>
      <c r="F1673" s="26"/>
    </row>
    <row r="1674" spans="1:6" ht="13">
      <c r="A1674" s="26"/>
      <c r="B1674" s="26"/>
      <c r="C1674" s="83"/>
      <c r="D1674" s="83"/>
      <c r="E1674" s="26"/>
      <c r="F1674" s="26"/>
    </row>
    <row r="1675" spans="1:6" ht="13">
      <c r="A1675" s="26"/>
      <c r="B1675" s="26"/>
      <c r="C1675" s="83"/>
      <c r="D1675" s="83"/>
      <c r="E1675" s="26"/>
      <c r="F1675" s="26"/>
    </row>
    <row r="1676" spans="1:6" ht="13">
      <c r="A1676" s="26"/>
      <c r="B1676" s="26"/>
      <c r="C1676" s="83"/>
      <c r="D1676" s="83"/>
      <c r="E1676" s="26"/>
      <c r="F1676" s="26"/>
    </row>
    <row r="1677" spans="1:6" ht="13">
      <c r="A1677" s="26"/>
      <c r="B1677" s="26"/>
      <c r="C1677" s="83"/>
      <c r="D1677" s="83"/>
      <c r="E1677" s="26"/>
      <c r="F1677" s="26"/>
    </row>
    <row r="1678" spans="1:6" ht="13">
      <c r="A1678" s="26"/>
      <c r="B1678" s="26"/>
      <c r="C1678" s="83"/>
      <c r="D1678" s="83"/>
      <c r="E1678" s="26"/>
      <c r="F1678" s="26"/>
    </row>
    <row r="1679" spans="1:6" ht="13">
      <c r="A1679" s="26"/>
      <c r="B1679" s="26"/>
      <c r="C1679" s="83"/>
      <c r="D1679" s="83"/>
      <c r="E1679" s="26"/>
      <c r="F1679" s="26"/>
    </row>
    <row r="1680" spans="1:6" ht="13">
      <c r="A1680" s="26"/>
      <c r="B1680" s="26"/>
      <c r="C1680" s="83"/>
      <c r="D1680" s="83"/>
      <c r="E1680" s="26"/>
      <c r="F1680" s="26"/>
    </row>
    <row r="1681" spans="1:6" ht="13">
      <c r="A1681" s="26"/>
      <c r="B1681" s="26"/>
      <c r="C1681" s="83"/>
      <c r="D1681" s="83"/>
      <c r="E1681" s="26"/>
      <c r="F1681" s="26"/>
    </row>
    <row r="1682" spans="1:6" ht="13">
      <c r="A1682" s="26"/>
      <c r="B1682" s="26"/>
      <c r="C1682" s="83"/>
      <c r="D1682" s="83"/>
      <c r="E1682" s="26"/>
      <c r="F1682" s="26"/>
    </row>
    <row r="1683" spans="1:6" ht="13">
      <c r="A1683" s="26"/>
      <c r="B1683" s="26"/>
      <c r="C1683" s="83"/>
      <c r="D1683" s="83"/>
      <c r="E1683" s="26"/>
      <c r="F1683" s="26"/>
    </row>
    <row r="1684" spans="1:6" ht="13">
      <c r="A1684" s="26"/>
      <c r="B1684" s="26"/>
      <c r="C1684" s="83"/>
      <c r="D1684" s="83"/>
      <c r="E1684" s="26"/>
      <c r="F1684" s="26"/>
    </row>
    <row r="1685" spans="1:6" ht="13">
      <c r="A1685" s="26"/>
      <c r="B1685" s="26"/>
      <c r="C1685" s="83"/>
      <c r="D1685" s="83"/>
      <c r="E1685" s="26"/>
      <c r="F1685" s="26"/>
    </row>
    <row r="1686" spans="1:6" ht="13">
      <c r="A1686" s="26"/>
      <c r="B1686" s="26"/>
      <c r="C1686" s="83"/>
      <c r="D1686" s="83"/>
      <c r="E1686" s="26"/>
      <c r="F1686" s="26"/>
    </row>
    <row r="1687" spans="1:6" ht="13">
      <c r="A1687" s="26"/>
      <c r="B1687" s="26"/>
      <c r="C1687" s="83"/>
      <c r="D1687" s="83"/>
      <c r="E1687" s="26"/>
      <c r="F1687" s="26"/>
    </row>
    <row r="1688" spans="1:6" ht="13">
      <c r="A1688" s="26"/>
      <c r="B1688" s="26"/>
      <c r="C1688" s="83"/>
      <c r="D1688" s="83"/>
      <c r="E1688" s="26"/>
      <c r="F1688" s="26"/>
    </row>
    <row r="1689" spans="1:6" ht="13">
      <c r="A1689" s="26"/>
      <c r="B1689" s="26"/>
      <c r="C1689" s="83"/>
      <c r="D1689" s="83"/>
      <c r="E1689" s="26"/>
      <c r="F1689" s="26"/>
    </row>
    <row r="1690" spans="1:6" ht="13">
      <c r="A1690" s="26"/>
      <c r="B1690" s="26"/>
      <c r="C1690" s="83"/>
      <c r="D1690" s="83"/>
      <c r="E1690" s="26"/>
      <c r="F1690" s="26"/>
    </row>
    <row r="1691" spans="1:6" ht="13">
      <c r="A1691" s="26"/>
      <c r="B1691" s="26"/>
      <c r="C1691" s="83"/>
      <c r="D1691" s="83"/>
      <c r="E1691" s="26"/>
      <c r="F1691" s="26"/>
    </row>
    <row r="1692" spans="1:6" ht="13">
      <c r="A1692" s="26"/>
      <c r="B1692" s="26"/>
      <c r="C1692" s="83"/>
      <c r="D1692" s="83"/>
      <c r="E1692" s="26"/>
      <c r="F1692" s="26"/>
    </row>
    <row r="1693" spans="1:6" ht="13">
      <c r="A1693" s="26"/>
      <c r="B1693" s="26"/>
      <c r="C1693" s="83"/>
      <c r="D1693" s="83"/>
      <c r="E1693" s="26"/>
      <c r="F1693" s="26"/>
    </row>
    <row r="1694" spans="1:6" ht="13">
      <c r="A1694" s="26"/>
      <c r="B1694" s="26"/>
      <c r="C1694" s="83"/>
      <c r="D1694" s="83"/>
      <c r="E1694" s="26"/>
      <c r="F1694" s="26"/>
    </row>
    <row r="1695" spans="1:6" ht="13">
      <c r="A1695" s="26"/>
      <c r="B1695" s="26"/>
      <c r="C1695" s="83"/>
      <c r="D1695" s="83"/>
      <c r="E1695" s="26"/>
      <c r="F1695" s="26"/>
    </row>
    <row r="1696" spans="1:6" ht="13">
      <c r="A1696" s="26"/>
      <c r="B1696" s="26"/>
      <c r="C1696" s="83"/>
      <c r="D1696" s="83"/>
      <c r="E1696" s="26"/>
      <c r="F1696" s="26"/>
    </row>
    <row r="1697" spans="1:6" ht="13">
      <c r="A1697" s="26"/>
      <c r="B1697" s="26"/>
      <c r="C1697" s="83"/>
      <c r="D1697" s="83"/>
      <c r="E1697" s="26"/>
      <c r="F1697" s="26"/>
    </row>
    <row r="1698" spans="1:6" ht="13">
      <c r="A1698" s="26"/>
      <c r="B1698" s="26"/>
      <c r="C1698" s="83"/>
      <c r="D1698" s="83"/>
      <c r="E1698" s="26"/>
      <c r="F1698" s="26"/>
    </row>
    <row r="1699" spans="1:6" ht="13">
      <c r="A1699" s="26"/>
      <c r="B1699" s="26"/>
      <c r="C1699" s="83"/>
      <c r="D1699" s="83"/>
      <c r="E1699" s="26"/>
      <c r="F1699" s="26"/>
    </row>
    <row r="1700" spans="1:6" ht="13">
      <c r="A1700" s="26"/>
      <c r="B1700" s="26"/>
      <c r="C1700" s="83"/>
      <c r="D1700" s="83"/>
      <c r="E1700" s="26"/>
      <c r="F1700" s="26"/>
    </row>
    <row r="1701" spans="1:6" ht="13">
      <c r="A1701" s="26"/>
      <c r="B1701" s="26"/>
      <c r="C1701" s="83"/>
      <c r="D1701" s="83"/>
      <c r="E1701" s="26"/>
      <c r="F1701" s="26"/>
    </row>
    <row r="1702" spans="1:6" ht="13">
      <c r="A1702" s="26"/>
      <c r="B1702" s="26"/>
      <c r="C1702" s="83"/>
      <c r="D1702" s="83"/>
      <c r="E1702" s="26"/>
      <c r="F1702" s="26"/>
    </row>
    <row r="1703" spans="1:6" ht="13">
      <c r="A1703" s="26"/>
      <c r="B1703" s="26"/>
      <c r="C1703" s="83"/>
      <c r="D1703" s="83"/>
      <c r="E1703" s="26"/>
      <c r="F1703" s="26"/>
    </row>
    <row r="1704" spans="1:6" ht="13">
      <c r="A1704" s="26"/>
      <c r="B1704" s="26"/>
      <c r="C1704" s="83"/>
      <c r="D1704" s="83"/>
      <c r="E1704" s="26"/>
      <c r="F1704" s="26"/>
    </row>
    <row r="1705" spans="1:6" ht="13">
      <c r="A1705" s="26"/>
      <c r="B1705" s="26"/>
      <c r="C1705" s="83"/>
      <c r="D1705" s="83"/>
      <c r="E1705" s="26"/>
      <c r="F1705" s="26"/>
    </row>
    <row r="1706" spans="1:6" ht="13">
      <c r="A1706" s="26"/>
      <c r="B1706" s="26"/>
      <c r="C1706" s="83"/>
      <c r="D1706" s="83"/>
      <c r="E1706" s="26"/>
      <c r="F1706" s="26"/>
    </row>
    <row r="1707" spans="1:6" ht="13">
      <c r="A1707" s="26"/>
      <c r="B1707" s="26"/>
      <c r="C1707" s="83"/>
      <c r="D1707" s="83"/>
      <c r="E1707" s="26"/>
      <c r="F1707" s="26"/>
    </row>
    <row r="1708" spans="1:6" ht="13">
      <c r="A1708" s="26"/>
      <c r="B1708" s="26"/>
      <c r="C1708" s="83"/>
      <c r="D1708" s="83"/>
      <c r="E1708" s="26"/>
      <c r="F1708" s="26"/>
    </row>
    <row r="1709" spans="1:6" ht="13">
      <c r="A1709" s="26"/>
      <c r="B1709" s="26"/>
      <c r="C1709" s="83"/>
      <c r="D1709" s="83"/>
      <c r="E1709" s="26"/>
      <c r="F1709" s="26"/>
    </row>
    <row r="1710" spans="1:6" ht="13">
      <c r="A1710" s="26"/>
      <c r="B1710" s="26"/>
      <c r="C1710" s="83"/>
      <c r="D1710" s="83"/>
      <c r="E1710" s="26"/>
      <c r="F1710" s="26"/>
    </row>
    <row r="1711" spans="1:6" ht="13">
      <c r="A1711" s="26"/>
      <c r="B1711" s="26"/>
      <c r="C1711" s="83"/>
      <c r="D1711" s="83"/>
      <c r="E1711" s="26"/>
      <c r="F1711" s="26"/>
    </row>
    <row r="1712" spans="1:6" ht="13">
      <c r="A1712" s="26"/>
      <c r="B1712" s="26"/>
      <c r="C1712" s="83"/>
      <c r="D1712" s="83"/>
      <c r="E1712" s="26"/>
      <c r="F1712" s="26"/>
    </row>
    <row r="1713" spans="1:6" ht="13">
      <c r="A1713" s="26"/>
      <c r="B1713" s="26"/>
      <c r="C1713" s="83"/>
      <c r="D1713" s="83"/>
      <c r="E1713" s="26"/>
      <c r="F1713" s="26"/>
    </row>
    <row r="1714" spans="1:6" ht="13">
      <c r="A1714" s="26"/>
      <c r="B1714" s="26"/>
      <c r="C1714" s="83"/>
      <c r="D1714" s="83"/>
      <c r="E1714" s="26"/>
      <c r="F1714" s="26"/>
    </row>
    <row r="1715" spans="1:6" ht="13">
      <c r="A1715" s="26"/>
      <c r="B1715" s="26"/>
      <c r="C1715" s="83"/>
      <c r="D1715" s="83"/>
      <c r="E1715" s="26"/>
      <c r="F1715" s="26"/>
    </row>
    <row r="1716" spans="1:6" ht="13">
      <c r="A1716" s="26"/>
      <c r="B1716" s="26"/>
      <c r="C1716" s="83"/>
      <c r="D1716" s="83"/>
      <c r="E1716" s="26"/>
      <c r="F1716" s="26"/>
    </row>
    <row r="1717" spans="1:6" ht="13">
      <c r="A1717" s="26"/>
      <c r="B1717" s="26"/>
      <c r="C1717" s="83"/>
      <c r="D1717" s="83"/>
      <c r="E1717" s="26"/>
      <c r="F1717" s="26"/>
    </row>
    <row r="1718" spans="1:6" ht="13">
      <c r="A1718" s="26"/>
      <c r="B1718" s="26"/>
      <c r="C1718" s="83"/>
      <c r="D1718" s="83"/>
      <c r="E1718" s="26"/>
      <c r="F1718" s="26"/>
    </row>
    <row r="1719" spans="1:6" ht="13">
      <c r="A1719" s="26"/>
      <c r="B1719" s="26"/>
      <c r="C1719" s="83"/>
      <c r="D1719" s="83"/>
      <c r="E1719" s="26"/>
      <c r="F1719" s="26"/>
    </row>
    <row r="1720" spans="1:6" ht="13">
      <c r="A1720" s="26"/>
      <c r="B1720" s="26"/>
      <c r="C1720" s="83"/>
      <c r="D1720" s="83"/>
      <c r="E1720" s="26"/>
      <c r="F1720" s="26"/>
    </row>
    <row r="1721" spans="1:6" ht="13">
      <c r="A1721" s="26"/>
      <c r="B1721" s="26"/>
      <c r="C1721" s="83"/>
      <c r="D1721" s="83"/>
      <c r="E1721" s="26"/>
      <c r="F1721" s="26"/>
    </row>
    <row r="1722" spans="1:6" ht="13">
      <c r="A1722" s="26"/>
      <c r="B1722" s="26"/>
      <c r="C1722" s="83"/>
      <c r="D1722" s="83"/>
      <c r="E1722" s="26"/>
      <c r="F1722" s="26"/>
    </row>
    <row r="1723" spans="1:6" ht="13">
      <c r="A1723" s="26"/>
      <c r="B1723" s="26"/>
      <c r="C1723" s="83"/>
      <c r="D1723" s="83"/>
      <c r="E1723" s="26"/>
      <c r="F1723" s="26"/>
    </row>
    <row r="1724" spans="1:6" ht="13">
      <c r="A1724" s="26"/>
      <c r="B1724" s="26"/>
      <c r="C1724" s="83"/>
      <c r="D1724" s="83"/>
      <c r="E1724" s="26"/>
      <c r="F1724" s="26"/>
    </row>
    <row r="1725" spans="1:6" ht="13">
      <c r="A1725" s="26"/>
      <c r="B1725" s="26"/>
      <c r="C1725" s="83"/>
      <c r="D1725" s="83"/>
      <c r="E1725" s="26"/>
      <c r="F1725" s="26"/>
    </row>
    <row r="1726" spans="1:6" ht="13">
      <c r="A1726" s="26"/>
      <c r="B1726" s="26"/>
      <c r="C1726" s="83"/>
      <c r="D1726" s="83"/>
      <c r="E1726" s="26"/>
      <c r="F1726" s="26"/>
    </row>
    <row r="1727" spans="1:6" ht="13">
      <c r="A1727" s="26"/>
      <c r="B1727" s="26"/>
      <c r="C1727" s="83"/>
      <c r="D1727" s="83"/>
      <c r="E1727" s="26"/>
      <c r="F1727" s="26"/>
    </row>
    <row r="1728" spans="1:6" ht="13">
      <c r="A1728" s="26"/>
      <c r="B1728" s="26"/>
      <c r="C1728" s="83"/>
      <c r="D1728" s="83"/>
      <c r="E1728" s="26"/>
      <c r="F1728" s="26"/>
    </row>
    <row r="1729" spans="1:6" ht="13">
      <c r="A1729" s="26"/>
      <c r="B1729" s="26"/>
      <c r="C1729" s="83"/>
      <c r="D1729" s="83"/>
      <c r="E1729" s="26"/>
      <c r="F1729" s="26"/>
    </row>
    <row r="1730" spans="1:6" ht="13">
      <c r="A1730" s="26"/>
      <c r="B1730" s="26"/>
      <c r="C1730" s="83"/>
      <c r="D1730" s="83"/>
      <c r="E1730" s="26"/>
      <c r="F1730" s="26"/>
    </row>
    <row r="1731" spans="1:6" ht="13">
      <c r="A1731" s="26"/>
      <c r="B1731" s="26"/>
      <c r="C1731" s="83"/>
      <c r="D1731" s="83"/>
      <c r="E1731" s="26"/>
      <c r="F1731" s="26"/>
    </row>
    <row r="1732" spans="1:6" ht="13">
      <c r="A1732" s="26"/>
      <c r="B1732" s="26"/>
      <c r="C1732" s="83"/>
      <c r="D1732" s="83"/>
      <c r="E1732" s="26"/>
      <c r="F1732" s="26"/>
    </row>
    <row r="1733" spans="1:6" ht="13">
      <c r="A1733" s="26"/>
      <c r="B1733" s="26"/>
      <c r="C1733" s="83"/>
      <c r="D1733" s="83"/>
      <c r="E1733" s="26"/>
      <c r="F1733" s="26"/>
    </row>
    <row r="1734" spans="1:6" ht="13">
      <c r="A1734" s="26"/>
      <c r="B1734" s="26"/>
      <c r="C1734" s="83"/>
      <c r="D1734" s="83"/>
      <c r="E1734" s="26"/>
      <c r="F1734" s="26"/>
    </row>
    <row r="1735" spans="1:6" ht="13">
      <c r="A1735" s="26"/>
      <c r="B1735" s="26"/>
      <c r="C1735" s="83"/>
      <c r="D1735" s="83"/>
      <c r="E1735" s="26"/>
      <c r="F1735" s="26"/>
    </row>
    <row r="1736" spans="1:6" ht="13">
      <c r="A1736" s="26"/>
      <c r="B1736" s="26"/>
      <c r="C1736" s="83"/>
      <c r="D1736" s="83"/>
      <c r="E1736" s="26"/>
      <c r="F1736" s="26"/>
    </row>
    <row r="1737" spans="1:6" ht="13">
      <c r="A1737" s="26"/>
      <c r="B1737" s="26"/>
      <c r="C1737" s="83"/>
      <c r="D1737" s="83"/>
      <c r="E1737" s="26"/>
      <c r="F1737" s="26"/>
    </row>
    <row r="1738" spans="1:6" ht="13">
      <c r="A1738" s="26"/>
      <c r="B1738" s="26"/>
      <c r="C1738" s="83"/>
      <c r="D1738" s="83"/>
      <c r="E1738" s="26"/>
      <c r="F1738" s="26"/>
    </row>
    <row r="1739" spans="1:6" ht="13">
      <c r="A1739" s="26"/>
      <c r="B1739" s="26"/>
      <c r="C1739" s="83"/>
      <c r="D1739" s="83"/>
      <c r="E1739" s="26"/>
      <c r="F1739" s="26"/>
    </row>
    <row r="1740" spans="1:6" ht="13">
      <c r="A1740" s="26"/>
      <c r="B1740" s="26"/>
      <c r="C1740" s="83"/>
      <c r="D1740" s="83"/>
      <c r="E1740" s="26"/>
      <c r="F1740" s="26"/>
    </row>
    <row r="1741" spans="1:6" ht="13">
      <c r="A1741" s="26"/>
      <c r="B1741" s="26"/>
      <c r="C1741" s="83"/>
      <c r="D1741" s="83"/>
      <c r="E1741" s="26"/>
      <c r="F1741" s="26"/>
    </row>
    <row r="1742" spans="1:6" ht="13">
      <c r="A1742" s="26"/>
      <c r="B1742" s="26"/>
      <c r="C1742" s="83"/>
      <c r="D1742" s="83"/>
      <c r="E1742" s="26"/>
      <c r="F1742" s="26"/>
    </row>
    <row r="1743" spans="1:6" ht="13">
      <c r="A1743" s="26"/>
      <c r="B1743" s="26"/>
      <c r="C1743" s="83"/>
      <c r="D1743" s="83"/>
      <c r="E1743" s="26"/>
      <c r="F1743" s="26"/>
    </row>
    <row r="1744" spans="1:6" ht="13">
      <c r="A1744" s="26"/>
      <c r="B1744" s="26"/>
      <c r="C1744" s="83"/>
      <c r="D1744" s="83"/>
      <c r="E1744" s="26"/>
      <c r="F1744" s="26"/>
    </row>
    <row r="1745" spans="1:6" ht="13">
      <c r="A1745" s="26"/>
      <c r="B1745" s="26"/>
      <c r="C1745" s="83"/>
      <c r="D1745" s="83"/>
      <c r="E1745" s="26"/>
      <c r="F1745" s="26"/>
    </row>
    <row r="1746" spans="1:6" ht="13">
      <c r="A1746" s="26"/>
      <c r="B1746" s="26"/>
      <c r="C1746" s="83"/>
      <c r="D1746" s="83"/>
      <c r="E1746" s="26"/>
      <c r="F1746" s="26"/>
    </row>
    <row r="1747" spans="1:6" ht="13">
      <c r="A1747" s="26"/>
      <c r="B1747" s="26"/>
      <c r="C1747" s="83"/>
      <c r="D1747" s="83"/>
      <c r="E1747" s="26"/>
      <c r="F1747" s="26"/>
    </row>
    <row r="1748" spans="1:6" ht="13">
      <c r="A1748" s="26"/>
      <c r="B1748" s="26"/>
      <c r="C1748" s="83"/>
      <c r="D1748" s="83"/>
      <c r="E1748" s="26"/>
      <c r="F1748" s="26"/>
    </row>
    <row r="1749" spans="1:6" ht="13">
      <c r="A1749" s="26"/>
      <c r="B1749" s="26"/>
      <c r="C1749" s="83"/>
      <c r="D1749" s="83"/>
      <c r="E1749" s="26"/>
      <c r="F1749" s="26"/>
    </row>
    <row r="1750" spans="1:6" ht="13">
      <c r="A1750" s="26"/>
      <c r="B1750" s="26"/>
      <c r="C1750" s="83"/>
      <c r="D1750" s="83"/>
      <c r="E1750" s="26"/>
      <c r="F1750" s="26"/>
    </row>
    <row r="1751" spans="1:6" ht="13">
      <c r="A1751" s="26"/>
      <c r="B1751" s="26"/>
      <c r="C1751" s="83"/>
      <c r="D1751" s="83"/>
      <c r="E1751" s="26"/>
      <c r="F1751" s="26"/>
    </row>
    <row r="1752" spans="1:6" ht="13">
      <c r="A1752" s="26"/>
      <c r="B1752" s="26"/>
      <c r="C1752" s="83"/>
      <c r="D1752" s="83"/>
      <c r="E1752" s="26"/>
      <c r="F1752" s="26"/>
    </row>
    <row r="1753" spans="1:6" ht="13">
      <c r="A1753" s="26"/>
      <c r="B1753" s="26"/>
      <c r="C1753" s="83"/>
      <c r="D1753" s="83"/>
      <c r="E1753" s="26"/>
      <c r="F1753" s="26"/>
    </row>
    <row r="1754" spans="1:6" ht="13">
      <c r="A1754" s="26"/>
      <c r="B1754" s="26"/>
      <c r="C1754" s="83"/>
      <c r="D1754" s="83"/>
      <c r="E1754" s="26"/>
      <c r="F1754" s="26"/>
    </row>
    <row r="1755" spans="1:6" ht="13">
      <c r="A1755" s="26"/>
      <c r="B1755" s="26"/>
      <c r="C1755" s="83"/>
      <c r="D1755" s="83"/>
      <c r="E1755" s="26"/>
      <c r="F1755" s="26"/>
    </row>
    <row r="1756" spans="1:6" ht="13">
      <c r="A1756" s="26"/>
      <c r="B1756" s="26"/>
      <c r="C1756" s="83"/>
      <c r="D1756" s="83"/>
      <c r="E1756" s="26"/>
      <c r="F1756" s="26"/>
    </row>
    <row r="1757" spans="1:6" ht="13">
      <c r="A1757" s="26"/>
      <c r="B1757" s="26"/>
      <c r="C1757" s="83"/>
      <c r="D1757" s="83"/>
      <c r="E1757" s="26"/>
      <c r="F1757" s="26"/>
    </row>
    <row r="1758" spans="1:6" ht="13">
      <c r="A1758" s="26"/>
      <c r="B1758" s="26"/>
      <c r="C1758" s="83"/>
      <c r="D1758" s="83"/>
      <c r="E1758" s="26"/>
      <c r="F1758" s="26"/>
    </row>
    <row r="1759" spans="1:6" ht="13">
      <c r="A1759" s="26"/>
      <c r="B1759" s="26"/>
      <c r="C1759" s="83"/>
      <c r="D1759" s="83"/>
      <c r="E1759" s="26"/>
      <c r="F1759" s="26"/>
    </row>
    <row r="1760" spans="1:6" ht="13">
      <c r="A1760" s="26"/>
      <c r="B1760" s="26"/>
      <c r="C1760" s="83"/>
      <c r="D1760" s="83"/>
      <c r="E1760" s="26"/>
      <c r="F1760" s="26"/>
    </row>
    <row r="1761" spans="1:6" ht="13">
      <c r="A1761" s="26"/>
      <c r="B1761" s="26"/>
      <c r="C1761" s="83"/>
      <c r="D1761" s="83"/>
      <c r="E1761" s="26"/>
      <c r="F1761" s="26"/>
    </row>
    <row r="1762" spans="1:6" ht="13">
      <c r="A1762" s="26"/>
      <c r="B1762" s="26"/>
      <c r="C1762" s="83"/>
      <c r="D1762" s="83"/>
      <c r="E1762" s="26"/>
      <c r="F1762" s="26"/>
    </row>
    <row r="1763" spans="1:6" ht="13">
      <c r="A1763" s="26"/>
      <c r="B1763" s="26"/>
      <c r="C1763" s="83"/>
      <c r="D1763" s="83"/>
      <c r="E1763" s="26"/>
      <c r="F1763" s="26"/>
    </row>
    <row r="1764" spans="1:6" ht="13">
      <c r="A1764" s="26"/>
      <c r="B1764" s="26"/>
      <c r="C1764" s="83"/>
      <c r="D1764" s="83"/>
      <c r="E1764" s="26"/>
      <c r="F1764" s="26"/>
    </row>
    <row r="1765" spans="1:6" ht="13">
      <c r="A1765" s="26"/>
      <c r="B1765" s="26"/>
      <c r="C1765" s="83"/>
      <c r="D1765" s="83"/>
      <c r="E1765" s="26"/>
      <c r="F1765" s="26"/>
    </row>
    <row r="1766" spans="1:6" ht="13">
      <c r="A1766" s="26"/>
      <c r="B1766" s="26"/>
      <c r="C1766" s="83"/>
      <c r="D1766" s="83"/>
      <c r="E1766" s="26"/>
      <c r="F1766" s="26"/>
    </row>
    <row r="1767" spans="1:6" ht="13">
      <c r="A1767" s="26"/>
      <c r="B1767" s="26"/>
      <c r="C1767" s="83"/>
      <c r="D1767" s="83"/>
      <c r="E1767" s="26"/>
      <c r="F1767" s="26"/>
    </row>
    <row r="1768" spans="1:6" ht="13">
      <c r="A1768" s="26"/>
      <c r="B1768" s="26"/>
      <c r="C1768" s="83"/>
      <c r="D1768" s="83"/>
      <c r="E1768" s="26"/>
      <c r="F1768" s="26"/>
    </row>
    <row r="1769" spans="1:6" ht="13">
      <c r="A1769" s="26"/>
      <c r="B1769" s="26"/>
      <c r="C1769" s="83"/>
      <c r="D1769" s="83"/>
      <c r="E1769" s="26"/>
      <c r="F1769" s="26"/>
    </row>
    <row r="1770" spans="1:6" ht="13">
      <c r="A1770" s="26"/>
      <c r="B1770" s="26"/>
      <c r="C1770" s="83"/>
      <c r="D1770" s="83"/>
      <c r="E1770" s="26"/>
      <c r="F1770" s="26"/>
    </row>
    <row r="1771" spans="1:6" ht="13">
      <c r="A1771" s="26"/>
      <c r="B1771" s="26"/>
      <c r="C1771" s="83"/>
      <c r="D1771" s="83"/>
      <c r="E1771" s="26"/>
      <c r="F1771" s="26"/>
    </row>
    <row r="1772" spans="1:6" ht="13">
      <c r="A1772" s="26"/>
      <c r="B1772" s="26"/>
      <c r="C1772" s="83"/>
      <c r="D1772" s="83"/>
      <c r="E1772" s="26"/>
      <c r="F1772" s="26"/>
    </row>
    <row r="1773" spans="1:6" ht="13">
      <c r="A1773" s="26"/>
      <c r="B1773" s="26"/>
      <c r="C1773" s="83"/>
      <c r="D1773" s="83"/>
      <c r="E1773" s="26"/>
      <c r="F1773" s="26"/>
    </row>
    <row r="1774" spans="1:6" ht="13">
      <c r="A1774" s="26"/>
      <c r="B1774" s="26"/>
      <c r="C1774" s="83"/>
      <c r="D1774" s="83"/>
      <c r="E1774" s="26"/>
      <c r="F1774" s="26"/>
    </row>
    <row r="1775" spans="1:6" ht="13">
      <c r="A1775" s="26"/>
      <c r="B1775" s="26"/>
      <c r="C1775" s="83"/>
      <c r="D1775" s="83"/>
      <c r="E1775" s="26"/>
      <c r="F1775" s="26"/>
    </row>
    <row r="1776" spans="1:6" ht="13">
      <c r="A1776" s="26"/>
      <c r="B1776" s="26"/>
      <c r="C1776" s="83"/>
      <c r="D1776" s="83"/>
      <c r="E1776" s="26"/>
      <c r="F1776" s="26"/>
    </row>
    <row r="1777" spans="1:6" ht="13">
      <c r="A1777" s="26"/>
      <c r="B1777" s="26"/>
      <c r="C1777" s="83"/>
      <c r="D1777" s="83"/>
      <c r="E1777" s="26"/>
      <c r="F1777" s="26"/>
    </row>
    <row r="1778" spans="1:6" ht="13">
      <c r="A1778" s="26"/>
      <c r="B1778" s="26"/>
      <c r="C1778" s="83"/>
      <c r="D1778" s="83"/>
      <c r="E1778" s="26"/>
      <c r="F1778" s="26"/>
    </row>
    <row r="1779" spans="1:6" ht="13">
      <c r="A1779" s="26"/>
      <c r="B1779" s="26"/>
      <c r="C1779" s="83"/>
      <c r="D1779" s="83"/>
      <c r="E1779" s="26"/>
      <c r="F1779" s="26"/>
    </row>
    <row r="1780" spans="1:6" ht="13">
      <c r="A1780" s="26"/>
      <c r="B1780" s="26"/>
      <c r="C1780" s="83"/>
      <c r="D1780" s="83"/>
      <c r="E1780" s="26"/>
      <c r="F1780" s="26"/>
    </row>
    <row r="1781" spans="1:6" ht="13">
      <c r="A1781" s="26"/>
      <c r="B1781" s="26"/>
      <c r="C1781" s="83"/>
      <c r="D1781" s="83"/>
      <c r="E1781" s="26"/>
      <c r="F1781" s="26"/>
    </row>
    <row r="1782" spans="1:6" ht="13">
      <c r="A1782" s="26"/>
      <c r="B1782" s="26"/>
      <c r="C1782" s="83"/>
      <c r="D1782" s="83"/>
      <c r="E1782" s="26"/>
      <c r="F1782" s="26"/>
    </row>
    <row r="1783" spans="1:6" ht="13">
      <c r="A1783" s="26"/>
      <c r="B1783" s="26"/>
      <c r="C1783" s="83"/>
      <c r="D1783" s="83"/>
      <c r="E1783" s="26"/>
      <c r="F1783" s="26"/>
    </row>
    <row r="1784" spans="1:6" ht="13">
      <c r="A1784" s="26"/>
      <c r="B1784" s="26"/>
      <c r="C1784" s="83"/>
      <c r="D1784" s="83"/>
      <c r="E1784" s="26"/>
      <c r="F1784" s="26"/>
    </row>
    <row r="1785" spans="1:6" ht="13">
      <c r="A1785" s="26"/>
      <c r="B1785" s="26"/>
      <c r="C1785" s="83"/>
      <c r="D1785" s="83"/>
      <c r="E1785" s="26"/>
      <c r="F1785" s="26"/>
    </row>
    <row r="1786" spans="1:6" ht="13">
      <c r="A1786" s="26"/>
      <c r="B1786" s="26"/>
      <c r="C1786" s="83"/>
      <c r="D1786" s="83"/>
      <c r="E1786" s="26"/>
      <c r="F1786" s="26"/>
    </row>
    <row r="1787" spans="1:6" ht="13">
      <c r="A1787" s="26"/>
      <c r="B1787" s="26"/>
      <c r="C1787" s="83"/>
      <c r="D1787" s="83"/>
      <c r="E1787" s="26"/>
      <c r="F1787" s="26"/>
    </row>
    <row r="1788" spans="1:6" ht="13">
      <c r="A1788" s="26"/>
      <c r="B1788" s="26"/>
      <c r="C1788" s="83"/>
      <c r="D1788" s="83"/>
      <c r="E1788" s="26"/>
      <c r="F1788" s="26"/>
    </row>
    <row r="1789" spans="1:6" ht="13">
      <c r="A1789" s="26"/>
      <c r="B1789" s="26"/>
      <c r="C1789" s="83"/>
      <c r="D1789" s="83"/>
      <c r="E1789" s="26"/>
      <c r="F1789" s="26"/>
    </row>
    <row r="1790" spans="1:6" ht="13">
      <c r="A1790" s="26"/>
      <c r="B1790" s="26"/>
      <c r="C1790" s="83"/>
      <c r="D1790" s="83"/>
      <c r="E1790" s="26"/>
      <c r="F1790" s="26"/>
    </row>
    <row r="1791" spans="1:6" ht="13">
      <c r="A1791" s="26"/>
      <c r="B1791" s="26"/>
      <c r="C1791" s="83"/>
      <c r="D1791" s="83"/>
      <c r="E1791" s="26"/>
      <c r="F1791" s="26"/>
    </row>
    <row r="1792" spans="1:6" ht="13">
      <c r="A1792" s="26"/>
      <c r="B1792" s="26"/>
      <c r="C1792" s="83"/>
      <c r="D1792" s="83"/>
      <c r="E1792" s="26"/>
      <c r="F1792" s="26"/>
    </row>
    <row r="1793" spans="1:6" ht="13">
      <c r="A1793" s="26"/>
      <c r="B1793" s="26"/>
      <c r="C1793" s="83"/>
      <c r="D1793" s="83"/>
      <c r="E1793" s="26"/>
      <c r="F1793" s="26"/>
    </row>
    <row r="1794" spans="1:6" ht="13">
      <c r="A1794" s="26"/>
      <c r="B1794" s="26"/>
      <c r="C1794" s="83"/>
      <c r="D1794" s="83"/>
      <c r="E1794" s="26"/>
      <c r="F1794" s="26"/>
    </row>
    <row r="1795" spans="1:6" ht="13">
      <c r="A1795" s="26"/>
      <c r="B1795" s="26"/>
      <c r="C1795" s="83"/>
      <c r="D1795" s="83"/>
      <c r="E1795" s="26"/>
      <c r="F1795" s="26"/>
    </row>
    <row r="1796" spans="1:6" ht="13">
      <c r="A1796" s="26"/>
      <c r="B1796" s="26"/>
      <c r="C1796" s="83"/>
      <c r="D1796" s="83"/>
      <c r="E1796" s="26"/>
      <c r="F1796" s="26"/>
    </row>
    <row r="1797" spans="1:6" ht="13">
      <c r="A1797" s="26"/>
      <c r="B1797" s="26"/>
      <c r="C1797" s="83"/>
      <c r="D1797" s="83"/>
      <c r="E1797" s="26"/>
      <c r="F1797" s="26"/>
    </row>
    <row r="1798" spans="1:6" ht="13">
      <c r="A1798" s="26"/>
      <c r="B1798" s="26"/>
      <c r="C1798" s="83"/>
      <c r="D1798" s="83"/>
      <c r="E1798" s="26"/>
      <c r="F1798" s="26"/>
    </row>
    <row r="1799" spans="1:6" ht="13">
      <c r="A1799" s="26"/>
      <c r="B1799" s="26"/>
      <c r="C1799" s="83"/>
      <c r="D1799" s="83"/>
      <c r="E1799" s="26"/>
      <c r="F1799" s="26"/>
    </row>
    <row r="1800" spans="1:6" ht="13">
      <c r="A1800" s="26"/>
      <c r="B1800" s="26"/>
      <c r="C1800" s="83"/>
      <c r="D1800" s="83"/>
      <c r="E1800" s="26"/>
      <c r="F1800" s="26"/>
    </row>
    <row r="1801" spans="1:6" ht="13">
      <c r="A1801" s="26"/>
      <c r="B1801" s="26"/>
      <c r="C1801" s="83"/>
      <c r="D1801" s="83"/>
      <c r="E1801" s="26"/>
      <c r="F1801" s="26"/>
    </row>
    <row r="1802" spans="1:6" ht="13">
      <c r="A1802" s="26"/>
      <c r="B1802" s="26"/>
      <c r="C1802" s="83"/>
      <c r="D1802" s="83"/>
      <c r="E1802" s="26"/>
      <c r="F1802" s="26"/>
    </row>
    <row r="1803" spans="1:6" ht="13">
      <c r="A1803" s="26"/>
      <c r="B1803" s="26"/>
      <c r="C1803" s="83"/>
      <c r="D1803" s="83"/>
      <c r="E1803" s="26"/>
      <c r="F1803" s="26"/>
    </row>
    <row r="1804" spans="1:6" ht="13">
      <c r="A1804" s="26"/>
      <c r="B1804" s="26"/>
      <c r="C1804" s="83"/>
      <c r="D1804" s="83"/>
      <c r="E1804" s="26"/>
      <c r="F1804" s="26"/>
    </row>
    <row r="1805" spans="1:6" ht="13">
      <c r="A1805" s="26"/>
      <c r="B1805" s="26"/>
      <c r="C1805" s="83"/>
      <c r="D1805" s="83"/>
      <c r="E1805" s="26"/>
      <c r="F1805" s="26"/>
    </row>
    <row r="1806" spans="1:6" ht="13">
      <c r="A1806" s="26"/>
      <c r="B1806" s="26"/>
      <c r="C1806" s="83"/>
      <c r="D1806" s="83"/>
      <c r="E1806" s="26"/>
      <c r="F1806" s="26"/>
    </row>
    <row r="1807" spans="1:6" ht="13">
      <c r="A1807" s="26"/>
      <c r="B1807" s="26"/>
      <c r="C1807" s="83"/>
      <c r="D1807" s="83"/>
      <c r="E1807" s="26"/>
      <c r="F1807" s="26"/>
    </row>
    <row r="1808" spans="1:6" ht="13">
      <c r="A1808" s="26"/>
      <c r="B1808" s="26"/>
      <c r="C1808" s="83"/>
      <c r="D1808" s="83"/>
      <c r="E1808" s="26"/>
      <c r="F1808" s="26"/>
    </row>
    <row r="1809" spans="1:6" ht="13">
      <c r="A1809" s="26"/>
      <c r="B1809" s="26"/>
      <c r="C1809" s="83"/>
      <c r="D1809" s="83"/>
      <c r="E1809" s="26"/>
      <c r="F1809" s="26"/>
    </row>
    <row r="1810" spans="1:6" ht="13">
      <c r="A1810" s="26"/>
      <c r="B1810" s="26"/>
      <c r="C1810" s="83"/>
      <c r="D1810" s="83"/>
      <c r="E1810" s="26"/>
      <c r="F1810" s="26"/>
    </row>
    <row r="1811" spans="1:6" ht="13">
      <c r="A1811" s="26"/>
      <c r="B1811" s="26"/>
      <c r="C1811" s="83"/>
      <c r="D1811" s="83"/>
      <c r="E1811" s="26"/>
      <c r="F1811" s="26"/>
    </row>
    <row r="1812" spans="1:6" ht="13">
      <c r="A1812" s="26"/>
      <c r="B1812" s="26"/>
      <c r="C1812" s="83"/>
      <c r="D1812" s="83"/>
      <c r="E1812" s="26"/>
      <c r="F1812" s="26"/>
    </row>
    <row r="1813" spans="1:6" ht="13">
      <c r="A1813" s="26"/>
      <c r="B1813" s="26"/>
      <c r="C1813" s="83"/>
      <c r="D1813" s="83"/>
      <c r="E1813" s="26"/>
      <c r="F1813" s="26"/>
    </row>
    <row r="1814" spans="1:6" ht="13">
      <c r="A1814" s="26"/>
      <c r="B1814" s="26"/>
      <c r="C1814" s="83"/>
      <c r="D1814" s="83"/>
      <c r="E1814" s="26"/>
      <c r="F1814" s="26"/>
    </row>
    <row r="1815" spans="1:6" ht="13">
      <c r="A1815" s="26"/>
      <c r="B1815" s="26"/>
      <c r="C1815" s="83"/>
      <c r="D1815" s="83"/>
      <c r="E1815" s="26"/>
      <c r="F1815" s="26"/>
    </row>
    <row r="1816" spans="1:6" ht="13">
      <c r="A1816" s="26"/>
      <c r="B1816" s="26"/>
      <c r="C1816" s="83"/>
      <c r="D1816" s="83"/>
      <c r="E1816" s="26"/>
      <c r="F1816" s="26"/>
    </row>
    <row r="1817" spans="1:6" ht="13">
      <c r="A1817" s="26"/>
      <c r="B1817" s="26"/>
      <c r="C1817" s="83"/>
      <c r="D1817" s="83"/>
      <c r="E1817" s="26"/>
      <c r="F1817" s="26"/>
    </row>
    <row r="1818" spans="1:6" ht="13">
      <c r="A1818" s="26"/>
      <c r="B1818" s="26"/>
      <c r="C1818" s="83"/>
      <c r="D1818" s="83"/>
      <c r="E1818" s="26"/>
      <c r="F1818" s="26"/>
    </row>
    <row r="1819" spans="1:6" ht="13">
      <c r="A1819" s="26"/>
      <c r="B1819" s="26"/>
      <c r="C1819" s="83"/>
      <c r="D1819" s="83"/>
      <c r="E1819" s="26"/>
      <c r="F1819" s="26"/>
    </row>
    <row r="1820" spans="1:6" ht="13">
      <c r="A1820" s="26"/>
      <c r="B1820" s="26"/>
      <c r="C1820" s="83"/>
      <c r="D1820" s="83"/>
      <c r="E1820" s="26"/>
      <c r="F1820" s="26"/>
    </row>
    <row r="1821" spans="1:6" ht="13">
      <c r="A1821" s="26"/>
      <c r="B1821" s="26"/>
      <c r="C1821" s="83"/>
      <c r="D1821" s="83"/>
      <c r="E1821" s="26"/>
      <c r="F1821" s="26"/>
    </row>
    <row r="1822" spans="1:6" ht="13">
      <c r="A1822" s="26"/>
      <c r="B1822" s="26"/>
      <c r="C1822" s="83"/>
      <c r="D1822" s="83"/>
      <c r="E1822" s="26"/>
      <c r="F1822" s="26"/>
    </row>
    <row r="1823" spans="1:6" ht="13">
      <c r="A1823" s="26"/>
      <c r="B1823" s="26"/>
      <c r="C1823" s="83"/>
      <c r="D1823" s="83"/>
      <c r="E1823" s="26"/>
      <c r="F1823" s="26"/>
    </row>
    <row r="1824" spans="1:6" ht="13">
      <c r="A1824" s="26"/>
      <c r="B1824" s="26"/>
      <c r="C1824" s="83"/>
      <c r="D1824" s="83"/>
      <c r="E1824" s="26"/>
      <c r="F1824" s="26"/>
    </row>
    <row r="1825" spans="1:6" ht="13">
      <c r="A1825" s="26"/>
      <c r="B1825" s="26"/>
      <c r="C1825" s="83"/>
      <c r="D1825" s="83"/>
      <c r="E1825" s="26"/>
      <c r="F1825" s="26"/>
    </row>
    <row r="1826" spans="1:6" ht="13">
      <c r="A1826" s="26"/>
      <c r="B1826" s="26"/>
      <c r="C1826" s="83"/>
      <c r="D1826" s="83"/>
      <c r="E1826" s="26"/>
      <c r="F1826" s="26"/>
    </row>
    <row r="1827" spans="1:6" ht="13">
      <c r="A1827" s="26"/>
      <c r="B1827" s="26"/>
      <c r="C1827" s="83"/>
      <c r="D1827" s="83"/>
      <c r="E1827" s="26"/>
      <c r="F1827" s="26"/>
    </row>
    <row r="1828" spans="1:6" ht="13">
      <c r="A1828" s="26"/>
      <c r="B1828" s="26"/>
      <c r="C1828" s="83"/>
      <c r="D1828" s="83"/>
      <c r="E1828" s="26"/>
      <c r="F1828" s="26"/>
    </row>
    <row r="1829" spans="1:6" ht="13">
      <c r="A1829" s="26"/>
      <c r="B1829" s="26"/>
      <c r="C1829" s="83"/>
      <c r="D1829" s="83"/>
      <c r="E1829" s="26"/>
      <c r="F1829" s="26"/>
    </row>
    <row r="1830" spans="1:6" ht="13">
      <c r="A1830" s="26"/>
      <c r="B1830" s="26"/>
      <c r="C1830" s="83"/>
      <c r="D1830" s="83"/>
      <c r="E1830" s="26"/>
      <c r="F1830" s="26"/>
    </row>
    <row r="1831" spans="1:6" ht="13">
      <c r="A1831" s="26"/>
      <c r="B1831" s="26"/>
      <c r="C1831" s="83"/>
      <c r="D1831" s="83"/>
      <c r="E1831" s="26"/>
      <c r="F1831" s="26"/>
    </row>
    <row r="1832" spans="1:6" ht="13">
      <c r="A1832" s="26"/>
      <c r="B1832" s="26"/>
      <c r="C1832" s="83"/>
      <c r="D1832" s="83"/>
      <c r="E1832" s="26"/>
      <c r="F1832" s="26"/>
    </row>
    <row r="1833" spans="1:6" ht="13">
      <c r="A1833" s="26"/>
      <c r="B1833" s="26"/>
      <c r="C1833" s="83"/>
      <c r="D1833" s="83"/>
      <c r="E1833" s="26"/>
      <c r="F1833" s="26"/>
    </row>
    <row r="1834" spans="1:6" ht="13">
      <c r="A1834" s="26"/>
      <c r="B1834" s="26"/>
      <c r="C1834" s="83"/>
      <c r="D1834" s="83"/>
      <c r="E1834" s="26"/>
      <c r="F1834" s="26"/>
    </row>
    <row r="1835" spans="1:6" ht="13">
      <c r="A1835" s="26"/>
      <c r="B1835" s="26"/>
      <c r="C1835" s="83"/>
      <c r="D1835" s="83"/>
      <c r="E1835" s="26"/>
      <c r="F1835" s="26"/>
    </row>
    <row r="1836" spans="1:6" ht="13">
      <c r="A1836" s="26"/>
      <c r="B1836" s="26"/>
      <c r="C1836" s="83"/>
      <c r="D1836" s="83"/>
      <c r="E1836" s="26"/>
      <c r="F1836" s="26"/>
    </row>
    <row r="1837" spans="1:6" ht="13">
      <c r="A1837" s="26"/>
      <c r="B1837" s="26"/>
      <c r="C1837" s="83"/>
      <c r="D1837" s="83"/>
      <c r="E1837" s="26"/>
      <c r="F1837" s="26"/>
    </row>
    <row r="1838" spans="1:6" ht="13">
      <c r="A1838" s="26"/>
      <c r="B1838" s="26"/>
      <c r="C1838" s="83"/>
      <c r="D1838" s="83"/>
      <c r="E1838" s="26"/>
      <c r="F1838" s="26"/>
    </row>
    <row r="1839" spans="1:6" ht="13">
      <c r="A1839" s="26"/>
      <c r="B1839" s="26"/>
      <c r="C1839" s="83"/>
      <c r="D1839" s="83"/>
      <c r="E1839" s="26"/>
      <c r="F1839" s="26"/>
    </row>
    <row r="1840" spans="1:6" ht="13">
      <c r="A1840" s="26"/>
      <c r="B1840" s="26"/>
      <c r="C1840" s="83"/>
      <c r="D1840" s="83"/>
      <c r="E1840" s="26"/>
      <c r="F1840" s="26"/>
    </row>
    <row r="1841" spans="1:6" ht="13">
      <c r="A1841" s="26"/>
      <c r="B1841" s="26"/>
      <c r="C1841" s="83"/>
      <c r="D1841" s="83"/>
      <c r="E1841" s="26"/>
      <c r="F1841" s="26"/>
    </row>
    <row r="1842" spans="1:6" ht="13">
      <c r="A1842" s="26"/>
      <c r="B1842" s="26"/>
      <c r="C1842" s="83"/>
      <c r="D1842" s="83"/>
      <c r="E1842" s="26"/>
      <c r="F1842" s="26"/>
    </row>
    <row r="1843" spans="1:6" ht="13">
      <c r="A1843" s="26"/>
      <c r="B1843" s="26"/>
      <c r="C1843" s="83"/>
      <c r="D1843" s="83"/>
      <c r="E1843" s="26"/>
      <c r="F1843" s="26"/>
    </row>
    <row r="1844" spans="1:6" ht="13">
      <c r="A1844" s="26"/>
      <c r="B1844" s="26"/>
      <c r="C1844" s="83"/>
      <c r="D1844" s="83"/>
      <c r="E1844" s="26"/>
      <c r="F1844" s="26"/>
    </row>
    <row r="1845" spans="1:6" ht="13">
      <c r="A1845" s="26"/>
      <c r="B1845" s="26"/>
      <c r="C1845" s="83"/>
      <c r="D1845" s="83"/>
      <c r="E1845" s="26"/>
      <c r="F1845" s="26"/>
    </row>
    <row r="1846" spans="1:6" ht="13">
      <c r="A1846" s="26"/>
      <c r="B1846" s="26"/>
      <c r="C1846" s="83"/>
      <c r="D1846" s="83"/>
      <c r="E1846" s="26"/>
      <c r="F1846" s="26"/>
    </row>
    <row r="1847" spans="1:6" ht="13">
      <c r="A1847" s="26"/>
      <c r="B1847" s="26"/>
      <c r="C1847" s="83"/>
      <c r="D1847" s="83"/>
      <c r="E1847" s="26"/>
      <c r="F1847" s="26"/>
    </row>
    <row r="1848" spans="1:6" ht="13">
      <c r="A1848" s="26"/>
      <c r="B1848" s="26"/>
      <c r="C1848" s="83"/>
      <c r="D1848" s="83"/>
      <c r="E1848" s="26"/>
      <c r="F1848" s="26"/>
    </row>
    <row r="1849" spans="1:6" ht="13">
      <c r="A1849" s="26"/>
      <c r="B1849" s="26"/>
      <c r="C1849" s="83"/>
      <c r="D1849" s="83"/>
      <c r="E1849" s="26"/>
      <c r="F1849" s="26"/>
    </row>
    <row r="1850" spans="1:6" ht="13">
      <c r="A1850" s="26"/>
      <c r="B1850" s="26"/>
      <c r="C1850" s="83"/>
      <c r="D1850" s="83"/>
      <c r="E1850" s="26"/>
      <c r="F1850" s="26"/>
    </row>
    <row r="1851" spans="1:6" ht="13">
      <c r="A1851" s="26"/>
      <c r="B1851" s="26"/>
      <c r="C1851" s="83"/>
      <c r="D1851" s="83"/>
      <c r="E1851" s="26"/>
      <c r="F1851" s="26"/>
    </row>
    <row r="1852" spans="1:6" ht="13">
      <c r="A1852" s="26"/>
      <c r="B1852" s="26"/>
      <c r="C1852" s="83"/>
      <c r="D1852" s="83"/>
      <c r="E1852" s="26"/>
      <c r="F1852" s="26"/>
    </row>
    <row r="1853" spans="1:6" ht="13">
      <c r="A1853" s="26"/>
      <c r="B1853" s="26"/>
      <c r="C1853" s="83"/>
      <c r="D1853" s="83"/>
      <c r="E1853" s="26"/>
      <c r="F1853" s="26"/>
    </row>
    <row r="1854" spans="1:6" ht="13">
      <c r="A1854" s="26"/>
      <c r="B1854" s="26"/>
      <c r="C1854" s="83"/>
      <c r="D1854" s="83"/>
      <c r="E1854" s="26"/>
      <c r="F1854" s="26"/>
    </row>
    <row r="1855" spans="1:6" ht="13">
      <c r="A1855" s="26"/>
      <c r="B1855" s="26"/>
      <c r="C1855" s="83"/>
      <c r="D1855" s="83"/>
      <c r="E1855" s="26"/>
      <c r="F1855" s="26"/>
    </row>
    <row r="1856" spans="1:6" ht="13">
      <c r="A1856" s="26"/>
      <c r="B1856" s="26"/>
      <c r="C1856" s="83"/>
      <c r="D1856" s="83"/>
      <c r="E1856" s="26"/>
      <c r="F1856" s="26"/>
    </row>
    <row r="1857" spans="1:6" ht="13">
      <c r="A1857" s="26"/>
      <c r="B1857" s="26"/>
      <c r="C1857" s="83"/>
      <c r="D1857" s="83"/>
      <c r="E1857" s="26"/>
      <c r="F1857" s="26"/>
    </row>
    <row r="1858" spans="1:6" ht="13">
      <c r="A1858" s="26"/>
      <c r="B1858" s="26"/>
      <c r="C1858" s="83"/>
      <c r="D1858" s="83"/>
      <c r="E1858" s="26"/>
      <c r="F1858" s="26"/>
    </row>
    <row r="1859" spans="1:6" ht="13">
      <c r="A1859" s="26"/>
      <c r="B1859" s="26"/>
      <c r="C1859" s="83"/>
      <c r="D1859" s="83"/>
      <c r="E1859" s="26"/>
      <c r="F1859" s="26"/>
    </row>
    <row r="1860" spans="1:6" ht="13">
      <c r="A1860" s="26"/>
      <c r="B1860" s="26"/>
      <c r="C1860" s="83"/>
      <c r="D1860" s="83"/>
      <c r="E1860" s="26"/>
      <c r="F1860" s="26"/>
    </row>
    <row r="1861" spans="1:6" ht="13">
      <c r="A1861" s="26"/>
      <c r="B1861" s="26"/>
      <c r="C1861" s="83"/>
      <c r="D1861" s="83"/>
      <c r="E1861" s="26"/>
      <c r="F1861" s="26"/>
    </row>
    <row r="1862" spans="1:6" ht="13">
      <c r="A1862" s="26"/>
      <c r="B1862" s="26"/>
      <c r="C1862" s="83"/>
      <c r="D1862" s="83"/>
      <c r="E1862" s="26"/>
      <c r="F1862" s="26"/>
    </row>
    <row r="1863" spans="1:6" ht="13">
      <c r="A1863" s="26"/>
      <c r="B1863" s="26"/>
      <c r="C1863" s="83"/>
      <c r="D1863" s="83"/>
      <c r="E1863" s="26"/>
      <c r="F1863" s="26"/>
    </row>
    <row r="1864" spans="1:6" ht="13">
      <c r="A1864" s="26"/>
      <c r="B1864" s="26"/>
      <c r="C1864" s="83"/>
      <c r="D1864" s="83"/>
      <c r="E1864" s="26"/>
      <c r="F1864" s="26"/>
    </row>
    <row r="1865" spans="1:6" ht="13">
      <c r="A1865" s="26"/>
      <c r="B1865" s="26"/>
      <c r="C1865" s="83"/>
      <c r="D1865" s="83"/>
      <c r="E1865" s="26"/>
      <c r="F1865" s="26"/>
    </row>
    <row r="1866" spans="1:6" ht="13">
      <c r="A1866" s="26"/>
      <c r="B1866" s="26"/>
      <c r="C1866" s="83"/>
      <c r="D1866" s="83"/>
      <c r="E1866" s="26"/>
      <c r="F1866" s="26"/>
    </row>
    <row r="1867" spans="1:6" ht="13">
      <c r="A1867" s="26"/>
      <c r="B1867" s="26"/>
      <c r="C1867" s="83"/>
      <c r="D1867" s="83"/>
      <c r="E1867" s="26"/>
      <c r="F1867" s="26"/>
    </row>
    <row r="1868" spans="1:6" ht="13">
      <c r="A1868" s="26"/>
      <c r="B1868" s="26"/>
      <c r="C1868" s="83"/>
      <c r="D1868" s="83"/>
      <c r="E1868" s="26"/>
      <c r="F1868" s="26"/>
    </row>
    <row r="1869" spans="1:6" ht="13">
      <c r="A1869" s="26"/>
      <c r="B1869" s="26"/>
      <c r="C1869" s="83"/>
      <c r="D1869" s="83"/>
      <c r="E1869" s="26"/>
      <c r="F1869" s="26"/>
    </row>
    <row r="1870" spans="1:6" ht="13">
      <c r="A1870" s="26"/>
      <c r="B1870" s="26"/>
      <c r="C1870" s="83"/>
      <c r="D1870" s="83"/>
      <c r="E1870" s="26"/>
      <c r="F1870" s="26"/>
    </row>
    <row r="1871" spans="1:6" ht="13">
      <c r="A1871" s="26"/>
      <c r="B1871" s="26"/>
      <c r="C1871" s="83"/>
      <c r="D1871" s="83"/>
      <c r="E1871" s="26"/>
      <c r="F1871" s="26"/>
    </row>
    <row r="1872" spans="1:6" ht="13">
      <c r="A1872" s="26"/>
      <c r="B1872" s="26"/>
      <c r="C1872" s="83"/>
      <c r="D1872" s="83"/>
      <c r="E1872" s="26"/>
      <c r="F1872" s="26"/>
    </row>
    <row r="1873" spans="1:6" ht="13">
      <c r="A1873" s="26"/>
      <c r="B1873" s="26"/>
      <c r="C1873" s="83"/>
      <c r="D1873" s="83"/>
      <c r="E1873" s="26"/>
      <c r="F1873" s="26"/>
    </row>
    <row r="1874" spans="1:6" ht="13">
      <c r="A1874" s="26"/>
      <c r="B1874" s="26"/>
      <c r="C1874" s="83"/>
      <c r="D1874" s="83"/>
      <c r="E1874" s="26"/>
      <c r="F1874" s="26"/>
    </row>
    <row r="1875" spans="1:6" ht="13">
      <c r="A1875" s="26"/>
      <c r="B1875" s="26"/>
      <c r="C1875" s="83"/>
      <c r="D1875" s="83"/>
      <c r="E1875" s="26"/>
      <c r="F1875" s="26"/>
    </row>
    <row r="1876" spans="1:6" ht="13">
      <c r="A1876" s="26"/>
      <c r="B1876" s="26"/>
      <c r="C1876" s="83"/>
      <c r="D1876" s="83"/>
      <c r="E1876" s="26"/>
      <c r="F1876" s="26"/>
    </row>
    <row r="1877" spans="1:6" ht="13">
      <c r="A1877" s="26"/>
      <c r="B1877" s="26"/>
      <c r="C1877" s="83"/>
      <c r="D1877" s="83"/>
      <c r="E1877" s="26"/>
      <c r="F1877" s="26"/>
    </row>
    <row r="1878" spans="1:6" ht="13">
      <c r="A1878" s="26"/>
      <c r="B1878" s="26"/>
      <c r="C1878" s="83"/>
      <c r="D1878" s="83"/>
      <c r="E1878" s="26"/>
      <c r="F1878" s="26"/>
    </row>
    <row r="1879" spans="1:6" ht="13">
      <c r="A1879" s="26"/>
      <c r="B1879" s="26"/>
      <c r="C1879" s="83"/>
      <c r="D1879" s="83"/>
      <c r="E1879" s="26"/>
      <c r="F1879" s="26"/>
    </row>
    <row r="1880" spans="1:6" ht="13">
      <c r="A1880" s="26"/>
      <c r="B1880" s="26"/>
      <c r="C1880" s="83"/>
      <c r="D1880" s="83"/>
      <c r="E1880" s="26"/>
      <c r="F1880" s="26"/>
    </row>
    <row r="1881" spans="1:6" ht="13">
      <c r="A1881" s="26"/>
      <c r="B1881" s="26"/>
      <c r="C1881" s="83"/>
      <c r="D1881" s="83"/>
      <c r="E1881" s="26"/>
      <c r="F1881" s="26"/>
    </row>
    <row r="1882" spans="1:6" ht="13">
      <c r="A1882" s="26"/>
      <c r="B1882" s="26"/>
      <c r="C1882" s="83"/>
      <c r="D1882" s="83"/>
      <c r="E1882" s="26"/>
      <c r="F1882" s="26"/>
    </row>
    <row r="1883" spans="1:6" ht="13">
      <c r="A1883" s="26"/>
      <c r="B1883" s="26"/>
      <c r="C1883" s="83"/>
      <c r="D1883" s="83"/>
      <c r="E1883" s="26"/>
      <c r="F1883" s="26"/>
    </row>
    <row r="1884" spans="1:6" ht="13">
      <c r="A1884" s="26"/>
      <c r="B1884" s="26"/>
      <c r="C1884" s="83"/>
      <c r="D1884" s="83"/>
      <c r="E1884" s="26"/>
      <c r="F1884" s="26"/>
    </row>
    <row r="1885" spans="1:6" ht="13">
      <c r="A1885" s="26"/>
      <c r="B1885" s="26"/>
      <c r="C1885" s="83"/>
      <c r="D1885" s="83"/>
      <c r="E1885" s="26"/>
      <c r="F1885" s="26"/>
    </row>
    <row r="1886" spans="1:6" ht="13">
      <c r="A1886" s="26"/>
      <c r="B1886" s="26"/>
      <c r="C1886" s="83"/>
      <c r="D1886" s="83"/>
      <c r="E1886" s="26"/>
      <c r="F1886" s="26"/>
    </row>
    <row r="1887" spans="1:6" ht="13">
      <c r="A1887" s="26"/>
      <c r="B1887" s="26"/>
      <c r="C1887" s="83"/>
      <c r="D1887" s="83"/>
      <c r="E1887" s="26"/>
      <c r="F1887" s="26"/>
    </row>
    <row r="1888" spans="1:6" ht="13">
      <c r="A1888" s="26"/>
      <c r="B1888" s="26"/>
      <c r="C1888" s="83"/>
      <c r="D1888" s="83"/>
      <c r="E1888" s="26"/>
      <c r="F1888" s="26"/>
    </row>
    <row r="1889" spans="1:6" ht="13">
      <c r="A1889" s="26"/>
      <c r="B1889" s="26"/>
      <c r="C1889" s="83"/>
      <c r="D1889" s="83"/>
      <c r="E1889" s="26"/>
      <c r="F1889" s="26"/>
    </row>
    <row r="1890" spans="1:6" ht="13">
      <c r="A1890" s="26"/>
      <c r="B1890" s="26"/>
      <c r="C1890" s="83"/>
      <c r="D1890" s="83"/>
      <c r="E1890" s="26"/>
      <c r="F1890" s="26"/>
    </row>
    <row r="1891" spans="1:6" ht="13">
      <c r="A1891" s="26"/>
      <c r="B1891" s="26"/>
      <c r="C1891" s="83"/>
      <c r="D1891" s="83"/>
      <c r="E1891" s="26"/>
      <c r="F1891" s="26"/>
    </row>
    <row r="1892" spans="1:6" ht="13">
      <c r="A1892" s="26"/>
      <c r="B1892" s="26"/>
      <c r="C1892" s="83"/>
      <c r="D1892" s="83"/>
      <c r="E1892" s="26"/>
      <c r="F1892" s="26"/>
    </row>
    <row r="1893" spans="1:6" ht="13">
      <c r="A1893" s="26"/>
      <c r="B1893" s="26"/>
      <c r="C1893" s="83"/>
      <c r="D1893" s="83"/>
      <c r="E1893" s="26"/>
      <c r="F1893" s="26"/>
    </row>
    <row r="1894" spans="1:6" ht="13">
      <c r="A1894" s="26"/>
      <c r="B1894" s="26"/>
      <c r="C1894" s="83"/>
      <c r="D1894" s="83"/>
      <c r="E1894" s="26"/>
      <c r="F1894" s="26"/>
    </row>
    <row r="1895" spans="1:6" ht="13">
      <c r="A1895" s="26"/>
      <c r="B1895" s="26"/>
      <c r="C1895" s="83"/>
      <c r="D1895" s="83"/>
      <c r="E1895" s="26"/>
      <c r="F1895" s="26"/>
    </row>
    <row r="1896" spans="1:6" ht="13">
      <c r="A1896" s="26"/>
      <c r="B1896" s="26"/>
      <c r="C1896" s="83"/>
      <c r="D1896" s="83"/>
      <c r="E1896" s="26"/>
      <c r="F1896" s="26"/>
    </row>
    <row r="1897" spans="1:6" ht="13">
      <c r="A1897" s="26"/>
      <c r="B1897" s="26"/>
      <c r="C1897" s="83"/>
      <c r="D1897" s="83"/>
      <c r="E1897" s="26"/>
      <c r="F1897" s="26"/>
    </row>
    <row r="1898" spans="1:6" ht="13">
      <c r="A1898" s="26"/>
      <c r="B1898" s="26"/>
      <c r="C1898" s="83"/>
      <c r="D1898" s="83"/>
      <c r="E1898" s="26"/>
      <c r="F1898" s="26"/>
    </row>
    <row r="1899" spans="1:6" ht="13">
      <c r="A1899" s="26"/>
      <c r="B1899" s="26"/>
      <c r="C1899" s="83"/>
      <c r="D1899" s="83"/>
      <c r="E1899" s="26"/>
      <c r="F1899" s="26"/>
    </row>
    <row r="1900" spans="1:6" ht="13">
      <c r="A1900" s="26"/>
      <c r="B1900" s="26"/>
      <c r="C1900" s="83"/>
      <c r="D1900" s="83"/>
      <c r="E1900" s="26"/>
      <c r="F1900" s="26"/>
    </row>
    <row r="1901" spans="1:6" ht="13">
      <c r="A1901" s="26"/>
      <c r="B1901" s="26"/>
      <c r="C1901" s="83"/>
      <c r="D1901" s="83"/>
      <c r="E1901" s="26"/>
      <c r="F1901" s="26"/>
    </row>
    <row r="1902" spans="1:6" ht="13">
      <c r="A1902" s="26"/>
      <c r="B1902" s="26"/>
      <c r="C1902" s="83"/>
      <c r="D1902" s="83"/>
      <c r="E1902" s="26"/>
      <c r="F1902" s="26"/>
    </row>
    <row r="1903" spans="1:6" ht="13">
      <c r="A1903" s="26"/>
      <c r="B1903" s="26"/>
      <c r="C1903" s="83"/>
      <c r="D1903" s="83"/>
      <c r="E1903" s="26"/>
      <c r="F1903" s="26"/>
    </row>
    <row r="1904" spans="1:6" ht="13">
      <c r="A1904" s="26"/>
      <c r="B1904" s="26"/>
      <c r="C1904" s="83"/>
      <c r="D1904" s="83"/>
      <c r="E1904" s="26"/>
      <c r="F1904" s="26"/>
    </row>
    <row r="1905" spans="1:6" ht="13">
      <c r="A1905" s="26"/>
      <c r="B1905" s="26"/>
      <c r="C1905" s="83"/>
      <c r="D1905" s="83"/>
      <c r="E1905" s="26"/>
      <c r="F1905" s="26"/>
    </row>
    <row r="1906" spans="1:6" ht="13">
      <c r="A1906" s="26"/>
      <c r="B1906" s="26"/>
      <c r="C1906" s="83"/>
      <c r="D1906" s="83"/>
      <c r="E1906" s="26"/>
      <c r="F1906" s="26"/>
    </row>
    <row r="1907" spans="1:6" ht="13">
      <c r="A1907" s="26"/>
      <c r="B1907" s="26"/>
      <c r="C1907" s="83"/>
      <c r="D1907" s="83"/>
      <c r="E1907" s="26"/>
      <c r="F1907" s="26"/>
    </row>
    <row r="1908" spans="1:6" ht="13">
      <c r="A1908" s="26"/>
      <c r="B1908" s="26"/>
      <c r="C1908" s="83"/>
      <c r="D1908" s="83"/>
      <c r="E1908" s="26"/>
      <c r="F1908" s="26"/>
    </row>
    <row r="1909" spans="1:6" ht="13">
      <c r="A1909" s="26"/>
      <c r="B1909" s="26"/>
      <c r="C1909" s="83"/>
      <c r="D1909" s="83"/>
      <c r="E1909" s="26"/>
      <c r="F1909" s="26"/>
    </row>
    <row r="1910" spans="1:6" ht="13">
      <c r="A1910" s="26"/>
      <c r="B1910" s="26"/>
      <c r="C1910" s="83"/>
      <c r="D1910" s="83"/>
      <c r="E1910" s="26"/>
      <c r="F1910" s="26"/>
    </row>
    <row r="1911" spans="1:6" ht="13">
      <c r="A1911" s="26"/>
      <c r="B1911" s="26"/>
      <c r="C1911" s="83"/>
      <c r="D1911" s="83"/>
      <c r="E1911" s="26"/>
      <c r="F1911" s="26"/>
    </row>
    <row r="1912" spans="1:6" ht="13">
      <c r="A1912" s="26"/>
      <c r="B1912" s="26"/>
      <c r="C1912" s="83"/>
      <c r="D1912" s="83"/>
      <c r="E1912" s="26"/>
      <c r="F1912" s="26"/>
    </row>
    <row r="1913" spans="1:6" ht="13">
      <c r="A1913" s="26"/>
      <c r="B1913" s="26"/>
      <c r="C1913" s="83"/>
      <c r="D1913" s="83"/>
      <c r="E1913" s="26"/>
      <c r="F1913" s="26"/>
    </row>
    <row r="1914" spans="1:6" ht="13">
      <c r="A1914" s="26"/>
      <c r="B1914" s="26"/>
      <c r="C1914" s="83"/>
      <c r="D1914" s="83"/>
      <c r="E1914" s="26"/>
      <c r="F1914" s="26"/>
    </row>
    <row r="1915" spans="1:6" ht="13">
      <c r="A1915" s="26"/>
      <c r="B1915" s="26"/>
      <c r="C1915" s="83"/>
      <c r="D1915" s="83"/>
      <c r="E1915" s="26"/>
      <c r="F1915" s="26"/>
    </row>
    <row r="1916" spans="1:6" ht="13">
      <c r="A1916" s="26"/>
      <c r="B1916" s="26"/>
      <c r="C1916" s="83"/>
      <c r="D1916" s="83"/>
      <c r="E1916" s="26"/>
      <c r="F1916" s="26"/>
    </row>
    <row r="1917" spans="1:6" ht="13">
      <c r="A1917" s="26"/>
      <c r="B1917" s="26"/>
      <c r="C1917" s="83"/>
      <c r="D1917" s="83"/>
      <c r="E1917" s="26"/>
      <c r="F1917" s="26"/>
    </row>
    <row r="1918" spans="1:6" ht="13">
      <c r="A1918" s="26"/>
      <c r="B1918" s="26"/>
      <c r="C1918" s="83"/>
      <c r="D1918" s="83"/>
      <c r="E1918" s="26"/>
      <c r="F1918" s="26"/>
    </row>
    <row r="1919" spans="1:6" ht="13">
      <c r="A1919" s="26"/>
      <c r="B1919" s="26"/>
      <c r="C1919" s="83"/>
      <c r="D1919" s="83"/>
      <c r="E1919" s="26"/>
      <c r="F1919" s="26"/>
    </row>
    <row r="1920" spans="1:6" ht="13">
      <c r="A1920" s="26"/>
      <c r="B1920" s="26"/>
      <c r="C1920" s="83"/>
      <c r="D1920" s="83"/>
      <c r="E1920" s="26"/>
      <c r="F1920" s="26"/>
    </row>
    <row r="1921" spans="1:6" ht="13">
      <c r="A1921" s="26"/>
      <c r="B1921" s="26"/>
      <c r="C1921" s="83"/>
      <c r="D1921" s="83"/>
      <c r="E1921" s="26"/>
      <c r="F1921" s="26"/>
    </row>
    <row r="1922" spans="1:6" ht="13">
      <c r="A1922" s="26"/>
      <c r="B1922" s="26"/>
      <c r="C1922" s="83"/>
      <c r="D1922" s="83"/>
      <c r="E1922" s="26"/>
      <c r="F1922" s="26"/>
    </row>
    <row r="1923" spans="1:6" ht="13">
      <c r="A1923" s="26"/>
      <c r="B1923" s="26"/>
      <c r="C1923" s="83"/>
      <c r="D1923" s="83"/>
      <c r="E1923" s="26"/>
      <c r="F1923" s="26"/>
    </row>
    <row r="1924" spans="1:6" ht="13">
      <c r="A1924" s="26"/>
      <c r="B1924" s="26"/>
      <c r="C1924" s="83"/>
      <c r="D1924" s="83"/>
      <c r="E1924" s="26"/>
      <c r="F1924" s="26"/>
    </row>
    <row r="1925" spans="1:6" ht="13">
      <c r="A1925" s="26"/>
      <c r="B1925" s="26"/>
      <c r="C1925" s="83"/>
      <c r="D1925" s="83"/>
      <c r="E1925" s="26"/>
      <c r="F1925" s="26"/>
    </row>
    <row r="1926" spans="1:6" ht="13">
      <c r="A1926" s="26"/>
      <c r="B1926" s="26"/>
      <c r="C1926" s="83"/>
      <c r="D1926" s="83"/>
      <c r="E1926" s="26"/>
      <c r="F1926" s="26"/>
    </row>
    <row r="1927" spans="1:6" ht="13">
      <c r="A1927" s="26"/>
      <c r="B1927" s="26"/>
      <c r="C1927" s="83"/>
      <c r="D1927" s="83"/>
      <c r="E1927" s="26"/>
      <c r="F1927" s="26"/>
    </row>
    <row r="1928" spans="1:6" ht="13">
      <c r="A1928" s="26"/>
      <c r="B1928" s="26"/>
      <c r="C1928" s="83"/>
      <c r="D1928" s="83"/>
      <c r="E1928" s="26"/>
      <c r="F1928" s="26"/>
    </row>
    <row r="1929" spans="1:6" ht="13">
      <c r="A1929" s="26"/>
      <c r="B1929" s="26"/>
      <c r="C1929" s="83"/>
      <c r="D1929" s="83"/>
      <c r="E1929" s="26"/>
      <c r="F1929" s="26"/>
    </row>
    <row r="1930" spans="1:6" ht="13">
      <c r="A1930" s="26"/>
      <c r="B1930" s="26"/>
      <c r="C1930" s="83"/>
      <c r="D1930" s="83"/>
      <c r="E1930" s="26"/>
      <c r="F1930" s="26"/>
    </row>
    <row r="1931" spans="1:6" ht="13">
      <c r="A1931" s="26"/>
      <c r="B1931" s="26"/>
      <c r="C1931" s="83"/>
      <c r="D1931" s="83"/>
      <c r="E1931" s="26"/>
      <c r="F1931" s="26"/>
    </row>
    <row r="1932" spans="1:6" ht="13">
      <c r="A1932" s="26"/>
      <c r="B1932" s="26"/>
      <c r="C1932" s="83"/>
      <c r="D1932" s="83"/>
      <c r="E1932" s="26"/>
      <c r="F1932" s="26"/>
    </row>
    <row r="1933" spans="1:6" ht="13">
      <c r="A1933" s="26"/>
      <c r="B1933" s="26"/>
      <c r="C1933" s="83"/>
      <c r="D1933" s="83"/>
      <c r="E1933" s="26"/>
      <c r="F1933" s="26"/>
    </row>
    <row r="1934" spans="1:6" ht="13">
      <c r="A1934" s="26"/>
      <c r="B1934" s="26"/>
      <c r="C1934" s="83"/>
      <c r="D1934" s="83"/>
      <c r="E1934" s="26"/>
      <c r="F1934" s="26"/>
    </row>
    <row r="1935" spans="1:6" ht="13">
      <c r="A1935" s="26"/>
      <c r="B1935" s="26"/>
      <c r="C1935" s="83"/>
      <c r="D1935" s="83"/>
      <c r="E1935" s="26"/>
      <c r="F1935" s="26"/>
    </row>
    <row r="1936" spans="1:6" ht="13">
      <c r="A1936" s="26"/>
      <c r="B1936" s="26"/>
      <c r="C1936" s="83"/>
      <c r="D1936" s="83"/>
      <c r="E1936" s="26"/>
      <c r="F1936" s="26"/>
    </row>
    <row r="1937" spans="1:6" ht="13">
      <c r="A1937" s="26"/>
      <c r="B1937" s="26"/>
      <c r="C1937" s="83"/>
      <c r="D1937" s="83"/>
      <c r="E1937" s="26"/>
      <c r="F1937" s="26"/>
    </row>
    <row r="1938" spans="1:6" ht="13">
      <c r="A1938" s="26"/>
      <c r="B1938" s="26"/>
      <c r="C1938" s="83"/>
      <c r="D1938" s="83"/>
      <c r="E1938" s="26"/>
      <c r="F1938" s="26"/>
    </row>
    <row r="1939" spans="1:6" ht="13">
      <c r="A1939" s="26"/>
      <c r="B1939" s="26"/>
      <c r="C1939" s="83"/>
      <c r="D1939" s="83"/>
      <c r="E1939" s="26"/>
      <c r="F1939" s="26"/>
    </row>
    <row r="1940" spans="1:6" ht="13">
      <c r="A1940" s="26"/>
      <c r="B1940" s="26"/>
      <c r="C1940" s="83"/>
      <c r="D1940" s="83"/>
      <c r="E1940" s="26"/>
      <c r="F1940" s="26"/>
    </row>
    <row r="1941" spans="1:6" ht="13">
      <c r="A1941" s="26"/>
      <c r="B1941" s="26"/>
      <c r="C1941" s="83"/>
      <c r="D1941" s="83"/>
      <c r="E1941" s="26"/>
      <c r="F1941" s="26"/>
    </row>
    <row r="1942" spans="1:6" ht="13">
      <c r="A1942" s="26"/>
      <c r="B1942" s="26"/>
      <c r="C1942" s="83"/>
      <c r="D1942" s="83"/>
      <c r="E1942" s="26"/>
      <c r="F1942" s="26"/>
    </row>
    <row r="1943" spans="1:6" ht="13">
      <c r="A1943" s="26"/>
      <c r="B1943" s="26"/>
      <c r="C1943" s="83"/>
      <c r="D1943" s="83"/>
      <c r="E1943" s="26"/>
      <c r="F1943" s="26"/>
    </row>
    <row r="1944" spans="1:6" ht="13">
      <c r="A1944" s="26"/>
      <c r="B1944" s="26"/>
      <c r="C1944" s="83"/>
      <c r="D1944" s="83"/>
      <c r="E1944" s="26"/>
      <c r="F1944" s="26"/>
    </row>
    <row r="1945" spans="1:6" ht="13">
      <c r="A1945" s="26"/>
      <c r="B1945" s="26"/>
      <c r="C1945" s="83"/>
      <c r="D1945" s="83"/>
      <c r="E1945" s="26"/>
      <c r="F1945" s="26"/>
    </row>
    <row r="1946" spans="1:6" ht="13">
      <c r="A1946" s="26"/>
      <c r="B1946" s="26"/>
      <c r="C1946" s="83"/>
      <c r="D1946" s="83"/>
      <c r="E1946" s="26"/>
      <c r="F1946" s="26"/>
    </row>
    <row r="1947" spans="1:6" ht="13">
      <c r="A1947" s="26"/>
      <c r="B1947" s="26"/>
      <c r="C1947" s="83"/>
      <c r="D1947" s="83"/>
      <c r="E1947" s="26"/>
      <c r="F1947" s="26"/>
    </row>
    <row r="1948" spans="1:6" ht="13">
      <c r="A1948" s="26"/>
      <c r="B1948" s="26"/>
      <c r="C1948" s="83"/>
      <c r="D1948" s="83"/>
      <c r="E1948" s="26"/>
      <c r="F1948" s="26"/>
    </row>
    <row r="1949" spans="1:6" ht="13">
      <c r="A1949" s="26"/>
      <c r="B1949" s="26"/>
      <c r="C1949" s="83"/>
      <c r="D1949" s="83"/>
      <c r="E1949" s="26"/>
      <c r="F1949" s="26"/>
    </row>
    <row r="1950" spans="1:6" ht="13">
      <c r="A1950" s="26"/>
      <c r="B1950" s="26"/>
      <c r="C1950" s="83"/>
      <c r="D1950" s="83"/>
      <c r="E1950" s="26"/>
      <c r="F1950" s="26"/>
    </row>
    <row r="1951" spans="1:6" ht="13">
      <c r="A1951" s="26"/>
      <c r="B1951" s="26"/>
      <c r="C1951" s="83"/>
      <c r="D1951" s="83"/>
      <c r="E1951" s="26"/>
      <c r="F1951" s="26"/>
    </row>
    <row r="1952" spans="1:6" ht="13">
      <c r="A1952" s="26"/>
      <c r="B1952" s="26"/>
      <c r="C1952" s="83"/>
      <c r="D1952" s="83"/>
      <c r="E1952" s="26"/>
      <c r="F1952" s="26"/>
    </row>
    <row r="1953" spans="1:6" ht="13">
      <c r="A1953" s="26"/>
      <c r="B1953" s="26"/>
      <c r="C1953" s="83"/>
      <c r="D1953" s="83"/>
      <c r="E1953" s="26"/>
      <c r="F1953" s="26"/>
    </row>
    <row r="1954" spans="1:6" ht="13">
      <c r="A1954" s="26"/>
      <c r="B1954" s="26"/>
      <c r="C1954" s="83"/>
      <c r="D1954" s="83"/>
      <c r="E1954" s="26"/>
      <c r="F1954" s="26"/>
    </row>
    <row r="1955" spans="1:6" ht="13">
      <c r="A1955" s="26"/>
      <c r="B1955" s="26"/>
      <c r="C1955" s="83"/>
      <c r="D1955" s="83"/>
      <c r="E1955" s="26"/>
      <c r="F1955" s="26"/>
    </row>
    <row r="1956" spans="1:6" ht="13">
      <c r="A1956" s="26"/>
      <c r="B1956" s="26"/>
      <c r="C1956" s="83"/>
      <c r="D1956" s="83"/>
      <c r="E1956" s="26"/>
      <c r="F1956" s="26"/>
    </row>
    <row r="1957" spans="1:6" ht="13">
      <c r="A1957" s="26"/>
      <c r="B1957" s="26"/>
      <c r="C1957" s="83"/>
      <c r="D1957" s="83"/>
      <c r="E1957" s="26"/>
      <c r="F1957" s="26"/>
    </row>
    <row r="1958" spans="1:6" ht="13">
      <c r="A1958" s="26"/>
      <c r="B1958" s="26"/>
      <c r="C1958" s="83"/>
      <c r="D1958" s="83"/>
      <c r="E1958" s="26"/>
      <c r="F1958" s="26"/>
    </row>
    <row r="1959" spans="1:6" ht="13">
      <c r="A1959" s="26"/>
      <c r="B1959" s="26"/>
      <c r="C1959" s="83"/>
      <c r="D1959" s="83"/>
      <c r="E1959" s="26"/>
      <c r="F1959" s="26"/>
    </row>
    <row r="1960" spans="1:6" ht="13">
      <c r="A1960" s="26"/>
      <c r="B1960" s="26"/>
      <c r="C1960" s="83"/>
      <c r="D1960" s="83"/>
      <c r="E1960" s="26"/>
      <c r="F1960" s="26"/>
    </row>
    <row r="1961" spans="1:6" ht="13">
      <c r="A1961" s="26"/>
      <c r="B1961" s="26"/>
      <c r="C1961" s="83"/>
      <c r="D1961" s="83"/>
      <c r="E1961" s="26"/>
      <c r="F1961" s="26"/>
    </row>
    <row r="1962" spans="1:6" ht="13">
      <c r="A1962" s="26"/>
      <c r="B1962" s="26"/>
      <c r="C1962" s="83"/>
      <c r="D1962" s="83"/>
      <c r="E1962" s="26"/>
      <c r="F1962" s="26"/>
    </row>
    <row r="1963" spans="1:6" ht="13">
      <c r="A1963" s="26"/>
      <c r="B1963" s="26"/>
      <c r="C1963" s="83"/>
      <c r="D1963" s="83"/>
      <c r="E1963" s="26"/>
      <c r="F1963" s="26"/>
    </row>
    <row r="1964" spans="1:6" ht="13">
      <c r="A1964" s="26"/>
      <c r="B1964" s="26"/>
      <c r="C1964" s="83"/>
      <c r="D1964" s="83"/>
      <c r="E1964" s="26"/>
      <c r="F1964" s="26"/>
    </row>
    <row r="1965" spans="1:6" ht="13">
      <c r="A1965" s="26"/>
      <c r="B1965" s="26"/>
      <c r="C1965" s="83"/>
      <c r="D1965" s="83"/>
      <c r="E1965" s="26"/>
      <c r="F1965" s="26"/>
    </row>
    <row r="1966" spans="1:6" ht="13">
      <c r="A1966" s="26"/>
      <c r="B1966" s="26"/>
      <c r="C1966" s="83"/>
      <c r="D1966" s="83"/>
      <c r="E1966" s="26"/>
      <c r="F1966" s="26"/>
    </row>
    <row r="1967" spans="1:6" ht="13">
      <c r="A1967" s="26"/>
      <c r="B1967" s="26"/>
      <c r="C1967" s="83"/>
      <c r="D1967" s="83"/>
      <c r="E1967" s="26"/>
      <c r="F1967" s="26"/>
    </row>
    <row r="1968" spans="1:6" ht="13">
      <c r="A1968" s="26"/>
      <c r="B1968" s="26"/>
      <c r="C1968" s="83"/>
      <c r="D1968" s="83"/>
      <c r="E1968" s="26"/>
      <c r="F1968" s="26"/>
    </row>
    <row r="1969" spans="1:6" ht="13">
      <c r="A1969" s="26"/>
      <c r="B1969" s="26"/>
      <c r="C1969" s="83"/>
      <c r="D1969" s="83"/>
      <c r="E1969" s="26"/>
      <c r="F1969" s="26"/>
    </row>
    <row r="1970" spans="1:6" ht="13">
      <c r="A1970" s="26"/>
      <c r="B1970" s="26"/>
      <c r="C1970" s="83"/>
      <c r="D1970" s="83"/>
      <c r="E1970" s="26"/>
      <c r="F1970" s="26"/>
    </row>
    <row r="1971" spans="1:6" ht="13">
      <c r="A1971" s="26"/>
      <c r="B1971" s="26"/>
      <c r="C1971" s="83"/>
      <c r="D1971" s="83"/>
      <c r="E1971" s="26"/>
      <c r="F1971" s="26"/>
    </row>
    <row r="1972" spans="1:6" ht="13">
      <c r="A1972" s="26"/>
      <c r="B1972" s="26"/>
      <c r="C1972" s="83"/>
      <c r="D1972" s="83"/>
      <c r="E1972" s="26"/>
      <c r="F1972" s="26"/>
    </row>
    <row r="1973" spans="1:6" ht="13">
      <c r="A1973" s="26"/>
      <c r="B1973" s="26"/>
      <c r="C1973" s="83"/>
      <c r="D1973" s="83"/>
      <c r="E1973" s="26"/>
      <c r="F1973" s="26"/>
    </row>
    <row r="1974" spans="1:6" ht="13">
      <c r="A1974" s="26"/>
      <c r="B1974" s="26"/>
      <c r="C1974" s="83"/>
      <c r="D1974" s="83"/>
      <c r="E1974" s="26"/>
      <c r="F1974" s="26"/>
    </row>
    <row r="1975" spans="1:6" ht="13">
      <c r="A1975" s="26"/>
      <c r="B1975" s="26"/>
      <c r="C1975" s="83"/>
      <c r="D1975" s="83"/>
      <c r="E1975" s="26"/>
      <c r="F1975" s="26"/>
    </row>
    <row r="1976" spans="1:6" ht="13">
      <c r="A1976" s="26"/>
      <c r="B1976" s="26"/>
      <c r="C1976" s="83"/>
      <c r="D1976" s="83"/>
      <c r="E1976" s="26"/>
      <c r="F1976" s="26"/>
    </row>
    <row r="1977" spans="1:6" ht="13">
      <c r="A1977" s="26"/>
      <c r="B1977" s="26"/>
      <c r="C1977" s="83"/>
      <c r="D1977" s="83"/>
      <c r="E1977" s="26"/>
      <c r="F1977" s="26"/>
    </row>
    <row r="1978" spans="1:6" ht="13">
      <c r="A1978" s="26"/>
      <c r="B1978" s="26"/>
      <c r="C1978" s="83"/>
      <c r="D1978" s="83"/>
      <c r="E1978" s="26"/>
      <c r="F1978" s="26"/>
    </row>
    <row r="1979" spans="1:6" ht="13">
      <c r="A1979" s="26"/>
      <c r="B1979" s="26"/>
      <c r="C1979" s="83"/>
      <c r="D1979" s="83"/>
      <c r="E1979" s="26"/>
      <c r="F1979" s="26"/>
    </row>
    <row r="1980" spans="1:6" ht="13">
      <c r="A1980" s="26"/>
      <c r="B1980" s="26"/>
      <c r="C1980" s="83"/>
      <c r="D1980" s="83"/>
      <c r="E1980" s="26"/>
      <c r="F1980" s="26"/>
    </row>
    <row r="1981" spans="1:6" ht="13">
      <c r="A1981" s="26"/>
      <c r="B1981" s="26"/>
      <c r="C1981" s="83"/>
      <c r="D1981" s="83"/>
      <c r="E1981" s="26"/>
      <c r="F1981" s="26"/>
    </row>
    <row r="1982" spans="1:6" ht="13">
      <c r="A1982" s="26"/>
      <c r="B1982" s="26"/>
      <c r="C1982" s="83"/>
      <c r="D1982" s="83"/>
      <c r="E1982" s="26"/>
      <c r="F1982" s="26"/>
    </row>
    <row r="1983" spans="1:6" ht="13">
      <c r="A1983" s="26"/>
      <c r="B1983" s="26"/>
      <c r="C1983" s="83"/>
      <c r="D1983" s="83"/>
      <c r="E1983" s="26"/>
      <c r="F1983" s="26"/>
    </row>
    <row r="1984" spans="1:6" ht="13">
      <c r="A1984" s="26"/>
      <c r="B1984" s="26"/>
      <c r="C1984" s="83"/>
      <c r="D1984" s="83"/>
      <c r="E1984" s="26"/>
      <c r="F1984" s="26"/>
    </row>
    <row r="1985" spans="1:6" ht="13">
      <c r="A1985" s="26"/>
      <c r="B1985" s="26"/>
      <c r="C1985" s="83"/>
      <c r="D1985" s="83"/>
      <c r="E1985" s="26"/>
      <c r="F1985" s="26"/>
    </row>
    <row r="1986" spans="1:6" ht="13">
      <c r="A1986" s="26"/>
      <c r="B1986" s="26"/>
      <c r="C1986" s="83"/>
      <c r="D1986" s="83"/>
      <c r="E1986" s="26"/>
      <c r="F1986" s="26"/>
    </row>
    <row r="1987" spans="1:6" ht="13">
      <c r="A1987" s="26"/>
      <c r="B1987" s="26"/>
      <c r="C1987" s="83"/>
      <c r="D1987" s="83"/>
      <c r="E1987" s="26"/>
      <c r="F1987" s="26"/>
    </row>
    <row r="1988" spans="1:6" ht="13">
      <c r="A1988" s="26"/>
      <c r="B1988" s="26"/>
      <c r="C1988" s="83"/>
      <c r="D1988" s="83"/>
      <c r="E1988" s="26"/>
      <c r="F1988" s="26"/>
    </row>
    <row r="1989" spans="1:6" ht="13">
      <c r="A1989" s="26"/>
      <c r="B1989" s="26"/>
      <c r="C1989" s="83"/>
      <c r="D1989" s="83"/>
      <c r="E1989" s="26"/>
      <c r="F1989" s="26"/>
    </row>
    <row r="1990" spans="1:6" ht="13">
      <c r="A1990" s="26"/>
      <c r="B1990" s="26"/>
      <c r="C1990" s="83"/>
      <c r="D1990" s="83"/>
      <c r="E1990" s="26"/>
      <c r="F1990" s="26"/>
    </row>
    <row r="1991" spans="1:6" ht="13">
      <c r="A1991" s="26"/>
      <c r="B1991" s="26"/>
      <c r="C1991" s="83"/>
      <c r="D1991" s="83"/>
      <c r="E1991" s="26"/>
      <c r="F1991" s="26"/>
    </row>
    <row r="1992" spans="1:6" ht="13">
      <c r="A1992" s="26"/>
      <c r="B1992" s="26"/>
      <c r="C1992" s="83"/>
      <c r="D1992" s="83"/>
      <c r="E1992" s="26"/>
      <c r="F1992" s="26"/>
    </row>
    <row r="1993" spans="1:6" ht="13">
      <c r="A1993" s="26"/>
      <c r="B1993" s="26"/>
      <c r="C1993" s="83"/>
      <c r="D1993" s="83"/>
      <c r="E1993" s="26"/>
      <c r="F1993" s="26"/>
    </row>
    <row r="1994" spans="1:6" ht="13">
      <c r="A1994" s="26"/>
      <c r="B1994" s="26"/>
      <c r="C1994" s="83"/>
      <c r="D1994" s="83"/>
      <c r="E1994" s="26"/>
      <c r="F1994" s="26"/>
    </row>
    <row r="1995" spans="1:6" ht="13">
      <c r="A1995" s="26"/>
      <c r="B1995" s="26"/>
      <c r="C1995" s="83"/>
      <c r="D1995" s="83"/>
      <c r="E1995" s="26"/>
      <c r="F1995" s="26"/>
    </row>
    <row r="1996" spans="1:6" ht="13">
      <c r="A1996" s="26"/>
      <c r="B1996" s="26"/>
      <c r="C1996" s="83"/>
      <c r="D1996" s="83"/>
      <c r="E1996" s="26"/>
      <c r="F1996" s="26"/>
    </row>
    <row r="1997" spans="1:6" ht="13">
      <c r="A1997" s="26"/>
      <c r="B1997" s="26"/>
      <c r="C1997" s="83"/>
      <c r="D1997" s="83"/>
      <c r="E1997" s="26"/>
      <c r="F1997" s="26"/>
    </row>
    <row r="1998" spans="1:6" ht="13">
      <c r="A1998" s="26"/>
      <c r="B1998" s="26"/>
      <c r="C1998" s="83"/>
      <c r="D1998" s="83"/>
      <c r="E1998" s="26"/>
      <c r="F1998" s="26"/>
    </row>
    <row r="1999" spans="1:6" ht="13">
      <c r="A1999" s="26"/>
      <c r="B1999" s="26"/>
      <c r="C1999" s="83"/>
      <c r="D1999" s="83"/>
      <c r="E1999" s="26"/>
      <c r="F1999" s="26"/>
    </row>
    <row r="2000" spans="1:6" ht="13">
      <c r="A2000" s="26"/>
      <c r="B2000" s="26"/>
      <c r="C2000" s="83"/>
      <c r="D2000" s="83"/>
      <c r="E2000" s="26"/>
      <c r="F2000" s="26"/>
    </row>
    <row r="2001" spans="1:6" ht="13">
      <c r="A2001" s="26"/>
      <c r="B2001" s="26"/>
      <c r="C2001" s="83"/>
      <c r="D2001" s="83"/>
      <c r="E2001" s="26"/>
      <c r="F2001" s="26"/>
    </row>
    <row r="2002" spans="1:6" ht="13">
      <c r="A2002" s="26"/>
      <c r="B2002" s="26"/>
      <c r="C2002" s="83"/>
      <c r="D2002" s="83"/>
      <c r="E2002" s="26"/>
      <c r="F2002" s="26"/>
    </row>
    <row r="2003" spans="1:6" ht="13">
      <c r="A2003" s="26"/>
      <c r="B2003" s="26"/>
      <c r="C2003" s="83"/>
      <c r="D2003" s="83"/>
      <c r="E2003" s="26"/>
      <c r="F2003" s="26"/>
    </row>
    <row r="2004" spans="1:6" ht="13">
      <c r="A2004" s="26"/>
      <c r="B2004" s="26"/>
      <c r="C2004" s="83"/>
      <c r="D2004" s="83"/>
      <c r="E2004" s="26"/>
      <c r="F2004" s="26"/>
    </row>
  </sheetData>
  <mergeCells count="116">
    <mergeCell ref="G85:G88"/>
    <mergeCell ref="G89:G126"/>
    <mergeCell ref="G127:G143"/>
    <mergeCell ref="G146:G342"/>
    <mergeCell ref="G343:G373"/>
    <mergeCell ref="G374:G441"/>
    <mergeCell ref="G442:G452"/>
    <mergeCell ref="G453:G459"/>
    <mergeCell ref="G460:G462"/>
    <mergeCell ref="G463:G467"/>
    <mergeCell ref="G468:G488"/>
    <mergeCell ref="G489:G502"/>
    <mergeCell ref="G503:G519"/>
    <mergeCell ref="G520:G521"/>
    <mergeCell ref="C89:C144"/>
    <mergeCell ref="C145:C720"/>
    <mergeCell ref="C843:C976"/>
    <mergeCell ref="G843:G845"/>
    <mergeCell ref="G846:G900"/>
    <mergeCell ref="G901:G910"/>
    <mergeCell ref="G911:G922"/>
    <mergeCell ref="G923:G962"/>
    <mergeCell ref="G963:G971"/>
    <mergeCell ref="G973:G976"/>
    <mergeCell ref="G763:G801"/>
    <mergeCell ref="G802:G838"/>
    <mergeCell ref="G839:G841"/>
    <mergeCell ref="G977:G980"/>
    <mergeCell ref="G981:G997"/>
    <mergeCell ref="A2:A998"/>
    <mergeCell ref="B2:B720"/>
    <mergeCell ref="C2:C88"/>
    <mergeCell ref="G2:G13"/>
    <mergeCell ref="G15:G68"/>
    <mergeCell ref="G69:G84"/>
    <mergeCell ref="D145:D452"/>
    <mergeCell ref="D522:D563"/>
    <mergeCell ref="G522:G525"/>
    <mergeCell ref="G526:G537"/>
    <mergeCell ref="G538:G553"/>
    <mergeCell ref="G554:G563"/>
    <mergeCell ref="D564:D720"/>
    <mergeCell ref="G564:G647"/>
    <mergeCell ref="G648:G709"/>
    <mergeCell ref="G710:G717"/>
    <mergeCell ref="G718:G720"/>
    <mergeCell ref="G723:G740"/>
    <mergeCell ref="G741:G746"/>
    <mergeCell ref="G747:G750"/>
    <mergeCell ref="G751:G760"/>
    <mergeCell ref="G761:G762"/>
    <mergeCell ref="C1169:C1260"/>
    <mergeCell ref="D1169:D1248"/>
    <mergeCell ref="D1249:D1255"/>
    <mergeCell ref="B723:B998"/>
    <mergeCell ref="C723:C842"/>
    <mergeCell ref="B1005:B1260"/>
    <mergeCell ref="C1005:C1089"/>
    <mergeCell ref="C1090:C1113"/>
    <mergeCell ref="C1114:C1139"/>
    <mergeCell ref="C1140:C1168"/>
    <mergeCell ref="B1261:B1386"/>
    <mergeCell ref="B1389:B1505"/>
    <mergeCell ref="C1389:C1432"/>
    <mergeCell ref="C1433:C1505"/>
    <mergeCell ref="C1261:C1318"/>
    <mergeCell ref="C1319:C1381"/>
    <mergeCell ref="D1319:D1340"/>
    <mergeCell ref="D1341:D1376"/>
    <mergeCell ref="D1377:D1381"/>
    <mergeCell ref="C1382:C1386"/>
    <mergeCell ref="D1382:D1386"/>
    <mergeCell ref="G1169:G1188"/>
    <mergeCell ref="G1189:G1192"/>
    <mergeCell ref="G1193:G1248"/>
    <mergeCell ref="G1249:G1251"/>
    <mergeCell ref="G1253:G1255"/>
    <mergeCell ref="G1256:G1260"/>
    <mergeCell ref="G1261:G1292"/>
    <mergeCell ref="G1293:G1294"/>
    <mergeCell ref="G1295:G1305"/>
    <mergeCell ref="G1433:G1461"/>
    <mergeCell ref="G1462:G1466"/>
    <mergeCell ref="G1306:G1318"/>
    <mergeCell ref="G1319:G1330"/>
    <mergeCell ref="G1331:G1333"/>
    <mergeCell ref="G1334:G1340"/>
    <mergeCell ref="G1341:G1358"/>
    <mergeCell ref="G1359:G1365"/>
    <mergeCell ref="G1366:G1370"/>
    <mergeCell ref="G1371:G1375"/>
    <mergeCell ref="G1377:G1381"/>
    <mergeCell ref="A1005:A1505"/>
    <mergeCell ref="G1140:G1151"/>
    <mergeCell ref="G1152:G1160"/>
    <mergeCell ref="G1161:G1168"/>
    <mergeCell ref="G998:G1002"/>
    <mergeCell ref="G1005:G1056"/>
    <mergeCell ref="G1057:G1070"/>
    <mergeCell ref="G1071:G1089"/>
    <mergeCell ref="G1090:G1095"/>
    <mergeCell ref="G1096:G1101"/>
    <mergeCell ref="G1102:G1113"/>
    <mergeCell ref="G1114:G1139"/>
    <mergeCell ref="G1382:G1384"/>
    <mergeCell ref="G1385:G1386"/>
    <mergeCell ref="G1467:G1469"/>
    <mergeCell ref="G1471:G1489"/>
    <mergeCell ref="G1490:G1494"/>
    <mergeCell ref="G1495:G1501"/>
    <mergeCell ref="G1502:G1505"/>
    <mergeCell ref="G1389:G1409"/>
    <mergeCell ref="G1410:G1419"/>
    <mergeCell ref="G1420:G1425"/>
    <mergeCell ref="G1426:G1428"/>
    <mergeCell ref="G1429:G1432"/>
  </mergeCells>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55"/>
  <sheetViews>
    <sheetView tabSelected="1" zoomScale="125" workbookViewId="0">
      <pane ySplit="1" topLeftCell="A2" activePane="bottomLeft" state="frozen"/>
      <selection pane="bottomLeft" activeCell="D7" sqref="D7"/>
    </sheetView>
  </sheetViews>
  <sheetFormatPr baseColWidth="10" defaultColWidth="12.6640625" defaultRowHeight="15.75" customHeight="1"/>
  <cols>
    <col min="1" max="1" width="12.6640625" style="33"/>
    <col min="2" max="2" width="34.83203125" style="89" bestFit="1" customWidth="1"/>
    <col min="3" max="3" width="16.5" style="90" customWidth="1"/>
    <col min="4" max="4" width="77.5" style="97" customWidth="1"/>
    <col min="5" max="5" width="12.6640625" style="33"/>
    <col min="6" max="6" width="20.6640625" style="33" customWidth="1"/>
    <col min="7" max="16384" width="12.6640625" style="33"/>
  </cols>
  <sheetData>
    <row r="1" spans="1:22" s="89" customFormat="1" ht="15.75" customHeight="1">
      <c r="A1" s="88" t="s">
        <v>7</v>
      </c>
      <c r="B1" s="88" t="s">
        <v>8</v>
      </c>
      <c r="C1" s="91" t="s">
        <v>10</v>
      </c>
      <c r="D1" s="95" t="s">
        <v>2091</v>
      </c>
      <c r="E1" s="88" t="s">
        <v>2092</v>
      </c>
      <c r="F1" s="80" t="s">
        <v>634</v>
      </c>
      <c r="G1" s="6"/>
      <c r="H1" s="6"/>
      <c r="I1" s="6"/>
      <c r="J1" s="6"/>
      <c r="K1" s="6"/>
      <c r="L1" s="6"/>
      <c r="M1" s="6"/>
      <c r="N1" s="6"/>
      <c r="O1" s="6"/>
      <c r="P1" s="6"/>
      <c r="Q1" s="6"/>
      <c r="R1" s="6"/>
      <c r="S1" s="6"/>
      <c r="T1" s="6"/>
      <c r="U1" s="6"/>
      <c r="V1" s="6"/>
    </row>
    <row r="2" spans="1:22" ht="28">
      <c r="A2" s="126" t="s">
        <v>3694</v>
      </c>
      <c r="B2" s="134" t="s">
        <v>3695</v>
      </c>
      <c r="C2" s="92" t="s">
        <v>2111</v>
      </c>
      <c r="D2" s="96" t="s">
        <v>3696</v>
      </c>
      <c r="E2" s="1">
        <v>1</v>
      </c>
      <c r="F2" s="1" t="s">
        <v>3697</v>
      </c>
    </row>
    <row r="3" spans="1:22" ht="14">
      <c r="A3" s="124"/>
      <c r="B3" s="135"/>
      <c r="C3" s="133" t="s">
        <v>3698</v>
      </c>
      <c r="D3" s="96" t="s">
        <v>3699</v>
      </c>
      <c r="E3" s="98">
        <v>10</v>
      </c>
      <c r="F3" s="1" t="s">
        <v>3700</v>
      </c>
    </row>
    <row r="4" spans="1:22" ht="14">
      <c r="A4" s="124"/>
      <c r="B4" s="135"/>
      <c r="C4" s="132"/>
      <c r="D4" s="96" t="s">
        <v>3701</v>
      </c>
      <c r="E4" s="124"/>
    </row>
    <row r="5" spans="1:22" ht="28">
      <c r="A5" s="124"/>
      <c r="B5" s="135"/>
      <c r="C5" s="132"/>
      <c r="D5" s="96" t="s">
        <v>3702</v>
      </c>
      <c r="E5" s="124"/>
    </row>
    <row r="6" spans="1:22" ht="14">
      <c r="A6" s="124"/>
      <c r="B6" s="135"/>
      <c r="C6" s="132"/>
      <c r="D6" s="96" t="s">
        <v>3703</v>
      </c>
      <c r="E6" s="124"/>
    </row>
    <row r="7" spans="1:22" ht="14">
      <c r="A7" s="124"/>
      <c r="B7" s="135"/>
      <c r="C7" s="132"/>
      <c r="D7" s="96" t="s">
        <v>3704</v>
      </c>
      <c r="E7" s="124"/>
    </row>
    <row r="8" spans="1:22" ht="14">
      <c r="A8" s="124"/>
      <c r="B8" s="135"/>
      <c r="C8" s="132"/>
      <c r="D8" s="96" t="s">
        <v>3705</v>
      </c>
      <c r="E8" s="124"/>
    </row>
    <row r="9" spans="1:22" ht="14">
      <c r="A9" s="124"/>
      <c r="B9" s="135"/>
      <c r="C9" s="132"/>
      <c r="D9" s="96" t="s">
        <v>3706</v>
      </c>
      <c r="E9" s="124"/>
    </row>
    <row r="10" spans="1:22" ht="28">
      <c r="A10" s="124"/>
      <c r="B10" s="135"/>
      <c r="C10" s="132"/>
      <c r="D10" s="96" t="s">
        <v>3707</v>
      </c>
      <c r="E10" s="124"/>
    </row>
    <row r="11" spans="1:22" ht="28">
      <c r="A11" s="124"/>
      <c r="B11" s="135"/>
      <c r="C11" s="132"/>
      <c r="D11" s="96" t="s">
        <v>3708</v>
      </c>
      <c r="E11" s="124"/>
    </row>
    <row r="12" spans="1:22" ht="14">
      <c r="A12" s="124"/>
      <c r="B12" s="135"/>
      <c r="C12" s="132"/>
      <c r="D12" s="96" t="s">
        <v>3709</v>
      </c>
      <c r="E12" s="124"/>
    </row>
    <row r="13" spans="1:22" ht="28">
      <c r="A13" s="124"/>
      <c r="B13" s="135"/>
      <c r="C13" s="133" t="s">
        <v>4736</v>
      </c>
      <c r="D13" s="96" t="s">
        <v>3710</v>
      </c>
      <c r="E13" s="98">
        <v>8</v>
      </c>
      <c r="F13" s="1" t="s">
        <v>3711</v>
      </c>
    </row>
    <row r="14" spans="1:22" ht="14">
      <c r="A14" s="124"/>
      <c r="B14" s="135"/>
      <c r="C14" s="132"/>
      <c r="D14" s="96" t="s">
        <v>3712</v>
      </c>
      <c r="E14" s="124"/>
    </row>
    <row r="15" spans="1:22" ht="14">
      <c r="A15" s="124"/>
      <c r="B15" s="135"/>
      <c r="C15" s="132"/>
      <c r="D15" s="96" t="s">
        <v>3713</v>
      </c>
      <c r="E15" s="124"/>
    </row>
    <row r="16" spans="1:22" ht="14">
      <c r="A16" s="124"/>
      <c r="B16" s="135"/>
      <c r="C16" s="132"/>
      <c r="D16" s="96" t="s">
        <v>3714</v>
      </c>
      <c r="E16" s="124"/>
    </row>
    <row r="17" spans="1:6" ht="14">
      <c r="A17" s="124"/>
      <c r="B17" s="135"/>
      <c r="C17" s="132"/>
      <c r="D17" s="96" t="s">
        <v>3715</v>
      </c>
      <c r="E17" s="124"/>
    </row>
    <row r="18" spans="1:6" ht="28">
      <c r="A18" s="124"/>
      <c r="B18" s="135"/>
      <c r="C18" s="132"/>
      <c r="D18" s="96" t="s">
        <v>3716</v>
      </c>
      <c r="E18" s="124"/>
    </row>
    <row r="19" spans="1:6" ht="14">
      <c r="A19" s="124"/>
      <c r="B19" s="135"/>
      <c r="C19" s="132"/>
      <c r="D19" s="96" t="s">
        <v>3717</v>
      </c>
      <c r="E19" s="124"/>
    </row>
    <row r="20" spans="1:6" ht="14">
      <c r="A20" s="124"/>
      <c r="B20" s="135"/>
      <c r="C20" s="132"/>
      <c r="D20" s="96" t="s">
        <v>3718</v>
      </c>
      <c r="E20" s="124"/>
    </row>
    <row r="21" spans="1:6" ht="14">
      <c r="A21" s="124"/>
      <c r="B21" s="127" t="s">
        <v>2252</v>
      </c>
      <c r="C21" s="90" t="s">
        <v>4728</v>
      </c>
      <c r="D21" s="96" t="s">
        <v>4729</v>
      </c>
      <c r="E21" s="33">
        <v>1</v>
      </c>
      <c r="F21" s="33" t="s">
        <v>4730</v>
      </c>
    </row>
    <row r="22" spans="1:6" ht="14" customHeight="1">
      <c r="A22" s="124"/>
      <c r="B22" s="127"/>
      <c r="C22" s="129" t="s">
        <v>4737</v>
      </c>
      <c r="D22" s="96" t="s">
        <v>3719</v>
      </c>
      <c r="E22" s="128">
        <v>7</v>
      </c>
      <c r="F22" s="1" t="s">
        <v>3720</v>
      </c>
    </row>
    <row r="23" spans="1:6" ht="14">
      <c r="A23" s="124"/>
      <c r="B23" s="127"/>
      <c r="C23" s="129"/>
      <c r="D23" s="96" t="s">
        <v>3721</v>
      </c>
      <c r="E23" s="128"/>
    </row>
    <row r="24" spans="1:6" ht="14">
      <c r="A24" s="124"/>
      <c r="B24" s="127"/>
      <c r="C24" s="129"/>
      <c r="D24" s="96" t="s">
        <v>3722</v>
      </c>
      <c r="E24" s="128"/>
    </row>
    <row r="25" spans="1:6" ht="14">
      <c r="A25" s="124"/>
      <c r="B25" s="127"/>
      <c r="C25" s="129"/>
      <c r="D25" s="96" t="s">
        <v>3723</v>
      </c>
      <c r="E25" s="128"/>
    </row>
    <row r="26" spans="1:6" ht="14">
      <c r="A26" s="124"/>
      <c r="B26" s="127"/>
      <c r="C26" s="129"/>
      <c r="D26" s="96" t="s">
        <v>3731</v>
      </c>
      <c r="E26" s="128"/>
    </row>
    <row r="27" spans="1:6" ht="14">
      <c r="A27" s="124"/>
      <c r="B27" s="127"/>
      <c r="C27" s="129"/>
      <c r="D27" s="96" t="s">
        <v>3732</v>
      </c>
      <c r="E27" s="128"/>
    </row>
    <row r="28" spans="1:6" ht="14">
      <c r="A28" s="124"/>
      <c r="B28" s="127"/>
      <c r="C28" s="129"/>
      <c r="D28" s="96" t="s">
        <v>3730</v>
      </c>
      <c r="E28" s="128"/>
    </row>
    <row r="29" spans="1:6" ht="28">
      <c r="A29" s="124"/>
      <c r="B29" s="127"/>
      <c r="C29" s="129" t="s">
        <v>3724</v>
      </c>
      <c r="D29" s="96" t="s">
        <v>3725</v>
      </c>
      <c r="E29" s="98">
        <v>4</v>
      </c>
      <c r="F29" s="1" t="s">
        <v>3726</v>
      </c>
    </row>
    <row r="30" spans="1:6" ht="14">
      <c r="A30" s="124"/>
      <c r="B30" s="127"/>
      <c r="C30" s="132"/>
      <c r="D30" s="96" t="s">
        <v>3727</v>
      </c>
      <c r="E30" s="124"/>
    </row>
    <row r="31" spans="1:6" ht="28">
      <c r="A31" s="124"/>
      <c r="B31" s="127"/>
      <c r="C31" s="132"/>
      <c r="D31" s="96" t="s">
        <v>3728</v>
      </c>
      <c r="E31" s="124"/>
    </row>
    <row r="32" spans="1:6" ht="14">
      <c r="A32" s="124"/>
      <c r="B32" s="127"/>
      <c r="C32" s="132"/>
      <c r="D32" s="96" t="s">
        <v>3729</v>
      </c>
      <c r="E32" s="124"/>
    </row>
    <row r="33" spans="1:6" ht="13" customHeight="1">
      <c r="A33" s="6"/>
      <c r="B33" s="130" t="s">
        <v>110</v>
      </c>
      <c r="C33" s="130"/>
      <c r="D33" s="130"/>
      <c r="E33" s="1">
        <f>SUM(E2:E32)</f>
        <v>31</v>
      </c>
    </row>
    <row r="34" spans="1:6" ht="42" customHeight="1">
      <c r="A34" s="123" t="s">
        <v>3733</v>
      </c>
      <c r="B34" s="126" t="s">
        <v>3734</v>
      </c>
      <c r="C34" s="93" t="s">
        <v>4726</v>
      </c>
      <c r="D34" s="96" t="s">
        <v>3735</v>
      </c>
      <c r="E34" s="1">
        <v>1</v>
      </c>
      <c r="F34" s="1" t="s">
        <v>3736</v>
      </c>
    </row>
    <row r="35" spans="1:6" ht="56" customHeight="1">
      <c r="A35" s="123"/>
      <c r="B35" s="135"/>
      <c r="C35" s="93" t="s">
        <v>3737</v>
      </c>
      <c r="D35" s="96" t="s">
        <v>3738</v>
      </c>
      <c r="E35" s="1">
        <v>1</v>
      </c>
      <c r="F35" s="1" t="s">
        <v>3739</v>
      </c>
    </row>
    <row r="36" spans="1:6" ht="28">
      <c r="A36" s="123"/>
      <c r="B36" s="134" t="s">
        <v>3740</v>
      </c>
      <c r="C36" s="92" t="s">
        <v>4731</v>
      </c>
      <c r="D36" s="96" t="s">
        <v>3741</v>
      </c>
      <c r="E36" s="1">
        <v>1</v>
      </c>
      <c r="F36" s="1" t="s">
        <v>3742</v>
      </c>
    </row>
    <row r="37" spans="1:6" ht="28">
      <c r="A37" s="123"/>
      <c r="B37" s="135"/>
      <c r="C37" s="129" t="s">
        <v>4732</v>
      </c>
      <c r="D37" s="96" t="s">
        <v>3743</v>
      </c>
      <c r="E37" s="128">
        <v>5</v>
      </c>
      <c r="F37" s="1" t="s">
        <v>4733</v>
      </c>
    </row>
    <row r="38" spans="1:6" ht="28">
      <c r="A38" s="123"/>
      <c r="B38" s="135"/>
      <c r="C38" s="129"/>
      <c r="D38" s="96" t="s">
        <v>3744</v>
      </c>
      <c r="E38" s="128"/>
    </row>
    <row r="39" spans="1:6" ht="14" customHeight="1">
      <c r="A39" s="123"/>
      <c r="B39" s="135"/>
      <c r="C39" s="129"/>
      <c r="D39" s="96" t="s">
        <v>3746</v>
      </c>
      <c r="E39" s="128"/>
      <c r="F39" s="1"/>
    </row>
    <row r="40" spans="1:6" ht="28">
      <c r="A40" s="123"/>
      <c r="B40" s="135"/>
      <c r="C40" s="129"/>
      <c r="D40" s="96" t="s">
        <v>3747</v>
      </c>
      <c r="E40" s="128"/>
    </row>
    <row r="41" spans="1:6" ht="28">
      <c r="A41" s="123"/>
      <c r="B41" s="135"/>
      <c r="C41" s="129"/>
      <c r="D41" s="96" t="s">
        <v>3749</v>
      </c>
      <c r="E41" s="128"/>
    </row>
    <row r="42" spans="1:6" ht="14">
      <c r="A42" s="123"/>
      <c r="B42" s="135"/>
      <c r="C42" s="133" t="s">
        <v>4734</v>
      </c>
      <c r="D42" s="96" t="s">
        <v>3750</v>
      </c>
      <c r="E42" s="98">
        <v>7</v>
      </c>
      <c r="F42" s="1" t="s">
        <v>3751</v>
      </c>
    </row>
    <row r="43" spans="1:6" ht="28">
      <c r="A43" s="123"/>
      <c r="B43" s="135"/>
      <c r="C43" s="132"/>
      <c r="D43" s="96" t="s">
        <v>3752</v>
      </c>
      <c r="E43" s="124"/>
    </row>
    <row r="44" spans="1:6" ht="28">
      <c r="A44" s="123"/>
      <c r="B44" s="135"/>
      <c r="C44" s="132"/>
      <c r="D44" s="96" t="s">
        <v>3753</v>
      </c>
      <c r="E44" s="124"/>
    </row>
    <row r="45" spans="1:6" ht="28">
      <c r="A45" s="123"/>
      <c r="B45" s="135"/>
      <c r="C45" s="132"/>
      <c r="D45" s="96" t="s">
        <v>3754</v>
      </c>
      <c r="E45" s="124"/>
    </row>
    <row r="46" spans="1:6" ht="28">
      <c r="A46" s="123"/>
      <c r="B46" s="135"/>
      <c r="C46" s="132"/>
      <c r="D46" s="96" t="s">
        <v>3755</v>
      </c>
      <c r="E46" s="124"/>
    </row>
    <row r="47" spans="1:6" ht="28">
      <c r="A47" s="123"/>
      <c r="B47" s="135"/>
      <c r="C47" s="132"/>
      <c r="D47" s="96" t="s">
        <v>3756</v>
      </c>
      <c r="E47" s="124"/>
    </row>
    <row r="48" spans="1:6" ht="14">
      <c r="A48" s="123"/>
      <c r="B48" s="135"/>
      <c r="C48" s="132"/>
      <c r="D48" s="96" t="s">
        <v>3757</v>
      </c>
      <c r="E48" s="124"/>
    </row>
    <row r="49" spans="1:6" ht="14">
      <c r="A49" s="123"/>
      <c r="B49" s="132" t="s">
        <v>4727</v>
      </c>
      <c r="C49" s="129" t="s">
        <v>4727</v>
      </c>
      <c r="D49" s="96" t="s">
        <v>3745</v>
      </c>
      <c r="E49" s="131">
        <v>2</v>
      </c>
      <c r="F49" s="33" t="s">
        <v>4735</v>
      </c>
    </row>
    <row r="50" spans="1:6" ht="28">
      <c r="A50" s="123"/>
      <c r="B50" s="132"/>
      <c r="C50" s="129"/>
      <c r="D50" s="96" t="s">
        <v>3748</v>
      </c>
      <c r="E50" s="131"/>
    </row>
    <row r="51" spans="1:6" ht="15.75" customHeight="1">
      <c r="A51" s="6"/>
      <c r="B51" s="130" t="s">
        <v>110</v>
      </c>
      <c r="C51" s="130"/>
      <c r="D51" s="130"/>
      <c r="E51" s="1">
        <f>SUM(E34:E50)</f>
        <v>17</v>
      </c>
    </row>
    <row r="52" spans="1:6" ht="15.75" customHeight="1">
      <c r="B52" s="130" t="s">
        <v>3758</v>
      </c>
      <c r="C52" s="130"/>
      <c r="D52" s="130"/>
      <c r="E52" s="1">
        <f>SUM(E33,E51)</f>
        <v>48</v>
      </c>
    </row>
    <row r="53" spans="1:6" ht="15.75" customHeight="1">
      <c r="B53" s="4"/>
      <c r="C53" s="94"/>
    </row>
    <row r="54" spans="1:6" ht="15.75" customHeight="1">
      <c r="B54" s="4"/>
      <c r="C54" s="94"/>
    </row>
    <row r="55" spans="1:6" ht="15.75" customHeight="1">
      <c r="B55" s="4"/>
      <c r="C55" s="94"/>
    </row>
  </sheetData>
  <mergeCells count="24">
    <mergeCell ref="A34:A50"/>
    <mergeCell ref="E42:E48"/>
    <mergeCell ref="E13:E20"/>
    <mergeCell ref="C29:C32"/>
    <mergeCell ref="B33:D33"/>
    <mergeCell ref="C42:C48"/>
    <mergeCell ref="B2:B20"/>
    <mergeCell ref="A2:A32"/>
    <mergeCell ref="C3:C12"/>
    <mergeCell ref="E3:E12"/>
    <mergeCell ref="C13:C20"/>
    <mergeCell ref="B34:B35"/>
    <mergeCell ref="B36:B48"/>
    <mergeCell ref="C37:C41"/>
    <mergeCell ref="B49:B50"/>
    <mergeCell ref="E29:E32"/>
    <mergeCell ref="E22:E28"/>
    <mergeCell ref="C22:C28"/>
    <mergeCell ref="B21:B32"/>
    <mergeCell ref="B52:D52"/>
    <mergeCell ref="B51:D51"/>
    <mergeCell ref="E37:E41"/>
    <mergeCell ref="E49:E50"/>
    <mergeCell ref="C49:C50"/>
  </mergeCells>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Z1508"/>
  <sheetViews>
    <sheetView workbookViewId="0">
      <pane ySplit="2" topLeftCell="A3" activePane="bottomLeft" state="frozen"/>
      <selection pane="bottomLeft" activeCell="B4" sqref="B4"/>
    </sheetView>
  </sheetViews>
  <sheetFormatPr baseColWidth="10" defaultColWidth="12.6640625" defaultRowHeight="15.75" customHeight="1"/>
  <cols>
    <col min="6" max="6" width="31.6640625" customWidth="1"/>
    <col min="8" max="8" width="32.33203125" customWidth="1"/>
  </cols>
  <sheetData>
    <row r="2" spans="1:9" ht="13">
      <c r="A2" s="27" t="s">
        <v>631</v>
      </c>
      <c r="B2" s="27" t="s">
        <v>632</v>
      </c>
      <c r="C2" s="27" t="s">
        <v>8</v>
      </c>
      <c r="D2" s="27" t="s">
        <v>9</v>
      </c>
      <c r="E2" s="27" t="s">
        <v>10</v>
      </c>
      <c r="F2" s="27" t="s">
        <v>11</v>
      </c>
      <c r="G2" s="27" t="s">
        <v>633</v>
      </c>
      <c r="H2" s="27" t="s">
        <v>634</v>
      </c>
      <c r="I2" s="28" t="s">
        <v>635</v>
      </c>
    </row>
    <row r="3" spans="1:9" ht="13">
      <c r="A3" s="1" t="s">
        <v>636</v>
      </c>
      <c r="B3" s="1" t="s">
        <v>3759</v>
      </c>
      <c r="C3" s="1" t="s">
        <v>638</v>
      </c>
      <c r="E3" s="1" t="s">
        <v>3760</v>
      </c>
      <c r="F3" s="1" t="s">
        <v>3761</v>
      </c>
      <c r="G3" s="98">
        <v>12</v>
      </c>
    </row>
    <row r="4" spans="1:9" ht="13">
      <c r="E4" s="30" t="s">
        <v>3762</v>
      </c>
      <c r="F4" s="1" t="s">
        <v>3763</v>
      </c>
      <c r="G4" s="99"/>
    </row>
    <row r="5" spans="1:9" ht="13">
      <c r="E5" s="30"/>
      <c r="F5" s="1" t="s">
        <v>3764</v>
      </c>
      <c r="G5" s="99"/>
    </row>
    <row r="6" spans="1:9" ht="13">
      <c r="E6" s="30" t="s">
        <v>3765</v>
      </c>
      <c r="F6" s="1" t="s">
        <v>642</v>
      </c>
      <c r="G6" s="99"/>
    </row>
    <row r="7" spans="1:9" ht="13">
      <c r="E7" s="30"/>
      <c r="F7" s="1" t="s">
        <v>3766</v>
      </c>
      <c r="G7" s="99"/>
    </row>
    <row r="8" spans="1:9" ht="13">
      <c r="E8" s="30"/>
      <c r="F8" s="1" t="s">
        <v>643</v>
      </c>
      <c r="G8" s="99"/>
    </row>
    <row r="9" spans="1:9" ht="13">
      <c r="E9" s="30" t="s">
        <v>3765</v>
      </c>
      <c r="F9" s="1" t="s">
        <v>3767</v>
      </c>
      <c r="G9" s="99"/>
    </row>
    <row r="10" spans="1:9" ht="13">
      <c r="E10" s="30"/>
      <c r="F10" s="1" t="s">
        <v>3768</v>
      </c>
      <c r="G10" s="99"/>
    </row>
    <row r="11" spans="1:9" ht="13">
      <c r="E11" s="30"/>
      <c r="F11" s="1" t="s">
        <v>3769</v>
      </c>
      <c r="G11" s="99"/>
    </row>
    <row r="12" spans="1:9" ht="13">
      <c r="E12" s="30" t="s">
        <v>3770</v>
      </c>
      <c r="F12" s="1" t="s">
        <v>640</v>
      </c>
      <c r="G12" s="99"/>
    </row>
    <row r="13" spans="1:9" ht="13">
      <c r="E13" s="30" t="s">
        <v>3771</v>
      </c>
      <c r="F13" s="1" t="s">
        <v>3772</v>
      </c>
      <c r="G13" s="99"/>
    </row>
    <row r="14" spans="1:9" ht="13">
      <c r="F14" s="1" t="s">
        <v>3773</v>
      </c>
      <c r="G14" s="99"/>
    </row>
    <row r="15" spans="1:9" ht="13">
      <c r="E15" s="1" t="s">
        <v>3774</v>
      </c>
      <c r="F15" s="1" t="s">
        <v>651</v>
      </c>
      <c r="G15" s="1">
        <v>1</v>
      </c>
    </row>
    <row r="16" spans="1:9" ht="13">
      <c r="E16" s="1" t="s">
        <v>3775</v>
      </c>
      <c r="F16" s="1" t="s">
        <v>3776</v>
      </c>
      <c r="G16" s="98">
        <v>54</v>
      </c>
    </row>
    <row r="17" spans="5:7" ht="13">
      <c r="F17" s="1" t="s">
        <v>3777</v>
      </c>
      <c r="G17" s="99"/>
    </row>
    <row r="18" spans="5:7" ht="13">
      <c r="F18" s="1" t="s">
        <v>3778</v>
      </c>
      <c r="G18" s="99"/>
    </row>
    <row r="19" spans="5:7" ht="13">
      <c r="F19" s="1" t="s">
        <v>657</v>
      </c>
      <c r="G19" s="99"/>
    </row>
    <row r="20" spans="5:7" ht="13">
      <c r="F20" s="1" t="s">
        <v>3779</v>
      </c>
      <c r="G20" s="99"/>
    </row>
    <row r="21" spans="5:7" ht="13">
      <c r="F21" s="1" t="s">
        <v>3780</v>
      </c>
      <c r="G21" s="99"/>
    </row>
    <row r="22" spans="5:7" ht="13">
      <c r="F22" s="1" t="s">
        <v>92</v>
      </c>
      <c r="G22" s="99"/>
    </row>
    <row r="23" spans="5:7" ht="13">
      <c r="F23" s="1" t="s">
        <v>659</v>
      </c>
      <c r="G23" s="99"/>
    </row>
    <row r="24" spans="5:7" ht="13">
      <c r="F24" s="1" t="s">
        <v>656</v>
      </c>
      <c r="G24" s="99"/>
    </row>
    <row r="25" spans="5:7" ht="13">
      <c r="F25" s="1" t="s">
        <v>660</v>
      </c>
      <c r="G25" s="99"/>
    </row>
    <row r="26" spans="5:7" ht="13">
      <c r="E26" s="31" t="s">
        <v>3781</v>
      </c>
      <c r="F26" s="1" t="s">
        <v>3782</v>
      </c>
      <c r="G26" s="99"/>
    </row>
    <row r="27" spans="5:7" ht="13">
      <c r="F27" s="1" t="s">
        <v>3783</v>
      </c>
      <c r="G27" s="99"/>
    </row>
    <row r="28" spans="5:7" ht="13">
      <c r="F28" s="1" t="s">
        <v>3784</v>
      </c>
      <c r="G28" s="99"/>
    </row>
    <row r="29" spans="5:7" ht="13">
      <c r="F29" s="1" t="s">
        <v>3785</v>
      </c>
      <c r="G29" s="99"/>
    </row>
    <row r="30" spans="5:7" ht="13">
      <c r="F30" s="1" t="s">
        <v>3786</v>
      </c>
      <c r="G30" s="99"/>
    </row>
    <row r="31" spans="5:7" ht="13">
      <c r="F31" s="1" t="s">
        <v>3787</v>
      </c>
      <c r="G31" s="99"/>
    </row>
    <row r="32" spans="5:7" ht="13">
      <c r="F32" s="1" t="s">
        <v>664</v>
      </c>
      <c r="G32" s="99"/>
    </row>
    <row r="33" spans="5:7" ht="13">
      <c r="F33" s="1" t="s">
        <v>665</v>
      </c>
      <c r="G33" s="99"/>
    </row>
    <row r="34" spans="5:7" ht="13">
      <c r="F34" s="1" t="s">
        <v>3788</v>
      </c>
      <c r="G34" s="99"/>
    </row>
    <row r="35" spans="5:7" ht="13">
      <c r="F35" s="1" t="s">
        <v>666</v>
      </c>
      <c r="G35" s="99"/>
    </row>
    <row r="36" spans="5:7" ht="13">
      <c r="F36" s="1" t="s">
        <v>673</v>
      </c>
      <c r="G36" s="99"/>
    </row>
    <row r="37" spans="5:7" ht="13">
      <c r="E37" s="31"/>
      <c r="F37" s="1" t="s">
        <v>674</v>
      </c>
      <c r="G37" s="99"/>
    </row>
    <row r="38" spans="5:7" ht="13">
      <c r="F38" s="1" t="s">
        <v>3789</v>
      </c>
      <c r="G38" s="99"/>
    </row>
    <row r="39" spans="5:7" ht="13">
      <c r="F39" s="1" t="s">
        <v>675</v>
      </c>
      <c r="G39" s="99"/>
    </row>
    <row r="40" spans="5:7" ht="13">
      <c r="F40" s="1" t="s">
        <v>676</v>
      </c>
      <c r="G40" s="99"/>
    </row>
    <row r="41" spans="5:7" ht="13">
      <c r="F41" s="1" t="s">
        <v>677</v>
      </c>
      <c r="G41" s="99"/>
    </row>
    <row r="42" spans="5:7" ht="13">
      <c r="F42" s="1" t="s">
        <v>678</v>
      </c>
      <c r="G42" s="99"/>
    </row>
    <row r="43" spans="5:7" ht="13">
      <c r="F43" s="1" t="s">
        <v>679</v>
      </c>
      <c r="G43" s="99"/>
    </row>
    <row r="44" spans="5:7" ht="13">
      <c r="F44" s="1" t="s">
        <v>680</v>
      </c>
      <c r="G44" s="99"/>
    </row>
    <row r="45" spans="5:7" ht="13">
      <c r="F45" s="1" t="s">
        <v>683</v>
      </c>
      <c r="G45" s="99"/>
    </row>
    <row r="46" spans="5:7" ht="13">
      <c r="E46" s="31"/>
      <c r="F46" s="1" t="s">
        <v>684</v>
      </c>
      <c r="G46" s="99"/>
    </row>
    <row r="47" spans="5:7" ht="13">
      <c r="F47" s="1" t="s">
        <v>685</v>
      </c>
      <c r="G47" s="99"/>
    </row>
    <row r="48" spans="5:7" ht="13">
      <c r="F48" s="1" t="s">
        <v>686</v>
      </c>
      <c r="G48" s="99"/>
    </row>
    <row r="49" spans="5:7" ht="13">
      <c r="E49" s="31" t="s">
        <v>3790</v>
      </c>
      <c r="F49" s="1" t="s">
        <v>3791</v>
      </c>
      <c r="G49" s="99"/>
    </row>
    <row r="50" spans="5:7" ht="13">
      <c r="F50" s="1" t="s">
        <v>689</v>
      </c>
      <c r="G50" s="99"/>
    </row>
    <row r="51" spans="5:7" ht="13">
      <c r="F51" s="1" t="s">
        <v>690</v>
      </c>
      <c r="G51" s="99"/>
    </row>
    <row r="52" spans="5:7" ht="13">
      <c r="E52" s="31" t="s">
        <v>3792</v>
      </c>
      <c r="F52" s="1" t="s">
        <v>692</v>
      </c>
      <c r="G52" s="99"/>
    </row>
    <row r="53" spans="5:7" ht="13">
      <c r="F53" s="1" t="s">
        <v>693</v>
      </c>
      <c r="G53" s="99"/>
    </row>
    <row r="54" spans="5:7" ht="13">
      <c r="F54" s="1" t="s">
        <v>695</v>
      </c>
      <c r="G54" s="99"/>
    </row>
    <row r="55" spans="5:7" ht="13">
      <c r="F55" s="1" t="s">
        <v>3793</v>
      </c>
      <c r="G55" s="99"/>
    </row>
    <row r="56" spans="5:7" ht="13">
      <c r="F56" s="1" t="s">
        <v>699</v>
      </c>
      <c r="G56" s="99"/>
    </row>
    <row r="57" spans="5:7" ht="13">
      <c r="F57" s="1" t="s">
        <v>3794</v>
      </c>
      <c r="G57" s="99"/>
    </row>
    <row r="58" spans="5:7" ht="13">
      <c r="F58" s="1" t="s">
        <v>3795</v>
      </c>
      <c r="G58" s="99"/>
    </row>
    <row r="59" spans="5:7" ht="13">
      <c r="F59" s="1" t="s">
        <v>701</v>
      </c>
      <c r="G59" s="99"/>
    </row>
    <row r="60" spans="5:7" ht="13">
      <c r="F60" s="1" t="s">
        <v>694</v>
      </c>
      <c r="G60" s="99"/>
    </row>
    <row r="61" spans="5:7" ht="13">
      <c r="F61" s="1" t="s">
        <v>3796</v>
      </c>
      <c r="G61" s="99"/>
    </row>
    <row r="62" spans="5:7" ht="13">
      <c r="F62" s="1" t="s">
        <v>702</v>
      </c>
      <c r="G62" s="99"/>
    </row>
    <row r="63" spans="5:7" ht="13">
      <c r="F63" s="1" t="s">
        <v>3797</v>
      </c>
      <c r="G63" s="99"/>
    </row>
    <row r="64" spans="5:7" ht="13">
      <c r="F64" s="1" t="s">
        <v>703</v>
      </c>
      <c r="G64" s="99"/>
    </row>
    <row r="65" spans="5:7" ht="13">
      <c r="F65" s="1" t="s">
        <v>704</v>
      </c>
      <c r="G65" s="99"/>
    </row>
    <row r="66" spans="5:7" ht="13">
      <c r="E66" s="31" t="s">
        <v>707</v>
      </c>
      <c r="F66" s="1" t="s">
        <v>3798</v>
      </c>
      <c r="G66" s="99"/>
    </row>
    <row r="67" spans="5:7" ht="13">
      <c r="F67" s="1" t="s">
        <v>3799</v>
      </c>
      <c r="G67" s="99"/>
    </row>
    <row r="68" spans="5:7" ht="13">
      <c r="F68" s="1" t="s">
        <v>3800</v>
      </c>
      <c r="G68" s="99"/>
    </row>
    <row r="69" spans="5:7" ht="13">
      <c r="F69" s="1" t="s">
        <v>3801</v>
      </c>
      <c r="G69" s="99"/>
    </row>
    <row r="70" spans="5:7" ht="13">
      <c r="E70" s="1" t="s">
        <v>3802</v>
      </c>
      <c r="F70" s="1" t="s">
        <v>3803</v>
      </c>
      <c r="G70" s="98">
        <v>16</v>
      </c>
    </row>
    <row r="71" spans="5:7" ht="13">
      <c r="F71" s="1" t="s">
        <v>3804</v>
      </c>
      <c r="G71" s="99"/>
    </row>
    <row r="72" spans="5:7" ht="13">
      <c r="F72" s="1" t="s">
        <v>3805</v>
      </c>
      <c r="G72" s="99"/>
    </row>
    <row r="73" spans="5:7" ht="13">
      <c r="F73" s="1" t="s">
        <v>3806</v>
      </c>
      <c r="G73" s="99"/>
    </row>
    <row r="74" spans="5:7" ht="13">
      <c r="F74" s="1" t="s">
        <v>719</v>
      </c>
      <c r="G74" s="99"/>
    </row>
    <row r="75" spans="5:7" ht="13">
      <c r="F75" s="1" t="s">
        <v>717</v>
      </c>
      <c r="G75" s="99"/>
    </row>
    <row r="76" spans="5:7" ht="13">
      <c r="F76" s="1" t="s">
        <v>80</v>
      </c>
      <c r="G76" s="99"/>
    </row>
    <row r="77" spans="5:7" ht="13">
      <c r="F77" s="1" t="s">
        <v>3807</v>
      </c>
      <c r="G77" s="99"/>
    </row>
    <row r="78" spans="5:7" ht="13">
      <c r="F78" s="1" t="s">
        <v>3808</v>
      </c>
      <c r="G78" s="99"/>
    </row>
    <row r="79" spans="5:7" ht="13">
      <c r="F79" s="1" t="s">
        <v>3809</v>
      </c>
      <c r="G79" s="99"/>
    </row>
    <row r="80" spans="5:7" ht="13">
      <c r="F80" s="1" t="s">
        <v>721</v>
      </c>
      <c r="G80" s="99"/>
    </row>
    <row r="81" spans="3:7" ht="13">
      <c r="F81" s="1" t="s">
        <v>3810</v>
      </c>
      <c r="G81" s="99"/>
    </row>
    <row r="82" spans="3:7" ht="13">
      <c r="F82" s="1" t="s">
        <v>722</v>
      </c>
      <c r="G82" s="99"/>
    </row>
    <row r="83" spans="3:7" ht="13">
      <c r="F83" s="1" t="s">
        <v>723</v>
      </c>
      <c r="G83" s="99"/>
    </row>
    <row r="84" spans="3:7" ht="13">
      <c r="F84" s="1" t="s">
        <v>82</v>
      </c>
      <c r="G84" s="99"/>
    </row>
    <row r="85" spans="3:7" ht="13">
      <c r="F85" s="1" t="s">
        <v>3811</v>
      </c>
      <c r="G85" s="99"/>
    </row>
    <row r="86" spans="3:7" ht="13">
      <c r="E86" s="1" t="s">
        <v>729</v>
      </c>
      <c r="F86" s="1" t="s">
        <v>730</v>
      </c>
      <c r="G86" s="98">
        <v>4</v>
      </c>
    </row>
    <row r="87" spans="3:7" ht="13">
      <c r="F87" s="1" t="s">
        <v>731</v>
      </c>
      <c r="G87" s="99"/>
    </row>
    <row r="88" spans="3:7" ht="13">
      <c r="F88" s="1" t="s">
        <v>732</v>
      </c>
      <c r="G88" s="99"/>
    </row>
    <row r="89" spans="3:7" ht="13">
      <c r="F89" s="1" t="s">
        <v>733</v>
      </c>
      <c r="G89" s="99"/>
    </row>
    <row r="90" spans="3:7" ht="13">
      <c r="C90" s="1" t="s">
        <v>734</v>
      </c>
      <c r="E90" s="1" t="s">
        <v>93</v>
      </c>
      <c r="F90" s="1" t="s">
        <v>742</v>
      </c>
      <c r="G90" s="98">
        <v>38</v>
      </c>
    </row>
    <row r="91" spans="3:7" ht="13">
      <c r="E91" s="31" t="s">
        <v>740</v>
      </c>
      <c r="F91" s="1" t="s">
        <v>3812</v>
      </c>
      <c r="G91" s="99"/>
    </row>
    <row r="92" spans="3:7" ht="13">
      <c r="F92" s="1" t="s">
        <v>3813</v>
      </c>
      <c r="G92" s="99"/>
    </row>
    <row r="93" spans="3:7" ht="13">
      <c r="F93" s="1" t="s">
        <v>3814</v>
      </c>
      <c r="G93" s="99"/>
    </row>
    <row r="94" spans="3:7" ht="13">
      <c r="F94" s="1" t="s">
        <v>748</v>
      </c>
      <c r="G94" s="99"/>
    </row>
    <row r="95" spans="3:7" ht="13">
      <c r="F95" s="1" t="s">
        <v>749</v>
      </c>
      <c r="G95" s="99"/>
    </row>
    <row r="96" spans="3:7" ht="13">
      <c r="F96" s="1" t="s">
        <v>3815</v>
      </c>
      <c r="G96" s="99"/>
    </row>
    <row r="97" spans="6:7" ht="13">
      <c r="F97" s="1" t="s">
        <v>753</v>
      </c>
      <c r="G97" s="99"/>
    </row>
    <row r="98" spans="6:7" ht="13">
      <c r="F98" s="1" t="s">
        <v>3816</v>
      </c>
      <c r="G98" s="99"/>
    </row>
    <row r="99" spans="6:7" ht="13">
      <c r="F99" s="1" t="s">
        <v>754</v>
      </c>
      <c r="G99" s="99"/>
    </row>
    <row r="100" spans="6:7" ht="13">
      <c r="F100" s="1" t="s">
        <v>3817</v>
      </c>
      <c r="G100" s="99"/>
    </row>
    <row r="101" spans="6:7" ht="13">
      <c r="F101" s="1" t="s">
        <v>3818</v>
      </c>
      <c r="G101" s="99"/>
    </row>
    <row r="102" spans="6:7" ht="13">
      <c r="F102" s="1" t="s">
        <v>678</v>
      </c>
      <c r="G102" s="99"/>
    </row>
    <row r="103" spans="6:7" ht="13">
      <c r="F103" s="1" t="s">
        <v>680</v>
      </c>
      <c r="G103" s="99"/>
    </row>
    <row r="104" spans="6:7" ht="13">
      <c r="F104" s="1" t="s">
        <v>3819</v>
      </c>
      <c r="G104" s="99"/>
    </row>
    <row r="105" spans="6:7" ht="13">
      <c r="F105" s="1" t="s">
        <v>3820</v>
      </c>
      <c r="G105" s="99"/>
    </row>
    <row r="106" spans="6:7" ht="13">
      <c r="F106" s="1" t="s">
        <v>3821</v>
      </c>
      <c r="G106" s="99"/>
    </row>
    <row r="107" spans="6:7" ht="13">
      <c r="F107" s="1" t="s">
        <v>3822</v>
      </c>
      <c r="G107" s="99"/>
    </row>
    <row r="108" spans="6:7" ht="13">
      <c r="F108" s="1" t="s">
        <v>757</v>
      </c>
      <c r="G108" s="99"/>
    </row>
    <row r="109" spans="6:7" ht="13">
      <c r="F109" s="1" t="s">
        <v>758</v>
      </c>
      <c r="G109" s="99"/>
    </row>
    <row r="110" spans="6:7" ht="13">
      <c r="F110" s="1" t="s">
        <v>3823</v>
      </c>
      <c r="G110" s="99"/>
    </row>
    <row r="111" spans="6:7" ht="13">
      <c r="F111" s="1" t="s">
        <v>3824</v>
      </c>
      <c r="G111" s="99"/>
    </row>
    <row r="112" spans="6:7" ht="13">
      <c r="F112" s="1" t="s">
        <v>760</v>
      </c>
      <c r="G112" s="99"/>
    </row>
    <row r="113" spans="5:7" ht="13">
      <c r="F113" s="1" t="s">
        <v>761</v>
      </c>
      <c r="G113" s="99"/>
    </row>
    <row r="114" spans="5:7" ht="13">
      <c r="F114" s="1" t="s">
        <v>3825</v>
      </c>
      <c r="G114" s="99"/>
    </row>
    <row r="115" spans="5:7" ht="13">
      <c r="F115" s="1" t="s">
        <v>3826</v>
      </c>
      <c r="G115" s="99"/>
    </row>
    <row r="116" spans="5:7" ht="13">
      <c r="F116" s="1" t="s">
        <v>762</v>
      </c>
      <c r="G116" s="99"/>
    </row>
    <row r="117" spans="5:7" ht="13">
      <c r="F117" s="1" t="s">
        <v>763</v>
      </c>
      <c r="G117" s="99"/>
    </row>
    <row r="118" spans="5:7" ht="13">
      <c r="F118" s="1" t="s">
        <v>764</v>
      </c>
      <c r="G118" s="99"/>
    </row>
    <row r="119" spans="5:7" ht="13">
      <c r="F119" s="1" t="s">
        <v>765</v>
      </c>
      <c r="G119" s="99"/>
    </row>
    <row r="120" spans="5:7" ht="13">
      <c r="E120" s="31" t="s">
        <v>766</v>
      </c>
      <c r="F120" s="1" t="s">
        <v>767</v>
      </c>
      <c r="G120" s="99"/>
    </row>
    <row r="121" spans="5:7" ht="13">
      <c r="F121" s="1" t="s">
        <v>98</v>
      </c>
      <c r="G121" s="99"/>
    </row>
    <row r="122" spans="5:7" ht="13">
      <c r="F122" s="1" t="s">
        <v>99</v>
      </c>
      <c r="G122" s="99"/>
    </row>
    <row r="123" spans="5:7" ht="13">
      <c r="F123" s="1" t="s">
        <v>3827</v>
      </c>
      <c r="G123" s="99"/>
    </row>
    <row r="124" spans="5:7" ht="13">
      <c r="F124" s="1" t="s">
        <v>100</v>
      </c>
      <c r="G124" s="99"/>
    </row>
    <row r="125" spans="5:7" ht="13">
      <c r="F125" s="1" t="s">
        <v>3828</v>
      </c>
      <c r="G125" s="99"/>
    </row>
    <row r="126" spans="5:7" ht="13">
      <c r="F126" s="1" t="s">
        <v>768</v>
      </c>
      <c r="G126" s="99"/>
    </row>
    <row r="127" spans="5:7" ht="13">
      <c r="F127" s="1" t="s">
        <v>3829</v>
      </c>
      <c r="G127" s="99"/>
    </row>
    <row r="128" spans="5:7" ht="13">
      <c r="E128" s="1" t="s">
        <v>769</v>
      </c>
      <c r="F128" s="1" t="s">
        <v>3830</v>
      </c>
      <c r="G128" s="98">
        <v>17</v>
      </c>
    </row>
    <row r="129" spans="6:7" ht="13">
      <c r="F129" s="1" t="s">
        <v>3831</v>
      </c>
      <c r="G129" s="99"/>
    </row>
    <row r="130" spans="6:7" ht="13">
      <c r="F130" s="1" t="s">
        <v>772</v>
      </c>
      <c r="G130" s="99"/>
    </row>
    <row r="131" spans="6:7" ht="13">
      <c r="F131" s="1" t="s">
        <v>3832</v>
      </c>
      <c r="G131" s="99"/>
    </row>
    <row r="132" spans="6:7" ht="13">
      <c r="F132" s="1" t="s">
        <v>773</v>
      </c>
      <c r="G132" s="99"/>
    </row>
    <row r="133" spans="6:7" ht="13">
      <c r="F133" s="1" t="s">
        <v>3833</v>
      </c>
      <c r="G133" s="99"/>
    </row>
    <row r="134" spans="6:7" ht="13">
      <c r="F134" s="1" t="s">
        <v>775</v>
      </c>
      <c r="G134" s="99"/>
    </row>
    <row r="135" spans="6:7" ht="13">
      <c r="F135" s="1" t="s">
        <v>3834</v>
      </c>
      <c r="G135" s="99"/>
    </row>
    <row r="136" spans="6:7" ht="13">
      <c r="F136" s="1" t="s">
        <v>777</v>
      </c>
      <c r="G136" s="99"/>
    </row>
    <row r="137" spans="6:7" ht="13">
      <c r="F137" s="1" t="s">
        <v>778</v>
      </c>
      <c r="G137" s="99"/>
    </row>
    <row r="138" spans="6:7" ht="13">
      <c r="F138" s="1" t="s">
        <v>779</v>
      </c>
      <c r="G138" s="99"/>
    </row>
    <row r="139" spans="6:7" ht="13">
      <c r="F139" s="1" t="s">
        <v>780</v>
      </c>
      <c r="G139" s="99"/>
    </row>
    <row r="140" spans="6:7" ht="13">
      <c r="F140" s="1" t="s">
        <v>781</v>
      </c>
      <c r="G140" s="99"/>
    </row>
    <row r="141" spans="6:7" ht="13">
      <c r="F141" s="1" t="s">
        <v>782</v>
      </c>
      <c r="G141" s="99"/>
    </row>
    <row r="142" spans="6:7" ht="13">
      <c r="F142" s="1" t="s">
        <v>106</v>
      </c>
      <c r="G142" s="99"/>
    </row>
    <row r="143" spans="6:7" ht="13">
      <c r="F143" s="1" t="s">
        <v>108</v>
      </c>
      <c r="G143" s="99"/>
    </row>
    <row r="144" spans="6:7" ht="13">
      <c r="F144" s="1" t="s">
        <v>783</v>
      </c>
      <c r="G144" s="99"/>
    </row>
    <row r="145" spans="3:7" ht="13">
      <c r="E145" s="1" t="s">
        <v>737</v>
      </c>
      <c r="F145" s="1" t="s">
        <v>738</v>
      </c>
      <c r="G145" s="1">
        <v>1</v>
      </c>
    </row>
    <row r="146" spans="3:7" ht="13">
      <c r="C146" s="1" t="s">
        <v>18</v>
      </c>
      <c r="D146" s="1" t="s">
        <v>1100</v>
      </c>
      <c r="E146" s="1" t="s">
        <v>4607</v>
      </c>
      <c r="F146" s="1" t="s">
        <v>1102</v>
      </c>
      <c r="G146" s="1">
        <v>1</v>
      </c>
    </row>
    <row r="147" spans="3:7" ht="13">
      <c r="E147" s="1" t="s">
        <v>4608</v>
      </c>
      <c r="F147" s="1" t="s">
        <v>1225</v>
      </c>
      <c r="G147" s="98">
        <v>197</v>
      </c>
    </row>
    <row r="148" spans="3:7" ht="13">
      <c r="E148" s="30" t="s">
        <v>3835</v>
      </c>
      <c r="F148" s="1" t="s">
        <v>1226</v>
      </c>
      <c r="G148" s="99"/>
    </row>
    <row r="149" spans="3:7" ht="13">
      <c r="F149" s="1" t="s">
        <v>3836</v>
      </c>
      <c r="G149" s="99"/>
    </row>
    <row r="150" spans="3:7" ht="13">
      <c r="F150" s="1" t="s">
        <v>3837</v>
      </c>
      <c r="G150" s="99"/>
    </row>
    <row r="151" spans="3:7" ht="13">
      <c r="F151" s="1" t="s">
        <v>3838</v>
      </c>
      <c r="G151" s="99"/>
    </row>
    <row r="152" spans="3:7" ht="13">
      <c r="F152" s="1" t="s">
        <v>1255</v>
      </c>
      <c r="G152" s="99"/>
    </row>
    <row r="153" spans="3:7" ht="13">
      <c r="F153" s="1" t="s">
        <v>3839</v>
      </c>
      <c r="G153" s="99"/>
    </row>
    <row r="154" spans="3:7" ht="13">
      <c r="F154" s="1" t="s">
        <v>1238</v>
      </c>
      <c r="G154" s="99"/>
    </row>
    <row r="155" spans="3:7" ht="13">
      <c r="F155" s="1" t="s">
        <v>1240</v>
      </c>
      <c r="G155" s="99"/>
    </row>
    <row r="156" spans="3:7" ht="13">
      <c r="F156" s="1" t="s">
        <v>1150</v>
      </c>
      <c r="G156" s="99"/>
    </row>
    <row r="157" spans="3:7" ht="13">
      <c r="F157" s="1" t="s">
        <v>1258</v>
      </c>
      <c r="G157" s="99"/>
    </row>
    <row r="158" spans="3:7" ht="13">
      <c r="F158" s="1" t="s">
        <v>1260</v>
      </c>
      <c r="G158" s="99"/>
    </row>
    <row r="159" spans="3:7" ht="13">
      <c r="F159" s="1" t="s">
        <v>3840</v>
      </c>
      <c r="G159" s="99"/>
    </row>
    <row r="160" spans="3:7" ht="13">
      <c r="F160" s="1" t="s">
        <v>1183</v>
      </c>
      <c r="G160" s="99"/>
    </row>
    <row r="161" spans="5:7" ht="13">
      <c r="F161" s="1" t="s">
        <v>944</v>
      </c>
      <c r="G161" s="99"/>
    </row>
    <row r="162" spans="5:7" ht="13">
      <c r="F162" s="1" t="s">
        <v>1199</v>
      </c>
      <c r="G162" s="99"/>
    </row>
    <row r="163" spans="5:7" ht="13">
      <c r="F163" s="1" t="s">
        <v>1248</v>
      </c>
      <c r="G163" s="99"/>
    </row>
    <row r="164" spans="5:7" ht="13">
      <c r="F164" s="1" t="s">
        <v>1249</v>
      </c>
      <c r="G164" s="99"/>
    </row>
    <row r="165" spans="5:7" ht="13">
      <c r="E165" s="31" t="s">
        <v>3841</v>
      </c>
      <c r="F165" s="1" t="s">
        <v>3842</v>
      </c>
      <c r="G165" s="99"/>
    </row>
    <row r="166" spans="5:7" ht="13">
      <c r="F166" s="1" t="s">
        <v>1229</v>
      </c>
      <c r="G166" s="99"/>
    </row>
    <row r="167" spans="5:7" ht="13">
      <c r="F167" s="1" t="s">
        <v>1172</v>
      </c>
      <c r="G167" s="99"/>
    </row>
    <row r="168" spans="5:7" ht="13">
      <c r="F168" s="1" t="s">
        <v>1250</v>
      </c>
      <c r="G168" s="99"/>
    </row>
    <row r="169" spans="5:7" ht="13">
      <c r="F169" s="1" t="s">
        <v>3843</v>
      </c>
      <c r="G169" s="99"/>
    </row>
    <row r="170" spans="5:7" ht="13">
      <c r="F170" s="1" t="s">
        <v>3844</v>
      </c>
      <c r="G170" s="99"/>
    </row>
    <row r="171" spans="5:7" ht="13">
      <c r="F171" s="1" t="s">
        <v>1251</v>
      </c>
      <c r="G171" s="99"/>
    </row>
    <row r="172" spans="5:7" ht="13">
      <c r="F172" s="1" t="s">
        <v>3845</v>
      </c>
      <c r="G172" s="99"/>
    </row>
    <row r="173" spans="5:7" ht="13">
      <c r="F173" s="1" t="s">
        <v>1252</v>
      </c>
      <c r="G173" s="99"/>
    </row>
    <row r="174" spans="5:7" ht="13">
      <c r="F174" s="1" t="s">
        <v>3846</v>
      </c>
      <c r="G174" s="99"/>
    </row>
    <row r="175" spans="5:7" ht="13">
      <c r="F175" s="1" t="s">
        <v>3847</v>
      </c>
      <c r="G175" s="99"/>
    </row>
    <row r="176" spans="5:7" ht="13">
      <c r="F176" s="1" t="s">
        <v>3848</v>
      </c>
      <c r="G176" s="99"/>
    </row>
    <row r="177" spans="6:7" ht="13">
      <c r="F177" s="1" t="s">
        <v>1108</v>
      </c>
      <c r="G177" s="99"/>
    </row>
    <row r="178" spans="6:7" ht="13">
      <c r="F178" s="1" t="s">
        <v>3849</v>
      </c>
      <c r="G178" s="99"/>
    </row>
    <row r="179" spans="6:7" ht="13">
      <c r="F179" s="1" t="s">
        <v>3850</v>
      </c>
      <c r="G179" s="99"/>
    </row>
    <row r="180" spans="6:7" ht="13">
      <c r="F180" s="1" t="s">
        <v>3851</v>
      </c>
      <c r="G180" s="99"/>
    </row>
    <row r="181" spans="6:7" ht="13">
      <c r="F181" s="1" t="s">
        <v>3852</v>
      </c>
      <c r="G181" s="99"/>
    </row>
    <row r="182" spans="6:7" ht="13">
      <c r="F182" s="1" t="s">
        <v>3853</v>
      </c>
      <c r="G182" s="99"/>
    </row>
    <row r="183" spans="6:7" ht="13">
      <c r="F183" s="1" t="s">
        <v>3854</v>
      </c>
      <c r="G183" s="99"/>
    </row>
    <row r="184" spans="6:7" ht="13">
      <c r="F184" s="1" t="s">
        <v>1262</v>
      </c>
      <c r="G184" s="99"/>
    </row>
    <row r="185" spans="6:7" ht="13">
      <c r="F185" s="1" t="s">
        <v>3855</v>
      </c>
      <c r="G185" s="99"/>
    </row>
    <row r="186" spans="6:7" ht="13">
      <c r="F186" s="1" t="s">
        <v>3856</v>
      </c>
      <c r="G186" s="99"/>
    </row>
    <row r="187" spans="6:7" ht="13">
      <c r="F187" s="1" t="s">
        <v>3857</v>
      </c>
      <c r="G187" s="99"/>
    </row>
    <row r="188" spans="6:7" ht="13">
      <c r="F188" s="1" t="s">
        <v>1112</v>
      </c>
      <c r="G188" s="99"/>
    </row>
    <row r="189" spans="6:7" ht="13">
      <c r="F189" s="1" t="s">
        <v>1267</v>
      </c>
      <c r="G189" s="99"/>
    </row>
    <row r="190" spans="6:7" ht="13">
      <c r="F190" s="1" t="s">
        <v>260</v>
      </c>
      <c r="G190" s="99"/>
    </row>
    <row r="191" spans="6:7" ht="13">
      <c r="F191" s="1" t="s">
        <v>3858</v>
      </c>
      <c r="G191" s="99"/>
    </row>
    <row r="192" spans="6:7" ht="13">
      <c r="F192" s="1" t="s">
        <v>1113</v>
      </c>
      <c r="G192" s="99"/>
    </row>
    <row r="193" spans="6:7" ht="13">
      <c r="F193" s="1" t="s">
        <v>1269</v>
      </c>
      <c r="G193" s="99"/>
    </row>
    <row r="194" spans="6:7" ht="13">
      <c r="F194" s="1" t="s">
        <v>1270</v>
      </c>
      <c r="G194" s="99"/>
    </row>
    <row r="195" spans="6:7" ht="13">
      <c r="F195" s="1" t="s">
        <v>3859</v>
      </c>
      <c r="G195" s="99"/>
    </row>
    <row r="196" spans="6:7" ht="13">
      <c r="F196" s="1" t="s">
        <v>1271</v>
      </c>
      <c r="G196" s="99"/>
    </row>
    <row r="197" spans="6:7" ht="13">
      <c r="F197" s="1" t="s">
        <v>3860</v>
      </c>
      <c r="G197" s="99"/>
    </row>
    <row r="198" spans="6:7" ht="13">
      <c r="F198" s="1" t="s">
        <v>1275</v>
      </c>
      <c r="G198" s="99"/>
    </row>
    <row r="199" spans="6:7" ht="13">
      <c r="F199" s="1" t="s">
        <v>1276</v>
      </c>
      <c r="G199" s="99"/>
    </row>
    <row r="200" spans="6:7" ht="13">
      <c r="F200" s="1" t="s">
        <v>1278</v>
      </c>
      <c r="G200" s="99"/>
    </row>
    <row r="201" spans="6:7" ht="13">
      <c r="F201" s="1" t="s">
        <v>3861</v>
      </c>
      <c r="G201" s="99"/>
    </row>
    <row r="202" spans="6:7" ht="13">
      <c r="F202" s="1" t="s">
        <v>3862</v>
      </c>
      <c r="G202" s="99"/>
    </row>
    <row r="203" spans="6:7" ht="13">
      <c r="F203" s="1" t="s">
        <v>3863</v>
      </c>
      <c r="G203" s="99"/>
    </row>
    <row r="204" spans="6:7" ht="13">
      <c r="F204" s="1" t="s">
        <v>1110</v>
      </c>
      <c r="G204" s="99"/>
    </row>
    <row r="205" spans="6:7" ht="13">
      <c r="F205" s="1" t="s">
        <v>3864</v>
      </c>
      <c r="G205" s="99"/>
    </row>
    <row r="206" spans="6:7" ht="13">
      <c r="F206" s="1" t="s">
        <v>3865</v>
      </c>
      <c r="G206" s="99"/>
    </row>
    <row r="207" spans="6:7" ht="13">
      <c r="F207" s="1" t="s">
        <v>1280</v>
      </c>
      <c r="G207" s="99"/>
    </row>
    <row r="208" spans="6:7" ht="13">
      <c r="F208" s="1" t="s">
        <v>1118</v>
      </c>
      <c r="G208" s="99"/>
    </row>
    <row r="209" spans="6:7" ht="13">
      <c r="F209" s="1" t="s">
        <v>3866</v>
      </c>
      <c r="G209" s="99"/>
    </row>
    <row r="210" spans="6:7" ht="13">
      <c r="F210" s="1" t="s">
        <v>3867</v>
      </c>
      <c r="G210" s="99"/>
    </row>
    <row r="211" spans="6:7" ht="13">
      <c r="F211" s="1" t="s">
        <v>1120</v>
      </c>
      <c r="G211" s="99"/>
    </row>
    <row r="212" spans="6:7" ht="13">
      <c r="F212" s="1" t="s">
        <v>1283</v>
      </c>
      <c r="G212" s="99"/>
    </row>
    <row r="213" spans="6:7" ht="13">
      <c r="F213" s="1" t="s">
        <v>1121</v>
      </c>
      <c r="G213" s="99"/>
    </row>
    <row r="214" spans="6:7" ht="13">
      <c r="F214" s="1" t="s">
        <v>3868</v>
      </c>
      <c r="G214" s="99"/>
    </row>
    <row r="215" spans="6:7" ht="13">
      <c r="F215" s="1" t="s">
        <v>3869</v>
      </c>
      <c r="G215" s="99"/>
    </row>
    <row r="216" spans="6:7" ht="13">
      <c r="F216" s="1" t="s">
        <v>3870</v>
      </c>
      <c r="G216" s="99"/>
    </row>
    <row r="217" spans="6:7" ht="13">
      <c r="F217" s="1" t="s">
        <v>3871</v>
      </c>
      <c r="G217" s="99"/>
    </row>
    <row r="218" spans="6:7" ht="13">
      <c r="F218" s="1" t="s">
        <v>1126</v>
      </c>
      <c r="G218" s="99"/>
    </row>
    <row r="219" spans="6:7" ht="13">
      <c r="F219" s="1" t="s">
        <v>3872</v>
      </c>
      <c r="G219" s="99"/>
    </row>
    <row r="220" spans="6:7" ht="13">
      <c r="F220" s="1" t="s">
        <v>1128</v>
      </c>
      <c r="G220" s="99"/>
    </row>
    <row r="221" spans="6:7" ht="13">
      <c r="F221" s="1" t="s">
        <v>1130</v>
      </c>
      <c r="G221" s="99"/>
    </row>
    <row r="222" spans="6:7" ht="13">
      <c r="F222" s="1" t="s">
        <v>3873</v>
      </c>
      <c r="G222" s="99"/>
    </row>
    <row r="223" spans="6:7" ht="13">
      <c r="F223" s="1" t="s">
        <v>3874</v>
      </c>
      <c r="G223" s="99"/>
    </row>
    <row r="224" spans="6:7" ht="13">
      <c r="F224" s="1" t="s">
        <v>3875</v>
      </c>
      <c r="G224" s="99"/>
    </row>
    <row r="225" spans="6:7" ht="13">
      <c r="F225" s="1" t="s">
        <v>1131</v>
      </c>
      <c r="G225" s="99"/>
    </row>
    <row r="226" spans="6:7" ht="13">
      <c r="F226" s="1" t="s">
        <v>1132</v>
      </c>
      <c r="G226" s="99"/>
    </row>
    <row r="227" spans="6:7" ht="13">
      <c r="F227" s="1" t="s">
        <v>3876</v>
      </c>
      <c r="G227" s="99"/>
    </row>
    <row r="228" spans="6:7" ht="13">
      <c r="F228" s="1" t="s">
        <v>1289</v>
      </c>
      <c r="G228" s="99"/>
    </row>
    <row r="229" spans="6:7" ht="13">
      <c r="F229" s="1" t="s">
        <v>3877</v>
      </c>
      <c r="G229" s="99"/>
    </row>
    <row r="230" spans="6:7" ht="13">
      <c r="F230" s="1" t="s">
        <v>3878</v>
      </c>
      <c r="G230" s="99"/>
    </row>
    <row r="231" spans="6:7" ht="13">
      <c r="F231" s="1" t="s">
        <v>1135</v>
      </c>
      <c r="G231" s="99"/>
    </row>
    <row r="232" spans="6:7" ht="13">
      <c r="F232" s="1" t="s">
        <v>1136</v>
      </c>
      <c r="G232" s="99"/>
    </row>
    <row r="233" spans="6:7" ht="13">
      <c r="F233" s="1" t="s">
        <v>1137</v>
      </c>
      <c r="G233" s="99"/>
    </row>
    <row r="234" spans="6:7" ht="13">
      <c r="F234" s="1" t="s">
        <v>1138</v>
      </c>
      <c r="G234" s="99"/>
    </row>
    <row r="235" spans="6:7" ht="13">
      <c r="F235" s="1" t="s">
        <v>3879</v>
      </c>
      <c r="G235" s="99"/>
    </row>
    <row r="236" spans="6:7" ht="13">
      <c r="F236" s="1" t="s">
        <v>1291</v>
      </c>
      <c r="G236" s="99"/>
    </row>
    <row r="237" spans="6:7" ht="13">
      <c r="F237" s="1" t="s">
        <v>1139</v>
      </c>
      <c r="G237" s="99"/>
    </row>
    <row r="238" spans="6:7" ht="13">
      <c r="F238" s="1" t="s">
        <v>3880</v>
      </c>
      <c r="G238" s="99"/>
    </row>
    <row r="239" spans="6:7" ht="13">
      <c r="F239" s="1" t="s">
        <v>3881</v>
      </c>
      <c r="G239" s="99"/>
    </row>
    <row r="240" spans="6:7" ht="13">
      <c r="F240" s="1" t="s">
        <v>3882</v>
      </c>
      <c r="G240" s="99"/>
    </row>
    <row r="241" spans="6:7" ht="13">
      <c r="F241" s="1" t="s">
        <v>3883</v>
      </c>
      <c r="G241" s="99"/>
    </row>
    <row r="242" spans="6:7" ht="13">
      <c r="F242" s="1" t="s">
        <v>3884</v>
      </c>
      <c r="G242" s="99"/>
    </row>
    <row r="243" spans="6:7" ht="13">
      <c r="F243" s="1" t="s">
        <v>3885</v>
      </c>
      <c r="G243" s="99"/>
    </row>
    <row r="244" spans="6:7" ht="13">
      <c r="F244" s="1" t="s">
        <v>1227</v>
      </c>
      <c r="G244" s="99"/>
    </row>
    <row r="245" spans="6:7" ht="13">
      <c r="F245" s="1" t="s">
        <v>3886</v>
      </c>
      <c r="G245" s="99"/>
    </row>
    <row r="246" spans="6:7" ht="13">
      <c r="F246" s="1" t="s">
        <v>1231</v>
      </c>
      <c r="G246" s="99"/>
    </row>
    <row r="247" spans="6:7" ht="13">
      <c r="F247" s="1" t="s">
        <v>1233</v>
      </c>
      <c r="G247" s="99"/>
    </row>
    <row r="248" spans="6:7" ht="13">
      <c r="F248" s="1" t="s">
        <v>3887</v>
      </c>
      <c r="G248" s="99"/>
    </row>
    <row r="249" spans="6:7" ht="13">
      <c r="F249" s="1" t="s">
        <v>3888</v>
      </c>
      <c r="G249" s="99"/>
    </row>
    <row r="250" spans="6:7" ht="13">
      <c r="F250" s="1" t="s">
        <v>1235</v>
      </c>
      <c r="G250" s="99"/>
    </row>
    <row r="251" spans="6:7" ht="13">
      <c r="F251" s="1" t="s">
        <v>1237</v>
      </c>
      <c r="G251" s="99"/>
    </row>
    <row r="252" spans="6:7" ht="13">
      <c r="F252" s="1" t="s">
        <v>1239</v>
      </c>
      <c r="G252" s="99"/>
    </row>
    <row r="253" spans="6:7" ht="13">
      <c r="F253" s="1" t="s">
        <v>3889</v>
      </c>
      <c r="G253" s="99"/>
    </row>
    <row r="254" spans="6:7" ht="13">
      <c r="F254" s="1" t="s">
        <v>3890</v>
      </c>
      <c r="G254" s="99"/>
    </row>
    <row r="255" spans="6:7" ht="13">
      <c r="F255" s="1" t="s">
        <v>3891</v>
      </c>
      <c r="G255" s="99"/>
    </row>
    <row r="256" spans="6:7" ht="13">
      <c r="F256" s="1" t="s">
        <v>1149</v>
      </c>
      <c r="G256" s="99"/>
    </row>
    <row r="257" spans="6:7" ht="13">
      <c r="F257" s="1" t="s">
        <v>1242</v>
      </c>
      <c r="G257" s="99"/>
    </row>
    <row r="258" spans="6:7" ht="13">
      <c r="F258" s="1" t="s">
        <v>3892</v>
      </c>
      <c r="G258" s="99"/>
    </row>
    <row r="259" spans="6:7" ht="13">
      <c r="F259" s="1" t="s">
        <v>3893</v>
      </c>
      <c r="G259" s="99"/>
    </row>
    <row r="260" spans="6:7" ht="13">
      <c r="F260" s="1" t="s">
        <v>1154</v>
      </c>
      <c r="G260" s="99"/>
    </row>
    <row r="261" spans="6:7" ht="13">
      <c r="F261" s="1" t="s">
        <v>1155</v>
      </c>
      <c r="G261" s="99"/>
    </row>
    <row r="262" spans="6:7" ht="13">
      <c r="F262" s="1" t="s">
        <v>1156</v>
      </c>
      <c r="G262" s="99"/>
    </row>
    <row r="263" spans="6:7" ht="13">
      <c r="F263" s="1" t="s">
        <v>3894</v>
      </c>
      <c r="G263" s="99"/>
    </row>
    <row r="264" spans="6:7" ht="13">
      <c r="F264" s="1" t="s">
        <v>992</v>
      </c>
      <c r="G264" s="99"/>
    </row>
    <row r="265" spans="6:7" ht="13">
      <c r="F265" s="1" t="s">
        <v>1157</v>
      </c>
      <c r="G265" s="99"/>
    </row>
    <row r="266" spans="6:7" ht="13">
      <c r="F266" s="1" t="s">
        <v>1158</v>
      </c>
      <c r="G266" s="99"/>
    </row>
    <row r="267" spans="6:7" ht="13">
      <c r="F267" s="1" t="s">
        <v>1159</v>
      </c>
      <c r="G267" s="99"/>
    </row>
    <row r="268" spans="6:7" ht="13">
      <c r="F268" s="1" t="s">
        <v>1160</v>
      </c>
      <c r="G268" s="99"/>
    </row>
    <row r="269" spans="6:7" ht="13">
      <c r="F269" s="1" t="s">
        <v>1162</v>
      </c>
      <c r="G269" s="99"/>
    </row>
    <row r="270" spans="6:7" ht="13">
      <c r="F270" s="1" t="s">
        <v>1163</v>
      </c>
      <c r="G270" s="99"/>
    </row>
    <row r="271" spans="6:7" ht="13">
      <c r="F271" s="1" t="s">
        <v>1164</v>
      </c>
      <c r="G271" s="99"/>
    </row>
    <row r="272" spans="6:7" ht="13">
      <c r="F272" s="1" t="s">
        <v>1165</v>
      </c>
      <c r="G272" s="99"/>
    </row>
    <row r="273" spans="6:7" ht="13">
      <c r="F273" s="1" t="s">
        <v>1166</v>
      </c>
      <c r="G273" s="99"/>
    </row>
    <row r="274" spans="6:7" ht="13">
      <c r="F274" s="1" t="s">
        <v>1167</v>
      </c>
      <c r="G274" s="99"/>
    </row>
    <row r="275" spans="6:7" ht="13">
      <c r="F275" s="1" t="s">
        <v>1168</v>
      </c>
      <c r="G275" s="99"/>
    </row>
    <row r="276" spans="6:7" ht="13">
      <c r="F276" s="1" t="s">
        <v>1169</v>
      </c>
      <c r="G276" s="99"/>
    </row>
    <row r="277" spans="6:7" ht="13">
      <c r="F277" s="1" t="s">
        <v>1170</v>
      </c>
      <c r="G277" s="99"/>
    </row>
    <row r="278" spans="6:7" ht="13">
      <c r="F278" s="1" t="s">
        <v>1171</v>
      </c>
      <c r="G278" s="99"/>
    </row>
    <row r="279" spans="6:7" ht="13">
      <c r="F279" s="1" t="s">
        <v>1243</v>
      </c>
      <c r="G279" s="99"/>
    </row>
    <row r="280" spans="6:7" ht="13">
      <c r="F280" s="1" t="s">
        <v>1173</v>
      </c>
      <c r="G280" s="99"/>
    </row>
    <row r="281" spans="6:7" ht="13">
      <c r="F281" s="1" t="s">
        <v>1174</v>
      </c>
      <c r="G281" s="99"/>
    </row>
    <row r="282" spans="6:7" ht="13">
      <c r="F282" s="1" t="s">
        <v>1175</v>
      </c>
      <c r="G282" s="99"/>
    </row>
    <row r="283" spans="6:7" ht="13">
      <c r="F283" s="1" t="s">
        <v>1176</v>
      </c>
      <c r="G283" s="99"/>
    </row>
    <row r="284" spans="6:7" ht="13">
      <c r="F284" s="1" t="s">
        <v>1177</v>
      </c>
      <c r="G284" s="99"/>
    </row>
    <row r="285" spans="6:7" ht="13">
      <c r="F285" s="1" t="s">
        <v>1178</v>
      </c>
      <c r="G285" s="99"/>
    </row>
    <row r="286" spans="6:7" ht="13">
      <c r="F286" s="1" t="s">
        <v>1179</v>
      </c>
      <c r="G286" s="99"/>
    </row>
    <row r="287" spans="6:7" ht="13">
      <c r="F287" s="1" t="s">
        <v>1180</v>
      </c>
      <c r="G287" s="99"/>
    </row>
    <row r="288" spans="6:7" ht="13">
      <c r="F288" s="1" t="s">
        <v>1244</v>
      </c>
      <c r="G288" s="99"/>
    </row>
    <row r="289" spans="6:7" ht="13">
      <c r="F289" s="1" t="s">
        <v>1181</v>
      </c>
      <c r="G289" s="99"/>
    </row>
    <row r="290" spans="6:7" ht="13">
      <c r="F290" s="1" t="s">
        <v>1182</v>
      </c>
      <c r="G290" s="99"/>
    </row>
    <row r="291" spans="6:7" ht="13">
      <c r="F291" s="1" t="s">
        <v>1245</v>
      </c>
      <c r="G291" s="99"/>
    </row>
    <row r="292" spans="6:7" ht="13">
      <c r="F292" s="1" t="s">
        <v>1184</v>
      </c>
      <c r="G292" s="99"/>
    </row>
    <row r="293" spans="6:7" ht="13">
      <c r="F293" s="1" t="s">
        <v>1185</v>
      </c>
      <c r="G293" s="99"/>
    </row>
    <row r="294" spans="6:7" ht="13">
      <c r="F294" s="1" t="s">
        <v>1186</v>
      </c>
      <c r="G294" s="99"/>
    </row>
    <row r="295" spans="6:7" ht="13">
      <c r="F295" s="1" t="s">
        <v>1187</v>
      </c>
      <c r="G295" s="99"/>
    </row>
    <row r="296" spans="6:7" ht="13">
      <c r="F296" s="1" t="s">
        <v>1188</v>
      </c>
      <c r="G296" s="99"/>
    </row>
    <row r="297" spans="6:7" ht="13">
      <c r="F297" s="1" t="s">
        <v>1189</v>
      </c>
      <c r="G297" s="99"/>
    </row>
    <row r="298" spans="6:7" ht="13">
      <c r="F298" s="1" t="s">
        <v>1190</v>
      </c>
      <c r="G298" s="99"/>
    </row>
    <row r="299" spans="6:7" ht="13">
      <c r="F299" s="1" t="s">
        <v>1191</v>
      </c>
      <c r="G299" s="99"/>
    </row>
    <row r="300" spans="6:7" ht="13">
      <c r="F300" s="1" t="s">
        <v>1192</v>
      </c>
      <c r="G300" s="99"/>
    </row>
    <row r="301" spans="6:7" ht="13">
      <c r="F301" s="1" t="s">
        <v>1193</v>
      </c>
      <c r="G301" s="99"/>
    </row>
    <row r="302" spans="6:7" ht="13">
      <c r="F302" s="1" t="s">
        <v>1194</v>
      </c>
      <c r="G302" s="99"/>
    </row>
    <row r="303" spans="6:7" ht="13">
      <c r="F303" s="1" t="s">
        <v>1195</v>
      </c>
      <c r="G303" s="99"/>
    </row>
    <row r="304" spans="6:7" ht="13">
      <c r="F304" s="1" t="s">
        <v>1196</v>
      </c>
      <c r="G304" s="99"/>
    </row>
    <row r="305" spans="6:7" ht="13">
      <c r="F305" s="1" t="s">
        <v>1197</v>
      </c>
      <c r="G305" s="99"/>
    </row>
    <row r="306" spans="6:7" ht="13">
      <c r="F306" s="1" t="s">
        <v>1246</v>
      </c>
      <c r="G306" s="99"/>
    </row>
    <row r="307" spans="6:7" ht="13">
      <c r="F307" s="1" t="s">
        <v>1198</v>
      </c>
      <c r="G307" s="99"/>
    </row>
    <row r="308" spans="6:7" ht="13">
      <c r="F308" s="1" t="s">
        <v>1247</v>
      </c>
      <c r="G308" s="99"/>
    </row>
    <row r="309" spans="6:7" ht="13">
      <c r="F309" s="1" t="s">
        <v>1200</v>
      </c>
      <c r="G309" s="99"/>
    </row>
    <row r="310" spans="6:7" ht="13">
      <c r="F310" s="1" t="s">
        <v>1201</v>
      </c>
      <c r="G310" s="99"/>
    </row>
    <row r="311" spans="6:7" ht="13">
      <c r="F311" s="1" t="s">
        <v>1202</v>
      </c>
      <c r="G311" s="99"/>
    </row>
    <row r="312" spans="6:7" ht="13">
      <c r="F312" s="1" t="s">
        <v>1203</v>
      </c>
      <c r="G312" s="99"/>
    </row>
    <row r="313" spans="6:7" ht="13">
      <c r="F313" s="1" t="s">
        <v>3895</v>
      </c>
      <c r="G313" s="99"/>
    </row>
    <row r="314" spans="6:7" ht="13">
      <c r="F314" s="1" t="s">
        <v>1204</v>
      </c>
      <c r="G314" s="99"/>
    </row>
    <row r="315" spans="6:7" ht="13">
      <c r="F315" s="1" t="s">
        <v>1205</v>
      </c>
      <c r="G315" s="99"/>
    </row>
    <row r="316" spans="6:7" ht="13">
      <c r="F316" s="1" t="s">
        <v>1207</v>
      </c>
      <c r="G316" s="99"/>
    </row>
    <row r="317" spans="6:7" ht="13">
      <c r="F317" s="1" t="s">
        <v>1208</v>
      </c>
      <c r="G317" s="99"/>
    </row>
    <row r="318" spans="6:7" ht="13">
      <c r="F318" s="1" t="s">
        <v>1209</v>
      </c>
      <c r="G318" s="99"/>
    </row>
    <row r="319" spans="6:7" ht="13">
      <c r="F319" s="1" t="s">
        <v>1210</v>
      </c>
      <c r="G319" s="99"/>
    </row>
    <row r="320" spans="6:7" ht="13">
      <c r="F320" s="1" t="s">
        <v>1211</v>
      </c>
      <c r="G320" s="99"/>
    </row>
    <row r="321" spans="5:7" ht="13">
      <c r="F321" s="1" t="s">
        <v>1212</v>
      </c>
      <c r="G321" s="99"/>
    </row>
    <row r="322" spans="5:7" ht="13">
      <c r="F322" s="1" t="s">
        <v>1213</v>
      </c>
      <c r="G322" s="99"/>
    </row>
    <row r="323" spans="5:7" ht="13">
      <c r="F323" s="1" t="s">
        <v>1214</v>
      </c>
      <c r="G323" s="99"/>
    </row>
    <row r="324" spans="5:7" ht="13">
      <c r="F324" s="1" t="s">
        <v>1215</v>
      </c>
      <c r="G324" s="99"/>
    </row>
    <row r="325" spans="5:7" ht="13">
      <c r="F325" s="1" t="s">
        <v>1216</v>
      </c>
      <c r="G325" s="99"/>
    </row>
    <row r="326" spans="5:7" ht="13">
      <c r="F326" s="1" t="s">
        <v>1217</v>
      </c>
      <c r="G326" s="99"/>
    </row>
    <row r="327" spans="5:7" ht="13">
      <c r="F327" s="1" t="s">
        <v>1218</v>
      </c>
      <c r="G327" s="99"/>
    </row>
    <row r="328" spans="5:7" ht="13">
      <c r="E328" s="30" t="s">
        <v>3896</v>
      </c>
      <c r="F328" s="1" t="s">
        <v>3897</v>
      </c>
      <c r="G328" s="99"/>
    </row>
    <row r="329" spans="5:7" ht="13">
      <c r="F329" s="1" t="s">
        <v>989</v>
      </c>
      <c r="G329" s="99"/>
    </row>
    <row r="330" spans="5:7" ht="13">
      <c r="F330" s="1" t="s">
        <v>1241</v>
      </c>
      <c r="G330" s="99"/>
    </row>
    <row r="331" spans="5:7" ht="13">
      <c r="F331" s="1" t="s">
        <v>3898</v>
      </c>
      <c r="G331" s="99"/>
    </row>
    <row r="332" spans="5:7" ht="13">
      <c r="F332" s="1" t="s">
        <v>3899</v>
      </c>
      <c r="G332" s="99"/>
    </row>
    <row r="333" spans="5:7" ht="13">
      <c r="F333" s="1" t="s">
        <v>3900</v>
      </c>
      <c r="G333" s="99"/>
    </row>
    <row r="334" spans="5:7" ht="13">
      <c r="F334" s="1" t="s">
        <v>1256</v>
      </c>
      <c r="G334" s="99"/>
    </row>
    <row r="335" spans="5:7" ht="13">
      <c r="F335" s="1" t="s">
        <v>3901</v>
      </c>
      <c r="G335" s="99"/>
    </row>
    <row r="336" spans="5:7" ht="13">
      <c r="F336" s="1" t="s">
        <v>1277</v>
      </c>
      <c r="G336" s="99"/>
    </row>
    <row r="337" spans="5:7" ht="13">
      <c r="E337" s="30" t="s">
        <v>3902</v>
      </c>
      <c r="F337" s="1" t="s">
        <v>3903</v>
      </c>
      <c r="G337" s="99"/>
    </row>
    <row r="338" spans="5:7" ht="13">
      <c r="F338" s="1" t="s">
        <v>3904</v>
      </c>
      <c r="G338" s="99"/>
    </row>
    <row r="339" spans="5:7" ht="13">
      <c r="F339" s="1" t="s">
        <v>3905</v>
      </c>
      <c r="G339" s="99"/>
    </row>
    <row r="340" spans="5:7" ht="13">
      <c r="F340" s="1" t="s">
        <v>3906</v>
      </c>
      <c r="G340" s="99"/>
    </row>
    <row r="341" spans="5:7" ht="13">
      <c r="F341" s="1" t="s">
        <v>3907</v>
      </c>
      <c r="G341" s="99"/>
    </row>
    <row r="342" spans="5:7" ht="13">
      <c r="F342" s="1" t="s">
        <v>3908</v>
      </c>
      <c r="G342" s="99"/>
    </row>
    <row r="343" spans="5:7" ht="13">
      <c r="F343" s="1" t="s">
        <v>3909</v>
      </c>
      <c r="G343" s="99"/>
    </row>
    <row r="344" spans="5:7" ht="13">
      <c r="E344" s="1" t="s">
        <v>4609</v>
      </c>
      <c r="F344" s="1" t="s">
        <v>3910</v>
      </c>
      <c r="G344" s="98">
        <v>31</v>
      </c>
    </row>
    <row r="345" spans="5:7" ht="13">
      <c r="E345" s="31" t="s">
        <v>3911</v>
      </c>
      <c r="F345" s="1" t="s">
        <v>3912</v>
      </c>
      <c r="G345" s="99"/>
    </row>
    <row r="346" spans="5:7" ht="13">
      <c r="F346" s="1" t="s">
        <v>3913</v>
      </c>
      <c r="G346" s="99"/>
    </row>
    <row r="347" spans="5:7" ht="13">
      <c r="F347" s="1" t="s">
        <v>1296</v>
      </c>
      <c r="G347" s="99"/>
    </row>
    <row r="348" spans="5:7" ht="13">
      <c r="F348" s="1" t="s">
        <v>1297</v>
      </c>
      <c r="G348" s="99"/>
    </row>
    <row r="349" spans="5:7" ht="13">
      <c r="F349" s="1" t="s">
        <v>3914</v>
      </c>
      <c r="G349" s="99"/>
    </row>
    <row r="350" spans="5:7" ht="13">
      <c r="F350" s="1" t="s">
        <v>3915</v>
      </c>
      <c r="G350" s="99"/>
    </row>
    <row r="351" spans="5:7" ht="13">
      <c r="F351" s="1" t="s">
        <v>3916</v>
      </c>
      <c r="G351" s="99"/>
    </row>
    <row r="352" spans="5:7" ht="13">
      <c r="F352" s="1" t="s">
        <v>3917</v>
      </c>
      <c r="G352" s="99"/>
    </row>
    <row r="353" spans="5:7" ht="13">
      <c r="F353" s="1" t="s">
        <v>1299</v>
      </c>
      <c r="G353" s="99"/>
    </row>
    <row r="354" spans="5:7" ht="13">
      <c r="F354" s="1" t="s">
        <v>3918</v>
      </c>
      <c r="G354" s="99"/>
    </row>
    <row r="355" spans="5:7" ht="13">
      <c r="F355" s="1" t="s">
        <v>1304</v>
      </c>
      <c r="G355" s="99"/>
    </row>
    <row r="356" spans="5:7" ht="13">
      <c r="F356" s="1" t="s">
        <v>1305</v>
      </c>
      <c r="G356" s="99"/>
    </row>
    <row r="357" spans="5:7" ht="13">
      <c r="E357" s="31" t="s">
        <v>3919</v>
      </c>
      <c r="F357" s="1" t="s">
        <v>1307</v>
      </c>
      <c r="G357" s="99"/>
    </row>
    <row r="358" spans="5:7" ht="13">
      <c r="F358" s="1" t="s">
        <v>3920</v>
      </c>
      <c r="G358" s="99"/>
    </row>
    <row r="359" spans="5:7" ht="13">
      <c r="F359" s="1" t="s">
        <v>1310</v>
      </c>
      <c r="G359" s="99"/>
    </row>
    <row r="360" spans="5:7" ht="13">
      <c r="F360" s="1" t="s">
        <v>1308</v>
      </c>
      <c r="G360" s="99"/>
    </row>
    <row r="361" spans="5:7" ht="13">
      <c r="E361" s="31"/>
      <c r="F361" s="1" t="s">
        <v>3921</v>
      </c>
      <c r="G361" s="99"/>
    </row>
    <row r="362" spans="5:7" ht="13">
      <c r="E362" s="31" t="s">
        <v>3922</v>
      </c>
      <c r="F362" s="1" t="s">
        <v>823</v>
      </c>
      <c r="G362" s="99"/>
    </row>
    <row r="363" spans="5:7" ht="13">
      <c r="E363" s="31" t="s">
        <v>3923</v>
      </c>
      <c r="F363" s="1" t="s">
        <v>3924</v>
      </c>
      <c r="G363" s="99"/>
    </row>
    <row r="364" spans="5:7" ht="13">
      <c r="E364" s="31"/>
      <c r="F364" s="1" t="s">
        <v>3925</v>
      </c>
      <c r="G364" s="99"/>
    </row>
    <row r="365" spans="5:7" ht="13">
      <c r="E365" s="31"/>
      <c r="F365" s="1" t="s">
        <v>3926</v>
      </c>
      <c r="G365" s="99"/>
    </row>
    <row r="366" spans="5:7" ht="13">
      <c r="E366" s="31"/>
      <c r="F366" s="1" t="s">
        <v>3927</v>
      </c>
      <c r="G366" s="99"/>
    </row>
    <row r="367" spans="5:7" ht="13">
      <c r="E367" s="31" t="s">
        <v>3928</v>
      </c>
      <c r="F367" s="1" t="s">
        <v>1037</v>
      </c>
      <c r="G367" s="99"/>
    </row>
    <row r="368" spans="5:7" ht="13">
      <c r="E368" s="31"/>
      <c r="F368" s="1" t="s">
        <v>1038</v>
      </c>
      <c r="G368" s="99"/>
    </row>
    <row r="369" spans="5:7" ht="13">
      <c r="E369" s="31"/>
      <c r="F369" s="1" t="s">
        <v>1039</v>
      </c>
      <c r="G369" s="99"/>
    </row>
    <row r="370" spans="5:7" ht="13">
      <c r="E370" s="31"/>
      <c r="F370" s="1" t="s">
        <v>3929</v>
      </c>
      <c r="G370" s="99"/>
    </row>
    <row r="371" spans="5:7" ht="13">
      <c r="F371" s="1" t="s">
        <v>59</v>
      </c>
      <c r="G371" s="99"/>
    </row>
    <row r="372" spans="5:7" ht="13">
      <c r="F372" s="1" t="s">
        <v>1040</v>
      </c>
      <c r="G372" s="99"/>
    </row>
    <row r="373" spans="5:7" ht="13">
      <c r="F373" s="1" t="s">
        <v>61</v>
      </c>
      <c r="G373" s="99"/>
    </row>
    <row r="374" spans="5:7" ht="13">
      <c r="F374" s="1" t="s">
        <v>3930</v>
      </c>
      <c r="G374" s="99"/>
    </row>
    <row r="375" spans="5:7" ht="13">
      <c r="E375" s="1" t="s">
        <v>4610</v>
      </c>
      <c r="F375" s="1" t="s">
        <v>3931</v>
      </c>
      <c r="G375" s="98">
        <v>68</v>
      </c>
    </row>
    <row r="376" spans="5:7" ht="13">
      <c r="E376" s="31" t="s">
        <v>3932</v>
      </c>
      <c r="F376" s="1" t="s">
        <v>1317</v>
      </c>
      <c r="G376" s="99"/>
    </row>
    <row r="377" spans="5:7" ht="13">
      <c r="F377" s="1" t="s">
        <v>3933</v>
      </c>
      <c r="G377" s="99"/>
    </row>
    <row r="378" spans="5:7" ht="13">
      <c r="F378" s="1" t="s">
        <v>3934</v>
      </c>
      <c r="G378" s="99"/>
    </row>
    <row r="379" spans="5:7" ht="13">
      <c r="F379" s="1" t="s">
        <v>1318</v>
      </c>
      <c r="G379" s="99"/>
    </row>
    <row r="380" spans="5:7" ht="13">
      <c r="F380" s="1" t="s">
        <v>3935</v>
      </c>
      <c r="G380" s="99"/>
    </row>
    <row r="381" spans="5:7" ht="13">
      <c r="F381" s="1" t="s">
        <v>1320</v>
      </c>
      <c r="G381" s="99"/>
    </row>
    <row r="382" spans="5:7" ht="13">
      <c r="F382" s="1" t="s">
        <v>3936</v>
      </c>
      <c r="G382" s="99"/>
    </row>
    <row r="383" spans="5:7" ht="13">
      <c r="F383" s="1" t="s">
        <v>3937</v>
      </c>
      <c r="G383" s="99"/>
    </row>
    <row r="384" spans="5:7" ht="13">
      <c r="F384" s="1" t="s">
        <v>1322</v>
      </c>
      <c r="G384" s="99"/>
    </row>
    <row r="385" spans="6:7" ht="13">
      <c r="F385" s="1" t="s">
        <v>3938</v>
      </c>
      <c r="G385" s="99"/>
    </row>
    <row r="386" spans="6:7" ht="13">
      <c r="F386" s="1" t="s">
        <v>3939</v>
      </c>
      <c r="G386" s="99"/>
    </row>
    <row r="387" spans="6:7" ht="13">
      <c r="F387" s="1" t="s">
        <v>1314</v>
      </c>
      <c r="G387" s="99"/>
    </row>
    <row r="388" spans="6:7" ht="13">
      <c r="F388" s="1" t="s">
        <v>1326</v>
      </c>
      <c r="G388" s="99"/>
    </row>
    <row r="389" spans="6:7" ht="13">
      <c r="F389" s="1" t="s">
        <v>3940</v>
      </c>
      <c r="G389" s="99"/>
    </row>
    <row r="390" spans="6:7" ht="13">
      <c r="F390" s="1" t="s">
        <v>3941</v>
      </c>
      <c r="G390" s="99"/>
    </row>
    <row r="391" spans="6:7" ht="13">
      <c r="F391" s="1" t="s">
        <v>3942</v>
      </c>
      <c r="G391" s="99"/>
    </row>
    <row r="392" spans="6:7" ht="13">
      <c r="F392" s="1" t="s">
        <v>3943</v>
      </c>
      <c r="G392" s="99"/>
    </row>
    <row r="393" spans="6:7" ht="13">
      <c r="F393" s="1" t="s">
        <v>3944</v>
      </c>
      <c r="G393" s="99"/>
    </row>
    <row r="394" spans="6:7" ht="13">
      <c r="F394" s="1" t="s">
        <v>3945</v>
      </c>
      <c r="G394" s="99"/>
    </row>
    <row r="395" spans="6:7" ht="13">
      <c r="F395" s="1" t="s">
        <v>1328</v>
      </c>
      <c r="G395" s="99"/>
    </row>
    <row r="396" spans="6:7" ht="13">
      <c r="F396" s="1" t="s">
        <v>1329</v>
      </c>
      <c r="G396" s="99"/>
    </row>
    <row r="397" spans="6:7" ht="13">
      <c r="F397" s="1" t="s">
        <v>3946</v>
      </c>
      <c r="G397" s="99"/>
    </row>
    <row r="398" spans="6:7" ht="13">
      <c r="F398" s="1" t="s">
        <v>3947</v>
      </c>
      <c r="G398" s="99"/>
    </row>
    <row r="399" spans="6:7" ht="13">
      <c r="F399" s="1" t="s">
        <v>3948</v>
      </c>
      <c r="G399" s="99"/>
    </row>
    <row r="400" spans="6:7" ht="13">
      <c r="F400" s="1" t="s">
        <v>1331</v>
      </c>
      <c r="G400" s="99"/>
    </row>
    <row r="401" spans="5:7" ht="13">
      <c r="F401" s="1" t="s">
        <v>3949</v>
      </c>
      <c r="G401" s="99"/>
    </row>
    <row r="402" spans="5:7" ht="13">
      <c r="F402" s="1" t="s">
        <v>3950</v>
      </c>
      <c r="G402" s="99"/>
    </row>
    <row r="403" spans="5:7" ht="13">
      <c r="F403" s="1" t="s">
        <v>1337</v>
      </c>
      <c r="G403" s="99"/>
    </row>
    <row r="404" spans="5:7" ht="13">
      <c r="F404" s="1" t="s">
        <v>3951</v>
      </c>
      <c r="G404" s="99"/>
    </row>
    <row r="405" spans="5:7" ht="13">
      <c r="F405" s="1" t="s">
        <v>1338</v>
      </c>
      <c r="G405" s="99"/>
    </row>
    <row r="406" spans="5:7" ht="13">
      <c r="F406" s="1" t="s">
        <v>1339</v>
      </c>
      <c r="G406" s="99"/>
    </row>
    <row r="407" spans="5:7" ht="13">
      <c r="F407" s="1" t="s">
        <v>3952</v>
      </c>
      <c r="G407" s="99"/>
    </row>
    <row r="408" spans="5:7" ht="13">
      <c r="F408" s="1" t="s">
        <v>1343</v>
      </c>
      <c r="G408" s="99"/>
    </row>
    <row r="409" spans="5:7" ht="13">
      <c r="F409" s="1" t="s">
        <v>3953</v>
      </c>
      <c r="G409" s="99"/>
    </row>
    <row r="410" spans="5:7" ht="13">
      <c r="F410" s="1" t="s">
        <v>3954</v>
      </c>
      <c r="G410" s="99"/>
    </row>
    <row r="411" spans="5:7" ht="13">
      <c r="F411" s="1" t="s">
        <v>1347</v>
      </c>
      <c r="G411" s="99"/>
    </row>
    <row r="412" spans="5:7" ht="13">
      <c r="E412" s="31" t="s">
        <v>3955</v>
      </c>
      <c r="F412" s="1" t="s">
        <v>3956</v>
      </c>
      <c r="G412" s="99"/>
    </row>
    <row r="413" spans="5:7" ht="13">
      <c r="F413" s="1" t="s">
        <v>1351</v>
      </c>
      <c r="G413" s="99"/>
    </row>
    <row r="414" spans="5:7" ht="13">
      <c r="F414" s="1" t="s">
        <v>1352</v>
      </c>
      <c r="G414" s="99"/>
    </row>
    <row r="415" spans="5:7" ht="13">
      <c r="F415" s="1" t="s">
        <v>1353</v>
      </c>
      <c r="G415" s="99"/>
    </row>
    <row r="416" spans="5:7" ht="13">
      <c r="F416" s="1" t="s">
        <v>1358</v>
      </c>
      <c r="G416" s="99"/>
    </row>
    <row r="417" spans="6:7" ht="13">
      <c r="F417" s="1" t="s">
        <v>3957</v>
      </c>
      <c r="G417" s="99"/>
    </row>
    <row r="418" spans="6:7" ht="13">
      <c r="F418" s="1" t="s">
        <v>1359</v>
      </c>
      <c r="G418" s="99"/>
    </row>
    <row r="419" spans="6:7" ht="13">
      <c r="F419" s="1" t="s">
        <v>3958</v>
      </c>
      <c r="G419" s="99"/>
    </row>
    <row r="420" spans="6:7" ht="13">
      <c r="F420" s="1" t="s">
        <v>3959</v>
      </c>
      <c r="G420" s="99"/>
    </row>
    <row r="421" spans="6:7" ht="13">
      <c r="F421" s="1" t="s">
        <v>3960</v>
      </c>
      <c r="G421" s="99"/>
    </row>
    <row r="422" spans="6:7" ht="13">
      <c r="F422" s="1" t="s">
        <v>3961</v>
      </c>
      <c r="G422" s="99"/>
    </row>
    <row r="423" spans="6:7" ht="13">
      <c r="F423" s="1" t="s">
        <v>3962</v>
      </c>
      <c r="G423" s="99"/>
    </row>
    <row r="424" spans="6:7" ht="13">
      <c r="F424" s="1" t="s">
        <v>3963</v>
      </c>
      <c r="G424" s="99"/>
    </row>
    <row r="425" spans="6:7" ht="13">
      <c r="F425" s="1" t="s">
        <v>3964</v>
      </c>
      <c r="G425" s="99"/>
    </row>
    <row r="426" spans="6:7" ht="13">
      <c r="F426" s="1" t="s">
        <v>3965</v>
      </c>
      <c r="G426" s="99"/>
    </row>
    <row r="427" spans="6:7" ht="13">
      <c r="F427" s="1" t="s">
        <v>3966</v>
      </c>
      <c r="G427" s="99"/>
    </row>
    <row r="428" spans="6:7" ht="13">
      <c r="F428" s="1" t="s">
        <v>1364</v>
      </c>
      <c r="G428" s="99"/>
    </row>
    <row r="429" spans="6:7" ht="13">
      <c r="F429" s="1" t="s">
        <v>1365</v>
      </c>
      <c r="G429" s="99"/>
    </row>
    <row r="430" spans="6:7" ht="13">
      <c r="F430" s="1" t="s">
        <v>3967</v>
      </c>
      <c r="G430" s="99"/>
    </row>
    <row r="431" spans="6:7" ht="13">
      <c r="F431" s="1" t="s">
        <v>1367</v>
      </c>
      <c r="G431" s="99"/>
    </row>
    <row r="432" spans="6:7" ht="13">
      <c r="F432" s="1" t="s">
        <v>1368</v>
      </c>
      <c r="G432" s="99"/>
    </row>
    <row r="433" spans="5:7" ht="13">
      <c r="F433" s="1" t="s">
        <v>1369</v>
      </c>
      <c r="G433" s="99"/>
    </row>
    <row r="434" spans="5:7" ht="13">
      <c r="F434" s="1" t="s">
        <v>1370</v>
      </c>
      <c r="G434" s="99"/>
    </row>
    <row r="435" spans="5:7" ht="13">
      <c r="F435" s="1" t="s">
        <v>3968</v>
      </c>
      <c r="G435" s="99"/>
    </row>
    <row r="436" spans="5:7" ht="13">
      <c r="F436" s="1" t="s">
        <v>857</v>
      </c>
      <c r="G436" s="99"/>
    </row>
    <row r="437" spans="5:7" ht="13">
      <c r="F437" s="1" t="s">
        <v>3969</v>
      </c>
      <c r="G437" s="99"/>
    </row>
    <row r="438" spans="5:7" ht="13">
      <c r="F438" s="1" t="s">
        <v>3970</v>
      </c>
      <c r="G438" s="99"/>
    </row>
    <row r="439" spans="5:7" ht="13">
      <c r="F439" s="1" t="s">
        <v>1374</v>
      </c>
      <c r="G439" s="99"/>
    </row>
    <row r="440" spans="5:7" ht="13">
      <c r="F440" s="1" t="s">
        <v>1375</v>
      </c>
      <c r="G440" s="99"/>
    </row>
    <row r="441" spans="5:7" ht="13">
      <c r="F441" s="1" t="s">
        <v>1376</v>
      </c>
      <c r="G441" s="99"/>
    </row>
    <row r="442" spans="5:7" ht="13">
      <c r="F442" s="1" t="s">
        <v>1377</v>
      </c>
      <c r="G442" s="99"/>
    </row>
    <row r="443" spans="5:7" ht="13">
      <c r="E443" s="1" t="s">
        <v>4611</v>
      </c>
      <c r="F443" s="1" t="s">
        <v>4612</v>
      </c>
      <c r="G443" s="98">
        <v>11</v>
      </c>
    </row>
    <row r="444" spans="5:7" ht="13">
      <c r="E444" s="31" t="s">
        <v>3971</v>
      </c>
      <c r="F444" s="1" t="s">
        <v>1381</v>
      </c>
      <c r="G444" s="99"/>
    </row>
    <row r="445" spans="5:7" ht="13">
      <c r="F445" s="1" t="s">
        <v>3972</v>
      </c>
      <c r="G445" s="99"/>
    </row>
    <row r="446" spans="5:7" ht="13">
      <c r="F446" s="1" t="s">
        <v>1383</v>
      </c>
      <c r="G446" s="99"/>
    </row>
    <row r="447" spans="5:7" ht="13">
      <c r="F447" s="1" t="s">
        <v>1384</v>
      </c>
      <c r="G447" s="99"/>
    </row>
    <row r="448" spans="5:7" ht="13">
      <c r="F448" s="1" t="s">
        <v>1385</v>
      </c>
      <c r="G448" s="99"/>
    </row>
    <row r="449" spans="5:7" ht="13">
      <c r="F449" s="1" t="s">
        <v>3973</v>
      </c>
      <c r="G449" s="99"/>
    </row>
    <row r="450" spans="5:7" ht="13">
      <c r="F450" s="1" t="s">
        <v>3974</v>
      </c>
      <c r="G450" s="99"/>
    </row>
    <row r="451" spans="5:7" ht="13">
      <c r="E451" s="30" t="s">
        <v>3975</v>
      </c>
      <c r="F451" s="1" t="s">
        <v>3976</v>
      </c>
      <c r="G451" s="99"/>
    </row>
    <row r="452" spans="5:7" ht="13">
      <c r="F452" s="1" t="s">
        <v>1095</v>
      </c>
      <c r="G452" s="99"/>
    </row>
    <row r="453" spans="5:7" ht="13">
      <c r="F453" s="1" t="s">
        <v>3977</v>
      </c>
      <c r="G453" s="99"/>
    </row>
    <row r="454" spans="5:7" ht="13">
      <c r="E454" s="1" t="s">
        <v>3978</v>
      </c>
      <c r="F454" s="1" t="s">
        <v>3979</v>
      </c>
      <c r="G454" s="98">
        <v>7</v>
      </c>
    </row>
    <row r="455" spans="5:7" ht="13">
      <c r="F455" s="1" t="s">
        <v>3980</v>
      </c>
      <c r="G455" s="99"/>
    </row>
    <row r="456" spans="5:7" ht="13">
      <c r="F456" s="1" t="s">
        <v>815</v>
      </c>
      <c r="G456" s="99"/>
    </row>
    <row r="457" spans="5:7" ht="13">
      <c r="F457" s="1" t="s">
        <v>816</v>
      </c>
      <c r="G457" s="99"/>
    </row>
    <row r="458" spans="5:7" ht="13">
      <c r="F458" s="1" t="s">
        <v>3981</v>
      </c>
      <c r="G458" s="99"/>
    </row>
    <row r="459" spans="5:7" ht="13">
      <c r="F459" s="1" t="s">
        <v>819</v>
      </c>
      <c r="G459" s="99"/>
    </row>
    <row r="460" spans="5:7" ht="13">
      <c r="F460" s="1" t="s">
        <v>820</v>
      </c>
      <c r="G460" s="99"/>
    </row>
    <row r="461" spans="5:7" ht="13">
      <c r="E461" s="1" t="s">
        <v>4613</v>
      </c>
      <c r="F461" s="1" t="s">
        <v>3982</v>
      </c>
      <c r="G461" s="98">
        <v>3</v>
      </c>
    </row>
    <row r="462" spans="5:7" ht="13">
      <c r="F462" s="1" t="s">
        <v>3983</v>
      </c>
      <c r="G462" s="99"/>
    </row>
    <row r="463" spans="5:7" ht="13">
      <c r="F463" s="1" t="s">
        <v>3984</v>
      </c>
      <c r="G463" s="99"/>
    </row>
    <row r="464" spans="5:7" ht="13">
      <c r="E464" s="1" t="s">
        <v>4614</v>
      </c>
      <c r="F464" s="1" t="s">
        <v>3985</v>
      </c>
      <c r="G464" s="98">
        <v>5</v>
      </c>
    </row>
    <row r="465" spans="5:7" ht="13">
      <c r="F465" s="1" t="s">
        <v>1116</v>
      </c>
      <c r="G465" s="99"/>
    </row>
    <row r="466" spans="5:7" ht="13">
      <c r="F466" s="1" t="s">
        <v>1117</v>
      </c>
      <c r="G466" s="99"/>
    </row>
    <row r="467" spans="5:7" ht="13">
      <c r="F467" s="1" t="s">
        <v>1127</v>
      </c>
      <c r="G467" s="99"/>
    </row>
    <row r="468" spans="5:7" ht="13">
      <c r="F468" s="1" t="s">
        <v>1129</v>
      </c>
      <c r="G468" s="99"/>
    </row>
    <row r="469" spans="5:7" ht="13">
      <c r="E469" s="1" t="s">
        <v>3986</v>
      </c>
      <c r="F469" s="1" t="s">
        <v>3987</v>
      </c>
      <c r="G469" s="98">
        <v>21</v>
      </c>
    </row>
    <row r="470" spans="5:7" ht="13">
      <c r="F470" s="1" t="s">
        <v>28</v>
      </c>
      <c r="G470" s="99"/>
    </row>
    <row r="471" spans="5:7" ht="13">
      <c r="E471" s="30" t="s">
        <v>3988</v>
      </c>
      <c r="F471" s="1" t="s">
        <v>3989</v>
      </c>
      <c r="G471" s="99"/>
    </row>
    <row r="472" spans="5:7" ht="13">
      <c r="F472" s="1" t="s">
        <v>3990</v>
      </c>
      <c r="G472" s="99"/>
    </row>
    <row r="473" spans="5:7" ht="13">
      <c r="F473" s="1" t="s">
        <v>3991</v>
      </c>
      <c r="G473" s="99"/>
    </row>
    <row r="474" spans="5:7" ht="13">
      <c r="F474" s="1" t="s">
        <v>3992</v>
      </c>
      <c r="G474" s="99"/>
    </row>
    <row r="475" spans="5:7" ht="13">
      <c r="F475" s="1" t="s">
        <v>3993</v>
      </c>
      <c r="G475" s="99"/>
    </row>
    <row r="476" spans="5:7" ht="13">
      <c r="F476" s="1" t="s">
        <v>1089</v>
      </c>
      <c r="G476" s="99"/>
    </row>
    <row r="477" spans="5:7" ht="13">
      <c r="F477" s="1" t="s">
        <v>3994</v>
      </c>
      <c r="G477" s="99"/>
    </row>
    <row r="478" spans="5:7" ht="13">
      <c r="F478" s="1" t="s">
        <v>1075</v>
      </c>
      <c r="G478" s="99"/>
    </row>
    <row r="479" spans="5:7" ht="13">
      <c r="F479" s="1" t="s">
        <v>30</v>
      </c>
      <c r="G479" s="99"/>
    </row>
    <row r="480" spans="5:7" ht="13">
      <c r="F480" s="1" t="s">
        <v>3995</v>
      </c>
      <c r="G480" s="99"/>
    </row>
    <row r="481" spans="5:7" ht="13">
      <c r="F481" s="1" t="s">
        <v>3996</v>
      </c>
      <c r="G481" s="99"/>
    </row>
    <row r="482" spans="5:7" ht="13">
      <c r="F482" s="1" t="s">
        <v>3997</v>
      </c>
      <c r="G482" s="99"/>
    </row>
    <row r="483" spans="5:7" ht="13">
      <c r="F483" s="1" t="s">
        <v>3998</v>
      </c>
      <c r="G483" s="99"/>
    </row>
    <row r="484" spans="5:7" ht="13">
      <c r="F484" s="1" t="s">
        <v>3999</v>
      </c>
      <c r="G484" s="99"/>
    </row>
    <row r="485" spans="5:7" ht="13">
      <c r="F485" s="1" t="s">
        <v>4000</v>
      </c>
      <c r="G485" s="99"/>
    </row>
    <row r="486" spans="5:7" ht="13">
      <c r="F486" s="1" t="s">
        <v>4001</v>
      </c>
      <c r="G486" s="99"/>
    </row>
    <row r="487" spans="5:7" ht="13">
      <c r="F487" s="1" t="s">
        <v>4002</v>
      </c>
      <c r="G487" s="99"/>
    </row>
    <row r="488" spans="5:7" ht="13">
      <c r="F488" s="1" t="s">
        <v>4003</v>
      </c>
      <c r="G488" s="99"/>
    </row>
    <row r="489" spans="5:7" ht="13">
      <c r="F489" s="1" t="s">
        <v>4004</v>
      </c>
      <c r="G489" s="99"/>
    </row>
    <row r="490" spans="5:7" ht="13">
      <c r="E490" s="1" t="s">
        <v>4005</v>
      </c>
      <c r="F490" s="1" t="s">
        <v>4006</v>
      </c>
      <c r="G490" s="98">
        <v>14</v>
      </c>
    </row>
    <row r="491" spans="5:7" ht="13">
      <c r="F491" s="1" t="s">
        <v>4007</v>
      </c>
      <c r="G491" s="99"/>
    </row>
    <row r="492" spans="5:7" ht="13">
      <c r="F492" s="1" t="s">
        <v>4008</v>
      </c>
      <c r="G492" s="99"/>
    </row>
    <row r="493" spans="5:7" ht="13">
      <c r="F493" s="1" t="s">
        <v>1049</v>
      </c>
      <c r="G493" s="99"/>
    </row>
    <row r="494" spans="5:7" ht="13">
      <c r="F494" s="1" t="s">
        <v>1050</v>
      </c>
      <c r="G494" s="99"/>
    </row>
    <row r="495" spans="5:7" ht="13">
      <c r="F495" s="1" t="s">
        <v>4009</v>
      </c>
      <c r="G495" s="99"/>
    </row>
    <row r="496" spans="5:7" ht="13">
      <c r="F496" s="1" t="s">
        <v>4010</v>
      </c>
      <c r="G496" s="99"/>
    </row>
    <row r="497" spans="5:7" ht="13">
      <c r="F497" s="1" t="s">
        <v>4011</v>
      </c>
      <c r="G497" s="99"/>
    </row>
    <row r="498" spans="5:7" ht="13">
      <c r="F498" s="1" t="s">
        <v>1052</v>
      </c>
      <c r="G498" s="99"/>
    </row>
    <row r="499" spans="5:7" ht="13">
      <c r="F499" s="1" t="s">
        <v>4012</v>
      </c>
      <c r="G499" s="99"/>
    </row>
    <row r="500" spans="5:7" ht="13">
      <c r="F500" s="1" t="s">
        <v>4013</v>
      </c>
      <c r="G500" s="99"/>
    </row>
    <row r="501" spans="5:7" ht="13">
      <c r="F501" s="1" t="s">
        <v>1056</v>
      </c>
      <c r="G501" s="99"/>
    </row>
    <row r="502" spans="5:7" ht="13">
      <c r="E502" s="31" t="s">
        <v>4014</v>
      </c>
      <c r="F502" s="1" t="s">
        <v>1091</v>
      </c>
      <c r="G502" s="99"/>
    </row>
    <row r="503" spans="5:7" ht="13">
      <c r="F503" s="1" t="s">
        <v>1092</v>
      </c>
      <c r="G503" s="99"/>
    </row>
    <row r="504" spans="5:7" ht="13">
      <c r="E504" s="1" t="s">
        <v>4015</v>
      </c>
      <c r="F504" s="1" t="s">
        <v>4016</v>
      </c>
      <c r="G504" s="98">
        <v>17</v>
      </c>
    </row>
    <row r="505" spans="5:7" ht="13">
      <c r="F505" s="1" t="s">
        <v>1063</v>
      </c>
      <c r="G505" s="99"/>
    </row>
    <row r="506" spans="5:7" ht="13">
      <c r="F506" s="1" t="s">
        <v>1064</v>
      </c>
      <c r="G506" s="99"/>
    </row>
    <row r="507" spans="5:7" ht="13">
      <c r="F507" s="1" t="s">
        <v>4017</v>
      </c>
      <c r="G507" s="99"/>
    </row>
    <row r="508" spans="5:7" ht="13">
      <c r="F508" s="1" t="s">
        <v>4018</v>
      </c>
      <c r="G508" s="99"/>
    </row>
    <row r="509" spans="5:7" ht="13">
      <c r="F509" s="1" t="s">
        <v>1067</v>
      </c>
      <c r="G509" s="99"/>
    </row>
    <row r="510" spans="5:7" ht="13">
      <c r="F510" s="1" t="s">
        <v>4019</v>
      </c>
      <c r="G510" s="99"/>
    </row>
    <row r="511" spans="5:7" ht="13">
      <c r="F511" s="1" t="s">
        <v>1068</v>
      </c>
      <c r="G511" s="99"/>
    </row>
    <row r="512" spans="5:7" ht="13">
      <c r="F512" s="1" t="s">
        <v>4020</v>
      </c>
      <c r="G512" s="99"/>
    </row>
    <row r="513" spans="4:7" ht="13">
      <c r="F513" s="1" t="s">
        <v>4021</v>
      </c>
      <c r="G513" s="99"/>
    </row>
    <row r="514" spans="4:7" ht="13">
      <c r="F514" s="1" t="s">
        <v>4022</v>
      </c>
      <c r="G514" s="99"/>
    </row>
    <row r="515" spans="4:7" ht="13">
      <c r="F515" s="1" t="s">
        <v>4023</v>
      </c>
      <c r="G515" s="99"/>
    </row>
    <row r="516" spans="4:7" ht="13">
      <c r="E516" s="30" t="s">
        <v>4024</v>
      </c>
      <c r="F516" s="1" t="s">
        <v>4025</v>
      </c>
      <c r="G516" s="99"/>
    </row>
    <row r="517" spans="4:7" ht="13">
      <c r="F517" s="1" t="s">
        <v>4026</v>
      </c>
      <c r="G517" s="99"/>
    </row>
    <row r="518" spans="4:7" ht="13">
      <c r="F518" s="1" t="s">
        <v>4027</v>
      </c>
      <c r="G518" s="99"/>
    </row>
    <row r="519" spans="4:7" ht="13">
      <c r="F519" s="1" t="s">
        <v>1059</v>
      </c>
      <c r="G519" s="99"/>
    </row>
    <row r="520" spans="4:7" ht="13">
      <c r="F520" s="1" t="s">
        <v>1060</v>
      </c>
      <c r="G520" s="99"/>
    </row>
    <row r="521" spans="4:7" ht="13">
      <c r="E521" s="1" t="s">
        <v>1043</v>
      </c>
      <c r="F521" s="1" t="s">
        <v>4028</v>
      </c>
      <c r="G521" s="98">
        <v>2</v>
      </c>
    </row>
    <row r="522" spans="4:7" ht="13">
      <c r="F522" s="1" t="s">
        <v>4029</v>
      </c>
      <c r="G522" s="99"/>
    </row>
    <row r="523" spans="4:7" ht="13">
      <c r="D523" s="1" t="s">
        <v>19</v>
      </c>
      <c r="E523" s="1" t="s">
        <v>4030</v>
      </c>
      <c r="F523" s="1" t="s">
        <v>825</v>
      </c>
      <c r="G523" s="98">
        <v>4</v>
      </c>
    </row>
    <row r="524" spans="4:7" ht="13">
      <c r="F524" s="1" t="s">
        <v>4031</v>
      </c>
      <c r="G524" s="99"/>
    </row>
    <row r="525" spans="4:7" ht="13">
      <c r="F525" s="1" t="s">
        <v>827</v>
      </c>
      <c r="G525" s="99"/>
    </row>
    <row r="526" spans="4:7" ht="13">
      <c r="F526" s="1" t="s">
        <v>4032</v>
      </c>
      <c r="G526" s="99"/>
    </row>
    <row r="527" spans="4:7" ht="13">
      <c r="E527" s="1" t="s">
        <v>4033</v>
      </c>
      <c r="F527" s="1" t="s">
        <v>831</v>
      </c>
      <c r="G527" s="98">
        <v>12</v>
      </c>
    </row>
    <row r="528" spans="4:7" ht="13">
      <c r="F528" s="1" t="s">
        <v>4034</v>
      </c>
      <c r="G528" s="99"/>
    </row>
    <row r="529" spans="5:7" ht="13">
      <c r="F529" s="1" t="s">
        <v>4035</v>
      </c>
      <c r="G529" s="99"/>
    </row>
    <row r="530" spans="5:7" ht="13">
      <c r="F530" s="1" t="s">
        <v>834</v>
      </c>
      <c r="G530" s="99"/>
    </row>
    <row r="531" spans="5:7" ht="13">
      <c r="F531" s="1" t="s">
        <v>4036</v>
      </c>
      <c r="G531" s="99"/>
    </row>
    <row r="532" spans="5:7" ht="13">
      <c r="F532" s="1" t="s">
        <v>835</v>
      </c>
      <c r="G532" s="99"/>
    </row>
    <row r="533" spans="5:7" ht="13">
      <c r="F533" s="1" t="s">
        <v>836</v>
      </c>
      <c r="G533" s="99"/>
    </row>
    <row r="534" spans="5:7" ht="13">
      <c r="F534" s="1" t="s">
        <v>4037</v>
      </c>
      <c r="G534" s="99"/>
    </row>
    <row r="535" spans="5:7" ht="13">
      <c r="F535" s="1" t="s">
        <v>840</v>
      </c>
      <c r="G535" s="99"/>
    </row>
    <row r="536" spans="5:7" ht="13">
      <c r="F536" s="1" t="s">
        <v>841</v>
      </c>
      <c r="G536" s="99"/>
    </row>
    <row r="537" spans="5:7" ht="13">
      <c r="F537" s="1" t="s">
        <v>842</v>
      </c>
      <c r="G537" s="99"/>
    </row>
    <row r="538" spans="5:7" ht="13">
      <c r="F538" s="1" t="s">
        <v>4038</v>
      </c>
      <c r="G538" s="99"/>
    </row>
    <row r="539" spans="5:7" ht="13">
      <c r="E539" s="1" t="s">
        <v>4039</v>
      </c>
      <c r="F539" s="1" t="s">
        <v>844</v>
      </c>
      <c r="G539" s="98">
        <v>16</v>
      </c>
    </row>
    <row r="540" spans="5:7" ht="13">
      <c r="F540" s="1" t="s">
        <v>4040</v>
      </c>
      <c r="G540" s="99"/>
    </row>
    <row r="541" spans="5:7" ht="13">
      <c r="F541" s="1" t="s">
        <v>4041</v>
      </c>
      <c r="G541" s="99"/>
    </row>
    <row r="542" spans="5:7" ht="13">
      <c r="F542" s="1" t="s">
        <v>4042</v>
      </c>
      <c r="G542" s="99"/>
    </row>
    <row r="543" spans="5:7" ht="13">
      <c r="F543" s="1" t="s">
        <v>4043</v>
      </c>
      <c r="G543" s="99"/>
    </row>
    <row r="544" spans="5:7" ht="13">
      <c r="F544" s="1" t="s">
        <v>849</v>
      </c>
      <c r="G544" s="99"/>
    </row>
    <row r="545" spans="5:7" ht="13">
      <c r="F545" s="1" t="s">
        <v>4044</v>
      </c>
      <c r="G545" s="99"/>
    </row>
    <row r="546" spans="5:7" ht="13">
      <c r="F546" s="1" t="s">
        <v>4045</v>
      </c>
      <c r="G546" s="99"/>
    </row>
    <row r="547" spans="5:7" ht="13">
      <c r="F547" s="1" t="s">
        <v>76</v>
      </c>
      <c r="G547" s="99"/>
    </row>
    <row r="548" spans="5:7" ht="13">
      <c r="F548" s="1" t="s">
        <v>4046</v>
      </c>
      <c r="G548" s="99"/>
    </row>
    <row r="549" spans="5:7" ht="13">
      <c r="F549" s="1" t="s">
        <v>852</v>
      </c>
      <c r="G549" s="99"/>
    </row>
    <row r="550" spans="5:7" ht="13">
      <c r="F550" s="1" t="s">
        <v>4047</v>
      </c>
      <c r="G550" s="99"/>
    </row>
    <row r="551" spans="5:7" ht="13">
      <c r="F551" s="1" t="s">
        <v>4048</v>
      </c>
      <c r="G551" s="99"/>
    </row>
    <row r="552" spans="5:7" ht="13">
      <c r="F552" s="1" t="s">
        <v>4049</v>
      </c>
      <c r="G552" s="99"/>
    </row>
    <row r="553" spans="5:7" ht="13">
      <c r="F553" s="1" t="s">
        <v>4050</v>
      </c>
      <c r="G553" s="99"/>
    </row>
    <row r="554" spans="5:7" ht="13">
      <c r="F554" s="1" t="s">
        <v>4051</v>
      </c>
      <c r="G554" s="99"/>
    </row>
    <row r="555" spans="5:7" ht="13">
      <c r="E555" s="1" t="s">
        <v>4052</v>
      </c>
      <c r="F555" s="1" t="s">
        <v>4053</v>
      </c>
      <c r="G555" s="98">
        <v>10</v>
      </c>
    </row>
    <row r="556" spans="5:7" ht="13">
      <c r="F556" s="1" t="s">
        <v>4054</v>
      </c>
      <c r="G556" s="99"/>
    </row>
    <row r="557" spans="5:7" ht="13">
      <c r="F557" s="1" t="s">
        <v>857</v>
      </c>
      <c r="G557" s="99"/>
    </row>
    <row r="558" spans="5:7" ht="13">
      <c r="F558" s="1" t="s">
        <v>4055</v>
      </c>
      <c r="G558" s="99"/>
    </row>
    <row r="559" spans="5:7" ht="13">
      <c r="F559" s="1" t="s">
        <v>4056</v>
      </c>
      <c r="G559" s="99"/>
    </row>
    <row r="560" spans="5:7" ht="13">
      <c r="F560" s="1" t="s">
        <v>4057</v>
      </c>
      <c r="G560" s="99"/>
    </row>
    <row r="561" spans="4:7" ht="13">
      <c r="F561" s="1" t="s">
        <v>4058</v>
      </c>
      <c r="G561" s="99"/>
    </row>
    <row r="562" spans="4:7" ht="13">
      <c r="F562" s="1" t="s">
        <v>859</v>
      </c>
      <c r="G562" s="99"/>
    </row>
    <row r="563" spans="4:7" ht="13">
      <c r="F563" s="1" t="s">
        <v>864</v>
      </c>
      <c r="G563" s="99"/>
    </row>
    <row r="564" spans="4:7" ht="13">
      <c r="F564" s="1" t="s">
        <v>4059</v>
      </c>
      <c r="G564" s="99"/>
    </row>
    <row r="565" spans="4:7" ht="13">
      <c r="D565" s="1" t="s">
        <v>886</v>
      </c>
      <c r="E565" s="1" t="s">
        <v>4060</v>
      </c>
      <c r="F565" s="1" t="s">
        <v>888</v>
      </c>
      <c r="G565" s="98">
        <v>84</v>
      </c>
    </row>
    <row r="566" spans="4:7" ht="13">
      <c r="E566" s="31" t="s">
        <v>4061</v>
      </c>
      <c r="F566" s="1" t="s">
        <v>890</v>
      </c>
      <c r="G566" s="99"/>
    </row>
    <row r="567" spans="4:7" ht="13">
      <c r="F567" s="1" t="s">
        <v>900</v>
      </c>
      <c r="G567" s="99"/>
    </row>
    <row r="568" spans="4:7" ht="13">
      <c r="F568" s="1" t="s">
        <v>903</v>
      </c>
      <c r="G568" s="99"/>
    </row>
    <row r="569" spans="4:7" ht="13">
      <c r="F569" s="1" t="s">
        <v>4062</v>
      </c>
      <c r="G569" s="99"/>
    </row>
    <row r="570" spans="4:7" ht="13">
      <c r="F570" s="1" t="s">
        <v>4063</v>
      </c>
      <c r="G570" s="99"/>
    </row>
    <row r="571" spans="4:7" ht="13">
      <c r="F571" s="1" t="s">
        <v>4064</v>
      </c>
      <c r="G571" s="99"/>
    </row>
    <row r="572" spans="4:7" ht="13">
      <c r="F572" s="1" t="s">
        <v>906</v>
      </c>
      <c r="G572" s="99"/>
    </row>
    <row r="573" spans="4:7" ht="13">
      <c r="F573" s="1" t="s">
        <v>907</v>
      </c>
      <c r="G573" s="99"/>
    </row>
    <row r="574" spans="4:7" ht="13">
      <c r="F574" s="1" t="s">
        <v>40</v>
      </c>
      <c r="G574" s="99"/>
    </row>
    <row r="575" spans="4:7" ht="13">
      <c r="F575" s="1" t="s">
        <v>4065</v>
      </c>
      <c r="G575" s="99"/>
    </row>
    <row r="576" spans="4:7" ht="13">
      <c r="F576" s="1" t="s">
        <v>4066</v>
      </c>
      <c r="G576" s="99"/>
    </row>
    <row r="577" spans="6:7" ht="13">
      <c r="F577" s="1" t="s">
        <v>909</v>
      </c>
      <c r="G577" s="99"/>
    </row>
    <row r="578" spans="6:7" ht="13">
      <c r="F578" s="1" t="s">
        <v>910</v>
      </c>
      <c r="G578" s="99"/>
    </row>
    <row r="579" spans="6:7" ht="13">
      <c r="F579" s="1" t="s">
        <v>911</v>
      </c>
      <c r="G579" s="99"/>
    </row>
    <row r="580" spans="6:7" ht="13">
      <c r="F580" s="1" t="s">
        <v>4067</v>
      </c>
      <c r="G580" s="99"/>
    </row>
    <row r="581" spans="6:7" ht="13">
      <c r="F581" s="1" t="s">
        <v>915</v>
      </c>
      <c r="G581" s="99"/>
    </row>
    <row r="582" spans="6:7" ht="13">
      <c r="F582" s="1" t="s">
        <v>916</v>
      </c>
      <c r="G582" s="99"/>
    </row>
    <row r="583" spans="6:7" ht="13">
      <c r="F583" s="1" t="s">
        <v>917</v>
      </c>
      <c r="G583" s="99"/>
    </row>
    <row r="584" spans="6:7" ht="13">
      <c r="F584" s="1" t="s">
        <v>918</v>
      </c>
      <c r="G584" s="99"/>
    </row>
    <row r="585" spans="6:7" ht="13">
      <c r="F585" s="1" t="s">
        <v>919</v>
      </c>
      <c r="G585" s="99"/>
    </row>
    <row r="586" spans="6:7" ht="13">
      <c r="F586" s="1" t="s">
        <v>920</v>
      </c>
      <c r="G586" s="99"/>
    </row>
    <row r="587" spans="6:7" ht="13">
      <c r="F587" s="1" t="s">
        <v>921</v>
      </c>
      <c r="G587" s="99"/>
    </row>
    <row r="588" spans="6:7" ht="13">
      <c r="F588" s="1" t="s">
        <v>922</v>
      </c>
      <c r="G588" s="99"/>
    </row>
    <row r="589" spans="6:7" ht="13">
      <c r="F589" s="1" t="s">
        <v>923</v>
      </c>
      <c r="G589" s="99"/>
    </row>
    <row r="590" spans="6:7" ht="13">
      <c r="F590" s="1" t="s">
        <v>924</v>
      </c>
      <c r="G590" s="99"/>
    </row>
    <row r="591" spans="6:7" ht="13">
      <c r="F591" s="1" t="s">
        <v>925</v>
      </c>
      <c r="G591" s="99"/>
    </row>
    <row r="592" spans="6:7" ht="13">
      <c r="F592" s="1" t="s">
        <v>927</v>
      </c>
      <c r="G592" s="99"/>
    </row>
    <row r="593" spans="6:7" ht="13">
      <c r="F593" s="1" t="s">
        <v>928</v>
      </c>
      <c r="G593" s="99"/>
    </row>
    <row r="594" spans="6:7" ht="13">
      <c r="F594" s="1" t="s">
        <v>929</v>
      </c>
      <c r="G594" s="99"/>
    </row>
    <row r="595" spans="6:7" ht="13">
      <c r="F595" s="1" t="s">
        <v>902</v>
      </c>
      <c r="G595" s="99"/>
    </row>
    <row r="596" spans="6:7" ht="13">
      <c r="F596" s="1" t="s">
        <v>4068</v>
      </c>
      <c r="G596" s="99"/>
    </row>
    <row r="597" spans="6:7" ht="13">
      <c r="F597" s="1" t="s">
        <v>931</v>
      </c>
      <c r="G597" s="99"/>
    </row>
    <row r="598" spans="6:7" ht="13">
      <c r="F598" s="1" t="s">
        <v>932</v>
      </c>
      <c r="G598" s="99"/>
    </row>
    <row r="599" spans="6:7" ht="13">
      <c r="F599" s="1" t="s">
        <v>4069</v>
      </c>
      <c r="G599" s="99"/>
    </row>
    <row r="600" spans="6:7" ht="13">
      <c r="F600" s="1" t="s">
        <v>4070</v>
      </c>
      <c r="G600" s="99"/>
    </row>
    <row r="601" spans="6:7" ht="13">
      <c r="F601" s="1" t="s">
        <v>4071</v>
      </c>
      <c r="G601" s="99"/>
    </row>
    <row r="602" spans="6:7" ht="13">
      <c r="F602" s="1" t="s">
        <v>4072</v>
      </c>
      <c r="G602" s="99"/>
    </row>
    <row r="603" spans="6:7" ht="13">
      <c r="F603" s="1" t="s">
        <v>4073</v>
      </c>
      <c r="G603" s="99"/>
    </row>
    <row r="604" spans="6:7" ht="13">
      <c r="F604" s="1" t="s">
        <v>933</v>
      </c>
      <c r="G604" s="99"/>
    </row>
    <row r="605" spans="6:7" ht="13">
      <c r="F605" s="1" t="s">
        <v>48</v>
      </c>
      <c r="G605" s="99"/>
    </row>
    <row r="606" spans="6:7" ht="13">
      <c r="F606" s="1" t="s">
        <v>4074</v>
      </c>
      <c r="G606" s="99"/>
    </row>
    <row r="607" spans="6:7" ht="13">
      <c r="F607" s="1" t="s">
        <v>938</v>
      </c>
      <c r="G607" s="99"/>
    </row>
    <row r="608" spans="6:7" ht="13">
      <c r="F608" s="1" t="s">
        <v>53</v>
      </c>
      <c r="G608" s="99"/>
    </row>
    <row r="609" spans="6:7" ht="13">
      <c r="F609" s="1" t="s">
        <v>939</v>
      </c>
      <c r="G609" s="99"/>
    </row>
    <row r="610" spans="6:7" ht="13">
      <c r="F610" s="1" t="s">
        <v>940</v>
      </c>
      <c r="G610" s="99"/>
    </row>
    <row r="611" spans="6:7" ht="13">
      <c r="F611" s="1" t="s">
        <v>941</v>
      </c>
      <c r="G611" s="99"/>
    </row>
    <row r="612" spans="6:7" ht="13">
      <c r="F612" s="1" t="s">
        <v>942</v>
      </c>
      <c r="G612" s="99"/>
    </row>
    <row r="613" spans="6:7" ht="13">
      <c r="F613" s="1" t="s">
        <v>4075</v>
      </c>
      <c r="G613" s="99"/>
    </row>
    <row r="614" spans="6:7" ht="13">
      <c r="F614" s="1" t="s">
        <v>944</v>
      </c>
      <c r="G614" s="99"/>
    </row>
    <row r="615" spans="6:7" ht="13">
      <c r="F615" s="1" t="s">
        <v>945</v>
      </c>
      <c r="G615" s="99"/>
    </row>
    <row r="616" spans="6:7" ht="13">
      <c r="F616" s="1" t="s">
        <v>946</v>
      </c>
      <c r="G616" s="99"/>
    </row>
    <row r="617" spans="6:7" ht="13">
      <c r="F617" s="1" t="s">
        <v>947</v>
      </c>
      <c r="G617" s="99"/>
    </row>
    <row r="618" spans="6:7" ht="13">
      <c r="F618" s="1" t="s">
        <v>892</v>
      </c>
      <c r="G618" s="99"/>
    </row>
    <row r="619" spans="6:7" ht="13">
      <c r="F619" s="1" t="s">
        <v>893</v>
      </c>
      <c r="G619" s="99"/>
    </row>
    <row r="620" spans="6:7" ht="13">
      <c r="F620" s="1" t="s">
        <v>894</v>
      </c>
      <c r="G620" s="99"/>
    </row>
    <row r="621" spans="6:7" ht="13">
      <c r="F621" s="1" t="s">
        <v>47</v>
      </c>
      <c r="G621" s="99"/>
    </row>
    <row r="622" spans="6:7" ht="13">
      <c r="F622" s="1" t="s">
        <v>895</v>
      </c>
      <c r="G622" s="99"/>
    </row>
    <row r="623" spans="6:7" ht="13">
      <c r="F623" s="1" t="s">
        <v>896</v>
      </c>
      <c r="G623" s="99"/>
    </row>
    <row r="624" spans="6:7" ht="13">
      <c r="F624" s="1" t="s">
        <v>897</v>
      </c>
      <c r="G624" s="99"/>
    </row>
    <row r="625" spans="5:7" ht="13">
      <c r="F625" s="1" t="s">
        <v>898</v>
      </c>
      <c r="G625" s="99"/>
    </row>
    <row r="626" spans="5:7" ht="13">
      <c r="E626" s="31" t="s">
        <v>4076</v>
      </c>
      <c r="F626" s="1" t="s">
        <v>951</v>
      </c>
      <c r="G626" s="99"/>
    </row>
    <row r="627" spans="5:7" ht="13">
      <c r="F627" s="1" t="s">
        <v>4077</v>
      </c>
      <c r="G627" s="99"/>
    </row>
    <row r="628" spans="5:7" ht="13">
      <c r="F628" s="1" t="s">
        <v>4078</v>
      </c>
      <c r="G628" s="99"/>
    </row>
    <row r="629" spans="5:7" ht="13">
      <c r="F629" s="1" t="s">
        <v>953</v>
      </c>
      <c r="G629" s="99"/>
    </row>
    <row r="630" spans="5:7" ht="13">
      <c r="F630" s="1" t="s">
        <v>4079</v>
      </c>
      <c r="G630" s="99"/>
    </row>
    <row r="631" spans="5:7" ht="13">
      <c r="E631" s="31" t="s">
        <v>4080</v>
      </c>
      <c r="F631" s="1" t="s">
        <v>955</v>
      </c>
      <c r="G631" s="99"/>
    </row>
    <row r="632" spans="5:7" ht="13">
      <c r="F632" s="1" t="s">
        <v>957</v>
      </c>
      <c r="G632" s="99"/>
    </row>
    <row r="633" spans="5:7" ht="13">
      <c r="F633" s="1" t="s">
        <v>959</v>
      </c>
      <c r="G633" s="99"/>
    </row>
    <row r="634" spans="5:7" ht="13">
      <c r="F634" s="1" t="s">
        <v>4081</v>
      </c>
      <c r="G634" s="99"/>
    </row>
    <row r="635" spans="5:7" ht="13">
      <c r="F635" s="1" t="s">
        <v>961</v>
      </c>
      <c r="G635" s="99"/>
    </row>
    <row r="636" spans="5:7" ht="13">
      <c r="F636" s="1" t="s">
        <v>4082</v>
      </c>
      <c r="G636" s="99"/>
    </row>
    <row r="637" spans="5:7" ht="13">
      <c r="F637" s="1" t="s">
        <v>4083</v>
      </c>
      <c r="G637" s="99"/>
    </row>
    <row r="638" spans="5:7" ht="13">
      <c r="E638" s="5"/>
      <c r="F638" s="5" t="s">
        <v>4084</v>
      </c>
      <c r="G638" s="99"/>
    </row>
    <row r="639" spans="5:7" ht="13">
      <c r="E639" s="5"/>
      <c r="F639" s="5" t="s">
        <v>962</v>
      </c>
      <c r="G639" s="99"/>
    </row>
    <row r="640" spans="5:7" ht="13">
      <c r="E640" s="45" t="s">
        <v>963</v>
      </c>
      <c r="F640" s="5" t="s">
        <v>4085</v>
      </c>
      <c r="G640" s="99"/>
    </row>
    <row r="641" spans="5:7" ht="13">
      <c r="E641" s="5"/>
      <c r="F641" s="5" t="s">
        <v>966</v>
      </c>
      <c r="G641" s="99"/>
    </row>
    <row r="642" spans="5:7" ht="13">
      <c r="E642" s="5"/>
      <c r="F642" s="5" t="s">
        <v>967</v>
      </c>
      <c r="G642" s="99"/>
    </row>
    <row r="643" spans="5:7" ht="13">
      <c r="E643" s="5"/>
      <c r="F643" s="5" t="s">
        <v>968</v>
      </c>
      <c r="G643" s="99"/>
    </row>
    <row r="644" spans="5:7" ht="13">
      <c r="E644" s="5"/>
      <c r="F644" s="5" t="s">
        <v>969</v>
      </c>
      <c r="G644" s="99"/>
    </row>
    <row r="645" spans="5:7" ht="13">
      <c r="E645" s="5"/>
      <c r="F645" s="5" t="s">
        <v>970</v>
      </c>
      <c r="G645" s="99"/>
    </row>
    <row r="646" spans="5:7" ht="13">
      <c r="E646" s="5"/>
      <c r="F646" s="5" t="s">
        <v>971</v>
      </c>
      <c r="G646" s="99"/>
    </row>
    <row r="647" spans="5:7" ht="13">
      <c r="E647" s="5"/>
      <c r="F647" s="5" t="s">
        <v>972</v>
      </c>
      <c r="G647" s="99"/>
    </row>
    <row r="648" spans="5:7" ht="13">
      <c r="E648" s="5"/>
      <c r="F648" s="5" t="s">
        <v>4086</v>
      </c>
      <c r="G648" s="99"/>
    </row>
    <row r="649" spans="5:7" ht="13">
      <c r="E649" s="5" t="s">
        <v>974</v>
      </c>
      <c r="F649" s="5" t="s">
        <v>975</v>
      </c>
      <c r="G649" s="98">
        <v>62</v>
      </c>
    </row>
    <row r="650" spans="5:7" ht="13">
      <c r="E650" s="5"/>
      <c r="F650" s="5" t="s">
        <v>4087</v>
      </c>
      <c r="G650" s="99"/>
    </row>
    <row r="651" spans="5:7" ht="13">
      <c r="E651" s="5"/>
      <c r="F651" s="5" t="s">
        <v>977</v>
      </c>
      <c r="G651" s="99"/>
    </row>
    <row r="652" spans="5:7" ht="13">
      <c r="E652" s="5"/>
      <c r="F652" s="5" t="s">
        <v>4088</v>
      </c>
      <c r="G652" s="99"/>
    </row>
    <row r="653" spans="5:7" ht="13">
      <c r="E653" s="5"/>
      <c r="F653" s="5" t="s">
        <v>4089</v>
      </c>
      <c r="G653" s="99"/>
    </row>
    <row r="654" spans="5:7" ht="13">
      <c r="E654" s="5"/>
      <c r="F654" s="5" t="s">
        <v>4090</v>
      </c>
      <c r="G654" s="99"/>
    </row>
    <row r="655" spans="5:7" ht="13">
      <c r="E655" s="5"/>
      <c r="F655" s="5" t="s">
        <v>981</v>
      </c>
      <c r="G655" s="99"/>
    </row>
    <row r="656" spans="5:7" ht="13">
      <c r="E656" s="5"/>
      <c r="F656" s="5" t="s">
        <v>982</v>
      </c>
      <c r="G656" s="99"/>
    </row>
    <row r="657" spans="5:7" ht="13">
      <c r="E657" s="5"/>
      <c r="F657" s="5" t="s">
        <v>4091</v>
      </c>
      <c r="G657" s="99"/>
    </row>
    <row r="658" spans="5:7" ht="13">
      <c r="E658" s="5"/>
      <c r="F658" s="5" t="s">
        <v>4092</v>
      </c>
      <c r="G658" s="99"/>
    </row>
    <row r="659" spans="5:7" ht="13">
      <c r="E659" s="5"/>
      <c r="F659" s="5" t="s">
        <v>4093</v>
      </c>
      <c r="G659" s="99"/>
    </row>
    <row r="660" spans="5:7" ht="13">
      <c r="E660" s="5"/>
      <c r="F660" s="5" t="s">
        <v>4094</v>
      </c>
      <c r="G660" s="99"/>
    </row>
    <row r="661" spans="5:7" ht="13">
      <c r="E661" s="5"/>
      <c r="F661" s="5" t="s">
        <v>4095</v>
      </c>
      <c r="G661" s="99"/>
    </row>
    <row r="662" spans="5:7" ht="13">
      <c r="E662" s="5"/>
      <c r="F662" s="5" t="s">
        <v>986</v>
      </c>
      <c r="G662" s="99"/>
    </row>
    <row r="663" spans="5:7" ht="13">
      <c r="E663" s="5"/>
      <c r="F663" s="5" t="s">
        <v>4096</v>
      </c>
      <c r="G663" s="99"/>
    </row>
    <row r="664" spans="5:7" ht="13">
      <c r="E664" s="5"/>
      <c r="F664" s="5" t="s">
        <v>4097</v>
      </c>
      <c r="G664" s="99"/>
    </row>
    <row r="665" spans="5:7" ht="13">
      <c r="E665" s="5"/>
      <c r="F665" s="5" t="s">
        <v>4098</v>
      </c>
      <c r="G665" s="99"/>
    </row>
    <row r="666" spans="5:7" ht="13">
      <c r="E666" s="5"/>
      <c r="F666" s="5" t="s">
        <v>4099</v>
      </c>
      <c r="G666" s="99"/>
    </row>
    <row r="667" spans="5:7" ht="13">
      <c r="E667" s="5"/>
      <c r="F667" s="5" t="s">
        <v>4100</v>
      </c>
      <c r="G667" s="99"/>
    </row>
    <row r="668" spans="5:7" ht="13">
      <c r="E668" s="5"/>
      <c r="F668" s="5" t="s">
        <v>988</v>
      </c>
      <c r="G668" s="99"/>
    </row>
    <row r="669" spans="5:7" ht="13">
      <c r="E669" s="5"/>
      <c r="F669" s="5" t="s">
        <v>4101</v>
      </c>
      <c r="G669" s="99"/>
    </row>
    <row r="670" spans="5:7" ht="13">
      <c r="E670" s="5"/>
      <c r="F670" s="5" t="s">
        <v>4102</v>
      </c>
      <c r="G670" s="99"/>
    </row>
    <row r="671" spans="5:7" ht="13">
      <c r="E671" s="5"/>
      <c r="F671" s="5" t="s">
        <v>4103</v>
      </c>
      <c r="G671" s="99"/>
    </row>
    <row r="672" spans="5:7" ht="13">
      <c r="E672" s="5"/>
      <c r="F672" s="5" t="s">
        <v>4104</v>
      </c>
      <c r="G672" s="99"/>
    </row>
    <row r="673" spans="5:7" ht="13">
      <c r="E673" s="5"/>
      <c r="F673" s="5" t="s">
        <v>993</v>
      </c>
      <c r="G673" s="99"/>
    </row>
    <row r="674" spans="5:7" ht="13">
      <c r="E674" s="5"/>
      <c r="F674" s="5" t="s">
        <v>994</v>
      </c>
      <c r="G674" s="99"/>
    </row>
    <row r="675" spans="5:7" ht="13">
      <c r="E675" s="5"/>
      <c r="F675" s="5" t="s">
        <v>50</v>
      </c>
      <c r="G675" s="99"/>
    </row>
    <row r="676" spans="5:7" ht="13">
      <c r="E676" s="5"/>
      <c r="F676" s="5" t="s">
        <v>4105</v>
      </c>
      <c r="G676" s="99"/>
    </row>
    <row r="677" spans="5:7" ht="13">
      <c r="E677" s="5"/>
      <c r="F677" s="5" t="s">
        <v>995</v>
      </c>
      <c r="G677" s="99"/>
    </row>
    <row r="678" spans="5:7" ht="13">
      <c r="E678" s="5"/>
      <c r="F678" s="5" t="s">
        <v>4106</v>
      </c>
      <c r="G678" s="99"/>
    </row>
    <row r="679" spans="5:7" ht="13">
      <c r="E679" s="5"/>
      <c r="F679" s="5" t="s">
        <v>4107</v>
      </c>
      <c r="G679" s="99"/>
    </row>
    <row r="680" spans="5:7" ht="13">
      <c r="E680" s="5"/>
      <c r="F680" s="5" t="s">
        <v>4108</v>
      </c>
      <c r="G680" s="99"/>
    </row>
    <row r="681" spans="5:7" ht="13">
      <c r="E681" s="5"/>
      <c r="F681" s="5" t="s">
        <v>998</v>
      </c>
      <c r="G681" s="99"/>
    </row>
    <row r="682" spans="5:7" ht="13">
      <c r="E682" s="5"/>
      <c r="F682" s="5" t="s">
        <v>999</v>
      </c>
      <c r="G682" s="99"/>
    </row>
    <row r="683" spans="5:7" ht="13">
      <c r="E683" s="5"/>
      <c r="F683" s="5" t="s">
        <v>1000</v>
      </c>
      <c r="G683" s="99"/>
    </row>
    <row r="684" spans="5:7" ht="13">
      <c r="E684" s="5"/>
      <c r="F684" s="5" t="s">
        <v>4109</v>
      </c>
      <c r="G684" s="99"/>
    </row>
    <row r="685" spans="5:7" ht="13">
      <c r="E685" s="5"/>
      <c r="F685" s="5" t="s">
        <v>4110</v>
      </c>
      <c r="G685" s="99"/>
    </row>
    <row r="686" spans="5:7" ht="13">
      <c r="E686" s="5"/>
      <c r="F686" s="5" t="s">
        <v>4111</v>
      </c>
      <c r="G686" s="99"/>
    </row>
    <row r="687" spans="5:7" ht="13">
      <c r="E687" s="5"/>
      <c r="F687" s="5" t="s">
        <v>4112</v>
      </c>
      <c r="G687" s="99"/>
    </row>
    <row r="688" spans="5:7" ht="13">
      <c r="E688" s="5"/>
      <c r="F688" s="5" t="s">
        <v>4113</v>
      </c>
      <c r="G688" s="99"/>
    </row>
    <row r="689" spans="5:7" ht="13">
      <c r="E689" s="5"/>
      <c r="F689" s="5" t="s">
        <v>1003</v>
      </c>
      <c r="G689" s="99"/>
    </row>
    <row r="690" spans="5:7" ht="13">
      <c r="E690" s="5"/>
      <c r="F690" s="5" t="s">
        <v>1004</v>
      </c>
      <c r="G690" s="99"/>
    </row>
    <row r="691" spans="5:7" ht="13">
      <c r="E691" s="5"/>
      <c r="F691" s="5" t="s">
        <v>1005</v>
      </c>
      <c r="G691" s="99"/>
    </row>
    <row r="692" spans="5:7" ht="13">
      <c r="E692" s="5"/>
      <c r="F692" s="5" t="s">
        <v>1006</v>
      </c>
      <c r="G692" s="99"/>
    </row>
    <row r="693" spans="5:7" ht="13">
      <c r="E693" s="5"/>
      <c r="F693" s="5" t="s">
        <v>4114</v>
      </c>
      <c r="G693" s="99"/>
    </row>
    <row r="694" spans="5:7" ht="13">
      <c r="E694" s="5"/>
      <c r="F694" s="5" t="s">
        <v>4115</v>
      </c>
      <c r="G694" s="99"/>
    </row>
    <row r="695" spans="5:7" ht="13">
      <c r="E695" s="5"/>
      <c r="F695" s="5" t="s">
        <v>1011</v>
      </c>
      <c r="G695" s="99"/>
    </row>
    <row r="696" spans="5:7" ht="13">
      <c r="E696" s="5"/>
      <c r="F696" s="5" t="s">
        <v>1013</v>
      </c>
      <c r="G696" s="99"/>
    </row>
    <row r="697" spans="5:7" ht="13">
      <c r="E697" s="5"/>
      <c r="F697" s="5" t="s">
        <v>1015</v>
      </c>
      <c r="G697" s="99"/>
    </row>
    <row r="698" spans="5:7" ht="13">
      <c r="E698" s="5"/>
      <c r="F698" s="5" t="s">
        <v>4116</v>
      </c>
      <c r="G698" s="99"/>
    </row>
    <row r="699" spans="5:7" ht="13">
      <c r="E699" s="5"/>
      <c r="F699" s="5" t="s">
        <v>4117</v>
      </c>
      <c r="G699" s="99"/>
    </row>
    <row r="700" spans="5:7" ht="13">
      <c r="E700" s="5"/>
      <c r="F700" s="5" t="s">
        <v>4118</v>
      </c>
      <c r="G700" s="99"/>
    </row>
    <row r="701" spans="5:7" ht="13">
      <c r="E701" s="5"/>
      <c r="F701" s="5" t="s">
        <v>4119</v>
      </c>
      <c r="G701" s="99"/>
    </row>
    <row r="702" spans="5:7" ht="13">
      <c r="E702" s="5"/>
      <c r="F702" s="5" t="s">
        <v>4120</v>
      </c>
      <c r="G702" s="99"/>
    </row>
    <row r="703" spans="5:7" ht="13">
      <c r="E703" s="5"/>
      <c r="F703" s="5" t="s">
        <v>4121</v>
      </c>
      <c r="G703" s="99"/>
    </row>
    <row r="704" spans="5:7" ht="13">
      <c r="E704" s="5"/>
      <c r="F704" s="5" t="s">
        <v>4122</v>
      </c>
      <c r="G704" s="99"/>
    </row>
    <row r="705" spans="5:7" ht="13">
      <c r="E705" s="5"/>
      <c r="F705" s="5" t="s">
        <v>1024</v>
      </c>
      <c r="G705" s="99"/>
    </row>
    <row r="706" spans="5:7" ht="13">
      <c r="E706" s="5"/>
      <c r="F706" s="5" t="s">
        <v>1027</v>
      </c>
      <c r="G706" s="99"/>
    </row>
    <row r="707" spans="5:7" ht="13">
      <c r="E707" s="5"/>
      <c r="F707" s="5" t="s">
        <v>4123</v>
      </c>
      <c r="G707" s="99"/>
    </row>
    <row r="708" spans="5:7" ht="13">
      <c r="E708" s="5"/>
      <c r="F708" s="5" t="s">
        <v>4124</v>
      </c>
      <c r="G708" s="99"/>
    </row>
    <row r="709" spans="5:7" ht="13">
      <c r="E709" s="5"/>
      <c r="F709" s="5" t="s">
        <v>4125</v>
      </c>
      <c r="G709" s="99"/>
    </row>
    <row r="710" spans="5:7" ht="13">
      <c r="E710" s="5"/>
      <c r="F710" s="5" t="s">
        <v>4126</v>
      </c>
      <c r="G710" s="99"/>
    </row>
    <row r="711" spans="5:7" ht="13">
      <c r="E711" s="5" t="s">
        <v>886</v>
      </c>
      <c r="F711" s="5" t="s">
        <v>1029</v>
      </c>
      <c r="G711" s="98">
        <v>8</v>
      </c>
    </row>
    <row r="712" spans="5:7" ht="13">
      <c r="E712" s="5"/>
      <c r="F712" s="5" t="s">
        <v>1030</v>
      </c>
      <c r="G712" s="99"/>
    </row>
    <row r="713" spans="5:7" ht="13">
      <c r="E713" s="5"/>
      <c r="F713" s="5" t="s">
        <v>4127</v>
      </c>
      <c r="G713" s="99"/>
    </row>
    <row r="714" spans="5:7" ht="13">
      <c r="E714" s="5"/>
      <c r="F714" s="5" t="s">
        <v>4128</v>
      </c>
      <c r="G714" s="99"/>
    </row>
    <row r="715" spans="5:7" ht="13">
      <c r="E715" s="5"/>
      <c r="F715" s="5" t="s">
        <v>4129</v>
      </c>
      <c r="G715" s="99"/>
    </row>
    <row r="716" spans="5:7" ht="13">
      <c r="E716" s="5"/>
      <c r="F716" s="5" t="s">
        <v>4130</v>
      </c>
      <c r="G716" s="99"/>
    </row>
    <row r="717" spans="5:7" ht="13">
      <c r="E717" s="5"/>
      <c r="F717" s="5" t="s">
        <v>4131</v>
      </c>
      <c r="G717" s="99"/>
    </row>
    <row r="718" spans="5:7" ht="13">
      <c r="E718" s="5"/>
      <c r="F718" s="5" t="s">
        <v>4132</v>
      </c>
      <c r="G718" s="99"/>
    </row>
    <row r="719" spans="5:7" ht="13">
      <c r="E719" s="5" t="s">
        <v>868</v>
      </c>
      <c r="F719" s="5" t="s">
        <v>4133</v>
      </c>
      <c r="G719" s="98">
        <v>3</v>
      </c>
    </row>
    <row r="720" spans="5:7" ht="13">
      <c r="E720" s="5"/>
      <c r="F720" s="5" t="s">
        <v>4134</v>
      </c>
      <c r="G720" s="99"/>
    </row>
    <row r="721" spans="1:26" ht="13">
      <c r="E721" s="5"/>
      <c r="F721" s="5" t="s">
        <v>872</v>
      </c>
      <c r="G721" s="99"/>
    </row>
    <row r="722" spans="1:26" ht="13">
      <c r="A722" s="28"/>
      <c r="B722" s="28"/>
      <c r="C722" s="1"/>
      <c r="E722" s="5"/>
      <c r="F722" s="5"/>
      <c r="G722" s="40" t="s">
        <v>2843</v>
      </c>
      <c r="H722" s="1"/>
    </row>
    <row r="723" spans="1:26" ht="13">
      <c r="A723" s="28"/>
      <c r="B723" s="28"/>
      <c r="C723" s="1"/>
      <c r="E723" s="5"/>
      <c r="F723" s="5"/>
      <c r="G723" s="1">
        <f>SUM(G3:G721)</f>
        <v>719</v>
      </c>
      <c r="H723" s="1"/>
    </row>
    <row r="724" spans="1:26" ht="13">
      <c r="A724" s="35"/>
      <c r="B724" s="35" t="s">
        <v>1386</v>
      </c>
      <c r="C724" s="36" t="s">
        <v>4615</v>
      </c>
      <c r="D724" s="36"/>
      <c r="E724" s="46" t="s">
        <v>1408</v>
      </c>
      <c r="F724" s="46" t="s">
        <v>4135</v>
      </c>
      <c r="G724" s="122">
        <v>18</v>
      </c>
      <c r="H724" s="36" t="s">
        <v>4616</v>
      </c>
      <c r="I724" s="36"/>
      <c r="J724" s="36"/>
      <c r="K724" s="36"/>
      <c r="L724" s="36"/>
      <c r="M724" s="36"/>
      <c r="N724" s="36"/>
      <c r="O724" s="36"/>
      <c r="P724" s="36"/>
      <c r="Q724" s="36"/>
      <c r="R724" s="36"/>
      <c r="S724" s="36"/>
      <c r="T724" s="36"/>
      <c r="U724" s="36"/>
      <c r="V724" s="36"/>
      <c r="W724" s="36"/>
      <c r="X724" s="36"/>
      <c r="Y724" s="36"/>
      <c r="Z724" s="36"/>
    </row>
    <row r="725" spans="1:26" ht="13" hidden="1">
      <c r="E725" s="5"/>
      <c r="F725" s="5" t="s">
        <v>4136</v>
      </c>
      <c r="G725" s="99"/>
    </row>
    <row r="726" spans="1:26" ht="13" hidden="1">
      <c r="E726" s="5"/>
      <c r="F726" s="5" t="s">
        <v>1428</v>
      </c>
      <c r="G726" s="99"/>
    </row>
    <row r="727" spans="1:26" ht="13" hidden="1">
      <c r="E727" s="5"/>
      <c r="F727" s="5" t="s">
        <v>4137</v>
      </c>
      <c r="G727" s="99"/>
    </row>
    <row r="728" spans="1:26" ht="13" hidden="1">
      <c r="E728" s="5"/>
      <c r="F728" s="5" t="s">
        <v>4138</v>
      </c>
      <c r="G728" s="99"/>
    </row>
    <row r="729" spans="1:26" ht="13" hidden="1">
      <c r="E729" s="5"/>
      <c r="F729" s="5" t="s">
        <v>4139</v>
      </c>
      <c r="G729" s="99"/>
    </row>
    <row r="730" spans="1:26" ht="13" hidden="1">
      <c r="E730" s="5"/>
      <c r="F730" s="5" t="s">
        <v>4140</v>
      </c>
      <c r="G730" s="99"/>
    </row>
    <row r="731" spans="1:26" ht="13" hidden="1">
      <c r="E731" s="5"/>
      <c r="F731" s="5" t="s">
        <v>4141</v>
      </c>
      <c r="G731" s="99"/>
    </row>
    <row r="732" spans="1:26" ht="13" hidden="1">
      <c r="E732" s="5"/>
      <c r="F732" s="5" t="s">
        <v>4142</v>
      </c>
      <c r="G732" s="99"/>
    </row>
    <row r="733" spans="1:26" ht="13" hidden="1">
      <c r="E733" s="5"/>
      <c r="F733" s="5" t="s">
        <v>4143</v>
      </c>
      <c r="G733" s="99"/>
    </row>
    <row r="734" spans="1:26" ht="13" hidden="1">
      <c r="E734" s="5"/>
      <c r="F734" s="5" t="s">
        <v>1380</v>
      </c>
      <c r="G734" s="99"/>
    </row>
    <row r="735" spans="1:26" ht="13" hidden="1">
      <c r="E735" s="5"/>
      <c r="F735" s="5" t="s">
        <v>4144</v>
      </c>
      <c r="G735" s="99"/>
    </row>
    <row r="736" spans="1:26" ht="13" hidden="1">
      <c r="E736" s="5"/>
      <c r="F736" s="5" t="s">
        <v>1308</v>
      </c>
      <c r="G736" s="99"/>
    </row>
    <row r="737" spans="5:7" ht="13" hidden="1">
      <c r="E737" s="5"/>
      <c r="F737" s="5" t="s">
        <v>1309</v>
      </c>
      <c r="G737" s="99"/>
    </row>
    <row r="738" spans="5:7" ht="13" hidden="1">
      <c r="E738" s="5"/>
      <c r="F738" s="5" t="s">
        <v>4145</v>
      </c>
      <c r="G738" s="99"/>
    </row>
    <row r="739" spans="5:7" ht="13" hidden="1">
      <c r="E739" s="5"/>
      <c r="F739" s="5" t="s">
        <v>4146</v>
      </c>
      <c r="G739" s="99"/>
    </row>
    <row r="740" spans="5:7" ht="13" hidden="1">
      <c r="E740" s="5"/>
      <c r="F740" s="5" t="s">
        <v>4147</v>
      </c>
      <c r="G740" s="99"/>
    </row>
    <row r="741" spans="5:7" ht="13" hidden="1">
      <c r="E741" s="5"/>
      <c r="F741" s="5" t="s">
        <v>1265</v>
      </c>
      <c r="G741" s="99"/>
    </row>
    <row r="742" spans="5:7" ht="13">
      <c r="E742" s="5" t="s">
        <v>1423</v>
      </c>
      <c r="F742" s="5" t="s">
        <v>4148</v>
      </c>
      <c r="G742" s="98">
        <v>6</v>
      </c>
    </row>
    <row r="743" spans="5:7" ht="13" hidden="1">
      <c r="E743" s="5"/>
      <c r="F743" s="5" t="s">
        <v>4149</v>
      </c>
      <c r="G743" s="99"/>
    </row>
    <row r="744" spans="5:7" ht="13" hidden="1">
      <c r="E744" s="5"/>
      <c r="F744" s="5" t="s">
        <v>578</v>
      </c>
      <c r="G744" s="99"/>
    </row>
    <row r="745" spans="5:7" ht="13" hidden="1">
      <c r="E745" s="5"/>
      <c r="F745" s="5" t="s">
        <v>4150</v>
      </c>
      <c r="G745" s="99"/>
    </row>
    <row r="746" spans="5:7" ht="13" hidden="1">
      <c r="E746" s="5"/>
      <c r="F746" s="5" t="s">
        <v>1011</v>
      </c>
      <c r="G746" s="99"/>
    </row>
    <row r="747" spans="5:7" ht="13" hidden="1">
      <c r="E747" s="5"/>
      <c r="F747" s="5" t="s">
        <v>4151</v>
      </c>
      <c r="G747" s="99"/>
    </row>
    <row r="748" spans="5:7" ht="13">
      <c r="E748" s="5" t="s">
        <v>1388</v>
      </c>
      <c r="F748" s="5" t="s">
        <v>1389</v>
      </c>
      <c r="G748" s="98">
        <v>4</v>
      </c>
    </row>
    <row r="749" spans="5:7" ht="13" hidden="1">
      <c r="E749" s="5"/>
      <c r="F749" s="5" t="s">
        <v>4152</v>
      </c>
      <c r="G749" s="99"/>
    </row>
    <row r="750" spans="5:7" ht="13" hidden="1">
      <c r="E750" s="5"/>
      <c r="F750" s="5" t="s">
        <v>4153</v>
      </c>
      <c r="G750" s="99"/>
    </row>
    <row r="751" spans="5:7" ht="13" hidden="1">
      <c r="E751" s="5"/>
      <c r="F751" s="5" t="s">
        <v>1392</v>
      </c>
      <c r="G751" s="99"/>
    </row>
    <row r="752" spans="5:7" ht="13">
      <c r="E752" s="5" t="s">
        <v>308</v>
      </c>
      <c r="F752" s="5" t="s">
        <v>4154</v>
      </c>
      <c r="G752" s="98">
        <v>10</v>
      </c>
    </row>
    <row r="753" spans="5:7" ht="13" hidden="1">
      <c r="E753" s="5"/>
      <c r="F753" s="5" t="s">
        <v>1403</v>
      </c>
      <c r="G753" s="99"/>
    </row>
    <row r="754" spans="5:7" ht="13" hidden="1">
      <c r="E754" s="5"/>
      <c r="F754" s="5" t="s">
        <v>4155</v>
      </c>
      <c r="G754" s="99"/>
    </row>
    <row r="755" spans="5:7" ht="13" hidden="1">
      <c r="E755" s="5"/>
      <c r="F755" s="5" t="s">
        <v>4156</v>
      </c>
      <c r="G755" s="99"/>
    </row>
    <row r="756" spans="5:7" ht="13" hidden="1">
      <c r="E756" s="5"/>
      <c r="F756" s="5" t="s">
        <v>568</v>
      </c>
      <c r="G756" s="99"/>
    </row>
    <row r="757" spans="5:7" ht="13" hidden="1">
      <c r="E757" s="5"/>
      <c r="F757" s="5" t="s">
        <v>4157</v>
      </c>
      <c r="G757" s="99"/>
    </row>
    <row r="758" spans="5:7" ht="13" hidden="1">
      <c r="E758" s="5"/>
      <c r="F758" s="5" t="s">
        <v>897</v>
      </c>
      <c r="G758" s="99"/>
    </row>
    <row r="759" spans="5:7" ht="13" hidden="1">
      <c r="E759" s="5"/>
      <c r="F759" s="5" t="s">
        <v>906</v>
      </c>
      <c r="G759" s="99"/>
    </row>
    <row r="760" spans="5:7" ht="13" hidden="1">
      <c r="E760" s="5"/>
      <c r="F760" s="5" t="s">
        <v>4158</v>
      </c>
      <c r="G760" s="99"/>
    </row>
    <row r="761" spans="5:7" ht="13" hidden="1">
      <c r="E761" s="5"/>
      <c r="F761" s="5" t="s">
        <v>1406</v>
      </c>
      <c r="G761" s="99"/>
    </row>
    <row r="762" spans="5:7" ht="13">
      <c r="E762" s="5" t="s">
        <v>4617</v>
      </c>
      <c r="F762" s="5" t="s">
        <v>4159</v>
      </c>
      <c r="G762" s="98">
        <v>2</v>
      </c>
    </row>
    <row r="763" spans="5:7" ht="13" hidden="1">
      <c r="E763" s="5"/>
      <c r="F763" s="5" t="s">
        <v>4160</v>
      </c>
      <c r="G763" s="99"/>
    </row>
    <row r="764" spans="5:7" ht="13">
      <c r="E764" s="5" t="s">
        <v>121</v>
      </c>
      <c r="F764" s="5" t="s">
        <v>4161</v>
      </c>
      <c r="G764" s="98">
        <v>39</v>
      </c>
    </row>
    <row r="765" spans="5:7" ht="13" hidden="1">
      <c r="E765" s="5"/>
      <c r="F765" s="5" t="s">
        <v>4162</v>
      </c>
      <c r="G765" s="99"/>
    </row>
    <row r="766" spans="5:7" ht="13" hidden="1">
      <c r="E766" s="5"/>
      <c r="F766" s="5" t="s">
        <v>4163</v>
      </c>
      <c r="G766" s="99"/>
    </row>
    <row r="767" spans="5:7" ht="13" hidden="1">
      <c r="E767" s="5"/>
      <c r="F767" s="5" t="s">
        <v>4164</v>
      </c>
      <c r="G767" s="99"/>
    </row>
    <row r="768" spans="5:7" ht="13" hidden="1">
      <c r="E768" s="5"/>
      <c r="F768" s="5" t="s">
        <v>4165</v>
      </c>
      <c r="G768" s="99"/>
    </row>
    <row r="769" spans="5:7" ht="13" hidden="1">
      <c r="E769" s="5"/>
      <c r="F769" s="5" t="s">
        <v>4166</v>
      </c>
      <c r="G769" s="99"/>
    </row>
    <row r="770" spans="5:7" ht="13" hidden="1">
      <c r="E770" s="5"/>
      <c r="F770" s="5" t="s">
        <v>4167</v>
      </c>
      <c r="G770" s="99"/>
    </row>
    <row r="771" spans="5:7" ht="13" hidden="1">
      <c r="E771" s="5"/>
      <c r="F771" s="5" t="s">
        <v>1418</v>
      </c>
      <c r="G771" s="99"/>
    </row>
    <row r="772" spans="5:7" ht="13" hidden="1">
      <c r="E772" s="5"/>
      <c r="F772" s="5" t="s">
        <v>4168</v>
      </c>
      <c r="G772" s="99"/>
    </row>
    <row r="773" spans="5:7" ht="13" hidden="1">
      <c r="E773" s="5"/>
      <c r="F773" s="5" t="s">
        <v>4169</v>
      </c>
      <c r="G773" s="99"/>
    </row>
    <row r="774" spans="5:7" ht="13" hidden="1">
      <c r="E774" s="5"/>
      <c r="F774" s="5" t="s">
        <v>826</v>
      </c>
      <c r="G774" s="99"/>
    </row>
    <row r="775" spans="5:7" ht="13" hidden="1">
      <c r="E775" s="5"/>
      <c r="F775" s="5" t="s">
        <v>4170</v>
      </c>
      <c r="G775" s="99"/>
    </row>
    <row r="776" spans="5:7" ht="13" hidden="1">
      <c r="E776" s="5"/>
      <c r="F776" s="5" t="s">
        <v>4171</v>
      </c>
      <c r="G776" s="99"/>
    </row>
    <row r="777" spans="5:7" ht="13" hidden="1">
      <c r="E777" s="5"/>
      <c r="F777" s="5" t="s">
        <v>4172</v>
      </c>
      <c r="G777" s="99"/>
    </row>
    <row r="778" spans="5:7" ht="13" hidden="1">
      <c r="E778" s="5"/>
      <c r="F778" s="5" t="s">
        <v>4173</v>
      </c>
      <c r="G778" s="99"/>
    </row>
    <row r="779" spans="5:7" ht="13" hidden="1">
      <c r="E779" s="5"/>
      <c r="F779" s="5" t="s">
        <v>4174</v>
      </c>
      <c r="G779" s="99"/>
    </row>
    <row r="780" spans="5:7" ht="13" hidden="1">
      <c r="E780" s="5"/>
      <c r="F780" s="5" t="s">
        <v>4114</v>
      </c>
      <c r="G780" s="99"/>
    </row>
    <row r="781" spans="5:7" ht="13" hidden="1">
      <c r="E781" s="5"/>
      <c r="F781" s="5" t="s">
        <v>258</v>
      </c>
      <c r="G781" s="99"/>
    </row>
    <row r="782" spans="5:7" ht="13" hidden="1">
      <c r="E782" s="5"/>
      <c r="F782" s="5" t="s">
        <v>575</v>
      </c>
      <c r="G782" s="99"/>
    </row>
    <row r="783" spans="5:7" ht="13" hidden="1">
      <c r="E783" s="5"/>
      <c r="F783" s="5" t="s">
        <v>861</v>
      </c>
      <c r="G783" s="99"/>
    </row>
    <row r="784" spans="5:7" ht="13" hidden="1">
      <c r="E784" s="5"/>
      <c r="F784" s="5" t="s">
        <v>847</v>
      </c>
      <c r="G784" s="99"/>
    </row>
    <row r="785" spans="5:7" ht="13" hidden="1">
      <c r="E785" s="5"/>
      <c r="F785" s="5" t="s">
        <v>862</v>
      </c>
      <c r="G785" s="99"/>
    </row>
    <row r="786" spans="5:7" ht="13" hidden="1">
      <c r="E786" s="5"/>
      <c r="F786" s="5" t="s">
        <v>4175</v>
      </c>
      <c r="G786" s="99"/>
    </row>
    <row r="787" spans="5:7" ht="13" hidden="1">
      <c r="F787" s="1" t="s">
        <v>1064</v>
      </c>
      <c r="G787" s="99"/>
    </row>
    <row r="788" spans="5:7" ht="13" hidden="1">
      <c r="F788" s="1" t="s">
        <v>1421</v>
      </c>
      <c r="G788" s="99"/>
    </row>
    <row r="789" spans="5:7" ht="13" hidden="1">
      <c r="F789" s="1" t="s">
        <v>850</v>
      </c>
      <c r="G789" s="99"/>
    </row>
    <row r="790" spans="5:7" ht="13" hidden="1">
      <c r="F790" s="1" t="s">
        <v>4017</v>
      </c>
      <c r="G790" s="99"/>
    </row>
    <row r="791" spans="5:7" ht="13" hidden="1">
      <c r="F791" s="1" t="s">
        <v>4176</v>
      </c>
      <c r="G791" s="99"/>
    </row>
    <row r="792" spans="5:7" ht="13" hidden="1">
      <c r="F792" s="1" t="s">
        <v>4177</v>
      </c>
      <c r="G792" s="99"/>
    </row>
    <row r="793" spans="5:7" ht="13" hidden="1">
      <c r="F793" s="1" t="s">
        <v>576</v>
      </c>
      <c r="G793" s="99"/>
    </row>
    <row r="794" spans="5:7" ht="13" hidden="1">
      <c r="F794" s="1" t="s">
        <v>4178</v>
      </c>
      <c r="G794" s="99"/>
    </row>
    <row r="795" spans="5:7" ht="13" hidden="1">
      <c r="F795" s="1" t="s">
        <v>4179</v>
      </c>
      <c r="G795" s="99"/>
    </row>
    <row r="796" spans="5:7" ht="13" hidden="1">
      <c r="F796" s="1" t="s">
        <v>126</v>
      </c>
      <c r="G796" s="99"/>
    </row>
    <row r="797" spans="5:7" ht="13" hidden="1">
      <c r="F797" s="1" t="s">
        <v>4180</v>
      </c>
      <c r="G797" s="99"/>
    </row>
    <row r="798" spans="5:7" ht="13" hidden="1">
      <c r="F798" s="1" t="s">
        <v>4181</v>
      </c>
      <c r="G798" s="99"/>
    </row>
    <row r="799" spans="5:7" ht="13" hidden="1">
      <c r="F799" s="1" t="s">
        <v>4182</v>
      </c>
      <c r="G799" s="99"/>
    </row>
    <row r="800" spans="5:7" ht="13" hidden="1">
      <c r="F800" s="1" t="s">
        <v>4183</v>
      </c>
      <c r="G800" s="99"/>
    </row>
    <row r="801" spans="5:7" ht="13" hidden="1">
      <c r="F801" s="1" t="s">
        <v>4184</v>
      </c>
      <c r="G801" s="99"/>
    </row>
    <row r="802" spans="5:7" ht="13" hidden="1">
      <c r="F802" s="1" t="s">
        <v>970</v>
      </c>
      <c r="G802" s="99"/>
    </row>
    <row r="803" spans="5:7" ht="13">
      <c r="E803" s="1" t="s">
        <v>113</v>
      </c>
      <c r="F803" s="1" t="s">
        <v>1394</v>
      </c>
      <c r="G803" s="98">
        <v>37</v>
      </c>
    </row>
    <row r="804" spans="5:7" ht="13" hidden="1">
      <c r="F804" s="1" t="s">
        <v>1395</v>
      </c>
      <c r="G804" s="99"/>
    </row>
    <row r="805" spans="5:7" ht="13" hidden="1">
      <c r="F805" s="1" t="s">
        <v>4185</v>
      </c>
      <c r="G805" s="99"/>
    </row>
    <row r="806" spans="5:7" ht="13" hidden="1">
      <c r="F806" s="1" t="s">
        <v>4186</v>
      </c>
      <c r="G806" s="99"/>
    </row>
    <row r="807" spans="5:7" ht="13" hidden="1">
      <c r="F807" s="1" t="s">
        <v>3935</v>
      </c>
      <c r="G807" s="99"/>
    </row>
    <row r="808" spans="5:7" ht="13" hidden="1">
      <c r="F808" s="1" t="s">
        <v>4187</v>
      </c>
      <c r="G808" s="99"/>
    </row>
    <row r="809" spans="5:7" ht="13" hidden="1">
      <c r="F809" s="1" t="s">
        <v>4188</v>
      </c>
      <c r="G809" s="99"/>
    </row>
    <row r="810" spans="5:7" ht="13" hidden="1">
      <c r="F810" s="1" t="s">
        <v>4189</v>
      </c>
      <c r="G810" s="99"/>
    </row>
    <row r="811" spans="5:7" ht="13" hidden="1">
      <c r="F811" s="1" t="s">
        <v>1253</v>
      </c>
      <c r="G811" s="99"/>
    </row>
    <row r="812" spans="5:7" ht="13" hidden="1">
      <c r="F812" s="1" t="s">
        <v>4190</v>
      </c>
      <c r="G812" s="99"/>
    </row>
    <row r="813" spans="5:7" ht="13" hidden="1">
      <c r="F813" s="1" t="s">
        <v>4191</v>
      </c>
      <c r="G813" s="99"/>
    </row>
    <row r="814" spans="5:7" ht="13" hidden="1">
      <c r="F814" s="1" t="s">
        <v>3847</v>
      </c>
      <c r="G814" s="99"/>
    </row>
    <row r="815" spans="5:7" ht="13" hidden="1">
      <c r="F815" s="1" t="s">
        <v>4192</v>
      </c>
      <c r="G815" s="99"/>
    </row>
    <row r="816" spans="5:7" ht="13" hidden="1">
      <c r="F816" s="1" t="s">
        <v>4193</v>
      </c>
      <c r="G816" s="99"/>
    </row>
    <row r="817" spans="6:7" ht="13" hidden="1">
      <c r="F817" s="1" t="s">
        <v>1106</v>
      </c>
      <c r="G817" s="99"/>
    </row>
    <row r="818" spans="6:7" ht="13" hidden="1">
      <c r="F818" s="1" t="s">
        <v>1052</v>
      </c>
      <c r="G818" s="99"/>
    </row>
    <row r="819" spans="6:7" ht="13" hidden="1">
      <c r="F819" s="1" t="s">
        <v>1397</v>
      </c>
      <c r="G819" s="99"/>
    </row>
    <row r="820" spans="6:7" ht="13" hidden="1">
      <c r="F820" s="1" t="s">
        <v>1107</v>
      </c>
      <c r="G820" s="99"/>
    </row>
    <row r="821" spans="6:7" ht="13" hidden="1">
      <c r="F821" s="1" t="s">
        <v>1063</v>
      </c>
      <c r="G821" s="99"/>
    </row>
    <row r="822" spans="6:7" ht="13" hidden="1">
      <c r="F822" s="1" t="s">
        <v>4194</v>
      </c>
      <c r="G822" s="99"/>
    </row>
    <row r="823" spans="6:7" ht="13" hidden="1">
      <c r="F823" s="1" t="s">
        <v>1108</v>
      </c>
      <c r="G823" s="99"/>
    </row>
    <row r="824" spans="6:7" ht="13" hidden="1">
      <c r="F824" s="1" t="s">
        <v>1004</v>
      </c>
      <c r="G824" s="99"/>
    </row>
    <row r="825" spans="6:7" ht="13" hidden="1">
      <c r="F825" s="1" t="s">
        <v>1398</v>
      </c>
      <c r="G825" s="99"/>
    </row>
    <row r="826" spans="6:7" ht="13" hidden="1">
      <c r="F826" s="1" t="s">
        <v>4195</v>
      </c>
      <c r="G826" s="99"/>
    </row>
    <row r="827" spans="6:7" ht="13" hidden="1">
      <c r="F827" s="1" t="s">
        <v>1109</v>
      </c>
      <c r="G827" s="99"/>
    </row>
    <row r="828" spans="6:7" ht="13" hidden="1">
      <c r="F828" s="1" t="s">
        <v>1110</v>
      </c>
      <c r="G828" s="99"/>
    </row>
    <row r="829" spans="6:7" ht="13" hidden="1">
      <c r="F829" s="1" t="s">
        <v>4196</v>
      </c>
      <c r="G829" s="99"/>
    </row>
    <row r="830" spans="6:7" ht="13" hidden="1">
      <c r="F830" s="1" t="s">
        <v>4197</v>
      </c>
      <c r="G830" s="99"/>
    </row>
    <row r="831" spans="6:7" ht="13" hidden="1">
      <c r="F831" s="1" t="s">
        <v>4198</v>
      </c>
      <c r="G831" s="99"/>
    </row>
    <row r="832" spans="6:7" ht="13" hidden="1">
      <c r="F832" s="1" t="s">
        <v>4199</v>
      </c>
      <c r="G832" s="99"/>
    </row>
    <row r="833" spans="3:8" ht="13" hidden="1">
      <c r="F833" s="1" t="s">
        <v>1343</v>
      </c>
      <c r="G833" s="99"/>
    </row>
    <row r="834" spans="3:8" ht="13" hidden="1">
      <c r="F834" s="1" t="s">
        <v>4200</v>
      </c>
      <c r="G834" s="99"/>
    </row>
    <row r="835" spans="3:8" ht="13" hidden="1">
      <c r="F835" s="1" t="s">
        <v>1267</v>
      </c>
      <c r="G835" s="99"/>
    </row>
    <row r="836" spans="3:8" ht="13" hidden="1">
      <c r="F836" s="1" t="s">
        <v>4201</v>
      </c>
      <c r="G836" s="99"/>
    </row>
    <row r="837" spans="3:8" ht="13" hidden="1">
      <c r="F837" s="1" t="s">
        <v>1270</v>
      </c>
      <c r="G837" s="99"/>
    </row>
    <row r="838" spans="3:8" ht="13" hidden="1">
      <c r="F838" s="1" t="s">
        <v>4202</v>
      </c>
      <c r="G838" s="99"/>
    </row>
    <row r="839" spans="3:8" ht="13" hidden="1">
      <c r="F839" s="1" t="s">
        <v>4203</v>
      </c>
      <c r="G839" s="99"/>
    </row>
    <row r="840" spans="3:8" ht="13">
      <c r="E840" s="1" t="s">
        <v>1426</v>
      </c>
      <c r="F840" s="1" t="s">
        <v>4204</v>
      </c>
      <c r="G840" s="98">
        <v>3</v>
      </c>
    </row>
    <row r="841" spans="3:8" ht="13" hidden="1">
      <c r="F841" s="1" t="s">
        <v>4205</v>
      </c>
      <c r="G841" s="99"/>
    </row>
    <row r="842" spans="3:8" ht="13" hidden="1">
      <c r="F842" s="1" t="s">
        <v>4206</v>
      </c>
      <c r="G842" s="99"/>
    </row>
    <row r="843" spans="3:8" ht="13">
      <c r="E843" s="1" t="s">
        <v>118</v>
      </c>
      <c r="F843" s="1" t="s">
        <v>4207</v>
      </c>
      <c r="G843" s="1">
        <v>1</v>
      </c>
      <c r="H843" s="1" t="s">
        <v>4208</v>
      </c>
    </row>
    <row r="844" spans="3:8" ht="13">
      <c r="C844" s="1" t="s">
        <v>4618</v>
      </c>
      <c r="E844" s="1" t="s">
        <v>113</v>
      </c>
      <c r="F844" s="1" t="s">
        <v>4209</v>
      </c>
      <c r="G844" s="98">
        <v>3</v>
      </c>
    </row>
    <row r="845" spans="3:8" ht="13" hidden="1">
      <c r="F845" s="1" t="s">
        <v>4210</v>
      </c>
      <c r="G845" s="99"/>
    </row>
    <row r="846" spans="3:8" ht="13" hidden="1">
      <c r="F846" s="1" t="s">
        <v>4211</v>
      </c>
      <c r="G846" s="99"/>
    </row>
    <row r="847" spans="3:8" ht="13">
      <c r="E847" s="1" t="s">
        <v>265</v>
      </c>
      <c r="F847" s="1" t="s">
        <v>1116</v>
      </c>
      <c r="G847" s="98">
        <v>55</v>
      </c>
    </row>
    <row r="848" spans="3:8" ht="13" hidden="1">
      <c r="F848" s="1" t="s">
        <v>4212</v>
      </c>
      <c r="G848" s="99"/>
    </row>
    <row r="849" spans="6:7" ht="13" hidden="1">
      <c r="F849" s="1" t="s">
        <v>4213</v>
      </c>
      <c r="G849" s="99"/>
    </row>
    <row r="850" spans="6:7" ht="13" hidden="1">
      <c r="F850" s="1" t="s">
        <v>4214</v>
      </c>
      <c r="G850" s="99"/>
    </row>
    <row r="851" spans="6:7" ht="13" hidden="1">
      <c r="F851" s="1" t="s">
        <v>743</v>
      </c>
      <c r="G851" s="99"/>
    </row>
    <row r="852" spans="6:7" ht="13" hidden="1">
      <c r="F852" s="1" t="s">
        <v>4215</v>
      </c>
      <c r="G852" s="99"/>
    </row>
    <row r="853" spans="6:7" ht="13" hidden="1">
      <c r="F853" s="1" t="s">
        <v>1439</v>
      </c>
      <c r="G853" s="99"/>
    </row>
    <row r="854" spans="6:7" ht="13" hidden="1">
      <c r="F854" s="1" t="s">
        <v>4216</v>
      </c>
      <c r="G854" s="99"/>
    </row>
    <row r="855" spans="6:7" ht="13" hidden="1">
      <c r="F855" s="1" t="s">
        <v>4217</v>
      </c>
      <c r="G855" s="99"/>
    </row>
    <row r="856" spans="6:7" ht="13" hidden="1">
      <c r="F856" s="1" t="s">
        <v>4218</v>
      </c>
      <c r="G856" s="99"/>
    </row>
    <row r="857" spans="6:7" ht="13" hidden="1">
      <c r="F857" s="1" t="s">
        <v>4219</v>
      </c>
      <c r="G857" s="99"/>
    </row>
    <row r="858" spans="6:7" ht="13" hidden="1">
      <c r="F858" s="1" t="s">
        <v>4220</v>
      </c>
      <c r="G858" s="99"/>
    </row>
    <row r="859" spans="6:7" ht="13" hidden="1">
      <c r="F859" s="1" t="s">
        <v>4221</v>
      </c>
      <c r="G859" s="99"/>
    </row>
    <row r="860" spans="6:7" ht="13" hidden="1">
      <c r="F860" s="1" t="s">
        <v>4222</v>
      </c>
      <c r="G860" s="99"/>
    </row>
    <row r="861" spans="6:7" ht="13" hidden="1">
      <c r="F861" s="1" t="s">
        <v>1440</v>
      </c>
      <c r="G861" s="99"/>
    </row>
    <row r="862" spans="6:7" ht="13" hidden="1">
      <c r="F862" s="1" t="s">
        <v>815</v>
      </c>
      <c r="G862" s="99"/>
    </row>
    <row r="863" spans="6:7" ht="13" hidden="1">
      <c r="F863" s="1" t="s">
        <v>4223</v>
      </c>
      <c r="G863" s="99"/>
    </row>
    <row r="864" spans="6:7" ht="13" hidden="1">
      <c r="F864" s="1" t="s">
        <v>4224</v>
      </c>
      <c r="G864" s="99"/>
    </row>
    <row r="865" spans="6:7" ht="13" hidden="1">
      <c r="F865" s="1" t="s">
        <v>4225</v>
      </c>
      <c r="G865" s="99"/>
    </row>
    <row r="866" spans="6:7" ht="13" hidden="1">
      <c r="F866" s="1" t="s">
        <v>4226</v>
      </c>
      <c r="G866" s="99"/>
    </row>
    <row r="867" spans="6:7" ht="13" hidden="1">
      <c r="F867" s="1" t="s">
        <v>4227</v>
      </c>
      <c r="G867" s="99"/>
    </row>
    <row r="868" spans="6:7" ht="13" hidden="1">
      <c r="F868" s="1" t="s">
        <v>1127</v>
      </c>
      <c r="G868" s="99"/>
    </row>
    <row r="869" spans="6:7" ht="13" hidden="1">
      <c r="F869" s="1" t="s">
        <v>4228</v>
      </c>
      <c r="G869" s="99"/>
    </row>
    <row r="870" spans="6:7" ht="13" hidden="1">
      <c r="F870" s="1" t="s">
        <v>661</v>
      </c>
      <c r="G870" s="99"/>
    </row>
    <row r="871" spans="6:7" ht="13" hidden="1">
      <c r="F871" s="1" t="s">
        <v>1324</v>
      </c>
      <c r="G871" s="99"/>
    </row>
    <row r="872" spans="6:7" ht="13" hidden="1">
      <c r="F872" s="1" t="s">
        <v>4229</v>
      </c>
      <c r="G872" s="99"/>
    </row>
    <row r="873" spans="6:7" ht="13" hidden="1">
      <c r="F873" s="1" t="s">
        <v>4230</v>
      </c>
      <c r="G873" s="99"/>
    </row>
    <row r="874" spans="6:7" ht="13" hidden="1">
      <c r="F874" s="1" t="s">
        <v>1128</v>
      </c>
      <c r="G874" s="99"/>
    </row>
    <row r="875" spans="6:7" ht="13" hidden="1">
      <c r="F875" s="1" t="s">
        <v>1129</v>
      </c>
      <c r="G875" s="99"/>
    </row>
    <row r="876" spans="6:7" ht="13" hidden="1">
      <c r="F876" s="1" t="s">
        <v>1130</v>
      </c>
      <c r="G876" s="99"/>
    </row>
    <row r="877" spans="6:7" ht="13" hidden="1">
      <c r="F877" s="1" t="s">
        <v>1328</v>
      </c>
      <c r="G877" s="99"/>
    </row>
    <row r="878" spans="6:7" ht="13" hidden="1">
      <c r="F878" s="1" t="s">
        <v>1443</v>
      </c>
      <c r="G878" s="99"/>
    </row>
    <row r="879" spans="6:7" ht="13" hidden="1">
      <c r="F879" s="1" t="s">
        <v>1444</v>
      </c>
      <c r="G879" s="99"/>
    </row>
    <row r="880" spans="6:7" ht="13" hidden="1">
      <c r="F880" s="1" t="s">
        <v>1300</v>
      </c>
      <c r="G880" s="99"/>
    </row>
    <row r="881" spans="6:7" ht="13" hidden="1">
      <c r="F881" s="1" t="s">
        <v>1315</v>
      </c>
      <c r="G881" s="99"/>
    </row>
    <row r="882" spans="6:7" ht="13" hidden="1">
      <c r="F882" s="1" t="s">
        <v>1331</v>
      </c>
      <c r="G882" s="99"/>
    </row>
    <row r="883" spans="6:7" ht="13" hidden="1">
      <c r="F883" s="1" t="s">
        <v>4231</v>
      </c>
      <c r="G883" s="99"/>
    </row>
    <row r="884" spans="6:7" ht="13" hidden="1">
      <c r="F884" s="1" t="s">
        <v>1445</v>
      </c>
      <c r="G884" s="99"/>
    </row>
    <row r="885" spans="6:7" ht="13" hidden="1">
      <c r="F885" s="1" t="s">
        <v>1446</v>
      </c>
      <c r="G885" s="99"/>
    </row>
    <row r="886" spans="6:7" ht="13" hidden="1">
      <c r="F886" s="1" t="s">
        <v>4232</v>
      </c>
      <c r="G886" s="99"/>
    </row>
    <row r="887" spans="6:7" ht="13" hidden="1">
      <c r="F887" s="1" t="s">
        <v>4233</v>
      </c>
      <c r="G887" s="99"/>
    </row>
    <row r="888" spans="6:7" ht="13" hidden="1">
      <c r="F888" s="1" t="s">
        <v>4234</v>
      </c>
      <c r="G888" s="99"/>
    </row>
    <row r="889" spans="6:7" ht="13" hidden="1">
      <c r="F889" s="1" t="s">
        <v>4235</v>
      </c>
      <c r="G889" s="99"/>
    </row>
    <row r="890" spans="6:7" ht="13" hidden="1">
      <c r="F890" s="1" t="s">
        <v>4236</v>
      </c>
      <c r="G890" s="99"/>
    </row>
    <row r="891" spans="6:7" ht="13" hidden="1">
      <c r="F891" s="1" t="s">
        <v>1333</v>
      </c>
      <c r="G891" s="99"/>
    </row>
    <row r="892" spans="6:7" ht="13" hidden="1">
      <c r="F892" s="1" t="s">
        <v>4237</v>
      </c>
      <c r="G892" s="99"/>
    </row>
    <row r="893" spans="6:7" ht="13" hidden="1">
      <c r="F893" s="1" t="s">
        <v>4238</v>
      </c>
      <c r="G893" s="99"/>
    </row>
    <row r="894" spans="6:7" ht="13" hidden="1">
      <c r="F894" s="1" t="s">
        <v>1449</v>
      </c>
      <c r="G894" s="99"/>
    </row>
    <row r="895" spans="6:7" ht="13" hidden="1">
      <c r="F895" s="1" t="s">
        <v>4239</v>
      </c>
      <c r="G895" s="99"/>
    </row>
    <row r="896" spans="6:7" ht="13" hidden="1">
      <c r="F896" s="1" t="s">
        <v>4240</v>
      </c>
      <c r="G896" s="99"/>
    </row>
    <row r="897" spans="5:7" ht="13" hidden="1">
      <c r="F897" s="1" t="s">
        <v>4241</v>
      </c>
      <c r="G897" s="99"/>
    </row>
    <row r="898" spans="5:7" ht="13" hidden="1">
      <c r="F898" s="1" t="s">
        <v>4242</v>
      </c>
      <c r="G898" s="99"/>
    </row>
    <row r="899" spans="5:7" ht="13" hidden="1">
      <c r="F899" s="1" t="s">
        <v>4004</v>
      </c>
      <c r="G899" s="99"/>
    </row>
    <row r="900" spans="5:7" ht="13" hidden="1">
      <c r="F900" s="1" t="s">
        <v>4243</v>
      </c>
      <c r="G900" s="99"/>
    </row>
    <row r="901" spans="5:7" ht="13" hidden="1">
      <c r="F901" s="1" t="s">
        <v>1347</v>
      </c>
      <c r="G901" s="99"/>
    </row>
    <row r="902" spans="5:7" ht="13">
      <c r="E902" s="1" t="s">
        <v>147</v>
      </c>
      <c r="F902" s="1" t="s">
        <v>4244</v>
      </c>
      <c r="G902" s="98">
        <v>10</v>
      </c>
    </row>
    <row r="903" spans="5:7" ht="13" hidden="1">
      <c r="F903" s="1" t="s">
        <v>4245</v>
      </c>
      <c r="G903" s="99"/>
    </row>
    <row r="904" spans="5:7" ht="13" hidden="1">
      <c r="F904" s="1" t="s">
        <v>4246</v>
      </c>
      <c r="G904" s="99"/>
    </row>
    <row r="905" spans="5:7" ht="13" hidden="1">
      <c r="F905" s="1" t="s">
        <v>1298</v>
      </c>
      <c r="G905" s="99"/>
    </row>
    <row r="906" spans="5:7" ht="13" hidden="1">
      <c r="F906" s="1" t="s">
        <v>4247</v>
      </c>
      <c r="G906" s="99"/>
    </row>
    <row r="907" spans="5:7" ht="13" hidden="1">
      <c r="F907" s="1" t="s">
        <v>1081</v>
      </c>
      <c r="G907" s="99"/>
    </row>
    <row r="908" spans="5:7" ht="13" hidden="1">
      <c r="F908" s="1" t="s">
        <v>4248</v>
      </c>
      <c r="G908" s="99"/>
    </row>
    <row r="909" spans="5:7" ht="13" hidden="1">
      <c r="F909" s="1" t="s">
        <v>4249</v>
      </c>
      <c r="G909" s="99"/>
    </row>
    <row r="910" spans="5:7" ht="13" hidden="1">
      <c r="F910" s="1" t="s">
        <v>151</v>
      </c>
      <c r="G910" s="99"/>
    </row>
    <row r="911" spans="5:7" ht="13" hidden="1">
      <c r="F911" s="1" t="s">
        <v>4250</v>
      </c>
      <c r="G911" s="99"/>
    </row>
    <row r="912" spans="5:7" ht="13">
      <c r="E912" s="1" t="s">
        <v>142</v>
      </c>
      <c r="F912" s="1" t="s">
        <v>4251</v>
      </c>
      <c r="G912" s="98">
        <v>12</v>
      </c>
    </row>
    <row r="913" spans="5:7" ht="13" hidden="1">
      <c r="F913" s="1" t="s">
        <v>4252</v>
      </c>
      <c r="G913" s="99"/>
    </row>
    <row r="914" spans="5:7" ht="13" hidden="1">
      <c r="F914" s="1" t="s">
        <v>1126</v>
      </c>
      <c r="G914" s="99"/>
    </row>
    <row r="915" spans="5:7" ht="13" hidden="1">
      <c r="F915" s="1" t="s">
        <v>4253</v>
      </c>
      <c r="G915" s="99"/>
    </row>
    <row r="916" spans="5:7" ht="13" hidden="1">
      <c r="F916" s="1" t="s">
        <v>4254</v>
      </c>
      <c r="G916" s="99"/>
    </row>
    <row r="917" spans="5:7" ht="13" hidden="1">
      <c r="F917" s="1" t="s">
        <v>4116</v>
      </c>
      <c r="G917" s="99"/>
    </row>
    <row r="918" spans="5:7" ht="13" hidden="1">
      <c r="F918" s="1" t="s">
        <v>145</v>
      </c>
      <c r="G918" s="99"/>
    </row>
    <row r="919" spans="5:7" ht="13" hidden="1">
      <c r="F919" s="1" t="s">
        <v>4255</v>
      </c>
      <c r="G919" s="99"/>
    </row>
    <row r="920" spans="5:7" ht="13" hidden="1">
      <c r="F920" s="1" t="s">
        <v>4256</v>
      </c>
      <c r="G920" s="99"/>
    </row>
    <row r="921" spans="5:7" ht="13" hidden="1">
      <c r="F921" s="1" t="s">
        <v>4257</v>
      </c>
      <c r="G921" s="99"/>
    </row>
    <row r="922" spans="5:7" ht="13" hidden="1">
      <c r="F922" s="1" t="s">
        <v>1138</v>
      </c>
      <c r="G922" s="99"/>
    </row>
    <row r="923" spans="5:7" ht="13" hidden="1">
      <c r="F923" s="1" t="s">
        <v>4258</v>
      </c>
      <c r="G923" s="99"/>
    </row>
    <row r="924" spans="5:7" ht="13">
      <c r="E924" s="1" t="s">
        <v>130</v>
      </c>
      <c r="F924" s="1" t="s">
        <v>4259</v>
      </c>
      <c r="G924" s="98">
        <v>40</v>
      </c>
    </row>
    <row r="925" spans="5:7" ht="13" hidden="1">
      <c r="F925" s="1" t="s">
        <v>4260</v>
      </c>
      <c r="G925" s="99"/>
    </row>
    <row r="926" spans="5:7" ht="13" hidden="1">
      <c r="F926" s="1" t="s">
        <v>4261</v>
      </c>
      <c r="G926" s="99"/>
    </row>
    <row r="927" spans="5:7" ht="13" hidden="1">
      <c r="F927" s="1" t="s">
        <v>4262</v>
      </c>
      <c r="G927" s="99"/>
    </row>
    <row r="928" spans="5:7" ht="13" hidden="1">
      <c r="F928" s="1" t="s">
        <v>4263</v>
      </c>
      <c r="G928" s="99"/>
    </row>
    <row r="929" spans="6:7" ht="13" hidden="1">
      <c r="F929" s="1" t="s">
        <v>4264</v>
      </c>
      <c r="G929" s="99"/>
    </row>
    <row r="930" spans="6:7" ht="13" hidden="1">
      <c r="F930" s="1" t="s">
        <v>4265</v>
      </c>
      <c r="G930" s="99"/>
    </row>
    <row r="931" spans="6:7" ht="13" hidden="1">
      <c r="F931" s="1" t="s">
        <v>1464</v>
      </c>
      <c r="G931" s="99"/>
    </row>
    <row r="932" spans="6:7" ht="13" hidden="1">
      <c r="F932" s="1" t="s">
        <v>4266</v>
      </c>
      <c r="G932" s="99"/>
    </row>
    <row r="933" spans="6:7" ht="13" hidden="1">
      <c r="F933" s="1" t="s">
        <v>269</v>
      </c>
      <c r="G933" s="99"/>
    </row>
    <row r="934" spans="6:7" ht="13" hidden="1">
      <c r="F934" s="1" t="s">
        <v>4267</v>
      </c>
      <c r="G934" s="99"/>
    </row>
    <row r="935" spans="6:7" ht="13" hidden="1">
      <c r="F935" s="1" t="s">
        <v>4268</v>
      </c>
      <c r="G935" s="99"/>
    </row>
    <row r="936" spans="6:7" ht="13" hidden="1">
      <c r="F936" s="1" t="s">
        <v>4269</v>
      </c>
      <c r="G936" s="99"/>
    </row>
    <row r="937" spans="6:7" ht="13" hidden="1">
      <c r="F937" s="1" t="s">
        <v>1466</v>
      </c>
      <c r="G937" s="99"/>
    </row>
    <row r="938" spans="6:7" ht="13" hidden="1">
      <c r="F938" s="1" t="s">
        <v>1321</v>
      </c>
      <c r="G938" s="99"/>
    </row>
    <row r="939" spans="6:7" ht="13" hidden="1">
      <c r="F939" s="1" t="s">
        <v>4270</v>
      </c>
      <c r="G939" s="99"/>
    </row>
    <row r="940" spans="6:7" ht="13" hidden="1">
      <c r="F940" s="1" t="s">
        <v>4271</v>
      </c>
      <c r="G940" s="99"/>
    </row>
    <row r="941" spans="6:7" ht="13" hidden="1">
      <c r="F941" s="1" t="s">
        <v>1467</v>
      </c>
      <c r="G941" s="99"/>
    </row>
    <row r="942" spans="6:7" ht="13" hidden="1">
      <c r="F942" s="1" t="s">
        <v>136</v>
      </c>
      <c r="G942" s="99"/>
    </row>
    <row r="943" spans="6:7" ht="13" hidden="1">
      <c r="F943" s="1" t="s">
        <v>4272</v>
      </c>
      <c r="G943" s="99"/>
    </row>
    <row r="944" spans="6:7" ht="13" hidden="1">
      <c r="F944" s="1" t="s">
        <v>1468</v>
      </c>
      <c r="G944" s="99"/>
    </row>
    <row r="945" spans="6:7" ht="13" hidden="1">
      <c r="F945" s="1" t="s">
        <v>1056</v>
      </c>
      <c r="G945" s="99"/>
    </row>
    <row r="946" spans="6:7" ht="13" hidden="1">
      <c r="F946" s="1" t="s">
        <v>4273</v>
      </c>
      <c r="G946" s="99"/>
    </row>
    <row r="947" spans="6:7" ht="13" hidden="1">
      <c r="F947" s="1" t="s">
        <v>3944</v>
      </c>
      <c r="G947" s="99"/>
    </row>
    <row r="948" spans="6:7" ht="13" hidden="1">
      <c r="F948" s="1" t="s">
        <v>1469</v>
      </c>
      <c r="G948" s="99"/>
    </row>
    <row r="949" spans="6:7" ht="13" hidden="1">
      <c r="F949" s="1" t="s">
        <v>1470</v>
      </c>
      <c r="G949" s="99"/>
    </row>
    <row r="950" spans="6:7" ht="13" hidden="1">
      <c r="F950" s="1" t="s">
        <v>1329</v>
      </c>
      <c r="G950" s="99"/>
    </row>
    <row r="951" spans="6:7" ht="13" hidden="1">
      <c r="F951" s="1" t="s">
        <v>1471</v>
      </c>
      <c r="G951" s="99"/>
    </row>
    <row r="952" spans="6:7" ht="13" hidden="1">
      <c r="F952" s="1" t="s">
        <v>134</v>
      </c>
      <c r="G952" s="99"/>
    </row>
    <row r="953" spans="6:7" ht="13" hidden="1">
      <c r="F953" s="1" t="s">
        <v>1299</v>
      </c>
      <c r="G953" s="99"/>
    </row>
    <row r="954" spans="6:7" ht="13" hidden="1">
      <c r="F954" s="1" t="s">
        <v>4274</v>
      </c>
      <c r="G954" s="99"/>
    </row>
    <row r="955" spans="6:7" ht="13" hidden="1">
      <c r="F955" s="1" t="s">
        <v>4275</v>
      </c>
      <c r="G955" s="99"/>
    </row>
    <row r="956" spans="6:7" ht="13" hidden="1">
      <c r="F956" s="1" t="s">
        <v>4276</v>
      </c>
      <c r="G956" s="99"/>
    </row>
    <row r="957" spans="6:7" ht="13" hidden="1">
      <c r="F957" s="1" t="s">
        <v>1340</v>
      </c>
      <c r="G957" s="99"/>
    </row>
    <row r="958" spans="6:7" ht="13" hidden="1">
      <c r="F958" s="1" t="s">
        <v>4277</v>
      </c>
      <c r="G958" s="99"/>
    </row>
    <row r="959" spans="6:7" ht="13" hidden="1">
      <c r="F959" s="1" t="s">
        <v>1341</v>
      </c>
      <c r="G959" s="99"/>
    </row>
    <row r="960" spans="6:7" ht="13" hidden="1">
      <c r="F960" s="1" t="s">
        <v>4278</v>
      </c>
      <c r="G960" s="99"/>
    </row>
    <row r="961" spans="5:7" ht="13" hidden="1">
      <c r="F961" s="1" t="s">
        <v>4279</v>
      </c>
      <c r="G961" s="99"/>
    </row>
    <row r="962" spans="5:7" ht="13" hidden="1">
      <c r="F962" s="1" t="s">
        <v>4280</v>
      </c>
      <c r="G962" s="99"/>
    </row>
    <row r="963" spans="5:7" ht="13" hidden="1">
      <c r="F963" s="1" t="s">
        <v>1476</v>
      </c>
      <c r="G963" s="99"/>
    </row>
    <row r="964" spans="5:7" ht="13">
      <c r="E964" s="1" t="s">
        <v>1452</v>
      </c>
      <c r="F964" s="1" t="s">
        <v>4281</v>
      </c>
      <c r="G964" s="98">
        <v>9</v>
      </c>
    </row>
    <row r="965" spans="5:7" ht="13" hidden="1">
      <c r="F965" s="1" t="s">
        <v>1379</v>
      </c>
      <c r="G965" s="99"/>
    </row>
    <row r="966" spans="5:7" ht="13" hidden="1">
      <c r="F966" s="1" t="s">
        <v>4282</v>
      </c>
      <c r="G966" s="99"/>
    </row>
    <row r="967" spans="5:7" ht="13" hidden="1">
      <c r="F967" s="1" t="s">
        <v>4283</v>
      </c>
      <c r="G967" s="99"/>
    </row>
    <row r="968" spans="5:7" ht="13" hidden="1">
      <c r="F968" s="1" t="s">
        <v>4284</v>
      </c>
      <c r="G968" s="99"/>
    </row>
    <row r="969" spans="5:7" ht="13" hidden="1">
      <c r="F969" s="1" t="s">
        <v>4285</v>
      </c>
      <c r="G969" s="99"/>
    </row>
    <row r="970" spans="5:7" ht="13" hidden="1">
      <c r="F970" s="1" t="s">
        <v>4286</v>
      </c>
      <c r="G970" s="99"/>
    </row>
    <row r="971" spans="5:7" ht="13" hidden="1">
      <c r="F971" s="1" t="s">
        <v>4287</v>
      </c>
      <c r="G971" s="99"/>
    </row>
    <row r="972" spans="5:7" ht="13" hidden="1">
      <c r="F972" s="1" t="s">
        <v>1135</v>
      </c>
      <c r="G972" s="99"/>
    </row>
    <row r="973" spans="5:7" ht="13">
      <c r="E973" s="1" t="s">
        <v>1457</v>
      </c>
      <c r="F973" s="1" t="s">
        <v>4288</v>
      </c>
      <c r="G973" s="1">
        <v>1</v>
      </c>
    </row>
    <row r="974" spans="5:7" ht="13">
      <c r="E974" s="1" t="s">
        <v>1459</v>
      </c>
      <c r="F974" s="1" t="s">
        <v>4289</v>
      </c>
      <c r="G974" s="98">
        <v>4</v>
      </c>
    </row>
    <row r="975" spans="5:7" ht="13" hidden="1">
      <c r="F975" s="1" t="s">
        <v>1323</v>
      </c>
      <c r="G975" s="99"/>
    </row>
    <row r="976" spans="5:7" ht="13" hidden="1">
      <c r="F976" s="1" t="s">
        <v>1460</v>
      </c>
      <c r="G976" s="99"/>
    </row>
    <row r="977" spans="5:7" ht="13" hidden="1">
      <c r="F977" s="1" t="s">
        <v>1461</v>
      </c>
      <c r="G977" s="99"/>
    </row>
    <row r="978" spans="5:7" ht="13">
      <c r="E978" s="1" t="s">
        <v>1477</v>
      </c>
      <c r="F978" s="1" t="s">
        <v>4290</v>
      </c>
      <c r="G978" s="98">
        <v>4</v>
      </c>
    </row>
    <row r="979" spans="5:7" ht="13" hidden="1">
      <c r="F979" s="1" t="s">
        <v>4291</v>
      </c>
      <c r="G979" s="99"/>
    </row>
    <row r="980" spans="5:7" ht="13" hidden="1">
      <c r="F980" s="1" t="s">
        <v>1480</v>
      </c>
      <c r="G980" s="99"/>
    </row>
    <row r="981" spans="5:7" ht="13" hidden="1">
      <c r="F981" s="1" t="s">
        <v>4292</v>
      </c>
      <c r="G981" s="99"/>
    </row>
    <row r="982" spans="5:7" ht="13">
      <c r="E982" s="1" t="s">
        <v>1484</v>
      </c>
      <c r="F982" s="1" t="s">
        <v>1485</v>
      </c>
      <c r="G982" s="98">
        <v>17</v>
      </c>
    </row>
    <row r="983" spans="5:7" ht="13" hidden="1">
      <c r="F983" s="1" t="s">
        <v>4293</v>
      </c>
      <c r="G983" s="99"/>
    </row>
    <row r="984" spans="5:7" ht="13" hidden="1">
      <c r="F984" s="1" t="s">
        <v>4294</v>
      </c>
      <c r="G984" s="99"/>
    </row>
    <row r="985" spans="5:7" ht="13" hidden="1">
      <c r="F985" s="1" t="s">
        <v>4295</v>
      </c>
      <c r="G985" s="99"/>
    </row>
    <row r="986" spans="5:7" ht="13" hidden="1">
      <c r="F986" s="1" t="s">
        <v>1283</v>
      </c>
      <c r="G986" s="99"/>
    </row>
    <row r="987" spans="5:7" ht="13" hidden="1">
      <c r="F987" s="1" t="s">
        <v>4296</v>
      </c>
      <c r="G987" s="99"/>
    </row>
    <row r="988" spans="5:7" ht="13" hidden="1">
      <c r="F988" s="1" t="s">
        <v>4297</v>
      </c>
      <c r="G988" s="99"/>
    </row>
    <row r="989" spans="5:7" ht="13" hidden="1">
      <c r="F989" s="1" t="s">
        <v>4298</v>
      </c>
      <c r="G989" s="99"/>
    </row>
    <row r="990" spans="5:7" ht="13" hidden="1">
      <c r="F990" s="1" t="s">
        <v>4299</v>
      </c>
      <c r="G990" s="99"/>
    </row>
    <row r="991" spans="5:7" ht="13" hidden="1">
      <c r="F991" s="1" t="s">
        <v>4300</v>
      </c>
      <c r="G991" s="99"/>
    </row>
    <row r="992" spans="5:7" ht="13" hidden="1">
      <c r="F992" s="1" t="s">
        <v>4301</v>
      </c>
      <c r="G992" s="99"/>
    </row>
    <row r="993" spans="1:26" ht="13" hidden="1">
      <c r="F993" s="1" t="s">
        <v>798</v>
      </c>
      <c r="G993" s="99"/>
    </row>
    <row r="994" spans="1:26" ht="13" hidden="1">
      <c r="F994" s="1" t="s">
        <v>800</v>
      </c>
      <c r="G994" s="99"/>
    </row>
    <row r="995" spans="1:26" ht="13" hidden="1">
      <c r="F995" s="1" t="s">
        <v>4302</v>
      </c>
      <c r="G995" s="99"/>
    </row>
    <row r="996" spans="1:26" ht="13" hidden="1">
      <c r="F996" s="1" t="s">
        <v>1131</v>
      </c>
      <c r="G996" s="99"/>
    </row>
    <row r="997" spans="1:26" ht="13" hidden="1">
      <c r="F997" s="1" t="s">
        <v>4303</v>
      </c>
      <c r="G997" s="99"/>
    </row>
    <row r="998" spans="1:26" ht="13" hidden="1">
      <c r="F998" s="1" t="s">
        <v>4304</v>
      </c>
      <c r="G998" s="99"/>
    </row>
    <row r="999" spans="1:26" ht="13">
      <c r="E999" s="1" t="s">
        <v>1489</v>
      </c>
      <c r="F999" s="1" t="s">
        <v>4305</v>
      </c>
      <c r="G999" s="98">
        <v>5</v>
      </c>
    </row>
    <row r="1000" spans="1:26" ht="13" hidden="1">
      <c r="F1000" s="1" t="s">
        <v>4306</v>
      </c>
      <c r="G1000" s="99"/>
    </row>
    <row r="1001" spans="1:26" ht="13" hidden="1">
      <c r="F1001" s="1" t="s">
        <v>4307</v>
      </c>
      <c r="G1001" s="99"/>
    </row>
    <row r="1002" spans="1:26" ht="13" hidden="1">
      <c r="F1002" s="1" t="s">
        <v>4308</v>
      </c>
      <c r="G1002" s="99"/>
    </row>
    <row r="1003" spans="1:26" ht="13" hidden="1">
      <c r="F1003" s="1" t="s">
        <v>1492</v>
      </c>
      <c r="G1003" s="99"/>
    </row>
    <row r="1004" spans="1:26" ht="13">
      <c r="A1004" s="1"/>
      <c r="B1004" s="1"/>
      <c r="C1004" s="1"/>
      <c r="E1004" s="1"/>
      <c r="F1004" s="1"/>
      <c r="G1004" s="40" t="s">
        <v>2843</v>
      </c>
    </row>
    <row r="1005" spans="1:26" ht="13">
      <c r="A1005" s="1"/>
      <c r="B1005" s="1"/>
      <c r="C1005" s="1"/>
      <c r="E1005" s="1"/>
      <c r="F1005" s="1"/>
      <c r="G1005" s="1">
        <f>SUM(G724:G1003)</f>
        <v>280</v>
      </c>
    </row>
    <row r="1006" spans="1:26" ht="13">
      <c r="A1006" s="36" t="s">
        <v>153</v>
      </c>
      <c r="B1006" s="36" t="s">
        <v>154</v>
      </c>
      <c r="C1006" s="36" t="s">
        <v>4619</v>
      </c>
      <c r="D1006" s="36"/>
      <c r="E1006" s="36" t="s">
        <v>4309</v>
      </c>
      <c r="F1006" s="36" t="s">
        <v>4310</v>
      </c>
      <c r="G1006" s="122">
        <v>52</v>
      </c>
      <c r="H1006" s="36"/>
      <c r="I1006" s="36"/>
      <c r="J1006" s="36"/>
      <c r="K1006" s="36"/>
      <c r="L1006" s="36"/>
      <c r="M1006" s="36"/>
      <c r="N1006" s="36"/>
      <c r="O1006" s="36"/>
      <c r="P1006" s="36"/>
      <c r="Q1006" s="36"/>
      <c r="R1006" s="36"/>
      <c r="S1006" s="36"/>
      <c r="T1006" s="36"/>
      <c r="U1006" s="36"/>
      <c r="V1006" s="36"/>
      <c r="W1006" s="36"/>
      <c r="X1006" s="36"/>
      <c r="Y1006" s="36"/>
      <c r="Z1006" s="36"/>
    </row>
    <row r="1007" spans="1:26" ht="13" hidden="1">
      <c r="E1007" s="30" t="s">
        <v>4311</v>
      </c>
      <c r="F1007" s="1" t="s">
        <v>1547</v>
      </c>
      <c r="G1007" s="99"/>
    </row>
    <row r="1008" spans="1:26" ht="13" hidden="1">
      <c r="F1008" s="1" t="s">
        <v>1548</v>
      </c>
      <c r="G1008" s="99"/>
    </row>
    <row r="1009" spans="5:7" ht="13" hidden="1">
      <c r="F1009" s="1" t="s">
        <v>4312</v>
      </c>
      <c r="G1009" s="99"/>
    </row>
    <row r="1010" spans="5:7" ht="13" hidden="1">
      <c r="F1010" s="1" t="s">
        <v>1549</v>
      </c>
      <c r="G1010" s="99"/>
    </row>
    <row r="1011" spans="5:7" ht="13" hidden="1">
      <c r="F1011" s="1" t="s">
        <v>1550</v>
      </c>
      <c r="G1011" s="99"/>
    </row>
    <row r="1012" spans="5:7" ht="13" hidden="1">
      <c r="F1012" s="1" t="s">
        <v>4313</v>
      </c>
      <c r="G1012" s="99"/>
    </row>
    <row r="1013" spans="5:7" ht="13" hidden="1">
      <c r="E1013" s="30" t="s">
        <v>4314</v>
      </c>
      <c r="F1013" s="1" t="s">
        <v>4315</v>
      </c>
      <c r="G1013" s="99"/>
    </row>
    <row r="1014" spans="5:7" ht="13" hidden="1">
      <c r="F1014" s="1" t="s">
        <v>4316</v>
      </c>
      <c r="G1014" s="99"/>
    </row>
    <row r="1015" spans="5:7" ht="13" hidden="1">
      <c r="F1015" s="1" t="s">
        <v>4317</v>
      </c>
      <c r="G1015" s="99"/>
    </row>
    <row r="1016" spans="5:7" ht="13" hidden="1">
      <c r="F1016" s="1" t="s">
        <v>4318</v>
      </c>
      <c r="G1016" s="99"/>
    </row>
    <row r="1017" spans="5:7" ht="13" hidden="1">
      <c r="F1017" s="1" t="s">
        <v>1561</v>
      </c>
      <c r="G1017" s="99"/>
    </row>
    <row r="1018" spans="5:7" ht="13" hidden="1">
      <c r="F1018" s="1" t="s">
        <v>4319</v>
      </c>
      <c r="G1018" s="99"/>
    </row>
    <row r="1019" spans="5:7" ht="13" hidden="1">
      <c r="F1019" s="1" t="s">
        <v>4320</v>
      </c>
      <c r="G1019" s="99"/>
    </row>
    <row r="1020" spans="5:7" ht="13" hidden="1">
      <c r="F1020" s="1" t="s">
        <v>1563</v>
      </c>
      <c r="G1020" s="99"/>
    </row>
    <row r="1021" spans="5:7" ht="13" hidden="1">
      <c r="F1021" s="1" t="s">
        <v>4321</v>
      </c>
      <c r="G1021" s="99"/>
    </row>
    <row r="1022" spans="5:7" ht="13" hidden="1">
      <c r="F1022" s="1" t="s">
        <v>1564</v>
      </c>
      <c r="G1022" s="99"/>
    </row>
    <row r="1023" spans="5:7" ht="13" hidden="1">
      <c r="F1023" s="1" t="s">
        <v>1565</v>
      </c>
      <c r="G1023" s="99"/>
    </row>
    <row r="1024" spans="5:7" ht="13" hidden="1">
      <c r="F1024" s="1" t="s">
        <v>4322</v>
      </c>
      <c r="G1024" s="99"/>
    </row>
    <row r="1025" spans="5:7" ht="13" hidden="1">
      <c r="F1025" s="1" t="s">
        <v>4323</v>
      </c>
      <c r="G1025" s="99"/>
    </row>
    <row r="1026" spans="5:7" ht="13" hidden="1">
      <c r="F1026" s="1" t="s">
        <v>4324</v>
      </c>
      <c r="G1026" s="99"/>
    </row>
    <row r="1027" spans="5:7" ht="13" hidden="1">
      <c r="F1027" s="1" t="s">
        <v>1567</v>
      </c>
      <c r="G1027" s="99"/>
    </row>
    <row r="1028" spans="5:7" ht="13" hidden="1">
      <c r="F1028" s="1" t="s">
        <v>1570</v>
      </c>
      <c r="G1028" s="99"/>
    </row>
    <row r="1029" spans="5:7" ht="13" hidden="1">
      <c r="F1029" s="1" t="s">
        <v>4325</v>
      </c>
      <c r="G1029" s="99"/>
    </row>
    <row r="1030" spans="5:7" ht="13" hidden="1">
      <c r="F1030" s="1" t="s">
        <v>4326</v>
      </c>
      <c r="G1030" s="99"/>
    </row>
    <row r="1031" spans="5:7" ht="13" hidden="1">
      <c r="F1031" s="1" t="s">
        <v>4327</v>
      </c>
      <c r="G1031" s="99"/>
    </row>
    <row r="1032" spans="5:7" ht="13" hidden="1">
      <c r="E1032" s="30" t="s">
        <v>1537</v>
      </c>
      <c r="F1032" s="1" t="s">
        <v>4328</v>
      </c>
      <c r="G1032" s="99"/>
    </row>
    <row r="1033" spans="5:7" ht="13" hidden="1">
      <c r="F1033" s="1" t="s">
        <v>1540</v>
      </c>
      <c r="G1033" s="99"/>
    </row>
    <row r="1034" spans="5:7" ht="13" hidden="1">
      <c r="F1034" s="1" t="s">
        <v>4329</v>
      </c>
      <c r="G1034" s="99"/>
    </row>
    <row r="1035" spans="5:7" ht="13" hidden="1">
      <c r="F1035" s="1" t="s">
        <v>1541</v>
      </c>
      <c r="G1035" s="99"/>
    </row>
    <row r="1036" spans="5:7" ht="13" hidden="1">
      <c r="F1036" s="1" t="s">
        <v>1542</v>
      </c>
      <c r="G1036" s="99"/>
    </row>
    <row r="1037" spans="5:7" ht="13" hidden="1">
      <c r="F1037" s="1" t="s">
        <v>4330</v>
      </c>
      <c r="G1037" s="99"/>
    </row>
    <row r="1038" spans="5:7" ht="13" hidden="1">
      <c r="E1038" s="30" t="s">
        <v>4331</v>
      </c>
      <c r="F1038" s="1" t="s">
        <v>1532</v>
      </c>
      <c r="G1038" s="99"/>
    </row>
    <row r="1039" spans="5:7" ht="13" hidden="1">
      <c r="F1039" s="1" t="s">
        <v>164</v>
      </c>
      <c r="G1039" s="99"/>
    </row>
    <row r="1040" spans="5:7" ht="13" hidden="1">
      <c r="F1040" s="1" t="s">
        <v>4332</v>
      </c>
      <c r="G1040" s="99"/>
    </row>
    <row r="1041" spans="5:7" ht="13" hidden="1">
      <c r="F1041" s="1" t="s">
        <v>4333</v>
      </c>
      <c r="G1041" s="99"/>
    </row>
    <row r="1042" spans="5:7" ht="13" hidden="1">
      <c r="F1042" s="1" t="s">
        <v>4334</v>
      </c>
      <c r="G1042" s="99"/>
    </row>
    <row r="1043" spans="5:7" ht="13" hidden="1">
      <c r="F1043" s="1" t="s">
        <v>1535</v>
      </c>
      <c r="G1043" s="99"/>
    </row>
    <row r="1044" spans="5:7" ht="13" hidden="1">
      <c r="F1044" s="1" t="s">
        <v>4335</v>
      </c>
      <c r="G1044" s="99"/>
    </row>
    <row r="1045" spans="5:7" ht="13" hidden="1">
      <c r="F1045" s="1" t="s">
        <v>4336</v>
      </c>
      <c r="G1045" s="99"/>
    </row>
    <row r="1046" spans="5:7" ht="13" hidden="1">
      <c r="F1046" s="1" t="s">
        <v>4337</v>
      </c>
      <c r="G1046" s="99"/>
    </row>
    <row r="1047" spans="5:7" ht="13" hidden="1">
      <c r="F1047" s="1" t="s">
        <v>4338</v>
      </c>
      <c r="G1047" s="99"/>
    </row>
    <row r="1048" spans="5:7" ht="13" hidden="1">
      <c r="E1048" s="30" t="s">
        <v>4339</v>
      </c>
      <c r="F1048" s="1" t="s">
        <v>1579</v>
      </c>
      <c r="G1048" s="99"/>
    </row>
    <row r="1049" spans="5:7" ht="13" hidden="1">
      <c r="F1049" s="1" t="s">
        <v>4340</v>
      </c>
      <c r="G1049" s="99"/>
    </row>
    <row r="1050" spans="5:7" ht="13" hidden="1">
      <c r="F1050" s="1" t="s">
        <v>4341</v>
      </c>
      <c r="G1050" s="99"/>
    </row>
    <row r="1051" spans="5:7" ht="13" hidden="1">
      <c r="F1051" s="1" t="s">
        <v>1580</v>
      </c>
      <c r="G1051" s="99"/>
    </row>
    <row r="1052" spans="5:7" ht="13" hidden="1">
      <c r="F1052" s="1" t="s">
        <v>1584</v>
      </c>
      <c r="G1052" s="99"/>
    </row>
    <row r="1053" spans="5:7" ht="13" hidden="1">
      <c r="F1053" s="1" t="s">
        <v>4342</v>
      </c>
      <c r="G1053" s="99"/>
    </row>
    <row r="1054" spans="5:7" ht="13" hidden="1">
      <c r="F1054" s="1" t="s">
        <v>4343</v>
      </c>
      <c r="G1054" s="99"/>
    </row>
    <row r="1055" spans="5:7" ht="13" hidden="1">
      <c r="F1055" s="1" t="s">
        <v>1585</v>
      </c>
      <c r="G1055" s="99"/>
    </row>
    <row r="1056" spans="5:7" ht="13" hidden="1">
      <c r="F1056" s="1" t="s">
        <v>4344</v>
      </c>
      <c r="G1056" s="99"/>
    </row>
    <row r="1057" spans="5:7" ht="13" hidden="1">
      <c r="F1057" s="1" t="s">
        <v>1588</v>
      </c>
      <c r="G1057" s="99"/>
    </row>
    <row r="1058" spans="5:7" ht="13">
      <c r="E1058" s="1" t="s">
        <v>4345</v>
      </c>
      <c r="F1058" s="1" t="s">
        <v>4346</v>
      </c>
      <c r="G1058" s="98">
        <v>14</v>
      </c>
    </row>
    <row r="1059" spans="5:7" ht="13" hidden="1">
      <c r="F1059" s="1" t="s">
        <v>1499</v>
      </c>
      <c r="G1059" s="99"/>
    </row>
    <row r="1060" spans="5:7" ht="13" hidden="1">
      <c r="F1060" s="1" t="s">
        <v>4347</v>
      </c>
      <c r="G1060" s="99"/>
    </row>
    <row r="1061" spans="5:7" ht="13" hidden="1">
      <c r="F1061" s="1" t="s">
        <v>4348</v>
      </c>
      <c r="G1061" s="99"/>
    </row>
    <row r="1062" spans="5:7" ht="13" hidden="1">
      <c r="F1062" s="1" t="s">
        <v>1502</v>
      </c>
      <c r="G1062" s="99"/>
    </row>
    <row r="1063" spans="5:7" ht="13" hidden="1">
      <c r="F1063" s="1" t="s">
        <v>4349</v>
      </c>
      <c r="G1063" s="99"/>
    </row>
    <row r="1064" spans="5:7" ht="13" hidden="1">
      <c r="F1064" s="1" t="s">
        <v>1507</v>
      </c>
      <c r="G1064" s="99"/>
    </row>
    <row r="1065" spans="5:7" ht="13" hidden="1">
      <c r="F1065" s="1" t="s">
        <v>1508</v>
      </c>
      <c r="G1065" s="99"/>
    </row>
    <row r="1066" spans="5:7" ht="13" hidden="1">
      <c r="F1066" s="1" t="s">
        <v>1511</v>
      </c>
      <c r="G1066" s="99"/>
    </row>
    <row r="1067" spans="5:7" ht="13" hidden="1">
      <c r="F1067" s="1" t="s">
        <v>4350</v>
      </c>
      <c r="G1067" s="99"/>
    </row>
    <row r="1068" spans="5:7" ht="13" hidden="1">
      <c r="F1068" s="1" t="s">
        <v>4351</v>
      </c>
      <c r="G1068" s="99"/>
    </row>
    <row r="1069" spans="5:7" ht="13" hidden="1">
      <c r="F1069" s="1" t="s">
        <v>1512</v>
      </c>
      <c r="G1069" s="99"/>
    </row>
    <row r="1070" spans="5:7" ht="13" hidden="1">
      <c r="F1070" s="1" t="s">
        <v>4352</v>
      </c>
      <c r="G1070" s="99"/>
    </row>
    <row r="1071" spans="5:7" ht="13" hidden="1">
      <c r="F1071" s="1" t="s">
        <v>4353</v>
      </c>
      <c r="G1071" s="99"/>
    </row>
    <row r="1072" spans="5:7" ht="13">
      <c r="E1072" s="1" t="s">
        <v>4354</v>
      </c>
      <c r="F1072" s="1" t="s">
        <v>4355</v>
      </c>
      <c r="G1072" s="98">
        <v>19</v>
      </c>
    </row>
    <row r="1073" spans="5:7" ht="13" hidden="1">
      <c r="E1073" s="31" t="s">
        <v>1513</v>
      </c>
      <c r="F1073" s="1" t="s">
        <v>4356</v>
      </c>
      <c r="G1073" s="99"/>
    </row>
    <row r="1074" spans="5:7" ht="13" hidden="1">
      <c r="F1074" s="1" t="s">
        <v>1526</v>
      </c>
      <c r="G1074" s="99"/>
    </row>
    <row r="1075" spans="5:7" ht="13" hidden="1">
      <c r="F1075" s="1" t="s">
        <v>1527</v>
      </c>
      <c r="G1075" s="99"/>
    </row>
    <row r="1076" spans="5:7" ht="13" hidden="1">
      <c r="F1076" s="1" t="s">
        <v>4357</v>
      </c>
      <c r="G1076" s="99"/>
    </row>
    <row r="1077" spans="5:7" ht="13" hidden="1">
      <c r="F1077" s="1" t="s">
        <v>4358</v>
      </c>
      <c r="G1077" s="99"/>
    </row>
    <row r="1078" spans="5:7" ht="13" hidden="1">
      <c r="F1078" s="1" t="s">
        <v>1529</v>
      </c>
      <c r="G1078" s="99"/>
    </row>
    <row r="1079" spans="5:7" ht="13" hidden="1">
      <c r="F1079" s="1" t="s">
        <v>4359</v>
      </c>
      <c r="G1079" s="99"/>
    </row>
    <row r="1080" spans="5:7" ht="13" hidden="1">
      <c r="F1080" s="1" t="s">
        <v>4360</v>
      </c>
      <c r="G1080" s="99"/>
    </row>
    <row r="1081" spans="5:7" ht="13" hidden="1">
      <c r="E1081" s="31" t="s">
        <v>1515</v>
      </c>
      <c r="F1081" s="1" t="s">
        <v>4361</v>
      </c>
      <c r="G1081" s="99"/>
    </row>
    <row r="1082" spans="5:7" ht="13" hidden="1">
      <c r="F1082" s="1" t="s">
        <v>4362</v>
      </c>
      <c r="G1082" s="99"/>
    </row>
    <row r="1083" spans="5:7" ht="13" hidden="1">
      <c r="F1083" s="1" t="s">
        <v>4363</v>
      </c>
      <c r="G1083" s="99"/>
    </row>
    <row r="1084" spans="5:7" ht="13" hidden="1">
      <c r="F1084" s="1" t="s">
        <v>4364</v>
      </c>
      <c r="G1084" s="99"/>
    </row>
    <row r="1085" spans="5:7" ht="13" hidden="1">
      <c r="F1085" s="1" t="s">
        <v>4365</v>
      </c>
      <c r="G1085" s="99"/>
    </row>
    <row r="1086" spans="5:7" ht="13" hidden="1">
      <c r="F1086" s="1" t="s">
        <v>4366</v>
      </c>
      <c r="G1086" s="99"/>
    </row>
    <row r="1087" spans="5:7" ht="13" hidden="1">
      <c r="F1087" s="1" t="s">
        <v>1517</v>
      </c>
      <c r="G1087" s="99"/>
    </row>
    <row r="1088" spans="5:7" ht="13" hidden="1">
      <c r="F1088" s="1" t="s">
        <v>4367</v>
      </c>
      <c r="G1088" s="99"/>
    </row>
    <row r="1089" spans="3:7" ht="13" hidden="1">
      <c r="F1089" s="1" t="s">
        <v>1518</v>
      </c>
      <c r="G1089" s="99"/>
    </row>
    <row r="1090" spans="3:7" ht="13" hidden="1">
      <c r="E1090" s="31" t="s">
        <v>1522</v>
      </c>
      <c r="F1090" s="1" t="s">
        <v>4368</v>
      </c>
      <c r="G1090" s="99"/>
    </row>
    <row r="1091" spans="3:7" ht="13">
      <c r="C1091" s="1" t="s">
        <v>4620</v>
      </c>
      <c r="E1091" s="1" t="s">
        <v>1918</v>
      </c>
      <c r="F1091" s="1" t="s">
        <v>4369</v>
      </c>
      <c r="G1091" s="98">
        <v>6</v>
      </c>
    </row>
    <row r="1092" spans="3:7" ht="13" hidden="1">
      <c r="F1092" s="1" t="s">
        <v>4370</v>
      </c>
      <c r="G1092" s="99"/>
    </row>
    <row r="1093" spans="3:7" ht="13" hidden="1">
      <c r="F1093" s="1" t="s">
        <v>4371</v>
      </c>
      <c r="G1093" s="99"/>
    </row>
    <row r="1094" spans="3:7" ht="13" hidden="1">
      <c r="F1094" s="1" t="s">
        <v>4372</v>
      </c>
      <c r="G1094" s="99"/>
    </row>
    <row r="1095" spans="3:7" ht="13" hidden="1">
      <c r="F1095" s="1" t="s">
        <v>4373</v>
      </c>
      <c r="G1095" s="99"/>
    </row>
    <row r="1096" spans="3:7" ht="13" hidden="1">
      <c r="F1096" s="1" t="s">
        <v>4374</v>
      </c>
      <c r="G1096" s="99"/>
    </row>
    <row r="1097" spans="3:7" ht="13">
      <c r="E1097" s="1" t="s">
        <v>4375</v>
      </c>
      <c r="F1097" s="1" t="s">
        <v>4376</v>
      </c>
      <c r="G1097" s="98">
        <v>6</v>
      </c>
    </row>
    <row r="1098" spans="3:7" ht="13" hidden="1">
      <c r="F1098" s="1" t="s">
        <v>4377</v>
      </c>
      <c r="G1098" s="99"/>
    </row>
    <row r="1099" spans="3:7" ht="13" hidden="1">
      <c r="F1099" s="1" t="s">
        <v>1606</v>
      </c>
      <c r="G1099" s="99"/>
    </row>
    <row r="1100" spans="3:7" ht="13" hidden="1">
      <c r="F1100" s="1" t="s">
        <v>4378</v>
      </c>
      <c r="G1100" s="99"/>
    </row>
    <row r="1101" spans="3:7" ht="13" hidden="1">
      <c r="F1101" s="1" t="s">
        <v>4379</v>
      </c>
      <c r="G1101" s="99"/>
    </row>
    <row r="1102" spans="3:7" ht="13" hidden="1">
      <c r="F1102" s="1" t="s">
        <v>4380</v>
      </c>
      <c r="G1102" s="99"/>
    </row>
    <row r="1103" spans="3:7" ht="13">
      <c r="E1103" s="1" t="s">
        <v>4381</v>
      </c>
      <c r="F1103" s="1" t="s">
        <v>1604</v>
      </c>
      <c r="G1103" s="98">
        <v>12</v>
      </c>
    </row>
    <row r="1104" spans="3:7" ht="13" hidden="1">
      <c r="F1104" s="1" t="s">
        <v>797</v>
      </c>
      <c r="G1104" s="99"/>
    </row>
    <row r="1105" spans="3:7" ht="13" hidden="1">
      <c r="F1105" s="1" t="s">
        <v>4382</v>
      </c>
      <c r="G1105" s="99"/>
    </row>
    <row r="1106" spans="3:7" ht="13" hidden="1">
      <c r="F1106" s="1" t="s">
        <v>4383</v>
      </c>
      <c r="G1106" s="99"/>
    </row>
    <row r="1107" spans="3:7" ht="13" hidden="1">
      <c r="F1107" s="1" t="s">
        <v>1611</v>
      </c>
      <c r="G1107" s="99"/>
    </row>
    <row r="1108" spans="3:7" ht="13" hidden="1">
      <c r="F1108" s="1" t="s">
        <v>4384</v>
      </c>
      <c r="G1108" s="99"/>
    </row>
    <row r="1109" spans="3:7" ht="13" hidden="1">
      <c r="F1109" s="1" t="s">
        <v>4385</v>
      </c>
      <c r="G1109" s="99"/>
    </row>
    <row r="1110" spans="3:7" ht="13" hidden="1">
      <c r="F1110" s="1" t="s">
        <v>4386</v>
      </c>
      <c r="G1110" s="99"/>
    </row>
    <row r="1111" spans="3:7" ht="13" hidden="1">
      <c r="F1111" s="1" t="s">
        <v>1594</v>
      </c>
      <c r="G1111" s="99"/>
    </row>
    <row r="1112" spans="3:7" ht="13" hidden="1">
      <c r="F1112" s="1" t="s">
        <v>4387</v>
      </c>
      <c r="G1112" s="99"/>
    </row>
    <row r="1113" spans="3:7" ht="13" hidden="1">
      <c r="F1113" s="1" t="s">
        <v>1597</v>
      </c>
      <c r="G1113" s="99"/>
    </row>
    <row r="1114" spans="3:7" ht="13" hidden="1">
      <c r="F1114" s="1" t="s">
        <v>4388</v>
      </c>
      <c r="G1114" s="99"/>
    </row>
    <row r="1115" spans="3:7" ht="13">
      <c r="C1115" s="1" t="s">
        <v>1620</v>
      </c>
      <c r="E1115" s="1" t="s">
        <v>4621</v>
      </c>
      <c r="F1115" s="1" t="s">
        <v>4389</v>
      </c>
      <c r="G1115" s="98">
        <v>26</v>
      </c>
    </row>
    <row r="1116" spans="3:7" ht="13" hidden="1">
      <c r="E1116" s="31" t="s">
        <v>4390</v>
      </c>
      <c r="F1116" s="1" t="s">
        <v>4391</v>
      </c>
      <c r="G1116" s="99"/>
    </row>
    <row r="1117" spans="3:7" ht="13" hidden="1">
      <c r="F1117" s="1" t="s">
        <v>1627</v>
      </c>
      <c r="G1117" s="99"/>
    </row>
    <row r="1118" spans="3:7" ht="13" hidden="1">
      <c r="F1118" s="1" t="s">
        <v>4392</v>
      </c>
      <c r="G1118" s="99"/>
    </row>
    <row r="1119" spans="3:7" ht="13" hidden="1">
      <c r="F1119" s="1" t="s">
        <v>1629</v>
      </c>
      <c r="G1119" s="99"/>
    </row>
    <row r="1120" spans="3:7" ht="13" hidden="1">
      <c r="E1120" s="31" t="s">
        <v>4393</v>
      </c>
      <c r="F1120" s="1" t="s">
        <v>4394</v>
      </c>
      <c r="G1120" s="99"/>
    </row>
    <row r="1121" spans="5:7" ht="13" hidden="1">
      <c r="F1121" s="1" t="s">
        <v>4395</v>
      </c>
      <c r="G1121" s="99"/>
    </row>
    <row r="1122" spans="5:7" ht="13" hidden="1">
      <c r="F1122" s="1" t="s">
        <v>4396</v>
      </c>
      <c r="G1122" s="99"/>
    </row>
    <row r="1123" spans="5:7" ht="13" hidden="1">
      <c r="F1123" s="1" t="s">
        <v>4397</v>
      </c>
      <c r="G1123" s="99"/>
    </row>
    <row r="1124" spans="5:7" ht="13" hidden="1">
      <c r="F1124" s="1" t="s">
        <v>4398</v>
      </c>
      <c r="G1124" s="99"/>
    </row>
    <row r="1125" spans="5:7" ht="13" hidden="1">
      <c r="F1125" s="1" t="s">
        <v>4399</v>
      </c>
      <c r="G1125" s="99"/>
    </row>
    <row r="1126" spans="5:7" ht="13" hidden="1">
      <c r="F1126" s="1" t="s">
        <v>4400</v>
      </c>
      <c r="G1126" s="99"/>
    </row>
    <row r="1127" spans="5:7" ht="13" hidden="1">
      <c r="F1127" s="1" t="s">
        <v>4401</v>
      </c>
      <c r="G1127" s="99"/>
    </row>
    <row r="1128" spans="5:7" ht="13" hidden="1">
      <c r="F1128" s="1" t="s">
        <v>4402</v>
      </c>
      <c r="G1128" s="99"/>
    </row>
    <row r="1129" spans="5:7" ht="13" hidden="1">
      <c r="E1129" s="31" t="s">
        <v>4403</v>
      </c>
      <c r="F1129" s="1" t="s">
        <v>1635</v>
      </c>
      <c r="G1129" s="99"/>
    </row>
    <row r="1130" spans="5:7" ht="13" hidden="1">
      <c r="F1130" s="1" t="s">
        <v>1636</v>
      </c>
      <c r="G1130" s="99"/>
    </row>
    <row r="1131" spans="5:7" ht="13" hidden="1">
      <c r="F1131" s="1" t="s">
        <v>1637</v>
      </c>
      <c r="G1131" s="99"/>
    </row>
    <row r="1132" spans="5:7" ht="13" hidden="1">
      <c r="F1132" s="1" t="s">
        <v>1639</v>
      </c>
      <c r="G1132" s="99"/>
    </row>
    <row r="1133" spans="5:7" ht="13" hidden="1">
      <c r="F1133" s="1" t="s">
        <v>1640</v>
      </c>
      <c r="G1133" s="99"/>
    </row>
    <row r="1134" spans="5:7" ht="13" hidden="1">
      <c r="F1134" s="1" t="s">
        <v>192</v>
      </c>
      <c r="G1134" s="99"/>
    </row>
    <row r="1135" spans="5:7" ht="13" hidden="1">
      <c r="F1135" s="1" t="s">
        <v>4404</v>
      </c>
      <c r="G1135" s="99"/>
    </row>
    <row r="1136" spans="5:7" ht="13" hidden="1">
      <c r="F1136" s="1" t="s">
        <v>1643</v>
      </c>
      <c r="G1136" s="99"/>
    </row>
    <row r="1137" spans="3:7" ht="13" hidden="1">
      <c r="F1137" s="1" t="s">
        <v>1644</v>
      </c>
      <c r="G1137" s="99"/>
    </row>
    <row r="1138" spans="3:7" ht="13" hidden="1">
      <c r="F1138" s="1" t="s">
        <v>1645</v>
      </c>
      <c r="G1138" s="99"/>
    </row>
    <row r="1139" spans="3:7" ht="13" hidden="1">
      <c r="F1139" s="1" t="s">
        <v>1648</v>
      </c>
      <c r="G1139" s="99"/>
    </row>
    <row r="1140" spans="3:7" ht="13" hidden="1">
      <c r="F1140" s="1" t="s">
        <v>4405</v>
      </c>
      <c r="G1140" s="99"/>
    </row>
    <row r="1141" spans="3:7" ht="13">
      <c r="C1141" s="1" t="s">
        <v>1649</v>
      </c>
      <c r="E1141" s="1" t="s">
        <v>4406</v>
      </c>
      <c r="F1141" s="1" t="s">
        <v>4407</v>
      </c>
      <c r="G1141" s="98">
        <v>12</v>
      </c>
    </row>
    <row r="1142" spans="3:7" ht="13" hidden="1">
      <c r="F1142" s="1" t="s">
        <v>1651</v>
      </c>
      <c r="G1142" s="99"/>
    </row>
    <row r="1143" spans="3:7" ht="13" hidden="1">
      <c r="F1143" s="1" t="s">
        <v>1652</v>
      </c>
      <c r="G1143" s="99"/>
    </row>
    <row r="1144" spans="3:7" ht="13" hidden="1">
      <c r="F1144" s="1" t="s">
        <v>4408</v>
      </c>
      <c r="G1144" s="99"/>
    </row>
    <row r="1145" spans="3:7" ht="13" hidden="1">
      <c r="F1145" s="1" t="s">
        <v>4409</v>
      </c>
      <c r="G1145" s="99"/>
    </row>
    <row r="1146" spans="3:7" ht="13" hidden="1">
      <c r="F1146" s="1" t="s">
        <v>4410</v>
      </c>
      <c r="G1146" s="99"/>
    </row>
    <row r="1147" spans="3:7" ht="13" hidden="1">
      <c r="F1147" s="1" t="s">
        <v>4411</v>
      </c>
      <c r="G1147" s="99"/>
    </row>
    <row r="1148" spans="3:7" ht="13" hidden="1">
      <c r="F1148" s="1" t="s">
        <v>1674</v>
      </c>
      <c r="G1148" s="99"/>
    </row>
    <row r="1149" spans="3:7" ht="13" hidden="1">
      <c r="F1149" s="1" t="s">
        <v>1675</v>
      </c>
      <c r="G1149" s="99"/>
    </row>
    <row r="1150" spans="3:7" ht="13" hidden="1">
      <c r="F1150" s="1" t="s">
        <v>1676</v>
      </c>
      <c r="G1150" s="99"/>
    </row>
    <row r="1151" spans="3:7" ht="13" hidden="1">
      <c r="F1151" s="1" t="s">
        <v>1653</v>
      </c>
      <c r="G1151" s="99"/>
    </row>
    <row r="1152" spans="3:7" ht="13" hidden="1">
      <c r="F1152" s="1" t="s">
        <v>1654</v>
      </c>
      <c r="G1152" s="99"/>
    </row>
    <row r="1153" spans="5:7" ht="13">
      <c r="E1153" s="1" t="s">
        <v>1655</v>
      </c>
      <c r="F1153" s="1" t="s">
        <v>1656</v>
      </c>
      <c r="G1153" s="98">
        <v>9</v>
      </c>
    </row>
    <row r="1154" spans="5:7" ht="13" hidden="1">
      <c r="F1154" s="1" t="s">
        <v>1657</v>
      </c>
      <c r="G1154" s="99"/>
    </row>
    <row r="1155" spans="5:7" ht="13" hidden="1">
      <c r="F1155" s="1" t="s">
        <v>1627</v>
      </c>
      <c r="G1155" s="99"/>
    </row>
    <row r="1156" spans="5:7" ht="13" hidden="1">
      <c r="F1156" s="1" t="s">
        <v>1658</v>
      </c>
      <c r="G1156" s="99"/>
    </row>
    <row r="1157" spans="5:7" ht="13" hidden="1">
      <c r="F1157" s="1" t="s">
        <v>4412</v>
      </c>
      <c r="G1157" s="99"/>
    </row>
    <row r="1158" spans="5:7" ht="13" hidden="1">
      <c r="F1158" s="1" t="s">
        <v>1659</v>
      </c>
      <c r="G1158" s="99"/>
    </row>
    <row r="1159" spans="5:7" ht="13" hidden="1">
      <c r="F1159" s="1" t="s">
        <v>4413</v>
      </c>
      <c r="G1159" s="99"/>
    </row>
    <row r="1160" spans="5:7" ht="13" hidden="1">
      <c r="F1160" s="1" t="s">
        <v>1661</v>
      </c>
      <c r="G1160" s="99"/>
    </row>
    <row r="1161" spans="5:7" ht="13" hidden="1">
      <c r="F1161" s="1" t="s">
        <v>1663</v>
      </c>
      <c r="G1161" s="99"/>
    </row>
    <row r="1162" spans="5:7" ht="13">
      <c r="E1162" s="1" t="s">
        <v>1667</v>
      </c>
      <c r="F1162" s="1" t="s">
        <v>1668</v>
      </c>
      <c r="G1162" s="98">
        <v>8</v>
      </c>
    </row>
    <row r="1163" spans="5:7" ht="13" hidden="1">
      <c r="F1163" s="1" t="s">
        <v>1669</v>
      </c>
      <c r="G1163" s="99"/>
    </row>
    <row r="1164" spans="5:7" ht="13" hidden="1">
      <c r="F1164" s="1" t="s">
        <v>1671</v>
      </c>
      <c r="G1164" s="99"/>
    </row>
    <row r="1165" spans="5:7" ht="13" hidden="1">
      <c r="F1165" s="1" t="s">
        <v>4414</v>
      </c>
      <c r="G1165" s="99"/>
    </row>
    <row r="1166" spans="5:7" ht="13" hidden="1">
      <c r="E1166" s="31" t="s">
        <v>4415</v>
      </c>
      <c r="F1166" s="1" t="s">
        <v>4416</v>
      </c>
      <c r="G1166" s="99"/>
    </row>
    <row r="1167" spans="5:7" ht="13" hidden="1">
      <c r="F1167" s="1" t="s">
        <v>4417</v>
      </c>
      <c r="G1167" s="99"/>
    </row>
    <row r="1168" spans="5:7" ht="13" hidden="1">
      <c r="F1168" s="1" t="s">
        <v>4418</v>
      </c>
      <c r="G1168" s="99"/>
    </row>
    <row r="1169" spans="3:7" ht="13" hidden="1">
      <c r="F1169" s="1" t="s">
        <v>4419</v>
      </c>
      <c r="G1169" s="99"/>
    </row>
    <row r="1170" spans="3:7" ht="13">
      <c r="C1170" s="1" t="s">
        <v>1677</v>
      </c>
      <c r="D1170" s="1" t="s">
        <v>1678</v>
      </c>
      <c r="E1170" s="1" t="s">
        <v>184</v>
      </c>
      <c r="F1170" s="1" t="s">
        <v>4420</v>
      </c>
      <c r="G1170" s="98">
        <v>20</v>
      </c>
    </row>
    <row r="1171" spans="3:7" ht="13" hidden="1">
      <c r="F1171" s="1" t="s">
        <v>1815</v>
      </c>
      <c r="G1171" s="99"/>
    </row>
    <row r="1172" spans="3:7" ht="13" hidden="1">
      <c r="F1172" s="1" t="s">
        <v>4421</v>
      </c>
      <c r="G1172" s="99"/>
    </row>
    <row r="1173" spans="3:7" ht="13" hidden="1">
      <c r="F1173" s="1" t="s">
        <v>1411</v>
      </c>
      <c r="G1173" s="99"/>
    </row>
    <row r="1174" spans="3:7" ht="13" hidden="1">
      <c r="F1174" s="1" t="s">
        <v>4422</v>
      </c>
      <c r="G1174" s="99"/>
    </row>
    <row r="1175" spans="3:7" ht="13" hidden="1">
      <c r="F1175" s="1" t="s">
        <v>1682</v>
      </c>
      <c r="G1175" s="99"/>
    </row>
    <row r="1176" spans="3:7" ht="13" hidden="1">
      <c r="F1176" s="1" t="s">
        <v>1683</v>
      </c>
      <c r="G1176" s="99"/>
    </row>
    <row r="1177" spans="3:7" ht="13" hidden="1">
      <c r="F1177" s="1" t="s">
        <v>4423</v>
      </c>
      <c r="G1177" s="99"/>
    </row>
    <row r="1178" spans="3:7" ht="13" hidden="1">
      <c r="F1178" s="1" t="s">
        <v>4424</v>
      </c>
      <c r="G1178" s="99"/>
    </row>
    <row r="1179" spans="3:7" ht="13" hidden="1">
      <c r="F1179" s="1" t="s">
        <v>4425</v>
      </c>
      <c r="G1179" s="99"/>
    </row>
    <row r="1180" spans="3:7" ht="13" hidden="1">
      <c r="F1180" s="1" t="s">
        <v>4426</v>
      </c>
      <c r="G1180" s="99"/>
    </row>
    <row r="1181" spans="3:7" ht="13" hidden="1">
      <c r="F1181" s="1" t="s">
        <v>1686</v>
      </c>
      <c r="G1181" s="99"/>
    </row>
    <row r="1182" spans="3:7" ht="13" hidden="1">
      <c r="F1182" s="1" t="s">
        <v>1687</v>
      </c>
      <c r="G1182" s="99"/>
    </row>
    <row r="1183" spans="3:7" ht="13" hidden="1">
      <c r="F1183" s="1" t="s">
        <v>1892</v>
      </c>
      <c r="G1183" s="99"/>
    </row>
    <row r="1184" spans="3:7" ht="13" hidden="1">
      <c r="F1184" s="1" t="s">
        <v>1689</v>
      </c>
      <c r="G1184" s="99"/>
    </row>
    <row r="1185" spans="5:7" ht="13" hidden="1">
      <c r="F1185" s="1" t="s">
        <v>4427</v>
      </c>
      <c r="G1185" s="99"/>
    </row>
    <row r="1186" spans="5:7" ht="13" hidden="1">
      <c r="F1186" s="1" t="s">
        <v>1690</v>
      </c>
      <c r="G1186" s="99"/>
    </row>
    <row r="1187" spans="5:7" ht="13" hidden="1">
      <c r="F1187" s="1" t="s">
        <v>4428</v>
      </c>
      <c r="G1187" s="99"/>
    </row>
    <row r="1188" spans="5:7" ht="13" hidden="1">
      <c r="F1188" s="1" t="s">
        <v>4429</v>
      </c>
      <c r="G1188" s="99"/>
    </row>
    <row r="1189" spans="5:7" ht="13" hidden="1">
      <c r="F1189" s="1" t="s">
        <v>4430</v>
      </c>
      <c r="G1189" s="99"/>
    </row>
    <row r="1190" spans="5:7" ht="13">
      <c r="E1190" s="1" t="s">
        <v>261</v>
      </c>
      <c r="F1190" s="1" t="s">
        <v>4431</v>
      </c>
      <c r="G1190" s="98">
        <v>4</v>
      </c>
    </row>
    <row r="1191" spans="5:7" ht="13" hidden="1">
      <c r="F1191" s="1" t="s">
        <v>4432</v>
      </c>
      <c r="G1191" s="99"/>
    </row>
    <row r="1192" spans="5:7" ht="13" hidden="1">
      <c r="F1192" s="1" t="s">
        <v>4433</v>
      </c>
      <c r="G1192" s="99"/>
    </row>
    <row r="1193" spans="5:7" ht="13" hidden="1">
      <c r="F1193" s="1" t="s">
        <v>4434</v>
      </c>
      <c r="G1193" s="99"/>
    </row>
    <row r="1194" spans="5:7" ht="13">
      <c r="E1194" s="1" t="s">
        <v>4435</v>
      </c>
      <c r="F1194" s="1" t="s">
        <v>1898</v>
      </c>
      <c r="G1194" s="98">
        <v>56</v>
      </c>
    </row>
    <row r="1195" spans="5:7" ht="13" hidden="1">
      <c r="F1195" s="1" t="s">
        <v>1899</v>
      </c>
      <c r="G1195" s="99"/>
    </row>
    <row r="1196" spans="5:7" ht="13" hidden="1">
      <c r="F1196" s="1" t="s">
        <v>1900</v>
      </c>
      <c r="G1196" s="99"/>
    </row>
    <row r="1197" spans="5:7" ht="13" hidden="1">
      <c r="F1197" s="1" t="s">
        <v>4436</v>
      </c>
      <c r="G1197" s="99"/>
    </row>
    <row r="1198" spans="5:7" ht="13" hidden="1">
      <c r="F1198" s="1" t="s">
        <v>1901</v>
      </c>
      <c r="G1198" s="99"/>
    </row>
    <row r="1199" spans="5:7" ht="13" hidden="1">
      <c r="F1199" s="1" t="s">
        <v>1902</v>
      </c>
      <c r="G1199" s="99"/>
    </row>
    <row r="1200" spans="5:7" ht="13" hidden="1">
      <c r="F1200" s="1" t="s">
        <v>1903</v>
      </c>
      <c r="G1200" s="99"/>
    </row>
    <row r="1201" spans="5:7" ht="13" hidden="1">
      <c r="F1201" s="1" t="s">
        <v>1904</v>
      </c>
      <c r="G1201" s="99"/>
    </row>
    <row r="1202" spans="5:7" ht="13" hidden="1">
      <c r="F1202" s="1" t="s">
        <v>4437</v>
      </c>
      <c r="G1202" s="99"/>
    </row>
    <row r="1203" spans="5:7" ht="13" hidden="1">
      <c r="F1203" s="1" t="s">
        <v>4438</v>
      </c>
      <c r="G1203" s="99"/>
    </row>
    <row r="1204" spans="5:7" ht="13" hidden="1">
      <c r="E1204" s="31" t="s">
        <v>4439</v>
      </c>
      <c r="F1204" s="1" t="s">
        <v>198</v>
      </c>
      <c r="G1204" s="99"/>
    </row>
    <row r="1205" spans="5:7" ht="13" hidden="1">
      <c r="F1205" s="1" t="s">
        <v>201</v>
      </c>
      <c r="G1205" s="99"/>
    </row>
    <row r="1206" spans="5:7" ht="13" hidden="1">
      <c r="F1206" s="1" t="s">
        <v>1878</v>
      </c>
      <c r="G1206" s="99"/>
    </row>
    <row r="1207" spans="5:7" ht="13" hidden="1">
      <c r="F1207" s="1" t="s">
        <v>4440</v>
      </c>
      <c r="G1207" s="99"/>
    </row>
    <row r="1208" spans="5:7" ht="13" hidden="1">
      <c r="F1208" s="1" t="s">
        <v>4441</v>
      </c>
      <c r="G1208" s="99"/>
    </row>
    <row r="1209" spans="5:7" ht="13" hidden="1">
      <c r="E1209" s="31" t="s">
        <v>4442</v>
      </c>
      <c r="F1209" s="1" t="s">
        <v>4443</v>
      </c>
      <c r="G1209" s="99"/>
    </row>
    <row r="1210" spans="5:7" ht="13" hidden="1">
      <c r="F1210" s="1" t="s">
        <v>4444</v>
      </c>
      <c r="G1210" s="99"/>
    </row>
    <row r="1211" spans="5:7" ht="13" hidden="1">
      <c r="F1211" s="1" t="s">
        <v>4445</v>
      </c>
      <c r="G1211" s="99"/>
    </row>
    <row r="1212" spans="5:7" ht="13" hidden="1">
      <c r="F1212" s="1" t="s">
        <v>4446</v>
      </c>
      <c r="G1212" s="99"/>
    </row>
    <row r="1213" spans="5:7" ht="13" hidden="1">
      <c r="F1213" s="1" t="s">
        <v>4447</v>
      </c>
      <c r="G1213" s="99"/>
    </row>
    <row r="1214" spans="5:7" ht="13" hidden="1">
      <c r="F1214" s="1" t="s">
        <v>4448</v>
      </c>
      <c r="G1214" s="99"/>
    </row>
    <row r="1215" spans="5:7" ht="13" hidden="1">
      <c r="F1215" s="1" t="s">
        <v>4449</v>
      </c>
      <c r="G1215" s="99"/>
    </row>
    <row r="1216" spans="5:7" ht="13" hidden="1">
      <c r="F1216" s="1" t="s">
        <v>1893</v>
      </c>
      <c r="G1216" s="99"/>
    </row>
    <row r="1217" spans="5:7" ht="13" hidden="1">
      <c r="F1217" s="1" t="s">
        <v>4450</v>
      </c>
      <c r="G1217" s="99"/>
    </row>
    <row r="1218" spans="5:7" ht="13" hidden="1">
      <c r="F1218" s="1" t="s">
        <v>1876</v>
      </c>
      <c r="G1218" s="99"/>
    </row>
    <row r="1219" spans="5:7" ht="13" hidden="1">
      <c r="F1219" s="1" t="s">
        <v>1877</v>
      </c>
      <c r="G1219" s="99"/>
    </row>
    <row r="1220" spans="5:7" ht="13" hidden="1">
      <c r="F1220" s="1" t="s">
        <v>1881</v>
      </c>
      <c r="G1220" s="99"/>
    </row>
    <row r="1221" spans="5:7" ht="13" hidden="1">
      <c r="F1221" s="1" t="s">
        <v>1879</v>
      </c>
      <c r="G1221" s="99"/>
    </row>
    <row r="1222" spans="5:7" ht="13" hidden="1">
      <c r="F1222" s="1" t="s">
        <v>1896</v>
      </c>
      <c r="G1222" s="99"/>
    </row>
    <row r="1223" spans="5:7" ht="13" hidden="1">
      <c r="E1223" s="31" t="s">
        <v>4451</v>
      </c>
      <c r="F1223" s="1" t="s">
        <v>4452</v>
      </c>
      <c r="G1223" s="99"/>
    </row>
    <row r="1224" spans="5:7" ht="13" hidden="1">
      <c r="F1224" s="1" t="s">
        <v>4453</v>
      </c>
      <c r="G1224" s="99"/>
    </row>
    <row r="1225" spans="5:7" ht="13" hidden="1">
      <c r="F1225" s="1" t="s">
        <v>4454</v>
      </c>
      <c r="G1225" s="99"/>
    </row>
    <row r="1226" spans="5:7" ht="13" hidden="1">
      <c r="F1226" s="1" t="s">
        <v>4455</v>
      </c>
      <c r="G1226" s="99"/>
    </row>
    <row r="1227" spans="5:7" ht="13" hidden="1">
      <c r="F1227" s="1" t="s">
        <v>4456</v>
      </c>
      <c r="G1227" s="99"/>
    </row>
    <row r="1228" spans="5:7" ht="13" hidden="1">
      <c r="F1228" s="1" t="s">
        <v>4457</v>
      </c>
      <c r="G1228" s="99"/>
    </row>
    <row r="1229" spans="5:7" ht="13" hidden="1">
      <c r="F1229" s="1" t="s">
        <v>4458</v>
      </c>
      <c r="G1229" s="99"/>
    </row>
    <row r="1230" spans="5:7" ht="13" hidden="1">
      <c r="F1230" s="1" t="s">
        <v>4459</v>
      </c>
      <c r="G1230" s="99"/>
    </row>
    <row r="1231" spans="5:7" ht="13" hidden="1">
      <c r="F1231" s="1" t="s">
        <v>4460</v>
      </c>
      <c r="G1231" s="99"/>
    </row>
    <row r="1232" spans="5:7" ht="13" hidden="1">
      <c r="F1232" s="1" t="s">
        <v>4461</v>
      </c>
      <c r="G1232" s="99"/>
    </row>
    <row r="1233" spans="5:7" ht="13" hidden="1">
      <c r="F1233" s="1" t="s">
        <v>4462</v>
      </c>
      <c r="G1233" s="99"/>
    </row>
    <row r="1234" spans="5:7" ht="13" hidden="1">
      <c r="F1234" s="1" t="s">
        <v>4463</v>
      </c>
      <c r="G1234" s="99"/>
    </row>
    <row r="1235" spans="5:7" ht="13" hidden="1">
      <c r="F1235" s="1" t="s">
        <v>4464</v>
      </c>
      <c r="G1235" s="99"/>
    </row>
    <row r="1236" spans="5:7" ht="13" hidden="1">
      <c r="F1236" s="1" t="s">
        <v>4465</v>
      </c>
      <c r="G1236" s="99"/>
    </row>
    <row r="1237" spans="5:7" ht="13" hidden="1">
      <c r="F1237" s="1" t="s">
        <v>4466</v>
      </c>
      <c r="G1237" s="99"/>
    </row>
    <row r="1238" spans="5:7" ht="13" hidden="1">
      <c r="F1238" s="1" t="s">
        <v>4467</v>
      </c>
      <c r="G1238" s="99"/>
    </row>
    <row r="1239" spans="5:7" ht="13" hidden="1">
      <c r="F1239" s="1" t="s">
        <v>4468</v>
      </c>
      <c r="G1239" s="99"/>
    </row>
    <row r="1240" spans="5:7" ht="13" hidden="1">
      <c r="F1240" s="1" t="s">
        <v>4469</v>
      </c>
      <c r="G1240" s="99"/>
    </row>
    <row r="1241" spans="5:7" ht="13" hidden="1">
      <c r="F1241" s="1" t="s">
        <v>1880</v>
      </c>
      <c r="G1241" s="99"/>
    </row>
    <row r="1242" spans="5:7" ht="13" hidden="1">
      <c r="F1242" s="1" t="s">
        <v>1706</v>
      </c>
      <c r="G1242" s="99"/>
    </row>
    <row r="1243" spans="5:7" ht="13" hidden="1">
      <c r="F1243" s="1" t="s">
        <v>1707</v>
      </c>
      <c r="G1243" s="99"/>
    </row>
    <row r="1244" spans="5:7" ht="13" hidden="1">
      <c r="E1244" s="31" t="s">
        <v>4470</v>
      </c>
      <c r="F1244" s="1" t="s">
        <v>4471</v>
      </c>
      <c r="G1244" s="99"/>
    </row>
    <row r="1245" spans="5:7" ht="13" hidden="1">
      <c r="F1245" s="1" t="s">
        <v>1886</v>
      </c>
      <c r="G1245" s="99"/>
    </row>
    <row r="1246" spans="5:7" ht="13" hidden="1">
      <c r="F1246" s="1" t="s">
        <v>1889</v>
      </c>
      <c r="G1246" s="99"/>
    </row>
    <row r="1247" spans="5:7" ht="13" hidden="1">
      <c r="F1247" s="1" t="s">
        <v>1890</v>
      </c>
      <c r="G1247" s="99"/>
    </row>
    <row r="1248" spans="5:7" ht="13" hidden="1">
      <c r="F1248" s="1" t="s">
        <v>4472</v>
      </c>
      <c r="G1248" s="99"/>
    </row>
    <row r="1249" spans="2:7" ht="13" hidden="1">
      <c r="F1249" s="1" t="s">
        <v>4473</v>
      </c>
      <c r="G1249" s="99"/>
    </row>
    <row r="1250" spans="2:7" ht="13">
      <c r="D1250" s="1" t="s">
        <v>1713</v>
      </c>
      <c r="E1250" s="1" t="s">
        <v>4474</v>
      </c>
      <c r="F1250" s="1" t="s">
        <v>4475</v>
      </c>
      <c r="G1250" s="98">
        <v>3</v>
      </c>
    </row>
    <row r="1251" spans="2:7" ht="13" hidden="1">
      <c r="F1251" s="1" t="s">
        <v>4476</v>
      </c>
      <c r="G1251" s="99"/>
    </row>
    <row r="1252" spans="2:7" ht="13" hidden="1">
      <c r="F1252" s="1" t="s">
        <v>4477</v>
      </c>
      <c r="G1252" s="99"/>
    </row>
    <row r="1253" spans="2:7" ht="13">
      <c r="E1253" s="1" t="s">
        <v>1717</v>
      </c>
      <c r="F1253" s="1" t="s">
        <v>4478</v>
      </c>
      <c r="G1253" s="1">
        <v>1</v>
      </c>
    </row>
    <row r="1254" spans="2:7" ht="13">
      <c r="E1254" s="1" t="s">
        <v>1718</v>
      </c>
      <c r="F1254" s="1" t="s">
        <v>4479</v>
      </c>
      <c r="G1254" s="98">
        <v>3</v>
      </c>
    </row>
    <row r="1255" spans="2:7" ht="13" hidden="1">
      <c r="F1255" s="1" t="s">
        <v>1721</v>
      </c>
      <c r="G1255" s="99"/>
    </row>
    <row r="1256" spans="2:7" ht="13" hidden="1">
      <c r="F1256" s="1" t="s">
        <v>4480</v>
      </c>
      <c r="G1256" s="99"/>
    </row>
    <row r="1257" spans="2:7" ht="13">
      <c r="E1257" s="1" t="s">
        <v>1727</v>
      </c>
      <c r="F1257" s="1" t="s">
        <v>1728</v>
      </c>
      <c r="G1257" s="98">
        <v>5</v>
      </c>
    </row>
    <row r="1258" spans="2:7" ht="13" hidden="1">
      <c r="F1258" s="1" t="s">
        <v>1729</v>
      </c>
      <c r="G1258" s="99"/>
    </row>
    <row r="1259" spans="2:7" ht="13" hidden="1">
      <c r="F1259" s="1" t="s">
        <v>1730</v>
      </c>
      <c r="G1259" s="99"/>
    </row>
    <row r="1260" spans="2:7" ht="13" hidden="1">
      <c r="F1260" s="1" t="s">
        <v>4481</v>
      </c>
      <c r="G1260" s="99"/>
    </row>
    <row r="1261" spans="2:7" ht="13" hidden="1">
      <c r="F1261" s="1" t="s">
        <v>4482</v>
      </c>
      <c r="G1261" s="99"/>
    </row>
    <row r="1262" spans="2:7" ht="13">
      <c r="B1262" s="1" t="s">
        <v>203</v>
      </c>
      <c r="C1262" s="1" t="s">
        <v>1754</v>
      </c>
      <c r="E1262" s="1" t="s">
        <v>4483</v>
      </c>
      <c r="F1262" s="1" t="s">
        <v>4484</v>
      </c>
      <c r="G1262" s="98">
        <v>32</v>
      </c>
    </row>
    <row r="1263" spans="2:7" ht="13" hidden="1">
      <c r="F1263" s="1" t="s">
        <v>4485</v>
      </c>
      <c r="G1263" s="99"/>
    </row>
    <row r="1264" spans="2:7" ht="13" hidden="1">
      <c r="F1264" s="1" t="s">
        <v>4486</v>
      </c>
      <c r="G1264" s="99"/>
    </row>
    <row r="1265" spans="5:7" ht="13" hidden="1">
      <c r="F1265" s="1" t="s">
        <v>4487</v>
      </c>
      <c r="G1265" s="99"/>
    </row>
    <row r="1266" spans="5:7" ht="13" hidden="1">
      <c r="F1266" s="1" t="s">
        <v>4488</v>
      </c>
      <c r="G1266" s="99"/>
    </row>
    <row r="1267" spans="5:7" ht="13" hidden="1">
      <c r="F1267" s="1" t="s">
        <v>1777</v>
      </c>
      <c r="G1267" s="99"/>
    </row>
    <row r="1268" spans="5:7" ht="13" hidden="1">
      <c r="F1268" s="1" t="s">
        <v>4489</v>
      </c>
      <c r="G1268" s="99"/>
    </row>
    <row r="1269" spans="5:7" ht="13" hidden="1">
      <c r="F1269" s="1" t="s">
        <v>4490</v>
      </c>
      <c r="G1269" s="99"/>
    </row>
    <row r="1270" spans="5:7" ht="13" hidden="1">
      <c r="F1270" s="1" t="s">
        <v>4491</v>
      </c>
      <c r="G1270" s="99"/>
    </row>
    <row r="1271" spans="5:7" ht="13" hidden="1">
      <c r="F1271" s="1" t="s">
        <v>4492</v>
      </c>
      <c r="G1271" s="99"/>
    </row>
    <row r="1272" spans="5:7" ht="13" hidden="1">
      <c r="F1272" s="1" t="s">
        <v>4493</v>
      </c>
      <c r="G1272" s="99"/>
    </row>
    <row r="1273" spans="5:7" ht="13" hidden="1">
      <c r="E1273" s="30" t="s">
        <v>1757</v>
      </c>
      <c r="F1273" s="1" t="s">
        <v>4494</v>
      </c>
      <c r="G1273" s="99"/>
    </row>
    <row r="1274" spans="5:7" ht="13" hidden="1">
      <c r="F1274" s="1" t="s">
        <v>4495</v>
      </c>
      <c r="G1274" s="99"/>
    </row>
    <row r="1275" spans="5:7" ht="13" hidden="1">
      <c r="F1275" s="1" t="s">
        <v>4496</v>
      </c>
      <c r="G1275" s="99"/>
    </row>
    <row r="1276" spans="5:7" ht="13" hidden="1">
      <c r="F1276" s="1" t="s">
        <v>4497</v>
      </c>
      <c r="G1276" s="99"/>
    </row>
    <row r="1277" spans="5:7" ht="13" hidden="1">
      <c r="F1277" s="1" t="s">
        <v>4498</v>
      </c>
      <c r="G1277" s="99"/>
    </row>
    <row r="1278" spans="5:7" ht="13" hidden="1">
      <c r="E1278" s="30" t="s">
        <v>1759</v>
      </c>
      <c r="F1278" s="1" t="s">
        <v>4499</v>
      </c>
      <c r="G1278" s="99"/>
    </row>
    <row r="1279" spans="5:7" ht="13" hidden="1">
      <c r="F1279" s="1" t="s">
        <v>4500</v>
      </c>
      <c r="G1279" s="99"/>
    </row>
    <row r="1280" spans="5:7" ht="13" hidden="1">
      <c r="F1280" s="1" t="s">
        <v>4501</v>
      </c>
      <c r="G1280" s="99"/>
    </row>
    <row r="1281" spans="5:7" ht="13" hidden="1">
      <c r="F1281" s="1" t="s">
        <v>4502</v>
      </c>
      <c r="G1281" s="99"/>
    </row>
    <row r="1282" spans="5:7" ht="13" hidden="1">
      <c r="F1282" s="1" t="s">
        <v>4503</v>
      </c>
      <c r="G1282" s="99"/>
    </row>
    <row r="1283" spans="5:7" ht="13" hidden="1">
      <c r="F1283" s="1" t="s">
        <v>4504</v>
      </c>
      <c r="G1283" s="99"/>
    </row>
    <row r="1284" spans="5:7" ht="13" hidden="1">
      <c r="F1284" s="1" t="s">
        <v>4505</v>
      </c>
      <c r="G1284" s="99"/>
    </row>
    <row r="1285" spans="5:7" ht="13" hidden="1">
      <c r="F1285" s="1" t="s">
        <v>4506</v>
      </c>
      <c r="G1285" s="99"/>
    </row>
    <row r="1286" spans="5:7" ht="13" hidden="1">
      <c r="F1286" s="1" t="s">
        <v>4507</v>
      </c>
      <c r="G1286" s="99"/>
    </row>
    <row r="1287" spans="5:7" ht="13" hidden="1">
      <c r="F1287" s="1" t="s">
        <v>4508</v>
      </c>
      <c r="G1287" s="99"/>
    </row>
    <row r="1288" spans="5:7" ht="13" hidden="1">
      <c r="F1288" s="1" t="s">
        <v>4509</v>
      </c>
      <c r="G1288" s="99"/>
    </row>
    <row r="1289" spans="5:7" ht="13" hidden="1">
      <c r="F1289" s="1" t="s">
        <v>1767</v>
      </c>
      <c r="G1289" s="99"/>
    </row>
    <row r="1290" spans="5:7" ht="13" hidden="1">
      <c r="F1290" s="1" t="s">
        <v>4510</v>
      </c>
      <c r="G1290" s="99"/>
    </row>
    <row r="1291" spans="5:7" ht="13" hidden="1">
      <c r="F1291" s="1" t="s">
        <v>1768</v>
      </c>
      <c r="G1291" s="99"/>
    </row>
    <row r="1292" spans="5:7" ht="13" hidden="1">
      <c r="F1292" s="1" t="s">
        <v>1769</v>
      </c>
      <c r="G1292" s="99"/>
    </row>
    <row r="1293" spans="5:7" ht="13" hidden="1">
      <c r="F1293" s="1" t="s">
        <v>4511</v>
      </c>
      <c r="G1293" s="99"/>
    </row>
    <row r="1294" spans="5:7" ht="13">
      <c r="E1294" s="1" t="s">
        <v>1783</v>
      </c>
      <c r="F1294" s="1" t="s">
        <v>4512</v>
      </c>
      <c r="G1294" s="98">
        <v>2</v>
      </c>
    </row>
    <row r="1295" spans="5:7" ht="13" hidden="1">
      <c r="F1295" s="1" t="s">
        <v>1785</v>
      </c>
      <c r="G1295" s="99"/>
    </row>
    <row r="1296" spans="5:7" ht="13">
      <c r="E1296" s="1" t="s">
        <v>227</v>
      </c>
      <c r="F1296" s="1" t="s">
        <v>228</v>
      </c>
      <c r="G1296" s="98">
        <v>11</v>
      </c>
    </row>
    <row r="1297" spans="5:7" ht="13" hidden="1">
      <c r="F1297" s="1" t="s">
        <v>4513</v>
      </c>
      <c r="G1297" s="99"/>
    </row>
    <row r="1298" spans="5:7" ht="13" hidden="1">
      <c r="F1298" s="1" t="s">
        <v>4514</v>
      </c>
      <c r="G1298" s="99"/>
    </row>
    <row r="1299" spans="5:7" ht="13" hidden="1">
      <c r="F1299" s="1" t="s">
        <v>4515</v>
      </c>
      <c r="G1299" s="99"/>
    </row>
    <row r="1300" spans="5:7" ht="13" hidden="1">
      <c r="F1300" s="1" t="s">
        <v>1789</v>
      </c>
      <c r="G1300" s="99"/>
    </row>
    <row r="1301" spans="5:7" ht="13" hidden="1">
      <c r="F1301" s="1" t="s">
        <v>4516</v>
      </c>
      <c r="G1301" s="99"/>
    </row>
    <row r="1302" spans="5:7" ht="13" hidden="1">
      <c r="F1302" s="1" t="s">
        <v>4517</v>
      </c>
      <c r="G1302" s="99"/>
    </row>
    <row r="1303" spans="5:7" ht="13" hidden="1">
      <c r="F1303" s="1" t="s">
        <v>4518</v>
      </c>
      <c r="G1303" s="99"/>
    </row>
    <row r="1304" spans="5:7" ht="13" hidden="1">
      <c r="F1304" s="1" t="s">
        <v>4519</v>
      </c>
      <c r="G1304" s="99"/>
    </row>
    <row r="1305" spans="5:7" ht="13" hidden="1">
      <c r="F1305" s="1" t="s">
        <v>4520</v>
      </c>
      <c r="G1305" s="99"/>
    </row>
    <row r="1306" spans="5:7" ht="13" hidden="1">
      <c r="F1306" s="1" t="s">
        <v>1793</v>
      </c>
      <c r="G1306" s="99"/>
    </row>
    <row r="1307" spans="5:7" ht="13">
      <c r="E1307" s="1" t="s">
        <v>243</v>
      </c>
      <c r="F1307" s="1" t="s">
        <v>4521</v>
      </c>
      <c r="G1307" s="98">
        <v>13</v>
      </c>
    </row>
    <row r="1308" spans="5:7" ht="13" hidden="1">
      <c r="F1308" s="1" t="s">
        <v>247</v>
      </c>
      <c r="G1308" s="99"/>
    </row>
    <row r="1309" spans="5:7" ht="13" hidden="1">
      <c r="F1309" s="1" t="s">
        <v>1795</v>
      </c>
      <c r="G1309" s="99"/>
    </row>
    <row r="1310" spans="5:7" ht="13" hidden="1">
      <c r="F1310" s="1" t="s">
        <v>4522</v>
      </c>
      <c r="G1310" s="99"/>
    </row>
    <row r="1311" spans="5:7" ht="13" hidden="1">
      <c r="F1311" s="1" t="s">
        <v>1799</v>
      </c>
      <c r="G1311" s="99"/>
    </row>
    <row r="1312" spans="5:7" ht="13" hidden="1">
      <c r="F1312" s="1" t="s">
        <v>603</v>
      </c>
      <c r="G1312" s="99"/>
    </row>
    <row r="1313" spans="3:7" ht="13" hidden="1">
      <c r="F1313" s="1" t="s">
        <v>4523</v>
      </c>
      <c r="G1313" s="99"/>
    </row>
    <row r="1314" spans="3:7" ht="13" hidden="1">
      <c r="F1314" s="1" t="s">
        <v>4524</v>
      </c>
      <c r="G1314" s="99"/>
    </row>
    <row r="1315" spans="3:7" ht="13" hidden="1">
      <c r="F1315" s="1" t="s">
        <v>1801</v>
      </c>
      <c r="G1315" s="99"/>
    </row>
    <row r="1316" spans="3:7" ht="13" hidden="1">
      <c r="F1316" s="1" t="s">
        <v>248</v>
      </c>
      <c r="G1316" s="99"/>
    </row>
    <row r="1317" spans="3:7" ht="13" hidden="1">
      <c r="E1317" s="30" t="s">
        <v>4525</v>
      </c>
      <c r="F1317" s="1" t="s">
        <v>1796</v>
      </c>
      <c r="G1317" s="99"/>
    </row>
    <row r="1318" spans="3:7" ht="13" hidden="1">
      <c r="F1318" s="1" t="s">
        <v>1797</v>
      </c>
      <c r="G1318" s="99"/>
    </row>
    <row r="1319" spans="3:7" ht="13" hidden="1">
      <c r="F1319" s="1" t="s">
        <v>1798</v>
      </c>
      <c r="G1319" s="99"/>
    </row>
    <row r="1320" spans="3:7" ht="13">
      <c r="C1320" s="1" t="s">
        <v>1802</v>
      </c>
      <c r="D1320" s="1" t="s">
        <v>4622</v>
      </c>
      <c r="E1320" s="1" t="s">
        <v>4526</v>
      </c>
      <c r="F1320" s="1" t="s">
        <v>4527</v>
      </c>
      <c r="G1320" s="98">
        <v>12</v>
      </c>
    </row>
    <row r="1321" spans="3:7" ht="13" hidden="1">
      <c r="F1321" s="1" t="s">
        <v>1813</v>
      </c>
      <c r="G1321" s="99"/>
    </row>
    <row r="1322" spans="3:7" ht="13" hidden="1">
      <c r="F1322" s="1" t="s">
        <v>4528</v>
      </c>
      <c r="G1322" s="99"/>
    </row>
    <row r="1323" spans="3:7" ht="13" hidden="1">
      <c r="F1323" s="1" t="s">
        <v>4529</v>
      </c>
      <c r="G1323" s="99"/>
    </row>
    <row r="1324" spans="3:7" ht="13" hidden="1">
      <c r="F1324" s="1" t="s">
        <v>1817</v>
      </c>
      <c r="G1324" s="99"/>
    </row>
    <row r="1325" spans="3:7" ht="13" hidden="1">
      <c r="F1325" s="1" t="s">
        <v>4530</v>
      </c>
      <c r="G1325" s="99"/>
    </row>
    <row r="1326" spans="3:7" ht="13" hidden="1">
      <c r="F1326" s="1" t="s">
        <v>4531</v>
      </c>
      <c r="G1326" s="99"/>
    </row>
    <row r="1327" spans="3:7" ht="13" hidden="1">
      <c r="F1327" s="1" t="s">
        <v>4532</v>
      </c>
      <c r="G1327" s="99"/>
    </row>
    <row r="1328" spans="3:7" ht="13" hidden="1">
      <c r="F1328" s="1" t="s">
        <v>1823</v>
      </c>
      <c r="G1328" s="99"/>
    </row>
    <row r="1329" spans="4:7" ht="13" hidden="1">
      <c r="F1329" s="1" t="s">
        <v>1824</v>
      </c>
      <c r="G1329" s="99"/>
    </row>
    <row r="1330" spans="4:7" ht="13" hidden="1">
      <c r="F1330" s="1" t="s">
        <v>1825</v>
      </c>
      <c r="G1330" s="99"/>
    </row>
    <row r="1331" spans="4:7" ht="13" hidden="1">
      <c r="F1331" s="1" t="s">
        <v>1826</v>
      </c>
      <c r="G1331" s="99"/>
    </row>
    <row r="1332" spans="4:7" ht="13">
      <c r="E1332" s="1" t="s">
        <v>1804</v>
      </c>
      <c r="F1332" s="1" t="s">
        <v>1805</v>
      </c>
      <c r="G1332" s="98">
        <v>3</v>
      </c>
    </row>
    <row r="1333" spans="4:7" ht="13" hidden="1">
      <c r="F1333" s="1" t="s">
        <v>4533</v>
      </c>
      <c r="G1333" s="99"/>
    </row>
    <row r="1334" spans="4:7" ht="13" hidden="1">
      <c r="F1334" s="1" t="s">
        <v>4534</v>
      </c>
      <c r="G1334" s="99"/>
    </row>
    <row r="1335" spans="4:7" ht="13">
      <c r="E1335" s="1" t="s">
        <v>4535</v>
      </c>
      <c r="F1335" s="1" t="s">
        <v>4536</v>
      </c>
      <c r="G1335" s="98">
        <v>7</v>
      </c>
    </row>
    <row r="1336" spans="4:7" ht="13" hidden="1">
      <c r="F1336" s="1" t="s">
        <v>4537</v>
      </c>
      <c r="G1336" s="99"/>
    </row>
    <row r="1337" spans="4:7" ht="13" hidden="1">
      <c r="F1337" s="1" t="s">
        <v>4538</v>
      </c>
      <c r="G1337" s="99"/>
    </row>
    <row r="1338" spans="4:7" ht="13" hidden="1">
      <c r="F1338" s="1" t="s">
        <v>4539</v>
      </c>
      <c r="G1338" s="99"/>
    </row>
    <row r="1339" spans="4:7" ht="13" hidden="1">
      <c r="F1339" s="1" t="s">
        <v>179</v>
      </c>
      <c r="G1339" s="99"/>
    </row>
    <row r="1340" spans="4:7" ht="13" hidden="1">
      <c r="F1340" s="1" t="s">
        <v>606</v>
      </c>
      <c r="G1340" s="99"/>
    </row>
    <row r="1341" spans="4:7" ht="13" hidden="1">
      <c r="F1341" s="1" t="s">
        <v>183</v>
      </c>
      <c r="G1341" s="99"/>
    </row>
    <row r="1342" spans="4:7" ht="13">
      <c r="D1342" s="1" t="s">
        <v>4623</v>
      </c>
      <c r="E1342" s="1" t="s">
        <v>4540</v>
      </c>
      <c r="F1342" s="1" t="s">
        <v>4541</v>
      </c>
      <c r="G1342" s="98">
        <v>18</v>
      </c>
    </row>
    <row r="1343" spans="4:7" ht="13" hidden="1">
      <c r="F1343" s="1" t="s">
        <v>4542</v>
      </c>
      <c r="G1343" s="99"/>
    </row>
    <row r="1344" spans="4:7" ht="13" hidden="1">
      <c r="F1344" s="1" t="s">
        <v>4543</v>
      </c>
      <c r="G1344" s="99"/>
    </row>
    <row r="1345" spans="5:7" ht="13" hidden="1">
      <c r="F1345" s="1" t="s">
        <v>4544</v>
      </c>
      <c r="G1345" s="99"/>
    </row>
    <row r="1346" spans="5:7" ht="13" hidden="1">
      <c r="F1346" s="1" t="s">
        <v>4545</v>
      </c>
      <c r="G1346" s="99"/>
    </row>
    <row r="1347" spans="5:7" ht="13" hidden="1">
      <c r="F1347" s="1" t="s">
        <v>4546</v>
      </c>
      <c r="G1347" s="99"/>
    </row>
    <row r="1348" spans="5:7" ht="13" hidden="1">
      <c r="F1348" s="1" t="s">
        <v>4547</v>
      </c>
      <c r="G1348" s="99"/>
    </row>
    <row r="1349" spans="5:7" ht="13" hidden="1">
      <c r="F1349" s="1" t="s">
        <v>1839</v>
      </c>
      <c r="G1349" s="99"/>
    </row>
    <row r="1350" spans="5:7" ht="13" hidden="1">
      <c r="F1350" s="1" t="s">
        <v>4548</v>
      </c>
      <c r="G1350" s="99"/>
    </row>
    <row r="1351" spans="5:7" ht="13" hidden="1">
      <c r="F1351" s="1" t="s">
        <v>4549</v>
      </c>
      <c r="G1351" s="99"/>
    </row>
    <row r="1352" spans="5:7" ht="13" hidden="1">
      <c r="F1352" s="1" t="s">
        <v>4550</v>
      </c>
      <c r="G1352" s="99"/>
    </row>
    <row r="1353" spans="5:7" ht="13" hidden="1">
      <c r="F1353" s="1" t="s">
        <v>4551</v>
      </c>
      <c r="G1353" s="99"/>
    </row>
    <row r="1354" spans="5:7" ht="13" hidden="1">
      <c r="F1354" s="1" t="s">
        <v>4552</v>
      </c>
      <c r="G1354" s="99"/>
    </row>
    <row r="1355" spans="5:7" ht="13" hidden="1">
      <c r="F1355" s="1" t="s">
        <v>4553</v>
      </c>
      <c r="G1355" s="99"/>
    </row>
    <row r="1356" spans="5:7" ht="13" hidden="1">
      <c r="F1356" s="1" t="s">
        <v>4554</v>
      </c>
      <c r="G1356" s="99"/>
    </row>
    <row r="1357" spans="5:7" ht="13" hidden="1">
      <c r="F1357" s="1" t="s">
        <v>1848</v>
      </c>
      <c r="G1357" s="99"/>
    </row>
    <row r="1358" spans="5:7" ht="13" hidden="1">
      <c r="F1358" s="1" t="s">
        <v>4555</v>
      </c>
      <c r="G1358" s="99"/>
    </row>
    <row r="1359" spans="5:7" ht="13" hidden="1">
      <c r="F1359" s="1" t="s">
        <v>1849</v>
      </c>
      <c r="G1359" s="99"/>
    </row>
    <row r="1360" spans="5:7" ht="13">
      <c r="E1360" s="1" t="s">
        <v>1850</v>
      </c>
      <c r="F1360" s="1" t="s">
        <v>4556</v>
      </c>
      <c r="G1360" s="98">
        <v>7</v>
      </c>
    </row>
    <row r="1361" spans="5:7" ht="13" hidden="1">
      <c r="F1361" s="1" t="s">
        <v>1851</v>
      </c>
      <c r="G1361" s="99"/>
    </row>
    <row r="1362" spans="5:7" ht="13" hidden="1">
      <c r="F1362" s="1" t="s">
        <v>4557</v>
      </c>
      <c r="G1362" s="99"/>
    </row>
    <row r="1363" spans="5:7" ht="13" hidden="1">
      <c r="F1363" s="1" t="s">
        <v>4558</v>
      </c>
      <c r="G1363" s="99"/>
    </row>
    <row r="1364" spans="5:7" ht="13" hidden="1">
      <c r="F1364" s="1" t="s">
        <v>4559</v>
      </c>
      <c r="G1364" s="99"/>
    </row>
    <row r="1365" spans="5:7" ht="13" hidden="1">
      <c r="F1365" s="1" t="s">
        <v>4560</v>
      </c>
      <c r="G1365" s="99"/>
    </row>
    <row r="1366" spans="5:7" ht="13" hidden="1">
      <c r="F1366" s="1" t="s">
        <v>4561</v>
      </c>
      <c r="G1366" s="99"/>
    </row>
    <row r="1367" spans="5:7" ht="13">
      <c r="E1367" s="1" t="s">
        <v>1860</v>
      </c>
      <c r="F1367" s="1" t="s">
        <v>4562</v>
      </c>
      <c r="G1367" s="98">
        <v>5</v>
      </c>
    </row>
    <row r="1368" spans="5:7" ht="13" hidden="1">
      <c r="F1368" s="1" t="s">
        <v>4563</v>
      </c>
      <c r="G1368" s="99"/>
    </row>
    <row r="1369" spans="5:7" ht="13" hidden="1">
      <c r="F1369" s="1" t="s">
        <v>1863</v>
      </c>
      <c r="G1369" s="99"/>
    </row>
    <row r="1370" spans="5:7" ht="13" hidden="1">
      <c r="F1370" s="1" t="s">
        <v>4564</v>
      </c>
      <c r="G1370" s="99"/>
    </row>
    <row r="1371" spans="5:7" ht="13" hidden="1">
      <c r="F1371" s="1" t="s">
        <v>4565</v>
      </c>
      <c r="G1371" s="99"/>
    </row>
    <row r="1372" spans="5:7" ht="13">
      <c r="E1372" s="1" t="s">
        <v>1855</v>
      </c>
      <c r="F1372" s="1" t="s">
        <v>4566</v>
      </c>
      <c r="G1372" s="98">
        <v>5</v>
      </c>
    </row>
    <row r="1373" spans="5:7" ht="13" hidden="1">
      <c r="F1373" s="1" t="s">
        <v>4567</v>
      </c>
      <c r="G1373" s="99"/>
    </row>
    <row r="1374" spans="5:7" ht="13" hidden="1">
      <c r="F1374" s="1" t="s">
        <v>4568</v>
      </c>
      <c r="G1374" s="99"/>
    </row>
    <row r="1375" spans="5:7" ht="13" hidden="1">
      <c r="F1375" s="1" t="s">
        <v>4569</v>
      </c>
      <c r="G1375" s="99"/>
    </row>
    <row r="1376" spans="5:7" ht="13" hidden="1">
      <c r="F1376" s="1" t="s">
        <v>4570</v>
      </c>
      <c r="G1376" s="99"/>
    </row>
    <row r="1377" spans="1:26" ht="13">
      <c r="E1377" s="1" t="s">
        <v>220</v>
      </c>
      <c r="F1377" s="1" t="s">
        <v>221</v>
      </c>
      <c r="G1377" s="1">
        <v>1</v>
      </c>
    </row>
    <row r="1378" spans="1:26" ht="13">
      <c r="D1378" s="1" t="s">
        <v>4624</v>
      </c>
      <c r="E1378" s="1" t="s">
        <v>1905</v>
      </c>
      <c r="F1378" s="1" t="s">
        <v>4571</v>
      </c>
      <c r="G1378" s="98">
        <v>5</v>
      </c>
    </row>
    <row r="1379" spans="1:26" ht="13" hidden="1">
      <c r="F1379" s="1" t="s">
        <v>4572</v>
      </c>
      <c r="G1379" s="99"/>
    </row>
    <row r="1380" spans="1:26" ht="13" hidden="1">
      <c r="F1380" s="1" t="s">
        <v>4573</v>
      </c>
      <c r="G1380" s="99"/>
    </row>
    <row r="1381" spans="1:26" ht="13" hidden="1">
      <c r="F1381" s="1" t="s">
        <v>1908</v>
      </c>
      <c r="G1381" s="99"/>
    </row>
    <row r="1382" spans="1:26" ht="13" hidden="1">
      <c r="F1382" s="1" t="s">
        <v>1909</v>
      </c>
      <c r="G1382" s="99"/>
    </row>
    <row r="1383" spans="1:26" ht="13">
      <c r="C1383" s="1" t="s">
        <v>1910</v>
      </c>
      <c r="E1383" s="1" t="s">
        <v>1914</v>
      </c>
      <c r="F1383" s="1" t="s">
        <v>1915</v>
      </c>
      <c r="G1383" s="98">
        <v>3</v>
      </c>
    </row>
    <row r="1384" spans="1:26" ht="13" hidden="1">
      <c r="F1384" s="1" t="s">
        <v>196</v>
      </c>
      <c r="G1384" s="99"/>
    </row>
    <row r="1385" spans="1:26" ht="13" hidden="1">
      <c r="F1385" s="1" t="s">
        <v>1916</v>
      </c>
      <c r="G1385" s="99"/>
    </row>
    <row r="1386" spans="1:26" ht="13">
      <c r="E1386" s="1" t="s">
        <v>1911</v>
      </c>
      <c r="F1386" s="1" t="s">
        <v>1912</v>
      </c>
      <c r="G1386" s="98">
        <v>2</v>
      </c>
    </row>
    <row r="1387" spans="1:26" ht="13" hidden="1">
      <c r="F1387" s="1" t="s">
        <v>1913</v>
      </c>
      <c r="G1387" s="99"/>
    </row>
    <row r="1388" spans="1:26" ht="13">
      <c r="B1388" s="1"/>
      <c r="C1388" s="1"/>
      <c r="E1388" s="1"/>
      <c r="F1388" s="1"/>
      <c r="G1388" s="40" t="s">
        <v>2843</v>
      </c>
    </row>
    <row r="1389" spans="1:26" ht="13">
      <c r="B1389" s="1"/>
      <c r="C1389" s="1"/>
      <c r="E1389" s="1"/>
      <c r="F1389" s="1"/>
      <c r="G1389" s="1">
        <f>SUM(G1006:G1387)</f>
        <v>382</v>
      </c>
    </row>
    <row r="1390" spans="1:26" ht="13">
      <c r="A1390" s="36"/>
      <c r="B1390" s="36" t="s">
        <v>1917</v>
      </c>
      <c r="C1390" s="36" t="s">
        <v>154</v>
      </c>
      <c r="D1390" s="36"/>
      <c r="E1390" s="36" t="s">
        <v>1918</v>
      </c>
      <c r="F1390" s="36" t="s">
        <v>1933</v>
      </c>
      <c r="G1390" s="122">
        <v>21</v>
      </c>
      <c r="H1390" s="36"/>
      <c r="I1390" s="36"/>
      <c r="J1390" s="36"/>
      <c r="K1390" s="36"/>
      <c r="L1390" s="36"/>
      <c r="M1390" s="36"/>
      <c r="N1390" s="36"/>
      <c r="O1390" s="36"/>
      <c r="P1390" s="36"/>
      <c r="Q1390" s="36"/>
      <c r="R1390" s="36"/>
      <c r="S1390" s="36"/>
      <c r="T1390" s="36"/>
      <c r="U1390" s="36"/>
      <c r="V1390" s="36"/>
      <c r="W1390" s="36"/>
      <c r="X1390" s="36"/>
      <c r="Y1390" s="36"/>
      <c r="Z1390" s="36"/>
    </row>
    <row r="1391" spans="1:26" ht="13" hidden="1">
      <c r="F1391" s="1" t="s">
        <v>1920</v>
      </c>
      <c r="G1391" s="99"/>
    </row>
    <row r="1392" spans="1:26" ht="13" hidden="1">
      <c r="F1392" s="1" t="s">
        <v>1923</v>
      </c>
      <c r="G1392" s="99"/>
    </row>
    <row r="1393" spans="6:7" ht="13" hidden="1">
      <c r="F1393" s="1" t="s">
        <v>1924</v>
      </c>
      <c r="G1393" s="99"/>
    </row>
    <row r="1394" spans="6:7" ht="13" hidden="1">
      <c r="F1394" s="1" t="s">
        <v>1934</v>
      </c>
      <c r="G1394" s="99"/>
    </row>
    <row r="1395" spans="6:7" ht="13" hidden="1">
      <c r="F1395" s="1" t="s">
        <v>1925</v>
      </c>
      <c r="G1395" s="99"/>
    </row>
    <row r="1396" spans="6:7" ht="13" hidden="1">
      <c r="F1396" s="1" t="s">
        <v>4574</v>
      </c>
      <c r="G1396" s="99"/>
    </row>
    <row r="1397" spans="6:7" ht="13" hidden="1">
      <c r="F1397" s="1" t="s">
        <v>4575</v>
      </c>
      <c r="G1397" s="99"/>
    </row>
    <row r="1398" spans="6:7" ht="13" hidden="1">
      <c r="F1398" s="1" t="s">
        <v>1935</v>
      </c>
      <c r="G1398" s="99"/>
    </row>
    <row r="1399" spans="6:7" ht="13" hidden="1">
      <c r="F1399" s="1" t="s">
        <v>1926</v>
      </c>
      <c r="G1399" s="99"/>
    </row>
    <row r="1400" spans="6:7" ht="13" hidden="1">
      <c r="F1400" s="1" t="s">
        <v>1927</v>
      </c>
      <c r="G1400" s="99"/>
    </row>
    <row r="1401" spans="6:7" ht="13" hidden="1">
      <c r="F1401" s="1" t="s">
        <v>1928</v>
      </c>
      <c r="G1401" s="99"/>
    </row>
    <row r="1402" spans="6:7" ht="13" hidden="1">
      <c r="F1402" s="1" t="s">
        <v>4576</v>
      </c>
      <c r="G1402" s="99"/>
    </row>
    <row r="1403" spans="6:7" ht="13" hidden="1">
      <c r="F1403" s="1" t="s">
        <v>4577</v>
      </c>
      <c r="G1403" s="99"/>
    </row>
    <row r="1404" spans="6:7" ht="13" hidden="1">
      <c r="F1404" s="1" t="s">
        <v>1930</v>
      </c>
      <c r="G1404" s="99"/>
    </row>
    <row r="1405" spans="6:7" ht="13" hidden="1">
      <c r="F1405" s="1" t="s">
        <v>4578</v>
      </c>
      <c r="G1405" s="99"/>
    </row>
    <row r="1406" spans="6:7" ht="13" hidden="1">
      <c r="F1406" s="1" t="s">
        <v>4579</v>
      </c>
      <c r="G1406" s="99"/>
    </row>
    <row r="1407" spans="6:7" ht="13" hidden="1">
      <c r="F1407" s="1" t="s">
        <v>4580</v>
      </c>
      <c r="G1407" s="99"/>
    </row>
    <row r="1408" spans="6:7" ht="13" hidden="1">
      <c r="F1408" s="1" t="s">
        <v>4581</v>
      </c>
      <c r="G1408" s="99"/>
    </row>
    <row r="1409" spans="5:7" ht="13" hidden="1">
      <c r="F1409" s="1" t="s">
        <v>4582</v>
      </c>
      <c r="G1409" s="99"/>
    </row>
    <row r="1410" spans="5:7" ht="13" hidden="1">
      <c r="E1410" s="1"/>
      <c r="F1410" s="1" t="s">
        <v>4583</v>
      </c>
      <c r="G1410" s="99"/>
    </row>
    <row r="1411" spans="5:7" ht="13">
      <c r="E1411" s="1" t="s">
        <v>295</v>
      </c>
      <c r="F1411" s="1" t="s">
        <v>1949</v>
      </c>
      <c r="G1411" s="98">
        <v>10</v>
      </c>
    </row>
    <row r="1412" spans="5:7" ht="13" hidden="1">
      <c r="F1412" s="1" t="s">
        <v>1950</v>
      </c>
      <c r="G1412" s="99"/>
    </row>
    <row r="1413" spans="5:7" ht="13" hidden="1">
      <c r="F1413" s="1" t="s">
        <v>4584</v>
      </c>
      <c r="G1413" s="99"/>
    </row>
    <row r="1414" spans="5:7" ht="13" hidden="1">
      <c r="F1414" s="1" t="s">
        <v>1951</v>
      </c>
      <c r="G1414" s="99"/>
    </row>
    <row r="1415" spans="5:7" ht="13" hidden="1">
      <c r="F1415" s="1" t="s">
        <v>1952</v>
      </c>
      <c r="G1415" s="99"/>
    </row>
    <row r="1416" spans="5:7" ht="13" hidden="1">
      <c r="F1416" s="1" t="s">
        <v>1953</v>
      </c>
      <c r="G1416" s="99"/>
    </row>
    <row r="1417" spans="5:7" ht="13" hidden="1">
      <c r="F1417" s="1" t="s">
        <v>4585</v>
      </c>
      <c r="G1417" s="99"/>
    </row>
    <row r="1418" spans="5:7" ht="13" hidden="1">
      <c r="F1418" s="1" t="s">
        <v>4586</v>
      </c>
      <c r="G1418" s="99"/>
    </row>
    <row r="1419" spans="5:7" ht="13" hidden="1">
      <c r="F1419" s="1" t="s">
        <v>4587</v>
      </c>
      <c r="G1419" s="99"/>
    </row>
    <row r="1420" spans="5:7" ht="13" hidden="1">
      <c r="F1420" s="1" t="s">
        <v>4588</v>
      </c>
      <c r="G1420" s="99"/>
    </row>
    <row r="1421" spans="5:7" ht="13">
      <c r="E1421" s="1" t="s">
        <v>1941</v>
      </c>
      <c r="F1421" s="1" t="s">
        <v>4589</v>
      </c>
      <c r="G1421" s="98">
        <v>6</v>
      </c>
    </row>
    <row r="1422" spans="5:7" ht="13" hidden="1">
      <c r="F1422" s="1" t="s">
        <v>1944</v>
      </c>
      <c r="G1422" s="99"/>
    </row>
    <row r="1423" spans="5:7" ht="13" hidden="1">
      <c r="F1423" s="1" t="s">
        <v>4590</v>
      </c>
      <c r="G1423" s="99"/>
    </row>
    <row r="1424" spans="5:7" ht="13" hidden="1">
      <c r="F1424" s="1" t="s">
        <v>1945</v>
      </c>
      <c r="G1424" s="99"/>
    </row>
    <row r="1425" spans="3:7" ht="13" hidden="1">
      <c r="F1425" s="1" t="s">
        <v>1946</v>
      </c>
      <c r="G1425" s="99"/>
    </row>
    <row r="1426" spans="3:7" ht="13" hidden="1">
      <c r="F1426" s="1" t="s">
        <v>4591</v>
      </c>
      <c r="G1426" s="99"/>
    </row>
    <row r="1427" spans="3:7" ht="13">
      <c r="E1427" s="1" t="s">
        <v>276</v>
      </c>
      <c r="F1427" s="1" t="s">
        <v>4592</v>
      </c>
      <c r="G1427" s="98">
        <v>3</v>
      </c>
    </row>
    <row r="1428" spans="3:7" ht="13" hidden="1">
      <c r="F1428" s="1" t="s">
        <v>4593</v>
      </c>
      <c r="G1428" s="99"/>
    </row>
    <row r="1429" spans="3:7" ht="13" hidden="1">
      <c r="F1429" s="1" t="s">
        <v>4594</v>
      </c>
      <c r="G1429" s="99"/>
    </row>
    <row r="1430" spans="3:7" ht="13">
      <c r="E1430" s="1" t="s">
        <v>1938</v>
      </c>
      <c r="F1430" s="1" t="s">
        <v>1939</v>
      </c>
      <c r="G1430" s="98">
        <v>4</v>
      </c>
    </row>
    <row r="1431" spans="3:7" ht="13" hidden="1">
      <c r="F1431" s="1" t="s">
        <v>1940</v>
      </c>
      <c r="G1431" s="99"/>
    </row>
    <row r="1432" spans="3:7" ht="13" hidden="1">
      <c r="C1432" s="1"/>
      <c r="E1432" s="1"/>
      <c r="F1432" s="1" t="s">
        <v>4595</v>
      </c>
      <c r="G1432" s="99"/>
    </row>
    <row r="1433" spans="3:7" ht="13" hidden="1">
      <c r="C1433" s="1"/>
      <c r="E1433" s="1"/>
      <c r="F1433" s="1" t="s">
        <v>4596</v>
      </c>
      <c r="G1433" s="99"/>
    </row>
    <row r="1434" spans="3:7" ht="13">
      <c r="C1434" s="1" t="s">
        <v>203</v>
      </c>
      <c r="E1434" s="1" t="s">
        <v>204</v>
      </c>
      <c r="F1434" s="1" t="s">
        <v>1956</v>
      </c>
      <c r="G1434" s="98">
        <v>29</v>
      </c>
    </row>
    <row r="1435" spans="3:7" ht="13" hidden="1">
      <c r="F1435" s="1" t="s">
        <v>1957</v>
      </c>
      <c r="G1435" s="99"/>
    </row>
    <row r="1436" spans="3:7" ht="13" hidden="1">
      <c r="F1436" s="1" t="s">
        <v>1734</v>
      </c>
      <c r="G1436" s="99"/>
    </row>
    <row r="1437" spans="3:7" ht="13" hidden="1">
      <c r="F1437" s="1" t="s">
        <v>1958</v>
      </c>
      <c r="G1437" s="99"/>
    </row>
    <row r="1438" spans="3:7" ht="13" hidden="1">
      <c r="F1438" s="1" t="s">
        <v>205</v>
      </c>
      <c r="G1438" s="99"/>
    </row>
    <row r="1439" spans="3:7" ht="13" hidden="1">
      <c r="F1439" s="1" t="s">
        <v>283</v>
      </c>
      <c r="G1439" s="99"/>
    </row>
    <row r="1440" spans="3:7" ht="13" hidden="1">
      <c r="F1440" s="1" t="s">
        <v>209</v>
      </c>
      <c r="G1440" s="99"/>
    </row>
    <row r="1441" spans="6:7" ht="13" hidden="1">
      <c r="F1441" s="1" t="s">
        <v>1735</v>
      </c>
      <c r="G1441" s="99"/>
    </row>
    <row r="1442" spans="6:7" ht="13" hidden="1">
      <c r="F1442" s="1" t="s">
        <v>217</v>
      </c>
      <c r="G1442" s="99"/>
    </row>
    <row r="1443" spans="6:7" ht="13" hidden="1">
      <c r="F1443" s="1" t="s">
        <v>1943</v>
      </c>
      <c r="G1443" s="99"/>
    </row>
    <row r="1444" spans="6:7" ht="13" hidden="1">
      <c r="F1444" s="1" t="s">
        <v>615</v>
      </c>
      <c r="G1444" s="99"/>
    </row>
    <row r="1445" spans="6:7" ht="13" hidden="1">
      <c r="F1445" s="1" t="s">
        <v>616</v>
      </c>
      <c r="G1445" s="99"/>
    </row>
    <row r="1446" spans="6:7" ht="13" hidden="1">
      <c r="F1446" s="1" t="s">
        <v>218</v>
      </c>
      <c r="G1446" s="99"/>
    </row>
    <row r="1447" spans="6:7" ht="13" hidden="1">
      <c r="F1447" s="1" t="s">
        <v>4597</v>
      </c>
      <c r="G1447" s="99"/>
    </row>
    <row r="1448" spans="6:7" ht="13" hidden="1">
      <c r="F1448" s="1" t="s">
        <v>1959</v>
      </c>
      <c r="G1448" s="99"/>
    </row>
    <row r="1449" spans="6:7" ht="13" hidden="1">
      <c r="F1449" s="1" t="s">
        <v>1960</v>
      </c>
      <c r="G1449" s="99"/>
    </row>
    <row r="1450" spans="6:7" ht="13" hidden="1">
      <c r="F1450" s="1" t="s">
        <v>1961</v>
      </c>
      <c r="G1450" s="99"/>
    </row>
    <row r="1451" spans="6:7" ht="13" hidden="1">
      <c r="F1451" s="1" t="s">
        <v>219</v>
      </c>
      <c r="G1451" s="99"/>
    </row>
    <row r="1452" spans="6:7" ht="13" hidden="1">
      <c r="F1452" s="1" t="s">
        <v>4598</v>
      </c>
      <c r="G1452" s="99"/>
    </row>
    <row r="1453" spans="6:7" ht="13" hidden="1">
      <c r="F1453" s="1" t="s">
        <v>1962</v>
      </c>
      <c r="G1453" s="99"/>
    </row>
    <row r="1454" spans="6:7" ht="13" hidden="1">
      <c r="F1454" s="1" t="s">
        <v>1963</v>
      </c>
      <c r="G1454" s="99"/>
    </row>
    <row r="1455" spans="6:7" ht="13" hidden="1">
      <c r="F1455" s="1" t="s">
        <v>1964</v>
      </c>
      <c r="G1455" s="99"/>
    </row>
    <row r="1456" spans="6:7" ht="13" hidden="1">
      <c r="F1456" s="1" t="s">
        <v>1965</v>
      </c>
      <c r="G1456" s="99"/>
    </row>
    <row r="1457" spans="5:7" ht="13" hidden="1">
      <c r="F1457" s="1" t="s">
        <v>4599</v>
      </c>
      <c r="G1457" s="99"/>
    </row>
    <row r="1458" spans="5:7" ht="13" hidden="1">
      <c r="F1458" s="1" t="s">
        <v>215</v>
      </c>
      <c r="G1458" s="99"/>
    </row>
    <row r="1459" spans="5:7" ht="13" hidden="1">
      <c r="F1459" s="1" t="s">
        <v>1739</v>
      </c>
      <c r="G1459" s="99"/>
    </row>
    <row r="1460" spans="5:7" ht="13" hidden="1">
      <c r="F1460" s="1" t="s">
        <v>1967</v>
      </c>
      <c r="G1460" s="99"/>
    </row>
    <row r="1461" spans="5:7" ht="13" hidden="1">
      <c r="F1461" s="1" t="s">
        <v>1740</v>
      </c>
      <c r="G1461" s="99"/>
    </row>
    <row r="1462" spans="5:7" ht="13" hidden="1">
      <c r="E1462" s="1"/>
      <c r="F1462" s="1" t="s">
        <v>4600</v>
      </c>
      <c r="G1462" s="99"/>
    </row>
    <row r="1463" spans="5:7" ht="13">
      <c r="E1463" s="1" t="s">
        <v>1996</v>
      </c>
      <c r="F1463" s="1" t="s">
        <v>1997</v>
      </c>
      <c r="G1463" s="98">
        <v>5</v>
      </c>
    </row>
    <row r="1464" spans="5:7" ht="13" hidden="1">
      <c r="F1464" s="1" t="s">
        <v>1998</v>
      </c>
      <c r="G1464" s="99"/>
    </row>
    <row r="1465" spans="5:7" ht="13" hidden="1">
      <c r="F1465" s="1" t="s">
        <v>1999</v>
      </c>
      <c r="G1465" s="99"/>
    </row>
    <row r="1466" spans="5:7" ht="13" hidden="1">
      <c r="F1466" s="1" t="s">
        <v>2000</v>
      </c>
      <c r="G1466" s="99"/>
    </row>
    <row r="1467" spans="5:7" ht="13" hidden="1">
      <c r="F1467" s="1" t="s">
        <v>2001</v>
      </c>
      <c r="G1467" s="99"/>
    </row>
    <row r="1468" spans="5:7" ht="13">
      <c r="E1468" s="1" t="s">
        <v>1968</v>
      </c>
      <c r="F1468" s="1" t="s">
        <v>1969</v>
      </c>
      <c r="G1468" s="98">
        <v>3</v>
      </c>
    </row>
    <row r="1469" spans="5:7" ht="13" hidden="1">
      <c r="F1469" s="1" t="s">
        <v>1970</v>
      </c>
      <c r="G1469" s="99"/>
    </row>
    <row r="1470" spans="5:7" ht="13" hidden="1">
      <c r="F1470" s="1" t="s">
        <v>4601</v>
      </c>
      <c r="G1470" s="99"/>
    </row>
    <row r="1471" spans="5:7" ht="13">
      <c r="E1471" s="1" t="s">
        <v>1972</v>
      </c>
      <c r="F1471" s="1" t="s">
        <v>4602</v>
      </c>
      <c r="G1471" s="1">
        <v>1</v>
      </c>
    </row>
    <row r="1472" spans="5:7" ht="13">
      <c r="E1472" s="1" t="s">
        <v>285</v>
      </c>
      <c r="F1472" s="1" t="s">
        <v>172</v>
      </c>
      <c r="G1472" s="98">
        <v>19</v>
      </c>
    </row>
    <row r="1473" spans="6:7" ht="13" hidden="1">
      <c r="F1473" s="1" t="s">
        <v>4603</v>
      </c>
      <c r="G1473" s="99"/>
    </row>
    <row r="1474" spans="6:7" ht="13" hidden="1">
      <c r="F1474" s="1" t="s">
        <v>1975</v>
      </c>
      <c r="G1474" s="99"/>
    </row>
    <row r="1475" spans="6:7" ht="13" hidden="1">
      <c r="F1475" s="1" t="s">
        <v>1976</v>
      </c>
      <c r="G1475" s="99"/>
    </row>
    <row r="1476" spans="6:7" ht="13" hidden="1">
      <c r="F1476" s="1" t="s">
        <v>510</v>
      </c>
      <c r="G1476" s="99"/>
    </row>
    <row r="1477" spans="6:7" ht="13" hidden="1">
      <c r="F1477" s="1" t="s">
        <v>1225</v>
      </c>
      <c r="G1477" s="99"/>
    </row>
    <row r="1478" spans="6:7" ht="13" hidden="1">
      <c r="F1478" s="1" t="s">
        <v>1977</v>
      </c>
      <c r="G1478" s="99"/>
    </row>
    <row r="1479" spans="6:7" ht="13" hidden="1">
      <c r="F1479" s="1" t="s">
        <v>1146</v>
      </c>
      <c r="G1479" s="99"/>
    </row>
    <row r="1480" spans="6:7" ht="13" hidden="1">
      <c r="F1480" s="1" t="s">
        <v>1978</v>
      </c>
      <c r="G1480" s="99"/>
    </row>
    <row r="1481" spans="6:7" ht="13" hidden="1">
      <c r="F1481" s="1" t="s">
        <v>836</v>
      </c>
      <c r="G1481" s="99"/>
    </row>
    <row r="1482" spans="6:7" ht="13" hidden="1">
      <c r="F1482" s="1" t="s">
        <v>1979</v>
      </c>
      <c r="G1482" s="99"/>
    </row>
    <row r="1483" spans="6:7" ht="13" hidden="1">
      <c r="F1483" s="1" t="s">
        <v>173</v>
      </c>
      <c r="G1483" s="99"/>
    </row>
    <row r="1484" spans="6:7" ht="13" hidden="1">
      <c r="F1484" s="1" t="s">
        <v>1980</v>
      </c>
      <c r="G1484" s="99"/>
    </row>
    <row r="1485" spans="6:7" ht="13" hidden="1">
      <c r="F1485" s="1" t="s">
        <v>174</v>
      </c>
      <c r="G1485" s="99"/>
    </row>
    <row r="1486" spans="6:7" ht="13" hidden="1">
      <c r="F1486" s="1" t="s">
        <v>1981</v>
      </c>
      <c r="G1486" s="99"/>
    </row>
    <row r="1487" spans="6:7" ht="13" hidden="1">
      <c r="F1487" s="1" t="s">
        <v>1260</v>
      </c>
      <c r="G1487" s="99"/>
    </row>
    <row r="1488" spans="6:7" ht="13" hidden="1">
      <c r="F1488" s="1" t="s">
        <v>1982</v>
      </c>
      <c r="G1488" s="99"/>
    </row>
    <row r="1489" spans="5:7" ht="13" hidden="1">
      <c r="F1489" s="1" t="s">
        <v>1983</v>
      </c>
      <c r="G1489" s="99"/>
    </row>
    <row r="1490" spans="5:7" ht="13" hidden="1">
      <c r="F1490" s="1" t="s">
        <v>1985</v>
      </c>
      <c r="G1490" s="99"/>
    </row>
    <row r="1491" spans="5:7" ht="13">
      <c r="E1491" s="1" t="s">
        <v>287</v>
      </c>
      <c r="F1491" s="1" t="s">
        <v>4604</v>
      </c>
      <c r="G1491" s="98">
        <v>5</v>
      </c>
    </row>
    <row r="1492" spans="5:7" ht="13" hidden="1">
      <c r="F1492" s="1" t="s">
        <v>1987</v>
      </c>
      <c r="G1492" s="99"/>
    </row>
    <row r="1493" spans="5:7" ht="13" hidden="1">
      <c r="F1493" s="1" t="s">
        <v>1988</v>
      </c>
      <c r="G1493" s="99"/>
    </row>
    <row r="1494" spans="5:7" ht="13" hidden="1">
      <c r="F1494" s="1" t="s">
        <v>1992</v>
      </c>
      <c r="G1494" s="99"/>
    </row>
    <row r="1495" spans="5:7" ht="13" hidden="1">
      <c r="F1495" s="1" t="s">
        <v>1994</v>
      </c>
      <c r="G1495" s="99"/>
    </row>
    <row r="1496" spans="5:7" ht="13">
      <c r="E1496" s="1" t="s">
        <v>4605</v>
      </c>
      <c r="F1496" s="1" t="s">
        <v>2003</v>
      </c>
      <c r="G1496" s="98">
        <v>7</v>
      </c>
    </row>
    <row r="1497" spans="5:7" ht="13" hidden="1">
      <c r="F1497" s="1" t="s">
        <v>1991</v>
      </c>
      <c r="G1497" s="99"/>
    </row>
    <row r="1498" spans="5:7" ht="13" hidden="1">
      <c r="F1498" s="1" t="s">
        <v>4606</v>
      </c>
      <c r="G1498" s="99"/>
    </row>
    <row r="1499" spans="5:7" ht="13" hidden="1">
      <c r="F1499" s="1" t="s">
        <v>2006</v>
      </c>
      <c r="G1499" s="99"/>
    </row>
    <row r="1500" spans="5:7" ht="13" hidden="1">
      <c r="E1500" s="1"/>
      <c r="F1500" s="1" t="s">
        <v>288</v>
      </c>
      <c r="G1500" s="99"/>
    </row>
    <row r="1501" spans="5:7" ht="13" hidden="1">
      <c r="E1501" s="1"/>
      <c r="F1501" s="1" t="s">
        <v>1995</v>
      </c>
      <c r="G1501" s="99"/>
    </row>
    <row r="1502" spans="5:7" ht="13" hidden="1">
      <c r="E1502" s="1"/>
      <c r="F1502" s="1" t="s">
        <v>290</v>
      </c>
      <c r="G1502" s="99"/>
    </row>
    <row r="1503" spans="5:7" ht="13">
      <c r="E1503" s="1" t="s">
        <v>619</v>
      </c>
      <c r="F1503" s="1" t="s">
        <v>620</v>
      </c>
      <c r="G1503" s="98">
        <v>4</v>
      </c>
    </row>
    <row r="1504" spans="5:7" ht="13" hidden="1">
      <c r="F1504" s="1" t="s">
        <v>621</v>
      </c>
      <c r="G1504" s="99"/>
    </row>
    <row r="1505" spans="6:8" ht="13" hidden="1">
      <c r="F1505" s="1" t="s">
        <v>1973</v>
      </c>
      <c r="G1505" s="99"/>
    </row>
    <row r="1506" spans="6:8" ht="13" hidden="1">
      <c r="F1506" s="1" t="s">
        <v>1974</v>
      </c>
      <c r="G1506" s="99"/>
    </row>
    <row r="1507" spans="6:8" ht="13">
      <c r="G1507" s="27" t="s">
        <v>2843</v>
      </c>
      <c r="H1507" s="41" t="s">
        <v>3693</v>
      </c>
    </row>
    <row r="1508" spans="6:8" ht="13">
      <c r="G1508" s="1">
        <f>SUM(G1390:G1506)</f>
        <v>117</v>
      </c>
      <c r="H1508" s="42">
        <f>SUM(G723,G1005,G1389,G1508)</f>
        <v>1498</v>
      </c>
    </row>
  </sheetData>
  <mergeCells count="85">
    <mergeCell ref="G1115:G1140"/>
    <mergeCell ref="G1141:G1152"/>
    <mergeCell ref="G1153:G1161"/>
    <mergeCell ref="G1162:G1169"/>
    <mergeCell ref="G1170:G1189"/>
    <mergeCell ref="G1190:G1193"/>
    <mergeCell ref="G1194:G1249"/>
    <mergeCell ref="G1250:G1252"/>
    <mergeCell ref="G1254:G1256"/>
    <mergeCell ref="G1257:G1261"/>
    <mergeCell ref="G1262:G1293"/>
    <mergeCell ref="G1294:G1295"/>
    <mergeCell ref="G1296:G1306"/>
    <mergeCell ref="G1307:G1319"/>
    <mergeCell ref="G1320:G1331"/>
    <mergeCell ref="G1332:G1334"/>
    <mergeCell ref="G1335:G1341"/>
    <mergeCell ref="G1342:G1359"/>
    <mergeCell ref="G1360:G1366"/>
    <mergeCell ref="G1367:G1371"/>
    <mergeCell ref="G1372:G1376"/>
    <mergeCell ref="G1430:G1433"/>
    <mergeCell ref="G1434:G1462"/>
    <mergeCell ref="G1463:G1467"/>
    <mergeCell ref="G1468:G1470"/>
    <mergeCell ref="G1472:G1490"/>
    <mergeCell ref="G1491:G1495"/>
    <mergeCell ref="G1496:G1502"/>
    <mergeCell ref="G1503:G1506"/>
    <mergeCell ref="G1378:G1382"/>
    <mergeCell ref="G1383:G1385"/>
    <mergeCell ref="G1386:G1387"/>
    <mergeCell ref="G1390:G1410"/>
    <mergeCell ref="G1411:G1420"/>
    <mergeCell ref="G1421:G1426"/>
    <mergeCell ref="G1427:G1429"/>
    <mergeCell ref="G3:G14"/>
    <mergeCell ref="G16:G69"/>
    <mergeCell ref="G70:G85"/>
    <mergeCell ref="G86:G89"/>
    <mergeCell ref="G90:G127"/>
    <mergeCell ref="G128:G144"/>
    <mergeCell ref="G147:G343"/>
    <mergeCell ref="G344:G374"/>
    <mergeCell ref="G375:G442"/>
    <mergeCell ref="G443:G453"/>
    <mergeCell ref="G454:G460"/>
    <mergeCell ref="G461:G463"/>
    <mergeCell ref="G464:G468"/>
    <mergeCell ref="G469:G489"/>
    <mergeCell ref="G490:G503"/>
    <mergeCell ref="G504:G520"/>
    <mergeCell ref="G521:G522"/>
    <mergeCell ref="G523:G526"/>
    <mergeCell ref="G527:G538"/>
    <mergeCell ref="G539:G554"/>
    <mergeCell ref="G555:G564"/>
    <mergeCell ref="G565:G648"/>
    <mergeCell ref="G649:G710"/>
    <mergeCell ref="G711:G718"/>
    <mergeCell ref="G719:G721"/>
    <mergeCell ref="G724:G741"/>
    <mergeCell ref="G742:G747"/>
    <mergeCell ref="G748:G751"/>
    <mergeCell ref="G752:G761"/>
    <mergeCell ref="G762:G763"/>
    <mergeCell ref="G764:G802"/>
    <mergeCell ref="G803:G839"/>
    <mergeCell ref="G840:G842"/>
    <mergeCell ref="G844:G846"/>
    <mergeCell ref="G847:G901"/>
    <mergeCell ref="G902:G911"/>
    <mergeCell ref="G912:G923"/>
    <mergeCell ref="G924:G963"/>
    <mergeCell ref="G964:G972"/>
    <mergeCell ref="G974:G977"/>
    <mergeCell ref="G1072:G1090"/>
    <mergeCell ref="G1091:G1096"/>
    <mergeCell ref="G1097:G1102"/>
    <mergeCell ref="G1103:G1114"/>
    <mergeCell ref="G978:G981"/>
    <mergeCell ref="G982:G998"/>
    <mergeCell ref="G999:G1003"/>
    <mergeCell ref="G1006:G1057"/>
    <mergeCell ref="G1058:G1071"/>
  </mergeCells>
  <phoneticPr fontId="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588"/>
  <sheetViews>
    <sheetView workbookViewId="0">
      <pane ySplit="2" topLeftCell="A3" activePane="bottomLeft" state="frozen"/>
      <selection pane="bottomLeft" activeCell="B4" sqref="B4"/>
    </sheetView>
  </sheetViews>
  <sheetFormatPr baseColWidth="10" defaultColWidth="12.6640625" defaultRowHeight="15.75" customHeight="1"/>
  <cols>
    <col min="6" max="6" width="55.83203125" customWidth="1"/>
    <col min="14" max="14" width="32.1640625" customWidth="1"/>
  </cols>
  <sheetData>
    <row r="1" spans="1:15" ht="60" customHeight="1">
      <c r="A1" s="1" t="s">
        <v>4625</v>
      </c>
      <c r="F1" s="26" t="s">
        <v>4626</v>
      </c>
    </row>
    <row r="2" spans="1:15" ht="13">
      <c r="A2" s="27" t="s">
        <v>631</v>
      </c>
      <c r="B2" s="27" t="s">
        <v>632</v>
      </c>
      <c r="C2" s="27" t="s">
        <v>8</v>
      </c>
      <c r="D2" s="27" t="s">
        <v>9</v>
      </c>
      <c r="E2" s="27" t="s">
        <v>10</v>
      </c>
      <c r="F2" s="27" t="s">
        <v>11</v>
      </c>
      <c r="G2" s="27" t="s">
        <v>633</v>
      </c>
      <c r="H2" s="28"/>
      <c r="I2" s="27" t="s">
        <v>631</v>
      </c>
      <c r="J2" s="27" t="s">
        <v>632</v>
      </c>
      <c r="K2" s="27" t="s">
        <v>8</v>
      </c>
      <c r="L2" s="27" t="s">
        <v>9</v>
      </c>
      <c r="M2" s="27" t="s">
        <v>10</v>
      </c>
      <c r="N2" s="27" t="s">
        <v>11</v>
      </c>
      <c r="O2" s="27" t="s">
        <v>633</v>
      </c>
    </row>
    <row r="3" spans="1:15" ht="13">
      <c r="A3" s="29" t="s">
        <v>636</v>
      </c>
      <c r="B3" s="28" t="s">
        <v>637</v>
      </c>
      <c r="C3" s="101" t="s">
        <v>638</v>
      </c>
      <c r="D3" s="1"/>
      <c r="E3" s="1" t="s">
        <v>639</v>
      </c>
      <c r="F3" s="47" t="s">
        <v>640</v>
      </c>
      <c r="I3" s="29" t="s">
        <v>636</v>
      </c>
      <c r="J3" s="48"/>
      <c r="K3" s="48" t="s">
        <v>638</v>
      </c>
      <c r="M3" s="1" t="s">
        <v>639</v>
      </c>
      <c r="N3" s="47" t="s">
        <v>640</v>
      </c>
    </row>
    <row r="4" spans="1:15" ht="13">
      <c r="C4" s="99"/>
      <c r="D4" s="1"/>
      <c r="E4" s="98" t="s">
        <v>641</v>
      </c>
      <c r="F4" s="47" t="s">
        <v>642</v>
      </c>
      <c r="G4" s="99"/>
      <c r="M4" s="1" t="s">
        <v>641</v>
      </c>
      <c r="N4" s="47" t="s">
        <v>643</v>
      </c>
    </row>
    <row r="5" spans="1:15" ht="13">
      <c r="C5" s="99"/>
      <c r="E5" s="99"/>
      <c r="F5" s="47" t="s">
        <v>643</v>
      </c>
      <c r="G5" s="99"/>
      <c r="N5" s="47" t="s">
        <v>642</v>
      </c>
    </row>
    <row r="6" spans="1:15" ht="13">
      <c r="C6" s="99"/>
      <c r="D6" s="1"/>
      <c r="E6" s="98" t="s">
        <v>647</v>
      </c>
      <c r="F6" s="1" t="s">
        <v>648</v>
      </c>
      <c r="G6" s="99"/>
      <c r="M6" s="1" t="s">
        <v>647</v>
      </c>
      <c r="N6" s="47" t="s">
        <v>648</v>
      </c>
    </row>
    <row r="7" spans="1:15" ht="13">
      <c r="C7" s="99"/>
      <c r="E7" s="99"/>
      <c r="F7" s="47" t="s">
        <v>649</v>
      </c>
      <c r="G7" s="99"/>
      <c r="M7" s="1" t="s">
        <v>650</v>
      </c>
      <c r="N7" s="47" t="s">
        <v>651</v>
      </c>
    </row>
    <row r="8" spans="1:15" ht="13">
      <c r="C8" s="99"/>
      <c r="D8" s="1"/>
      <c r="E8" s="1" t="s">
        <v>650</v>
      </c>
      <c r="F8" s="47" t="s">
        <v>651</v>
      </c>
      <c r="M8" s="1" t="s">
        <v>652</v>
      </c>
      <c r="N8" s="47" t="s">
        <v>657</v>
      </c>
    </row>
    <row r="9" spans="1:15" ht="13">
      <c r="C9" s="99"/>
      <c r="E9" s="1" t="s">
        <v>652</v>
      </c>
      <c r="F9" s="47" t="s">
        <v>653</v>
      </c>
      <c r="G9" s="99"/>
      <c r="N9" s="47" t="s">
        <v>654</v>
      </c>
    </row>
    <row r="10" spans="1:15" ht="13">
      <c r="C10" s="99"/>
      <c r="F10" s="47" t="s">
        <v>654</v>
      </c>
      <c r="G10" s="99"/>
      <c r="N10" s="47" t="s">
        <v>708</v>
      </c>
    </row>
    <row r="11" spans="1:15" ht="13">
      <c r="C11" s="99"/>
      <c r="F11" s="47" t="s">
        <v>655</v>
      </c>
      <c r="G11" s="99"/>
      <c r="N11" s="47" t="s">
        <v>653</v>
      </c>
    </row>
    <row r="12" spans="1:15" ht="13">
      <c r="C12" s="99"/>
      <c r="F12" s="47" t="s">
        <v>656</v>
      </c>
      <c r="G12" s="99"/>
      <c r="N12" s="47" t="s">
        <v>692</v>
      </c>
    </row>
    <row r="13" spans="1:15" ht="13">
      <c r="C13" s="99"/>
      <c r="F13" s="47" t="s">
        <v>657</v>
      </c>
      <c r="G13" s="99"/>
      <c r="N13" s="47" t="s">
        <v>693</v>
      </c>
    </row>
    <row r="14" spans="1:15" ht="13">
      <c r="C14" s="99"/>
      <c r="F14" s="47" t="s">
        <v>658</v>
      </c>
      <c r="G14" s="99"/>
      <c r="N14" s="47" t="s">
        <v>684</v>
      </c>
    </row>
    <row r="15" spans="1:15" ht="13">
      <c r="C15" s="99"/>
      <c r="E15" s="30" t="s">
        <v>682</v>
      </c>
      <c r="F15" s="47" t="s">
        <v>683</v>
      </c>
      <c r="G15" s="99"/>
      <c r="N15" s="47" t="s">
        <v>694</v>
      </c>
    </row>
    <row r="16" spans="1:15" ht="13">
      <c r="C16" s="99"/>
      <c r="E16" s="30"/>
      <c r="F16" s="1" t="s">
        <v>684</v>
      </c>
      <c r="G16" s="99"/>
      <c r="N16" s="47" t="s">
        <v>655</v>
      </c>
    </row>
    <row r="17" spans="3:14" ht="13">
      <c r="C17" s="99"/>
      <c r="E17" s="30" t="s">
        <v>687</v>
      </c>
      <c r="F17" s="1" t="s">
        <v>688</v>
      </c>
      <c r="G17" s="99"/>
      <c r="N17" s="47" t="s">
        <v>709</v>
      </c>
    </row>
    <row r="18" spans="3:14" ht="13">
      <c r="C18" s="99"/>
      <c r="E18" s="30" t="s">
        <v>691</v>
      </c>
      <c r="F18" s="47" t="s">
        <v>692</v>
      </c>
      <c r="G18" s="99"/>
      <c r="N18" s="47" t="s">
        <v>656</v>
      </c>
    </row>
    <row r="19" spans="3:14" ht="13">
      <c r="C19" s="99"/>
      <c r="E19" s="30"/>
      <c r="F19" s="1" t="s">
        <v>693</v>
      </c>
      <c r="G19" s="99"/>
      <c r="N19" s="47" t="s">
        <v>658</v>
      </c>
    </row>
    <row r="20" spans="3:14" ht="13">
      <c r="C20" s="99"/>
      <c r="E20" s="30"/>
      <c r="F20" s="47" t="s">
        <v>694</v>
      </c>
      <c r="G20" s="99"/>
      <c r="N20" s="47" t="s">
        <v>683</v>
      </c>
    </row>
    <row r="21" spans="3:14" ht="13">
      <c r="C21" s="99"/>
      <c r="E21" s="30"/>
      <c r="F21" s="1" t="s">
        <v>695</v>
      </c>
      <c r="G21" s="99"/>
      <c r="M21" s="1" t="s">
        <v>713</v>
      </c>
      <c r="N21" s="1" t="s">
        <v>1044</v>
      </c>
    </row>
    <row r="22" spans="3:14" ht="13">
      <c r="C22" s="99"/>
      <c r="E22" s="30" t="s">
        <v>707</v>
      </c>
      <c r="F22" s="47" t="s">
        <v>708</v>
      </c>
      <c r="G22" s="99"/>
      <c r="N22" s="1" t="s">
        <v>712</v>
      </c>
    </row>
    <row r="23" spans="3:14" ht="13">
      <c r="C23" s="99"/>
      <c r="E23" s="30"/>
      <c r="F23" s="47" t="s">
        <v>709</v>
      </c>
      <c r="G23" s="99"/>
      <c r="N23" s="47" t="s">
        <v>714</v>
      </c>
    </row>
    <row r="24" spans="3:14" ht="13">
      <c r="C24" s="99"/>
      <c r="E24" s="30" t="s">
        <v>711</v>
      </c>
      <c r="F24" s="1" t="s">
        <v>712</v>
      </c>
      <c r="G24" s="99"/>
      <c r="N24" s="47" t="s">
        <v>716</v>
      </c>
    </row>
    <row r="25" spans="3:14" ht="13">
      <c r="C25" s="99"/>
      <c r="E25" s="1" t="s">
        <v>713</v>
      </c>
      <c r="F25" s="47" t="s">
        <v>714</v>
      </c>
      <c r="G25" s="99"/>
      <c r="N25" s="47" t="s">
        <v>80</v>
      </c>
    </row>
    <row r="26" spans="3:14" ht="13">
      <c r="C26" s="99"/>
      <c r="F26" s="1" t="s">
        <v>715</v>
      </c>
      <c r="G26" s="99"/>
      <c r="N26" s="47" t="s">
        <v>717</v>
      </c>
    </row>
    <row r="27" spans="3:14" ht="13">
      <c r="C27" s="99"/>
      <c r="F27" s="47" t="s">
        <v>716</v>
      </c>
      <c r="G27" s="99"/>
      <c r="M27" s="1" t="s">
        <v>726</v>
      </c>
      <c r="N27" s="47" t="s">
        <v>688</v>
      </c>
    </row>
    <row r="28" spans="3:14" ht="13">
      <c r="C28" s="99"/>
      <c r="F28" s="47" t="s">
        <v>717</v>
      </c>
      <c r="G28" s="99"/>
      <c r="N28" s="1" t="s">
        <v>695</v>
      </c>
    </row>
    <row r="29" spans="3:14" ht="13">
      <c r="C29" s="99"/>
      <c r="F29" s="47" t="s">
        <v>80</v>
      </c>
      <c r="G29" s="99"/>
      <c r="N29" s="47" t="s">
        <v>727</v>
      </c>
    </row>
    <row r="30" spans="3:14" ht="13">
      <c r="C30" s="99"/>
      <c r="E30" s="1" t="s">
        <v>726</v>
      </c>
      <c r="F30" s="47" t="s">
        <v>727</v>
      </c>
      <c r="G30" s="99"/>
      <c r="N30" s="1" t="s">
        <v>688</v>
      </c>
    </row>
    <row r="31" spans="3:14" ht="13">
      <c r="C31" s="99"/>
      <c r="F31" s="47" t="s">
        <v>688</v>
      </c>
      <c r="G31" s="99"/>
      <c r="M31" s="1" t="s">
        <v>729</v>
      </c>
      <c r="N31" s="47" t="s">
        <v>731</v>
      </c>
    </row>
    <row r="32" spans="3:14" ht="13">
      <c r="C32" s="99"/>
      <c r="E32" s="1" t="s">
        <v>729</v>
      </c>
      <c r="F32" s="47" t="s">
        <v>730</v>
      </c>
      <c r="G32" s="99"/>
      <c r="N32" s="47" t="s">
        <v>730</v>
      </c>
    </row>
    <row r="33" spans="3:14" ht="13">
      <c r="C33" s="6"/>
      <c r="F33" s="47" t="s">
        <v>731</v>
      </c>
      <c r="G33" s="99"/>
      <c r="K33" s="1" t="s">
        <v>734</v>
      </c>
      <c r="M33" s="1" t="s">
        <v>735</v>
      </c>
      <c r="N33" s="1" t="s">
        <v>715</v>
      </c>
    </row>
    <row r="34" spans="3:14" ht="13">
      <c r="C34" s="101" t="s">
        <v>734</v>
      </c>
      <c r="E34" s="1" t="s">
        <v>735</v>
      </c>
      <c r="F34" s="47" t="s">
        <v>736</v>
      </c>
      <c r="N34" s="1" t="s">
        <v>793</v>
      </c>
    </row>
    <row r="35" spans="3:14" ht="13">
      <c r="C35" s="99"/>
      <c r="E35" s="1" t="s">
        <v>737</v>
      </c>
      <c r="F35" s="47" t="s">
        <v>738</v>
      </c>
      <c r="G35" s="99"/>
      <c r="N35" s="1" t="s">
        <v>743</v>
      </c>
    </row>
    <row r="36" spans="3:14" ht="13">
      <c r="C36" s="99"/>
      <c r="F36" s="47" t="s">
        <v>85</v>
      </c>
      <c r="G36" s="99"/>
      <c r="N36" s="1" t="s">
        <v>797</v>
      </c>
    </row>
    <row r="37" spans="3:14" ht="13">
      <c r="C37" s="99"/>
      <c r="E37" s="1" t="s">
        <v>93</v>
      </c>
      <c r="F37" s="47" t="s">
        <v>739</v>
      </c>
      <c r="G37" s="99"/>
      <c r="N37" s="1" t="s">
        <v>744</v>
      </c>
    </row>
    <row r="38" spans="3:14" ht="13">
      <c r="C38" s="99"/>
      <c r="E38" s="31" t="s">
        <v>740</v>
      </c>
      <c r="F38" s="47" t="s">
        <v>741</v>
      </c>
      <c r="G38" s="99"/>
      <c r="N38" s="1" t="s">
        <v>747</v>
      </c>
    </row>
    <row r="39" spans="3:14" ht="13">
      <c r="C39" s="99"/>
      <c r="F39" s="47" t="s">
        <v>742</v>
      </c>
      <c r="G39" s="99"/>
      <c r="N39" s="1" t="s">
        <v>748</v>
      </c>
    </row>
    <row r="40" spans="3:14" ht="13">
      <c r="C40" s="99"/>
      <c r="F40" s="1" t="s">
        <v>743</v>
      </c>
      <c r="G40" s="99"/>
      <c r="N40" s="1" t="s">
        <v>746</v>
      </c>
    </row>
    <row r="41" spans="3:14" ht="13">
      <c r="C41" s="99"/>
      <c r="F41" s="1" t="s">
        <v>744</v>
      </c>
      <c r="G41" s="99"/>
      <c r="N41" s="1" t="s">
        <v>1239</v>
      </c>
    </row>
    <row r="42" spans="3:14" ht="13">
      <c r="C42" s="99"/>
      <c r="F42" s="47" t="s">
        <v>745</v>
      </c>
      <c r="G42" s="99"/>
      <c r="N42" s="1" t="s">
        <v>785</v>
      </c>
    </row>
    <row r="43" spans="3:14" ht="13">
      <c r="C43" s="99"/>
      <c r="F43" s="1" t="s">
        <v>746</v>
      </c>
      <c r="G43" s="99"/>
      <c r="N43" s="1" t="s">
        <v>550</v>
      </c>
    </row>
    <row r="44" spans="3:14" ht="13">
      <c r="C44" s="99"/>
      <c r="F44" s="1" t="s">
        <v>747</v>
      </c>
      <c r="G44" s="99"/>
      <c r="N44" s="47" t="s">
        <v>736</v>
      </c>
    </row>
    <row r="45" spans="3:14" ht="13">
      <c r="C45" s="99"/>
      <c r="F45" s="1" t="s">
        <v>748</v>
      </c>
      <c r="G45" s="99"/>
      <c r="N45" s="1" t="s">
        <v>848</v>
      </c>
    </row>
    <row r="46" spans="3:14" ht="13">
      <c r="C46" s="99"/>
      <c r="E46" s="31" t="s">
        <v>766</v>
      </c>
      <c r="F46" s="47" t="s">
        <v>767</v>
      </c>
      <c r="G46" s="99"/>
      <c r="M46" s="1" t="s">
        <v>737</v>
      </c>
      <c r="N46" s="47" t="s">
        <v>85</v>
      </c>
    </row>
    <row r="47" spans="3:14" ht="13">
      <c r="C47" s="99"/>
      <c r="F47" s="47" t="s">
        <v>542</v>
      </c>
      <c r="G47" s="99"/>
      <c r="N47" s="47" t="s">
        <v>738</v>
      </c>
    </row>
    <row r="48" spans="3:14" ht="13">
      <c r="C48" s="99"/>
      <c r="F48" s="47" t="s">
        <v>98</v>
      </c>
      <c r="G48" s="99"/>
      <c r="M48" s="1" t="s">
        <v>93</v>
      </c>
      <c r="N48" s="47" t="s">
        <v>741</v>
      </c>
    </row>
    <row r="49" spans="3:14" ht="13">
      <c r="C49" s="99"/>
      <c r="E49" s="1" t="s">
        <v>769</v>
      </c>
      <c r="F49" s="47" t="s">
        <v>775</v>
      </c>
      <c r="G49" s="99"/>
      <c r="N49" s="47" t="s">
        <v>98</v>
      </c>
    </row>
    <row r="50" spans="3:14" ht="13">
      <c r="C50" s="99"/>
      <c r="F50" s="47" t="s">
        <v>776</v>
      </c>
      <c r="G50" s="99"/>
      <c r="N50" s="47" t="s">
        <v>739</v>
      </c>
    </row>
    <row r="51" spans="3:14" ht="13">
      <c r="C51" s="99"/>
      <c r="F51" s="47" t="s">
        <v>777</v>
      </c>
      <c r="G51" s="99"/>
      <c r="N51" s="47" t="s">
        <v>767</v>
      </c>
    </row>
    <row r="52" spans="3:14" ht="13">
      <c r="C52" s="99"/>
      <c r="F52" s="47" t="s">
        <v>778</v>
      </c>
      <c r="G52" s="99"/>
      <c r="N52" s="1" t="s">
        <v>548</v>
      </c>
    </row>
    <row r="53" spans="3:14" ht="13">
      <c r="C53" s="99"/>
      <c r="F53" s="47" t="s">
        <v>779</v>
      </c>
      <c r="G53" s="99"/>
      <c r="N53" s="47" t="s">
        <v>542</v>
      </c>
    </row>
    <row r="54" spans="3:14" ht="13">
      <c r="C54" s="99"/>
      <c r="F54" s="47" t="s">
        <v>780</v>
      </c>
      <c r="G54" s="99"/>
      <c r="N54" s="47" t="s">
        <v>745</v>
      </c>
    </row>
    <row r="55" spans="3:14" ht="13">
      <c r="C55" s="99"/>
      <c r="E55" s="1" t="s">
        <v>784</v>
      </c>
      <c r="F55" s="1" t="s">
        <v>548</v>
      </c>
      <c r="G55" s="99"/>
      <c r="M55" s="1" t="s">
        <v>769</v>
      </c>
      <c r="N55" s="47" t="s">
        <v>775</v>
      </c>
    </row>
    <row r="56" spans="3:14" ht="13">
      <c r="C56" s="6"/>
      <c r="E56" s="32" t="s">
        <v>740</v>
      </c>
      <c r="F56" s="1" t="s">
        <v>785</v>
      </c>
      <c r="G56" s="99"/>
      <c r="N56" s="47" t="s">
        <v>780</v>
      </c>
    </row>
    <row r="57" spans="3:14" ht="13">
      <c r="C57" s="6"/>
      <c r="E57" s="32"/>
      <c r="F57" s="1" t="s">
        <v>549</v>
      </c>
      <c r="G57" s="99"/>
      <c r="N57" s="47" t="s">
        <v>776</v>
      </c>
    </row>
    <row r="58" spans="3:14" ht="13">
      <c r="C58" s="6"/>
      <c r="E58" s="32"/>
      <c r="F58" s="1" t="s">
        <v>550</v>
      </c>
      <c r="G58" s="99"/>
      <c r="N58" s="47" t="s">
        <v>779</v>
      </c>
    </row>
    <row r="59" spans="3:14" ht="13">
      <c r="C59" s="6"/>
      <c r="E59" s="32"/>
      <c r="F59" s="47" t="s">
        <v>795</v>
      </c>
      <c r="G59" s="99"/>
      <c r="N59" s="47" t="s">
        <v>778</v>
      </c>
    </row>
    <row r="60" spans="3:14" ht="13">
      <c r="C60" s="6"/>
      <c r="E60" s="32" t="s">
        <v>796</v>
      </c>
      <c r="F60" s="47" t="s">
        <v>787</v>
      </c>
      <c r="G60" s="99"/>
      <c r="N60" s="1" t="s">
        <v>955</v>
      </c>
    </row>
    <row r="61" spans="3:14" ht="13">
      <c r="C61" s="6"/>
      <c r="E61" s="32"/>
      <c r="F61" s="1" t="s">
        <v>793</v>
      </c>
      <c r="G61" s="99"/>
      <c r="N61" s="1" t="s">
        <v>956</v>
      </c>
    </row>
    <row r="62" spans="3:14" ht="13">
      <c r="C62" s="6"/>
      <c r="E62" s="32"/>
      <c r="F62" s="1" t="s">
        <v>797</v>
      </c>
      <c r="G62" s="99"/>
      <c r="N62" s="47" t="s">
        <v>742</v>
      </c>
    </row>
    <row r="63" spans="3:14" ht="13">
      <c r="C63" s="6"/>
      <c r="E63" s="32" t="s">
        <v>806</v>
      </c>
      <c r="F63" s="47" t="s">
        <v>554</v>
      </c>
      <c r="G63" s="99"/>
      <c r="N63" s="47" t="s">
        <v>777</v>
      </c>
    </row>
    <row r="64" spans="3:14" ht="13">
      <c r="C64" s="6"/>
      <c r="E64" s="32" t="s">
        <v>808</v>
      </c>
      <c r="F64" s="47" t="s">
        <v>809</v>
      </c>
      <c r="G64" s="99"/>
      <c r="N64" s="1" t="s">
        <v>956</v>
      </c>
    </row>
    <row r="65" spans="3:14" ht="13">
      <c r="C65" s="6"/>
      <c r="E65" s="32" t="s">
        <v>810</v>
      </c>
      <c r="F65" s="47" t="s">
        <v>556</v>
      </c>
      <c r="G65" s="99"/>
      <c r="M65" s="1" t="s">
        <v>784</v>
      </c>
      <c r="N65" s="47" t="s">
        <v>809</v>
      </c>
    </row>
    <row r="66" spans="3:14" ht="13">
      <c r="C66" s="6"/>
      <c r="F66" s="47" t="s">
        <v>557</v>
      </c>
      <c r="G66" s="99"/>
      <c r="N66" s="47" t="s">
        <v>556</v>
      </c>
    </row>
    <row r="67" spans="3:14" ht="13">
      <c r="C67" s="101" t="s">
        <v>18</v>
      </c>
      <c r="E67" s="1" t="s">
        <v>814</v>
      </c>
      <c r="F67" s="47" t="s">
        <v>815</v>
      </c>
      <c r="G67" s="99"/>
      <c r="N67" s="47" t="s">
        <v>554</v>
      </c>
    </row>
    <row r="68" spans="3:14" ht="13">
      <c r="C68" s="99"/>
      <c r="F68" s="47" t="s">
        <v>816</v>
      </c>
      <c r="G68" s="99"/>
      <c r="N68" s="47" t="s">
        <v>787</v>
      </c>
    </row>
    <row r="69" spans="3:14" ht="13">
      <c r="C69" s="99"/>
      <c r="F69" s="47" t="s">
        <v>817</v>
      </c>
      <c r="G69" s="99"/>
      <c r="N69" s="47" t="s">
        <v>795</v>
      </c>
    </row>
    <row r="70" spans="3:14" ht="13">
      <c r="C70" s="99"/>
      <c r="E70" s="1" t="s">
        <v>822</v>
      </c>
      <c r="F70" s="1" t="s">
        <v>823</v>
      </c>
      <c r="N70" s="47" t="s">
        <v>557</v>
      </c>
    </row>
    <row r="71" spans="3:14" ht="13">
      <c r="C71" s="99"/>
      <c r="D71" s="101" t="s">
        <v>19</v>
      </c>
      <c r="E71" s="33" t="s">
        <v>824</v>
      </c>
      <c r="F71" s="47" t="s">
        <v>825</v>
      </c>
      <c r="G71" s="99"/>
      <c r="K71" s="1" t="s">
        <v>4627</v>
      </c>
      <c r="M71" s="1" t="s">
        <v>814</v>
      </c>
      <c r="N71" s="47" t="s">
        <v>815</v>
      </c>
    </row>
    <row r="72" spans="3:14" ht="13">
      <c r="C72" s="99"/>
      <c r="D72" s="99"/>
      <c r="E72" s="31"/>
      <c r="F72" s="47" t="s">
        <v>826</v>
      </c>
      <c r="G72" s="99"/>
      <c r="N72" s="47" t="s">
        <v>816</v>
      </c>
    </row>
    <row r="73" spans="3:14" ht="13">
      <c r="C73" s="99"/>
      <c r="D73" s="99"/>
      <c r="E73" s="33" t="s">
        <v>829</v>
      </c>
      <c r="F73" s="1" t="s">
        <v>830</v>
      </c>
      <c r="G73" s="99"/>
      <c r="N73" s="1" t="s">
        <v>1135</v>
      </c>
    </row>
    <row r="74" spans="3:14" ht="13">
      <c r="C74" s="99"/>
      <c r="D74" s="99"/>
      <c r="F74" s="47" t="s">
        <v>831</v>
      </c>
      <c r="G74" s="99"/>
      <c r="N74" s="1" t="s">
        <v>1134</v>
      </c>
    </row>
    <row r="75" spans="3:14" ht="13">
      <c r="C75" s="99"/>
      <c r="D75" s="99"/>
      <c r="F75" s="1" t="s">
        <v>832</v>
      </c>
      <c r="G75" s="99"/>
      <c r="N75" s="1" t="s">
        <v>1296</v>
      </c>
    </row>
    <row r="76" spans="3:14" ht="13">
      <c r="C76" s="99"/>
      <c r="D76" s="99"/>
      <c r="F76" s="47" t="s">
        <v>833</v>
      </c>
      <c r="G76" s="99"/>
      <c r="N76" s="1" t="s">
        <v>1128</v>
      </c>
    </row>
    <row r="77" spans="3:14" ht="13">
      <c r="C77" s="99"/>
      <c r="D77" s="99"/>
      <c r="E77" s="33" t="s">
        <v>843</v>
      </c>
      <c r="F77" s="47" t="s">
        <v>844</v>
      </c>
      <c r="G77" s="99"/>
      <c r="N77" s="1" t="s">
        <v>1130</v>
      </c>
    </row>
    <row r="78" spans="3:14" ht="13">
      <c r="C78" s="99"/>
      <c r="D78" s="99"/>
      <c r="F78" s="47" t="s">
        <v>845</v>
      </c>
      <c r="G78" s="99"/>
      <c r="N78" s="47" t="s">
        <v>817</v>
      </c>
    </row>
    <row r="79" spans="3:14" ht="13">
      <c r="C79" s="99"/>
      <c r="D79" s="99"/>
      <c r="F79" s="47" t="s">
        <v>846</v>
      </c>
      <c r="G79" s="99"/>
      <c r="M79" s="1" t="s">
        <v>822</v>
      </c>
      <c r="N79" s="47" t="s">
        <v>823</v>
      </c>
    </row>
    <row r="80" spans="3:14" ht="13">
      <c r="C80" s="99"/>
      <c r="D80" s="99"/>
      <c r="F80" s="47" t="s">
        <v>847</v>
      </c>
      <c r="G80" s="99"/>
    </row>
    <row r="81" spans="3:14" ht="13">
      <c r="C81" s="99"/>
      <c r="D81" s="99"/>
      <c r="F81" s="1" t="s">
        <v>848</v>
      </c>
      <c r="G81" s="99"/>
      <c r="L81" s="1" t="s">
        <v>19</v>
      </c>
      <c r="M81" s="1" t="s">
        <v>824</v>
      </c>
      <c r="N81" s="47" t="s">
        <v>826</v>
      </c>
    </row>
    <row r="82" spans="3:14" ht="13">
      <c r="C82" s="99"/>
      <c r="D82" s="99"/>
      <c r="E82" s="33" t="s">
        <v>855</v>
      </c>
      <c r="F82" s="47" t="s">
        <v>856</v>
      </c>
      <c r="G82" s="99"/>
      <c r="N82" s="47" t="s">
        <v>825</v>
      </c>
    </row>
    <row r="83" spans="3:14" ht="13">
      <c r="C83" s="99"/>
      <c r="D83" s="6"/>
      <c r="F83" s="1" t="s">
        <v>857</v>
      </c>
      <c r="G83" s="99"/>
      <c r="M83" s="1" t="s">
        <v>829</v>
      </c>
      <c r="N83" s="1" t="s">
        <v>983</v>
      </c>
    </row>
    <row r="84" spans="3:14" ht="13">
      <c r="C84" s="99"/>
      <c r="D84" s="6"/>
      <c r="F84" s="47" t="s">
        <v>20</v>
      </c>
      <c r="G84" s="99"/>
      <c r="N84" s="1" t="s">
        <v>1104</v>
      </c>
    </row>
    <row r="85" spans="3:14" ht="13">
      <c r="C85" s="99"/>
      <c r="D85" s="6"/>
      <c r="F85" s="1" t="s">
        <v>519</v>
      </c>
      <c r="G85" s="99"/>
      <c r="N85" s="1" t="s">
        <v>1028</v>
      </c>
    </row>
    <row r="86" spans="3:14" ht="13">
      <c r="C86" s="99"/>
      <c r="D86" s="6"/>
      <c r="F86" s="1" t="s">
        <v>858</v>
      </c>
      <c r="G86" s="99"/>
      <c r="N86" s="47" t="s">
        <v>831</v>
      </c>
    </row>
    <row r="87" spans="3:14" ht="13">
      <c r="C87" s="99"/>
      <c r="D87" s="6"/>
      <c r="E87" s="1" t="s">
        <v>868</v>
      </c>
      <c r="F87" s="47" t="s">
        <v>869</v>
      </c>
      <c r="G87" s="99"/>
      <c r="N87" s="47" t="s">
        <v>833</v>
      </c>
    </row>
    <row r="88" spans="3:14" ht="13">
      <c r="C88" s="99"/>
      <c r="D88" s="6"/>
      <c r="F88" s="47" t="s">
        <v>870</v>
      </c>
      <c r="G88" s="99"/>
      <c r="M88" s="1" t="s">
        <v>843</v>
      </c>
      <c r="N88" s="1" t="s">
        <v>858</v>
      </c>
    </row>
    <row r="89" spans="3:14" ht="13">
      <c r="C89" s="99"/>
      <c r="D89" s="6"/>
      <c r="E89" s="1" t="s">
        <v>873</v>
      </c>
      <c r="F89" s="47" t="s">
        <v>874</v>
      </c>
      <c r="G89" s="99"/>
      <c r="N89" s="47" t="s">
        <v>846</v>
      </c>
    </row>
    <row r="90" spans="3:14" ht="13">
      <c r="C90" s="99"/>
      <c r="D90" s="6"/>
      <c r="F90" s="1" t="s">
        <v>875</v>
      </c>
      <c r="G90" s="99"/>
      <c r="N90" s="1" t="s">
        <v>854</v>
      </c>
    </row>
    <row r="91" spans="3:14" ht="13">
      <c r="C91" s="99"/>
      <c r="D91" s="6"/>
      <c r="E91" s="1" t="s">
        <v>879</v>
      </c>
      <c r="F91" s="47" t="s">
        <v>880</v>
      </c>
      <c r="G91" s="99"/>
      <c r="N91" s="47" t="s">
        <v>845</v>
      </c>
    </row>
    <row r="92" spans="3:14" ht="13">
      <c r="C92" s="99"/>
      <c r="F92" s="47" t="s">
        <v>881</v>
      </c>
      <c r="G92" s="99"/>
      <c r="N92" s="47" t="s">
        <v>844</v>
      </c>
    </row>
    <row r="93" spans="3:14" ht="13">
      <c r="C93" s="99"/>
      <c r="F93" s="47" t="s">
        <v>882</v>
      </c>
      <c r="G93" s="99"/>
      <c r="N93" s="47" t="s">
        <v>847</v>
      </c>
    </row>
    <row r="94" spans="3:14" ht="13">
      <c r="C94" s="99"/>
      <c r="D94" s="101" t="s">
        <v>886</v>
      </c>
      <c r="E94" s="1" t="s">
        <v>887</v>
      </c>
      <c r="F94" s="47" t="s">
        <v>888</v>
      </c>
      <c r="G94" s="99"/>
      <c r="N94" s="1" t="s">
        <v>519</v>
      </c>
    </row>
    <row r="95" spans="3:14" ht="13">
      <c r="C95" s="99"/>
      <c r="D95" s="99"/>
      <c r="E95" s="31" t="s">
        <v>889</v>
      </c>
      <c r="F95" s="47" t="s">
        <v>890</v>
      </c>
      <c r="G95" s="99"/>
      <c r="M95" s="1" t="s">
        <v>855</v>
      </c>
      <c r="N95" s="47" t="s">
        <v>20</v>
      </c>
    </row>
    <row r="96" spans="3:14" ht="13">
      <c r="C96" s="99"/>
      <c r="D96" s="99"/>
      <c r="E96" s="31" t="s">
        <v>891</v>
      </c>
      <c r="F96" s="47" t="s">
        <v>892</v>
      </c>
      <c r="G96" s="99"/>
      <c r="N96" s="1" t="s">
        <v>1062</v>
      </c>
    </row>
    <row r="97" spans="3:14" ht="13">
      <c r="C97" s="99"/>
      <c r="D97" s="99"/>
      <c r="F97" s="47" t="s">
        <v>893</v>
      </c>
      <c r="G97" s="99"/>
      <c r="N97" s="47" t="s">
        <v>856</v>
      </c>
    </row>
    <row r="98" spans="3:14" ht="13">
      <c r="C98" s="99"/>
      <c r="D98" s="99"/>
      <c r="E98" s="31" t="s">
        <v>899</v>
      </c>
      <c r="F98" s="47" t="s">
        <v>900</v>
      </c>
      <c r="G98" s="99"/>
      <c r="N98" s="1" t="s">
        <v>839</v>
      </c>
    </row>
    <row r="99" spans="3:14" ht="13">
      <c r="C99" s="99"/>
      <c r="D99" s="99"/>
      <c r="F99" s="47" t="s">
        <v>901</v>
      </c>
      <c r="G99" s="99"/>
      <c r="N99" s="1" t="s">
        <v>1059</v>
      </c>
    </row>
    <row r="100" spans="3:14" ht="13">
      <c r="C100" s="99"/>
      <c r="D100" s="99"/>
      <c r="F100" s="47" t="s">
        <v>902</v>
      </c>
      <c r="G100" s="99"/>
      <c r="M100" s="1" t="s">
        <v>868</v>
      </c>
      <c r="N100" s="47" t="s">
        <v>870</v>
      </c>
    </row>
    <row r="101" spans="3:14" ht="13">
      <c r="C101" s="99"/>
      <c r="D101" s="99"/>
      <c r="F101" s="47" t="s">
        <v>903</v>
      </c>
      <c r="G101" s="99"/>
      <c r="N101" s="47" t="s">
        <v>869</v>
      </c>
    </row>
    <row r="102" spans="3:14" ht="13">
      <c r="C102" s="99"/>
      <c r="D102" s="99"/>
      <c r="F102" s="47" t="s">
        <v>904</v>
      </c>
      <c r="G102" s="99"/>
      <c r="N102" s="1" t="s">
        <v>870</v>
      </c>
    </row>
    <row r="103" spans="3:14" ht="13">
      <c r="C103" s="99"/>
      <c r="D103" s="99"/>
      <c r="F103" s="47" t="s">
        <v>905</v>
      </c>
      <c r="G103" s="99"/>
      <c r="M103" s="1" t="s">
        <v>873</v>
      </c>
      <c r="N103" s="47" t="s">
        <v>874</v>
      </c>
    </row>
    <row r="104" spans="3:14" ht="13">
      <c r="C104" s="99"/>
      <c r="D104" s="99"/>
      <c r="F104" s="47" t="s">
        <v>906</v>
      </c>
      <c r="G104" s="99"/>
      <c r="M104" s="1" t="s">
        <v>879</v>
      </c>
      <c r="N104" s="1" t="s">
        <v>649</v>
      </c>
    </row>
    <row r="105" spans="3:14" ht="13">
      <c r="C105" s="99"/>
      <c r="D105" s="99"/>
      <c r="F105" s="47" t="s">
        <v>907</v>
      </c>
      <c r="G105" s="99"/>
      <c r="N105" s="47" t="s">
        <v>880</v>
      </c>
    </row>
    <row r="106" spans="3:14" ht="13">
      <c r="C106" s="99"/>
      <c r="D106" s="99"/>
      <c r="F106" s="1" t="s">
        <v>908</v>
      </c>
      <c r="G106" s="99"/>
      <c r="N106" s="47" t="s">
        <v>882</v>
      </c>
    </row>
    <row r="107" spans="3:14" ht="13">
      <c r="C107" s="99"/>
      <c r="D107" s="99"/>
      <c r="F107" s="47" t="s">
        <v>40</v>
      </c>
      <c r="G107" s="99"/>
      <c r="N107" s="1" t="s">
        <v>964</v>
      </c>
    </row>
    <row r="108" spans="3:14" ht="13">
      <c r="C108" s="99"/>
      <c r="D108" s="99"/>
      <c r="F108" s="47" t="s">
        <v>909</v>
      </c>
      <c r="G108" s="99"/>
      <c r="N108" s="47" t="s">
        <v>881</v>
      </c>
    </row>
    <row r="109" spans="3:14" ht="13">
      <c r="C109" s="99"/>
      <c r="D109" s="99"/>
      <c r="F109" s="47" t="s">
        <v>910</v>
      </c>
      <c r="G109" s="99"/>
      <c r="M109" s="1" t="s">
        <v>887</v>
      </c>
      <c r="N109" s="47" t="s">
        <v>901</v>
      </c>
    </row>
    <row r="110" spans="3:14" ht="13">
      <c r="C110" s="99"/>
      <c r="D110" s="99"/>
      <c r="F110" s="1" t="s">
        <v>911</v>
      </c>
      <c r="G110" s="99"/>
      <c r="N110" s="47" t="s">
        <v>913</v>
      </c>
    </row>
    <row r="111" spans="3:14" ht="13">
      <c r="C111" s="99"/>
      <c r="D111" s="99"/>
      <c r="F111" s="47" t="s">
        <v>912</v>
      </c>
      <c r="G111" s="99"/>
      <c r="N111" s="47" t="s">
        <v>903</v>
      </c>
    </row>
    <row r="112" spans="3:14" ht="13">
      <c r="C112" s="99"/>
      <c r="D112" s="99"/>
      <c r="F112" s="47" t="s">
        <v>913</v>
      </c>
      <c r="G112" s="99"/>
      <c r="N112" s="47" t="s">
        <v>949</v>
      </c>
    </row>
    <row r="113" spans="3:14" ht="13">
      <c r="C113" s="99"/>
      <c r="D113" s="99"/>
      <c r="E113" s="31" t="s">
        <v>948</v>
      </c>
      <c r="F113" s="47" t="s">
        <v>949</v>
      </c>
      <c r="G113" s="99"/>
      <c r="N113" s="47" t="s">
        <v>966</v>
      </c>
    </row>
    <row r="114" spans="3:14" ht="13">
      <c r="C114" s="99"/>
      <c r="D114" s="99"/>
      <c r="F114" s="47" t="s">
        <v>950</v>
      </c>
      <c r="G114" s="99"/>
      <c r="N114" s="47" t="s">
        <v>888</v>
      </c>
    </row>
    <row r="115" spans="3:14" ht="13">
      <c r="C115" s="99"/>
      <c r="D115" s="99"/>
      <c r="E115" s="30" t="s">
        <v>954</v>
      </c>
      <c r="F115" s="1" t="s">
        <v>955</v>
      </c>
      <c r="G115" s="99"/>
      <c r="N115" s="47" t="s">
        <v>911</v>
      </c>
    </row>
    <row r="116" spans="3:14" ht="13">
      <c r="C116" s="99"/>
      <c r="D116" s="99"/>
      <c r="F116" s="1" t="s">
        <v>956</v>
      </c>
      <c r="G116" s="99"/>
      <c r="N116" s="47" t="s">
        <v>907</v>
      </c>
    </row>
    <row r="117" spans="3:14" ht="13">
      <c r="C117" s="99"/>
      <c r="D117" s="99"/>
      <c r="E117" s="30" t="s">
        <v>963</v>
      </c>
      <c r="F117" s="1" t="s">
        <v>964</v>
      </c>
      <c r="G117" s="99"/>
      <c r="N117" s="47" t="s">
        <v>906</v>
      </c>
    </row>
    <row r="118" spans="3:14" ht="13">
      <c r="C118" s="99"/>
      <c r="D118" s="99"/>
      <c r="F118" s="47" t="s">
        <v>965</v>
      </c>
      <c r="G118" s="99"/>
      <c r="N118" s="47" t="s">
        <v>890</v>
      </c>
    </row>
    <row r="119" spans="3:14" ht="13">
      <c r="C119" s="99"/>
      <c r="D119" s="99"/>
      <c r="F119" s="47" t="s">
        <v>966</v>
      </c>
      <c r="G119" s="99"/>
      <c r="N119" s="47" t="s">
        <v>904</v>
      </c>
    </row>
    <row r="120" spans="3:14" ht="13">
      <c r="C120" s="99"/>
      <c r="D120" s="99"/>
      <c r="E120" s="1" t="s">
        <v>974</v>
      </c>
      <c r="F120" s="47" t="s">
        <v>38</v>
      </c>
      <c r="G120" s="99"/>
      <c r="N120" s="47" t="s">
        <v>950</v>
      </c>
    </row>
    <row r="121" spans="3:14" ht="13">
      <c r="C121" s="99"/>
      <c r="D121" s="99"/>
      <c r="F121" s="47" t="s">
        <v>975</v>
      </c>
      <c r="G121" s="99"/>
      <c r="N121" s="1" t="s">
        <v>900</v>
      </c>
    </row>
    <row r="122" spans="3:14" ht="13">
      <c r="C122" s="99"/>
      <c r="D122" s="99"/>
      <c r="F122" s="47" t="s">
        <v>976</v>
      </c>
      <c r="G122" s="99"/>
      <c r="N122" s="47" t="s">
        <v>892</v>
      </c>
    </row>
    <row r="123" spans="3:14" ht="13">
      <c r="C123" s="99"/>
      <c r="D123" s="99"/>
      <c r="F123" s="47" t="s">
        <v>977</v>
      </c>
      <c r="G123" s="99"/>
      <c r="N123" s="47" t="s">
        <v>40</v>
      </c>
    </row>
    <row r="124" spans="3:14" ht="13">
      <c r="C124" s="99"/>
      <c r="D124" s="99"/>
      <c r="F124" s="47" t="s">
        <v>978</v>
      </c>
      <c r="G124" s="99"/>
      <c r="N124" s="1" t="s">
        <v>549</v>
      </c>
    </row>
    <row r="125" spans="3:14" ht="13">
      <c r="C125" s="99"/>
      <c r="D125" s="99"/>
      <c r="F125" s="1" t="s">
        <v>979</v>
      </c>
      <c r="G125" s="99"/>
      <c r="N125" s="47" t="s">
        <v>893</v>
      </c>
    </row>
    <row r="126" spans="3:14" ht="13">
      <c r="C126" s="99"/>
      <c r="D126" s="99"/>
      <c r="F126" s="1" t="s">
        <v>980</v>
      </c>
      <c r="G126" s="99"/>
      <c r="N126" s="47" t="s">
        <v>912</v>
      </c>
    </row>
    <row r="127" spans="3:14" ht="13">
      <c r="C127" s="99"/>
      <c r="D127" s="99"/>
      <c r="F127" s="47" t="s">
        <v>981</v>
      </c>
      <c r="G127" s="99"/>
      <c r="N127" s="47" t="s">
        <v>965</v>
      </c>
    </row>
    <row r="128" spans="3:14" ht="13">
      <c r="C128" s="99"/>
      <c r="D128" s="99"/>
      <c r="F128" s="47" t="s">
        <v>982</v>
      </c>
      <c r="G128" s="99"/>
      <c r="N128" s="47" t="s">
        <v>905</v>
      </c>
    </row>
    <row r="129" spans="3:14" ht="13">
      <c r="C129" s="99"/>
      <c r="D129" s="99"/>
      <c r="F129" s="1" t="s">
        <v>983</v>
      </c>
      <c r="G129" s="99"/>
      <c r="N129" s="47" t="s">
        <v>909</v>
      </c>
    </row>
    <row r="130" spans="3:14" ht="13">
      <c r="C130" s="99"/>
      <c r="D130" s="99"/>
      <c r="F130" s="47" t="s">
        <v>984</v>
      </c>
      <c r="G130" s="99"/>
      <c r="N130" s="47" t="s">
        <v>902</v>
      </c>
    </row>
    <row r="131" spans="3:14" ht="13">
      <c r="C131" s="99"/>
      <c r="D131" s="99"/>
      <c r="F131" s="47" t="s">
        <v>985</v>
      </c>
      <c r="G131" s="99"/>
      <c r="N131" s="47" t="s">
        <v>910</v>
      </c>
    </row>
    <row r="132" spans="3:14" ht="13">
      <c r="C132" s="99"/>
      <c r="D132" s="99"/>
      <c r="F132" s="47" t="s">
        <v>986</v>
      </c>
      <c r="G132" s="99"/>
      <c r="M132" s="1" t="s">
        <v>974</v>
      </c>
      <c r="N132" s="47" t="s">
        <v>977</v>
      </c>
    </row>
    <row r="133" spans="3:14" ht="13">
      <c r="C133" s="99"/>
      <c r="D133" s="99"/>
      <c r="F133" s="1" t="s">
        <v>987</v>
      </c>
      <c r="G133" s="99"/>
      <c r="N133" s="47" t="s">
        <v>982</v>
      </c>
    </row>
    <row r="134" spans="3:14" ht="13">
      <c r="C134" s="99"/>
      <c r="D134" s="99"/>
      <c r="F134" s="47" t="s">
        <v>526</v>
      </c>
      <c r="G134" s="99"/>
      <c r="N134" s="1" t="s">
        <v>908</v>
      </c>
    </row>
    <row r="135" spans="3:14" ht="13">
      <c r="C135" s="99"/>
      <c r="D135" s="99"/>
      <c r="F135" s="47" t="s">
        <v>527</v>
      </c>
      <c r="G135" s="99"/>
      <c r="N135" s="47" t="s">
        <v>976</v>
      </c>
    </row>
    <row r="136" spans="3:14" ht="13">
      <c r="C136" s="99"/>
      <c r="D136" s="99"/>
      <c r="F136" s="1" t="s">
        <v>42</v>
      </c>
      <c r="G136" s="99"/>
      <c r="N136" s="47" t="s">
        <v>38</v>
      </c>
    </row>
    <row r="137" spans="3:14" ht="13">
      <c r="C137" s="99"/>
      <c r="D137" s="99"/>
      <c r="F137" s="47" t="s">
        <v>240</v>
      </c>
      <c r="G137" s="99"/>
      <c r="N137" s="47" t="s">
        <v>986</v>
      </c>
    </row>
    <row r="138" spans="3:14" ht="13">
      <c r="C138" s="99"/>
      <c r="D138" s="99"/>
      <c r="F138" s="1" t="s">
        <v>44</v>
      </c>
      <c r="G138" s="99"/>
      <c r="N138" s="47" t="s">
        <v>975</v>
      </c>
    </row>
    <row r="139" spans="3:14" ht="13">
      <c r="C139" s="99"/>
      <c r="D139" s="99"/>
      <c r="F139" s="1" t="s">
        <v>45</v>
      </c>
      <c r="G139" s="99"/>
      <c r="N139" s="47" t="s">
        <v>527</v>
      </c>
    </row>
    <row r="140" spans="3:14" ht="13">
      <c r="C140" s="99"/>
      <c r="D140" s="99"/>
      <c r="E140" s="1" t="s">
        <v>886</v>
      </c>
      <c r="F140" s="47" t="s">
        <v>1028</v>
      </c>
      <c r="G140" s="99"/>
      <c r="N140" s="47" t="s">
        <v>526</v>
      </c>
    </row>
    <row r="141" spans="3:14" ht="13">
      <c r="C141" s="99"/>
      <c r="D141" s="6"/>
      <c r="F141" s="47" t="s">
        <v>1029</v>
      </c>
      <c r="G141" s="99"/>
      <c r="N141" s="47" t="s">
        <v>978</v>
      </c>
    </row>
    <row r="142" spans="3:14" ht="13">
      <c r="C142" s="99"/>
      <c r="D142" s="6"/>
      <c r="F142" s="47" t="s">
        <v>1030</v>
      </c>
      <c r="G142" s="99"/>
      <c r="N142" s="47" t="s">
        <v>981</v>
      </c>
    </row>
    <row r="143" spans="3:14" ht="13">
      <c r="C143" s="99"/>
      <c r="D143" s="6"/>
      <c r="E143" s="1" t="s">
        <v>54</v>
      </c>
      <c r="F143" s="1" t="s">
        <v>870</v>
      </c>
      <c r="G143" s="99"/>
      <c r="N143" s="47" t="s">
        <v>985</v>
      </c>
    </row>
    <row r="144" spans="3:14" ht="13">
      <c r="C144" s="99"/>
      <c r="D144" s="6"/>
      <c r="F144" s="47" t="s">
        <v>55</v>
      </c>
      <c r="G144" s="99"/>
      <c r="N144" s="47" t="s">
        <v>984</v>
      </c>
    </row>
    <row r="145" spans="3:14" ht="13">
      <c r="C145" s="99"/>
      <c r="D145" s="6"/>
      <c r="E145" s="1" t="s">
        <v>1036</v>
      </c>
      <c r="F145" s="47" t="s">
        <v>1037</v>
      </c>
      <c r="G145" s="99"/>
      <c r="N145" s="1" t="s">
        <v>1238</v>
      </c>
    </row>
    <row r="146" spans="3:14" ht="13">
      <c r="C146" s="99"/>
      <c r="D146" s="6"/>
      <c r="F146" s="47" t="s">
        <v>1038</v>
      </c>
      <c r="G146" s="99"/>
      <c r="N146" s="47" t="s">
        <v>240</v>
      </c>
    </row>
    <row r="147" spans="3:14" ht="13">
      <c r="C147" s="99"/>
      <c r="D147" s="6"/>
      <c r="F147" s="47" t="s">
        <v>1039</v>
      </c>
      <c r="G147" s="99"/>
      <c r="M147" s="1" t="s">
        <v>886</v>
      </c>
      <c r="N147" s="47" t="s">
        <v>1029</v>
      </c>
    </row>
    <row r="148" spans="3:14" ht="13">
      <c r="C148" s="99"/>
      <c r="D148" s="6"/>
      <c r="E148" s="1" t="s">
        <v>1043</v>
      </c>
      <c r="F148" s="1" t="s">
        <v>1044</v>
      </c>
      <c r="G148" s="99"/>
      <c r="N148" s="1" t="s">
        <v>44</v>
      </c>
    </row>
    <row r="149" spans="3:14" ht="13">
      <c r="C149" s="99"/>
      <c r="D149" s="6"/>
      <c r="F149" s="1" t="s">
        <v>854</v>
      </c>
      <c r="G149" s="99"/>
      <c r="N149" s="1" t="s">
        <v>830</v>
      </c>
    </row>
    <row r="150" spans="3:14" ht="13">
      <c r="C150" s="99"/>
      <c r="D150" s="6"/>
      <c r="E150" s="1" t="s">
        <v>1045</v>
      </c>
      <c r="F150" s="1" t="s">
        <v>1046</v>
      </c>
      <c r="G150" s="99"/>
      <c r="N150" s="1" t="s">
        <v>45</v>
      </c>
    </row>
    <row r="151" spans="3:14" ht="13">
      <c r="C151" s="99"/>
      <c r="D151" s="6"/>
      <c r="E151" s="30" t="s">
        <v>1047</v>
      </c>
      <c r="F151" s="1" t="s">
        <v>839</v>
      </c>
      <c r="G151" s="99"/>
      <c r="N151" s="47" t="s">
        <v>1028</v>
      </c>
    </row>
    <row r="152" spans="3:14" ht="13">
      <c r="C152" s="99"/>
      <c r="D152" s="6"/>
      <c r="F152" s="47" t="s">
        <v>1048</v>
      </c>
      <c r="G152" s="99"/>
      <c r="N152" s="47" t="s">
        <v>1030</v>
      </c>
    </row>
    <row r="153" spans="3:14" ht="13">
      <c r="C153" s="99"/>
      <c r="D153" s="6"/>
      <c r="E153" s="30" t="s">
        <v>1058</v>
      </c>
      <c r="F153" s="1" t="s">
        <v>1059</v>
      </c>
      <c r="G153" s="99"/>
      <c r="N153" s="1" t="s">
        <v>980</v>
      </c>
    </row>
    <row r="154" spans="3:14" ht="13">
      <c r="C154" s="99"/>
      <c r="D154" s="6"/>
      <c r="E154" s="30" t="s">
        <v>1061</v>
      </c>
      <c r="F154" s="1" t="s">
        <v>1062</v>
      </c>
      <c r="G154" s="99"/>
      <c r="M154" s="1" t="s">
        <v>54</v>
      </c>
      <c r="N154" s="47" t="s">
        <v>55</v>
      </c>
    </row>
    <row r="155" spans="3:14" ht="13">
      <c r="C155" s="99"/>
      <c r="D155" s="6"/>
      <c r="F155" s="1" t="s">
        <v>1063</v>
      </c>
      <c r="G155" s="99"/>
      <c r="M155" s="1" t="s">
        <v>1036</v>
      </c>
      <c r="N155" s="47" t="s">
        <v>1037</v>
      </c>
    </row>
    <row r="156" spans="3:14" ht="13">
      <c r="C156" s="99"/>
      <c r="D156" s="6"/>
      <c r="F156" s="1" t="s">
        <v>1064</v>
      </c>
      <c r="G156" s="99"/>
      <c r="N156" s="47" t="s">
        <v>1039</v>
      </c>
    </row>
    <row r="157" spans="3:14" ht="13">
      <c r="C157" s="99"/>
      <c r="D157" s="6"/>
      <c r="E157" s="1" t="s">
        <v>1073</v>
      </c>
      <c r="F157" s="47" t="s">
        <v>1074</v>
      </c>
      <c r="G157" s="99"/>
      <c r="N157" s="47" t="s">
        <v>1038</v>
      </c>
    </row>
    <row r="158" spans="3:14" ht="13">
      <c r="C158" s="99"/>
      <c r="D158" s="6"/>
      <c r="F158" s="47" t="s">
        <v>1075</v>
      </c>
      <c r="G158" s="99"/>
      <c r="M158" s="1" t="s">
        <v>1043</v>
      </c>
    </row>
    <row r="159" spans="3:14" ht="13">
      <c r="C159" s="99"/>
      <c r="D159" s="6"/>
      <c r="F159" s="47" t="s">
        <v>30</v>
      </c>
      <c r="G159" s="99"/>
      <c r="M159" s="1" t="s">
        <v>1045</v>
      </c>
      <c r="N159" s="47" t="s">
        <v>1048</v>
      </c>
    </row>
    <row r="160" spans="3:14" ht="13">
      <c r="C160" s="99"/>
      <c r="D160" s="6"/>
      <c r="F160" s="47" t="s">
        <v>1076</v>
      </c>
      <c r="G160" s="99"/>
      <c r="M160" s="1" t="s">
        <v>1073</v>
      </c>
      <c r="N160" s="47" t="s">
        <v>1077</v>
      </c>
    </row>
    <row r="161" spans="3:14" ht="13">
      <c r="C161" s="99"/>
      <c r="D161" s="6"/>
      <c r="F161" s="47" t="s">
        <v>1077</v>
      </c>
      <c r="G161" s="99"/>
      <c r="N161" s="1" t="s">
        <v>979</v>
      </c>
    </row>
    <row r="162" spans="3:14" ht="13">
      <c r="C162" s="99"/>
      <c r="D162" s="6"/>
      <c r="F162" s="47" t="s">
        <v>1078</v>
      </c>
      <c r="G162" s="99"/>
      <c r="N162" s="47" t="s">
        <v>1075</v>
      </c>
    </row>
    <row r="163" spans="3:14" ht="13">
      <c r="C163" s="99"/>
      <c r="D163" s="6"/>
      <c r="E163" s="33" t="s">
        <v>1090</v>
      </c>
      <c r="F163" s="47" t="s">
        <v>1091</v>
      </c>
      <c r="G163" s="99"/>
      <c r="N163" s="47" t="s">
        <v>1076</v>
      </c>
    </row>
    <row r="164" spans="3:14" ht="13">
      <c r="C164" s="99"/>
      <c r="D164" s="6"/>
      <c r="F164" s="47" t="s">
        <v>1092</v>
      </c>
      <c r="G164" s="99"/>
      <c r="N164" s="47" t="s">
        <v>30</v>
      </c>
    </row>
    <row r="165" spans="3:14" ht="13">
      <c r="C165" s="99"/>
      <c r="D165" s="6"/>
      <c r="E165" s="33" t="s">
        <v>1093</v>
      </c>
      <c r="F165" s="47" t="s">
        <v>1094</v>
      </c>
      <c r="G165" s="99"/>
      <c r="N165" s="47" t="s">
        <v>1074</v>
      </c>
    </row>
    <row r="166" spans="3:14" ht="13">
      <c r="C166" s="99"/>
      <c r="F166" s="1" t="s">
        <v>1095</v>
      </c>
      <c r="G166" s="99"/>
      <c r="N166" s="47" t="s">
        <v>1078</v>
      </c>
    </row>
    <row r="167" spans="3:14" ht="13">
      <c r="C167" s="99"/>
      <c r="D167" s="101" t="s">
        <v>1100</v>
      </c>
      <c r="E167" s="1" t="s">
        <v>1101</v>
      </c>
      <c r="F167" s="47" t="s">
        <v>1102</v>
      </c>
      <c r="N167" s="1" t="s">
        <v>42</v>
      </c>
    </row>
    <row r="168" spans="3:14" ht="13">
      <c r="C168" s="99"/>
      <c r="D168" s="99"/>
      <c r="E168" s="1" t="s">
        <v>1103</v>
      </c>
      <c r="F168" s="1" t="s">
        <v>1104</v>
      </c>
      <c r="G168" s="99"/>
      <c r="M168" s="1" t="s">
        <v>1090</v>
      </c>
      <c r="N168" s="47" t="s">
        <v>1092</v>
      </c>
    </row>
    <row r="169" spans="3:14" ht="13">
      <c r="C169" s="99"/>
      <c r="D169" s="99"/>
      <c r="F169" s="1" t="s">
        <v>1105</v>
      </c>
      <c r="G169" s="99"/>
      <c r="N169" s="47" t="s">
        <v>1091</v>
      </c>
    </row>
    <row r="170" spans="3:14" ht="13">
      <c r="C170" s="99"/>
      <c r="D170" s="99"/>
      <c r="F170" s="1" t="s">
        <v>1106</v>
      </c>
      <c r="G170" s="99"/>
      <c r="M170" s="1" t="s">
        <v>1093</v>
      </c>
      <c r="N170" s="47" t="s">
        <v>1094</v>
      </c>
    </row>
    <row r="171" spans="3:14" ht="13">
      <c r="C171" s="99"/>
      <c r="D171" s="99"/>
      <c r="F171" s="47" t="s">
        <v>1107</v>
      </c>
      <c r="G171" s="99"/>
      <c r="N171" s="1" t="s">
        <v>832</v>
      </c>
    </row>
    <row r="172" spans="3:14" ht="13">
      <c r="C172" s="99"/>
      <c r="D172" s="99"/>
      <c r="F172" s="1" t="s">
        <v>1108</v>
      </c>
      <c r="G172" s="99"/>
      <c r="N172" s="47" t="s">
        <v>1094</v>
      </c>
    </row>
    <row r="173" spans="3:14" ht="13">
      <c r="C173" s="99"/>
      <c r="D173" s="99"/>
      <c r="F173" s="47" t="s">
        <v>1109</v>
      </c>
      <c r="G173" s="99"/>
      <c r="L173" s="1" t="s">
        <v>1100</v>
      </c>
      <c r="M173" s="1" t="s">
        <v>1101</v>
      </c>
      <c r="N173" s="1" t="s">
        <v>1320</v>
      </c>
    </row>
    <row r="174" spans="3:14" ht="13">
      <c r="C174" s="99"/>
      <c r="D174" s="99"/>
      <c r="F174" s="47" t="s">
        <v>1110</v>
      </c>
      <c r="G174" s="99"/>
      <c r="N174" s="47" t="s">
        <v>1102</v>
      </c>
    </row>
    <row r="175" spans="3:14" ht="13">
      <c r="C175" s="99"/>
      <c r="D175" s="99"/>
      <c r="F175" s="1" t="s">
        <v>1111</v>
      </c>
      <c r="G175" s="99"/>
      <c r="M175" s="1" t="s">
        <v>1103</v>
      </c>
      <c r="N175" s="47" t="s">
        <v>1237</v>
      </c>
    </row>
    <row r="176" spans="3:14" ht="13">
      <c r="C176" s="99"/>
      <c r="D176" s="99"/>
      <c r="F176" s="1" t="s">
        <v>1112</v>
      </c>
      <c r="G176" s="99"/>
      <c r="N176" s="1" t="s">
        <v>1222</v>
      </c>
    </row>
    <row r="177" spans="3:14" ht="13">
      <c r="C177" s="99"/>
      <c r="D177" s="99"/>
      <c r="F177" s="47" t="s">
        <v>1113</v>
      </c>
      <c r="G177" s="99"/>
      <c r="N177" s="1" t="s">
        <v>1221</v>
      </c>
    </row>
    <row r="178" spans="3:14" ht="13">
      <c r="C178" s="99"/>
      <c r="D178" s="99"/>
      <c r="F178" s="47" t="s">
        <v>1114</v>
      </c>
      <c r="G178" s="99"/>
      <c r="N178" s="1" t="s">
        <v>1242</v>
      </c>
    </row>
    <row r="179" spans="3:14" ht="13">
      <c r="C179" s="99"/>
      <c r="D179" s="99"/>
      <c r="F179" s="1" t="s">
        <v>1115</v>
      </c>
      <c r="G179" s="99"/>
      <c r="N179" s="47" t="s">
        <v>1136</v>
      </c>
    </row>
    <row r="180" spans="3:14" ht="13">
      <c r="C180" s="99"/>
      <c r="D180" s="99"/>
      <c r="F180" s="47" t="s">
        <v>1116</v>
      </c>
      <c r="G180" s="99"/>
      <c r="N180" s="47" t="s">
        <v>1233</v>
      </c>
    </row>
    <row r="181" spans="3:14" ht="13">
      <c r="C181" s="99"/>
      <c r="D181" s="99"/>
      <c r="F181" s="47" t="s">
        <v>1117</v>
      </c>
      <c r="G181" s="99"/>
      <c r="N181" s="47" t="s">
        <v>1120</v>
      </c>
    </row>
    <row r="182" spans="3:14" ht="13">
      <c r="C182" s="99"/>
      <c r="D182" s="99"/>
      <c r="F182" s="1" t="s">
        <v>1118</v>
      </c>
      <c r="G182" s="99"/>
      <c r="N182" s="47" t="s">
        <v>1137</v>
      </c>
    </row>
    <row r="183" spans="3:14" ht="13">
      <c r="C183" s="99"/>
      <c r="D183" s="99"/>
      <c r="F183" s="1" t="s">
        <v>1119</v>
      </c>
      <c r="G183" s="99"/>
      <c r="N183" s="47" t="s">
        <v>1138</v>
      </c>
    </row>
    <row r="184" spans="3:14" ht="13">
      <c r="C184" s="99"/>
      <c r="D184" s="99"/>
      <c r="F184" s="47" t="s">
        <v>1120</v>
      </c>
      <c r="G184" s="99"/>
      <c r="N184" s="47" t="s">
        <v>1133</v>
      </c>
    </row>
    <row r="185" spans="3:14" ht="13">
      <c r="C185" s="99"/>
      <c r="D185" s="99"/>
      <c r="F185" s="1" t="s">
        <v>1121</v>
      </c>
      <c r="G185" s="99"/>
      <c r="N185" s="1" t="s">
        <v>1235</v>
      </c>
    </row>
    <row r="186" spans="3:14" ht="13">
      <c r="C186" s="99"/>
      <c r="D186" s="99"/>
      <c r="F186" s="1" t="s">
        <v>1122</v>
      </c>
      <c r="G186" s="99"/>
      <c r="N186" s="47" t="s">
        <v>1110</v>
      </c>
    </row>
    <row r="187" spans="3:14" ht="13">
      <c r="C187" s="99"/>
      <c r="D187" s="99"/>
      <c r="F187" s="1" t="s">
        <v>1123</v>
      </c>
      <c r="G187" s="99"/>
      <c r="N187" s="1" t="s">
        <v>1240</v>
      </c>
    </row>
    <row r="188" spans="3:14" ht="13">
      <c r="C188" s="99"/>
      <c r="D188" s="99"/>
      <c r="F188" s="1" t="s">
        <v>1124</v>
      </c>
      <c r="G188" s="99"/>
      <c r="N188" s="1" t="s">
        <v>1227</v>
      </c>
    </row>
    <row r="189" spans="3:14" ht="13">
      <c r="C189" s="99"/>
      <c r="D189" s="99"/>
      <c r="F189" s="47" t="s">
        <v>1125</v>
      </c>
      <c r="G189" s="99"/>
      <c r="N189" s="47" t="s">
        <v>1109</v>
      </c>
    </row>
    <row r="190" spans="3:14" ht="13">
      <c r="C190" s="99"/>
      <c r="D190" s="99"/>
      <c r="F190" s="47" t="s">
        <v>1126</v>
      </c>
      <c r="G190" s="99"/>
      <c r="N190" s="47" t="s">
        <v>1116</v>
      </c>
    </row>
    <row r="191" spans="3:14" ht="13">
      <c r="C191" s="99"/>
      <c r="D191" s="99"/>
      <c r="F191" s="47" t="s">
        <v>1127</v>
      </c>
      <c r="G191" s="99"/>
      <c r="N191" s="47" t="s">
        <v>1117</v>
      </c>
    </row>
    <row r="192" spans="3:14" ht="13">
      <c r="C192" s="99"/>
      <c r="D192" s="99"/>
      <c r="F192" s="1" t="s">
        <v>1128</v>
      </c>
      <c r="G192" s="99"/>
      <c r="N192" s="47" t="s">
        <v>1114</v>
      </c>
    </row>
    <row r="193" spans="3:14" ht="13">
      <c r="C193" s="99"/>
      <c r="D193" s="99"/>
      <c r="F193" s="47" t="s">
        <v>1129</v>
      </c>
      <c r="G193" s="99"/>
      <c r="N193" s="47" t="s">
        <v>1113</v>
      </c>
    </row>
    <row r="194" spans="3:14" ht="13">
      <c r="C194" s="99"/>
      <c r="D194" s="99"/>
      <c r="F194" s="1" t="s">
        <v>1130</v>
      </c>
      <c r="G194" s="99"/>
      <c r="N194" s="1" t="s">
        <v>1231</v>
      </c>
    </row>
    <row r="195" spans="3:14" ht="13">
      <c r="C195" s="99"/>
      <c r="D195" s="99"/>
      <c r="F195" s="1" t="s">
        <v>1131</v>
      </c>
      <c r="G195" s="99"/>
      <c r="N195" s="47" t="s">
        <v>1126</v>
      </c>
    </row>
    <row r="196" spans="3:14" ht="13">
      <c r="C196" s="99"/>
      <c r="D196" s="99"/>
      <c r="F196" s="1" t="s">
        <v>1132</v>
      </c>
      <c r="G196" s="99"/>
      <c r="N196" s="47" t="s">
        <v>1125</v>
      </c>
    </row>
    <row r="197" spans="3:14" ht="13">
      <c r="C197" s="99"/>
      <c r="D197" s="99"/>
      <c r="F197" s="47" t="s">
        <v>1133</v>
      </c>
      <c r="G197" s="99"/>
      <c r="N197" s="47" t="s">
        <v>1127</v>
      </c>
    </row>
    <row r="198" spans="3:14" ht="13">
      <c r="C198" s="99"/>
      <c r="D198" s="99"/>
      <c r="F198" s="1" t="s">
        <v>1134</v>
      </c>
      <c r="G198" s="99"/>
      <c r="N198" s="47" t="s">
        <v>1129</v>
      </c>
    </row>
    <row r="199" spans="3:14" ht="13">
      <c r="C199" s="99"/>
      <c r="D199" s="99"/>
      <c r="F199" s="1" t="s">
        <v>1135</v>
      </c>
      <c r="G199" s="99"/>
      <c r="N199" s="1" t="s">
        <v>1324</v>
      </c>
    </row>
    <row r="200" spans="3:14" ht="13">
      <c r="C200" s="99"/>
      <c r="D200" s="99"/>
      <c r="F200" s="47" t="s">
        <v>1136</v>
      </c>
      <c r="G200" s="99"/>
      <c r="N200" s="1" t="s">
        <v>1220</v>
      </c>
    </row>
    <row r="201" spans="3:14" ht="13">
      <c r="C201" s="99"/>
      <c r="D201" s="99"/>
      <c r="F201" s="47" t="s">
        <v>1137</v>
      </c>
      <c r="G201" s="99"/>
      <c r="N201" s="1" t="s">
        <v>1228</v>
      </c>
    </row>
    <row r="202" spans="3:14" ht="13">
      <c r="C202" s="99"/>
      <c r="D202" s="99"/>
      <c r="F202" s="47" t="s">
        <v>1138</v>
      </c>
      <c r="G202" s="99"/>
      <c r="M202" s="1" t="s">
        <v>1219</v>
      </c>
      <c r="N202" s="1" t="s">
        <v>1112</v>
      </c>
    </row>
    <row r="203" spans="3:14" ht="13">
      <c r="C203" s="99"/>
      <c r="D203" s="99"/>
      <c r="F203" s="1" t="s">
        <v>823</v>
      </c>
      <c r="G203" s="99"/>
      <c r="N203" s="1" t="s">
        <v>1234</v>
      </c>
    </row>
    <row r="204" spans="3:14" ht="13">
      <c r="C204" s="99"/>
      <c r="D204" s="99"/>
      <c r="E204" s="1" t="s">
        <v>1219</v>
      </c>
      <c r="F204" s="1" t="s">
        <v>1220</v>
      </c>
      <c r="G204" s="99"/>
      <c r="N204" s="47" t="s">
        <v>1229</v>
      </c>
    </row>
    <row r="205" spans="3:14" ht="13">
      <c r="C205" s="99"/>
      <c r="D205" s="99"/>
      <c r="F205" s="1" t="s">
        <v>1221</v>
      </c>
      <c r="G205" s="99"/>
      <c r="N205" s="1" t="s">
        <v>1111</v>
      </c>
    </row>
    <row r="206" spans="3:14" ht="13">
      <c r="C206" s="99"/>
      <c r="D206" s="99"/>
      <c r="F206" s="1" t="s">
        <v>1222</v>
      </c>
      <c r="G206" s="99"/>
      <c r="N206" s="1" t="s">
        <v>1046</v>
      </c>
    </row>
    <row r="207" spans="3:14" ht="13">
      <c r="C207" s="99"/>
      <c r="D207" s="99"/>
      <c r="F207" s="47" t="s">
        <v>1223</v>
      </c>
      <c r="G207" s="99"/>
      <c r="N207" s="47" t="s">
        <v>1223</v>
      </c>
    </row>
    <row r="208" spans="3:14" ht="13">
      <c r="C208" s="99"/>
      <c r="D208" s="99"/>
      <c r="F208" s="1" t="s">
        <v>1224</v>
      </c>
      <c r="G208" s="99"/>
      <c r="N208" s="47" t="s">
        <v>1226</v>
      </c>
    </row>
    <row r="209" spans="3:14" ht="13">
      <c r="C209" s="99"/>
      <c r="D209" s="99"/>
      <c r="F209" s="47" t="s">
        <v>1225</v>
      </c>
      <c r="G209" s="99"/>
      <c r="N209" s="47" t="s">
        <v>1241</v>
      </c>
    </row>
    <row r="210" spans="3:14" ht="13">
      <c r="C210" s="99"/>
      <c r="D210" s="99"/>
      <c r="F210" s="47" t="s">
        <v>1226</v>
      </c>
      <c r="G210" s="99"/>
      <c r="N210" s="1" t="s">
        <v>1119</v>
      </c>
    </row>
    <row r="211" spans="3:14" ht="13">
      <c r="C211" s="99"/>
      <c r="D211" s="99"/>
      <c r="F211" s="1" t="s">
        <v>1227</v>
      </c>
      <c r="G211" s="99"/>
      <c r="N211" s="1" t="s">
        <v>1131</v>
      </c>
    </row>
    <row r="212" spans="3:14" ht="13">
      <c r="C212" s="99"/>
      <c r="D212" s="99"/>
      <c r="F212" s="1" t="s">
        <v>1228</v>
      </c>
      <c r="G212" s="99"/>
      <c r="N212" s="1" t="s">
        <v>1121</v>
      </c>
    </row>
    <row r="213" spans="3:14" ht="13">
      <c r="C213" s="99"/>
      <c r="D213" s="99"/>
      <c r="F213" s="47" t="s">
        <v>1229</v>
      </c>
      <c r="G213" s="99"/>
      <c r="N213" s="47" t="s">
        <v>989</v>
      </c>
    </row>
    <row r="214" spans="3:14" ht="13">
      <c r="C214" s="99"/>
      <c r="D214" s="99"/>
      <c r="F214" s="47" t="s">
        <v>1230</v>
      </c>
      <c r="G214" s="99"/>
      <c r="N214" s="1" t="s">
        <v>1108</v>
      </c>
    </row>
    <row r="215" spans="3:14" ht="13">
      <c r="C215" s="99"/>
      <c r="D215" s="99"/>
      <c r="F215" s="1" t="s">
        <v>1231</v>
      </c>
      <c r="G215" s="99"/>
      <c r="N215" s="47" t="s">
        <v>1230</v>
      </c>
    </row>
    <row r="216" spans="3:14" ht="13">
      <c r="C216" s="99"/>
      <c r="D216" s="99"/>
      <c r="F216" s="1" t="s">
        <v>1232</v>
      </c>
      <c r="G216" s="99"/>
      <c r="N216" s="1" t="s">
        <v>1106</v>
      </c>
    </row>
    <row r="217" spans="3:14" ht="13">
      <c r="C217" s="99"/>
      <c r="D217" s="99"/>
      <c r="F217" s="1" t="s">
        <v>1233</v>
      </c>
      <c r="G217" s="99"/>
      <c r="N217" s="47" t="s">
        <v>1107</v>
      </c>
    </row>
    <row r="218" spans="3:14" ht="13">
      <c r="C218" s="99"/>
      <c r="D218" s="99"/>
      <c r="F218" s="1" t="s">
        <v>1234</v>
      </c>
      <c r="G218" s="99"/>
      <c r="N218" s="1" t="s">
        <v>1124</v>
      </c>
    </row>
    <row r="219" spans="3:14" ht="13">
      <c r="C219" s="99"/>
      <c r="D219" s="99"/>
      <c r="F219" s="1" t="s">
        <v>1235</v>
      </c>
      <c r="G219" s="99"/>
      <c r="N219" s="1" t="s">
        <v>1132</v>
      </c>
    </row>
    <row r="220" spans="3:14" ht="13">
      <c r="C220" s="99"/>
      <c r="D220" s="99"/>
      <c r="F220" s="47" t="s">
        <v>1236</v>
      </c>
      <c r="G220" s="99"/>
      <c r="N220" s="47" t="s">
        <v>1225</v>
      </c>
    </row>
    <row r="221" spans="3:14" ht="13">
      <c r="C221" s="99"/>
      <c r="D221" s="99"/>
      <c r="F221" s="47" t="s">
        <v>1237</v>
      </c>
      <c r="G221" s="99"/>
      <c r="N221" s="47" t="s">
        <v>1236</v>
      </c>
    </row>
    <row r="222" spans="3:14" ht="13">
      <c r="C222" s="99"/>
      <c r="D222" s="99"/>
      <c r="F222" s="1" t="s">
        <v>1238</v>
      </c>
      <c r="G222" s="99"/>
      <c r="N222" s="1" t="s">
        <v>1122</v>
      </c>
    </row>
    <row r="223" spans="3:14" ht="13">
      <c r="C223" s="99"/>
      <c r="D223" s="99"/>
      <c r="F223" s="1" t="s">
        <v>1239</v>
      </c>
      <c r="G223" s="99"/>
      <c r="N223" s="1" t="s">
        <v>1105</v>
      </c>
    </row>
    <row r="224" spans="3:14" ht="13">
      <c r="C224" s="99"/>
      <c r="D224" s="99"/>
      <c r="F224" s="1" t="s">
        <v>1240</v>
      </c>
      <c r="G224" s="99"/>
      <c r="M224" s="1" t="s">
        <v>1292</v>
      </c>
      <c r="N224" s="47" t="s">
        <v>1295</v>
      </c>
    </row>
    <row r="225" spans="3:14" ht="13">
      <c r="C225" s="99"/>
      <c r="D225" s="99"/>
      <c r="F225" s="47" t="s">
        <v>1241</v>
      </c>
      <c r="G225" s="99"/>
      <c r="N225" s="47" t="s">
        <v>1293</v>
      </c>
    </row>
    <row r="226" spans="3:14" ht="13">
      <c r="C226" s="99"/>
      <c r="D226" s="99"/>
      <c r="F226" s="1" t="s">
        <v>1242</v>
      </c>
      <c r="G226" s="99"/>
      <c r="M226" s="1" t="s">
        <v>1306</v>
      </c>
      <c r="N226" s="47" t="s">
        <v>1307</v>
      </c>
    </row>
    <row r="227" spans="3:14" ht="13">
      <c r="C227" s="99"/>
      <c r="D227" s="99"/>
      <c r="F227" s="47" t="s">
        <v>989</v>
      </c>
      <c r="G227" s="99"/>
      <c r="N227" s="47" t="s">
        <v>1257</v>
      </c>
    </row>
    <row r="228" spans="3:14" ht="13">
      <c r="C228" s="99"/>
      <c r="D228" s="99"/>
      <c r="F228" s="1" t="s">
        <v>956</v>
      </c>
      <c r="G228" s="99"/>
      <c r="N228" s="1" t="s">
        <v>1294</v>
      </c>
    </row>
    <row r="229" spans="3:14" ht="13">
      <c r="C229" s="99"/>
      <c r="D229" s="99"/>
      <c r="E229" s="1" t="s">
        <v>1292</v>
      </c>
      <c r="F229" s="47" t="s">
        <v>1293</v>
      </c>
      <c r="G229" s="99"/>
      <c r="M229" s="1" t="s">
        <v>1311</v>
      </c>
      <c r="N229" s="47" t="s">
        <v>1314</v>
      </c>
    </row>
    <row r="230" spans="3:14" ht="13">
      <c r="C230" s="99"/>
      <c r="D230" s="99"/>
      <c r="F230" s="1" t="s">
        <v>1294</v>
      </c>
      <c r="G230" s="99"/>
      <c r="N230" s="1" t="s">
        <v>1359</v>
      </c>
    </row>
    <row r="231" spans="3:14" ht="13">
      <c r="C231" s="99"/>
      <c r="D231" s="99"/>
      <c r="F231" s="47" t="s">
        <v>1295</v>
      </c>
      <c r="G231" s="99"/>
      <c r="N231" s="47" t="s">
        <v>1321</v>
      </c>
    </row>
    <row r="232" spans="3:14" ht="13">
      <c r="C232" s="99"/>
      <c r="D232" s="99"/>
      <c r="F232" s="1" t="s">
        <v>1296</v>
      </c>
      <c r="G232" s="99"/>
      <c r="N232" s="47" t="s">
        <v>1317</v>
      </c>
    </row>
    <row r="233" spans="3:14" ht="13">
      <c r="C233" s="99"/>
      <c r="D233" s="99"/>
      <c r="E233" s="1" t="s">
        <v>1306</v>
      </c>
      <c r="F233" s="47" t="s">
        <v>1257</v>
      </c>
      <c r="G233" s="99"/>
      <c r="N233" s="47" t="s">
        <v>1318</v>
      </c>
    </row>
    <row r="234" spans="3:14" ht="13">
      <c r="C234" s="99"/>
      <c r="D234" s="99"/>
      <c r="F234" s="47" t="s">
        <v>1307</v>
      </c>
      <c r="G234" s="99"/>
      <c r="N234" s="1" t="s">
        <v>1123</v>
      </c>
    </row>
    <row r="235" spans="3:14" ht="13">
      <c r="C235" s="99"/>
      <c r="D235" s="99"/>
      <c r="E235" s="1" t="s">
        <v>1311</v>
      </c>
      <c r="F235" s="1" t="s">
        <v>1312</v>
      </c>
      <c r="G235" s="99"/>
      <c r="N235" s="47" t="s">
        <v>1315</v>
      </c>
    </row>
    <row r="236" spans="3:14" ht="13">
      <c r="C236" s="99"/>
      <c r="D236" s="99"/>
      <c r="F236" s="47" t="s">
        <v>1313</v>
      </c>
      <c r="G236" s="99"/>
      <c r="N236" s="47" t="s">
        <v>1316</v>
      </c>
    </row>
    <row r="237" spans="3:14" ht="13">
      <c r="C237" s="99"/>
      <c r="D237" s="99"/>
      <c r="F237" s="47" t="s">
        <v>1314</v>
      </c>
      <c r="G237" s="99"/>
      <c r="N237" s="1" t="s">
        <v>1118</v>
      </c>
    </row>
    <row r="238" spans="3:14" ht="13">
      <c r="C238" s="99"/>
      <c r="D238" s="99"/>
      <c r="F238" s="47" t="s">
        <v>1315</v>
      </c>
      <c r="G238" s="99"/>
      <c r="N238" s="47" t="s">
        <v>1313</v>
      </c>
    </row>
    <row r="239" spans="3:14" ht="13">
      <c r="C239" s="99"/>
      <c r="D239" s="99"/>
      <c r="F239" s="47" t="s">
        <v>1316</v>
      </c>
      <c r="G239" s="99"/>
      <c r="N239" s="47" t="s">
        <v>1325</v>
      </c>
    </row>
    <row r="240" spans="3:14" ht="13">
      <c r="C240" s="99"/>
      <c r="D240" s="99"/>
      <c r="F240" s="47" t="s">
        <v>1317</v>
      </c>
      <c r="G240" s="99"/>
      <c r="N240" s="47" t="s">
        <v>1323</v>
      </c>
    </row>
    <row r="241" spans="3:14" ht="13">
      <c r="C241" s="99"/>
      <c r="D241" s="99"/>
      <c r="F241" s="47" t="s">
        <v>1318</v>
      </c>
      <c r="G241" s="99"/>
      <c r="N241" s="47" t="s">
        <v>1322</v>
      </c>
    </row>
    <row r="242" spans="3:14" ht="13">
      <c r="C242" s="99"/>
      <c r="D242" s="99"/>
      <c r="F242" s="1" t="s">
        <v>1320</v>
      </c>
      <c r="G242" s="99"/>
      <c r="M242" s="1" t="s">
        <v>1348</v>
      </c>
      <c r="N242" s="1" t="s">
        <v>857</v>
      </c>
    </row>
    <row r="243" spans="3:14" ht="13">
      <c r="C243" s="99"/>
      <c r="D243" s="99"/>
      <c r="F243" s="47" t="s">
        <v>1321</v>
      </c>
      <c r="G243" s="99"/>
      <c r="N243" s="47" t="s">
        <v>1356</v>
      </c>
    </row>
    <row r="244" spans="3:14" ht="13">
      <c r="C244" s="99"/>
      <c r="D244" s="99"/>
      <c r="F244" s="47" t="s">
        <v>1322</v>
      </c>
      <c r="G244" s="99"/>
      <c r="N244" s="47" t="s">
        <v>1351</v>
      </c>
    </row>
    <row r="245" spans="3:14" ht="13">
      <c r="C245" s="99"/>
      <c r="D245" s="99"/>
      <c r="F245" s="47" t="s">
        <v>1323</v>
      </c>
      <c r="G245" s="99"/>
      <c r="N245" s="47" t="s">
        <v>1352</v>
      </c>
    </row>
    <row r="246" spans="3:14" ht="13">
      <c r="C246" s="99"/>
      <c r="D246" s="99"/>
      <c r="F246" s="1" t="s">
        <v>1324</v>
      </c>
      <c r="G246" s="99"/>
      <c r="N246" s="47" t="s">
        <v>1353</v>
      </c>
    </row>
    <row r="247" spans="3:14" ht="13">
      <c r="C247" s="99"/>
      <c r="D247" s="99"/>
      <c r="F247" s="47" t="s">
        <v>1325</v>
      </c>
      <c r="G247" s="99"/>
      <c r="N247" s="47" t="s">
        <v>1354</v>
      </c>
    </row>
    <row r="248" spans="3:14" ht="13">
      <c r="C248" s="99"/>
      <c r="D248" s="99"/>
      <c r="E248" s="1" t="s">
        <v>1348</v>
      </c>
      <c r="F248" s="47" t="s">
        <v>1349</v>
      </c>
      <c r="G248" s="99"/>
      <c r="N248" s="47" t="s">
        <v>1355</v>
      </c>
    </row>
    <row r="249" spans="3:14" ht="13">
      <c r="C249" s="99"/>
      <c r="D249" s="99"/>
      <c r="F249" s="47" t="s">
        <v>1350</v>
      </c>
      <c r="G249" s="99"/>
      <c r="N249" s="47" t="s">
        <v>1357</v>
      </c>
    </row>
    <row r="250" spans="3:14" ht="13">
      <c r="C250" s="99"/>
      <c r="D250" s="99"/>
      <c r="F250" s="1" t="s">
        <v>1094</v>
      </c>
      <c r="G250" s="99"/>
      <c r="N250" s="1" t="s">
        <v>1063</v>
      </c>
    </row>
    <row r="251" spans="3:14" ht="13">
      <c r="C251" s="99"/>
      <c r="D251" s="99"/>
      <c r="F251" s="47" t="s">
        <v>1351</v>
      </c>
      <c r="G251" s="99"/>
      <c r="N251" s="47" t="s">
        <v>1350</v>
      </c>
    </row>
    <row r="252" spans="3:14" ht="13">
      <c r="C252" s="99"/>
      <c r="D252" s="99"/>
      <c r="F252" s="47" t="s">
        <v>1352</v>
      </c>
      <c r="G252" s="99"/>
      <c r="N252" s="47" t="s">
        <v>1358</v>
      </c>
    </row>
    <row r="253" spans="3:14" ht="13">
      <c r="C253" s="99"/>
      <c r="D253" s="99"/>
      <c r="F253" s="47" t="s">
        <v>1353</v>
      </c>
      <c r="G253" s="99"/>
      <c r="N253" s="47" t="s">
        <v>1349</v>
      </c>
    </row>
    <row r="254" spans="3:14" ht="13">
      <c r="C254" s="99"/>
      <c r="D254" s="99"/>
      <c r="F254" s="47" t="s">
        <v>1354</v>
      </c>
      <c r="G254" s="99"/>
      <c r="N254" s="1" t="s">
        <v>1064</v>
      </c>
    </row>
    <row r="255" spans="3:14" ht="13">
      <c r="C255" s="99"/>
      <c r="D255" s="99"/>
      <c r="F255" s="47" t="s">
        <v>1355</v>
      </c>
      <c r="G255" s="99"/>
      <c r="M255" s="1" t="s">
        <v>1378</v>
      </c>
      <c r="N255" s="1" t="s">
        <v>1095</v>
      </c>
    </row>
    <row r="256" spans="3:14" ht="13">
      <c r="C256" s="99"/>
      <c r="D256" s="99"/>
      <c r="F256" s="47" t="s">
        <v>1356</v>
      </c>
      <c r="G256" s="99"/>
      <c r="N256" s="47" t="s">
        <v>1224</v>
      </c>
    </row>
    <row r="257" spans="1:26" ht="13">
      <c r="C257" s="99"/>
      <c r="D257" s="99"/>
      <c r="F257" s="47" t="s">
        <v>1357</v>
      </c>
      <c r="G257" s="99"/>
      <c r="N257" s="47" t="s">
        <v>1379</v>
      </c>
    </row>
    <row r="258" spans="1:26" ht="13">
      <c r="C258" s="99"/>
      <c r="D258" s="99"/>
      <c r="F258" s="47" t="s">
        <v>1358</v>
      </c>
      <c r="G258" s="99"/>
      <c r="N258" s="47" t="s">
        <v>1380</v>
      </c>
    </row>
    <row r="259" spans="1:26" ht="13">
      <c r="C259" s="99"/>
      <c r="D259" s="99"/>
      <c r="F259" s="1" t="s">
        <v>1359</v>
      </c>
      <c r="G259" s="99"/>
      <c r="N259" s="1" t="s">
        <v>1224</v>
      </c>
    </row>
    <row r="260" spans="1:26" ht="13">
      <c r="C260" s="99"/>
      <c r="D260" s="99"/>
      <c r="E260" s="1" t="s">
        <v>1378</v>
      </c>
      <c r="F260" s="47" t="s">
        <v>1379</v>
      </c>
      <c r="G260" s="99"/>
      <c r="K260" s="47" t="e">
        <f ca="1">_xludf.LAMBDA(vbc, IF(ISERROR(vbc), vbc, COUNTA(vbc)))(valuesByColor("cyan", "", F3:F262))</f>
        <v>#NAME?</v>
      </c>
      <c r="L260" s="47" t="e">
        <f ca="1">_xludf.LAMBDA(vbc, IF(ISERROR(vbc), vbc, COUNTA(vbc)))(valuesByColor("cyan", "", N3:N259))</f>
        <v>#NAME?</v>
      </c>
      <c r="M260" s="1" t="e">
        <f ca="1">SUM(K260:L260)</f>
        <v>#NAME?</v>
      </c>
    </row>
    <row r="261" spans="1:26" ht="13">
      <c r="C261" s="99"/>
      <c r="F261" s="47" t="s">
        <v>1224</v>
      </c>
      <c r="G261" s="99"/>
      <c r="J261" s="1" t="s">
        <v>2843</v>
      </c>
    </row>
    <row r="262" spans="1:26" ht="13">
      <c r="A262" s="22"/>
      <c r="B262" s="22"/>
      <c r="C262" s="99"/>
      <c r="D262" s="22"/>
      <c r="E262" s="22"/>
      <c r="F262" s="49" t="s">
        <v>1380</v>
      </c>
      <c r="G262" s="99"/>
      <c r="H262" s="22"/>
      <c r="I262" s="22"/>
      <c r="J262" s="22">
        <f>SUM(262*2)</f>
        <v>524</v>
      </c>
      <c r="K262" s="22"/>
      <c r="L262" s="22" t="e">
        <f ca="1">SUM(M260/J262)</f>
        <v>#NAME?</v>
      </c>
      <c r="M262" s="22"/>
      <c r="N262" s="22"/>
      <c r="O262" s="22"/>
      <c r="P262" s="22"/>
      <c r="Q262" s="22"/>
      <c r="R262" s="22"/>
      <c r="S262" s="22"/>
      <c r="T262" s="22"/>
      <c r="U262" s="22"/>
      <c r="V262" s="22"/>
      <c r="W262" s="22"/>
      <c r="X262" s="22"/>
      <c r="Y262" s="22"/>
      <c r="Z262" s="22"/>
    </row>
    <row r="263" spans="1:26" ht="13">
      <c r="A263" s="50"/>
      <c r="B263" s="51"/>
      <c r="C263" s="52"/>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3">
      <c r="B264" s="28"/>
      <c r="C264" s="6"/>
      <c r="E264" s="1"/>
      <c r="F264" s="1" t="s">
        <v>4628</v>
      </c>
    </row>
    <row r="265" spans="1:26" ht="13">
      <c r="A265" s="50"/>
      <c r="B265" s="51"/>
      <c r="C265" s="52"/>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3">
      <c r="B266" s="28" t="s">
        <v>1386</v>
      </c>
      <c r="C266" s="101" t="s">
        <v>1387</v>
      </c>
      <c r="E266" s="1" t="s">
        <v>1388</v>
      </c>
      <c r="F266" s="47" t="s">
        <v>1389</v>
      </c>
      <c r="G266" s="99"/>
      <c r="I266" s="28"/>
      <c r="J266" s="53" t="s">
        <v>1386</v>
      </c>
      <c r="K266" s="5" t="s">
        <v>1387</v>
      </c>
      <c r="M266" s="1" t="s">
        <v>1388</v>
      </c>
      <c r="N266" s="47" t="s">
        <v>1390</v>
      </c>
    </row>
    <row r="267" spans="1:26" ht="13">
      <c r="C267" s="99"/>
      <c r="F267" s="47" t="s">
        <v>1390</v>
      </c>
      <c r="G267" s="99"/>
      <c r="N267" s="47" t="s">
        <v>1389</v>
      </c>
    </row>
    <row r="268" spans="1:26" ht="13">
      <c r="C268" s="99"/>
      <c r="E268" s="1" t="s">
        <v>1393</v>
      </c>
      <c r="F268" s="47" t="s">
        <v>1394</v>
      </c>
      <c r="G268" s="99"/>
      <c r="M268" s="1" t="s">
        <v>1393</v>
      </c>
      <c r="N268" s="47" t="s">
        <v>1394</v>
      </c>
    </row>
    <row r="269" spans="1:26" ht="13">
      <c r="C269" s="99"/>
      <c r="F269" s="47" t="s">
        <v>1395</v>
      </c>
      <c r="G269" s="99"/>
      <c r="N269" s="47" t="s">
        <v>1395</v>
      </c>
    </row>
    <row r="270" spans="1:26" ht="13">
      <c r="C270" s="99"/>
      <c r="E270" s="1" t="s">
        <v>113</v>
      </c>
      <c r="F270" s="47" t="s">
        <v>1104</v>
      </c>
      <c r="G270" s="99"/>
      <c r="N270" s="1" t="s">
        <v>1253</v>
      </c>
    </row>
    <row r="271" spans="1:26" ht="13">
      <c r="C271" s="99"/>
      <c r="F271" s="1" t="s">
        <v>1253</v>
      </c>
      <c r="G271" s="99"/>
      <c r="N271" s="1" t="s">
        <v>1404</v>
      </c>
    </row>
    <row r="272" spans="1:26" ht="13">
      <c r="C272" s="99"/>
      <c r="F272" s="47" t="s">
        <v>1396</v>
      </c>
      <c r="G272" s="99"/>
      <c r="M272" s="1" t="s">
        <v>113</v>
      </c>
      <c r="N272" s="47" t="s">
        <v>1397</v>
      </c>
    </row>
    <row r="273" spans="3:14" ht="13">
      <c r="C273" s="99"/>
      <c r="F273" s="47" t="s">
        <v>1313</v>
      </c>
      <c r="G273" s="99"/>
      <c r="N273" s="47" t="s">
        <v>1398</v>
      </c>
    </row>
    <row r="274" spans="3:14" ht="13">
      <c r="C274" s="99"/>
      <c r="F274" s="47" t="s">
        <v>116</v>
      </c>
      <c r="G274" s="99"/>
      <c r="N274" s="1" t="s">
        <v>688</v>
      </c>
    </row>
    <row r="275" spans="3:14" ht="13">
      <c r="C275" s="99"/>
      <c r="F275" s="47" t="s">
        <v>1397</v>
      </c>
      <c r="G275" s="99"/>
      <c r="N275" s="47" t="s">
        <v>116</v>
      </c>
    </row>
    <row r="276" spans="3:14" ht="13">
      <c r="C276" s="99"/>
      <c r="F276" s="47" t="s">
        <v>1108</v>
      </c>
      <c r="G276" s="99"/>
      <c r="N276" s="47" t="s">
        <v>1108</v>
      </c>
    </row>
    <row r="277" spans="3:14" ht="13">
      <c r="C277" s="99"/>
      <c r="F277" s="47" t="s">
        <v>1004</v>
      </c>
      <c r="G277" s="99"/>
      <c r="N277" s="47" t="s">
        <v>1004</v>
      </c>
    </row>
    <row r="278" spans="3:14" ht="13">
      <c r="C278" s="99"/>
      <c r="F278" s="47" t="s">
        <v>1398</v>
      </c>
      <c r="G278" s="99"/>
      <c r="N278" s="47" t="s">
        <v>1396</v>
      </c>
    </row>
    <row r="279" spans="3:14" ht="13">
      <c r="C279" s="99"/>
      <c r="E279" s="1" t="s">
        <v>308</v>
      </c>
      <c r="F279" s="47" t="s">
        <v>1402</v>
      </c>
      <c r="G279" s="99"/>
      <c r="N279" s="47" t="s">
        <v>1104</v>
      </c>
    </row>
    <row r="280" spans="3:14" ht="13">
      <c r="C280" s="99"/>
      <c r="F280" s="47" t="s">
        <v>1403</v>
      </c>
      <c r="G280" s="99"/>
      <c r="N280" s="47" t="s">
        <v>1313</v>
      </c>
    </row>
    <row r="281" spans="3:14" ht="13">
      <c r="C281" s="99"/>
      <c r="F281" s="1" t="s">
        <v>1404</v>
      </c>
      <c r="G281" s="99"/>
      <c r="N281" s="1" t="s">
        <v>736</v>
      </c>
    </row>
    <row r="282" spans="3:14" ht="13">
      <c r="C282" s="99"/>
      <c r="E282" s="1" t="s">
        <v>1408</v>
      </c>
      <c r="F282" s="47" t="s">
        <v>1257</v>
      </c>
      <c r="G282" s="99"/>
      <c r="M282" s="1" t="s">
        <v>308</v>
      </c>
      <c r="N282" s="47" t="s">
        <v>1402</v>
      </c>
    </row>
    <row r="283" spans="3:14" ht="13">
      <c r="C283" s="99"/>
      <c r="F283" s="1" t="s">
        <v>1409</v>
      </c>
      <c r="G283" s="99"/>
      <c r="N283" s="47" t="s">
        <v>1403</v>
      </c>
    </row>
    <row r="284" spans="3:14" ht="13">
      <c r="C284" s="99"/>
      <c r="F284" s="47" t="s">
        <v>1308</v>
      </c>
      <c r="G284" s="99"/>
      <c r="M284" s="1" t="s">
        <v>1408</v>
      </c>
      <c r="N284" s="47" t="s">
        <v>1257</v>
      </c>
    </row>
    <row r="285" spans="3:14" ht="13">
      <c r="C285" s="99"/>
      <c r="E285" s="1" t="s">
        <v>118</v>
      </c>
      <c r="F285" s="1" t="s">
        <v>1413</v>
      </c>
      <c r="N285" s="47" t="s">
        <v>1308</v>
      </c>
    </row>
    <row r="286" spans="3:14" ht="13">
      <c r="C286" s="99"/>
      <c r="E286" s="1" t="s">
        <v>1414</v>
      </c>
      <c r="F286" s="47" t="s">
        <v>1415</v>
      </c>
      <c r="G286" s="99"/>
      <c r="N286" s="1" t="s">
        <v>1429</v>
      </c>
    </row>
    <row r="287" spans="3:14" ht="13">
      <c r="C287" s="99"/>
      <c r="F287" s="47" t="s">
        <v>1074</v>
      </c>
      <c r="G287" s="99"/>
      <c r="M287" s="1" t="s">
        <v>118</v>
      </c>
      <c r="N287" s="1" t="s">
        <v>1479</v>
      </c>
    </row>
    <row r="288" spans="3:14" ht="13">
      <c r="C288" s="99"/>
      <c r="E288" s="1" t="s">
        <v>121</v>
      </c>
      <c r="F288" s="47" t="s">
        <v>834</v>
      </c>
      <c r="G288" s="99"/>
      <c r="M288" s="1" t="s">
        <v>1414</v>
      </c>
      <c r="N288" s="47" t="s">
        <v>1074</v>
      </c>
    </row>
    <row r="289" spans="3:14" ht="13">
      <c r="C289" s="99"/>
      <c r="F289" s="47" t="s">
        <v>1416</v>
      </c>
      <c r="G289" s="99"/>
      <c r="N289" s="47" t="s">
        <v>1415</v>
      </c>
    </row>
    <row r="290" spans="3:14" ht="13">
      <c r="C290" s="99"/>
      <c r="F290" s="47" t="s">
        <v>1417</v>
      </c>
      <c r="G290" s="99"/>
      <c r="M290" s="1" t="s">
        <v>121</v>
      </c>
      <c r="N290" s="47" t="s">
        <v>846</v>
      </c>
    </row>
    <row r="291" spans="3:14" ht="13">
      <c r="C291" s="99"/>
      <c r="F291" s="47" t="s">
        <v>1050</v>
      </c>
      <c r="G291" s="99"/>
      <c r="N291" s="1" t="s">
        <v>1413</v>
      </c>
    </row>
    <row r="292" spans="3:14" ht="13">
      <c r="C292" s="99"/>
      <c r="F292" s="47" t="s">
        <v>1002</v>
      </c>
      <c r="G292" s="99"/>
      <c r="N292" s="47" t="s">
        <v>122</v>
      </c>
    </row>
    <row r="293" spans="3:14" ht="13">
      <c r="C293" s="99"/>
      <c r="F293" s="47" t="s">
        <v>856</v>
      </c>
      <c r="G293" s="99"/>
      <c r="N293" s="47" t="s">
        <v>1050</v>
      </c>
    </row>
    <row r="294" spans="3:14" ht="13">
      <c r="C294" s="99"/>
      <c r="F294" s="47" t="s">
        <v>1418</v>
      </c>
      <c r="G294" s="99"/>
      <c r="N294" s="47" t="s">
        <v>834</v>
      </c>
    </row>
    <row r="295" spans="3:14" ht="13">
      <c r="C295" s="99"/>
      <c r="F295" s="47" t="s">
        <v>826</v>
      </c>
      <c r="G295" s="99"/>
      <c r="N295" s="47" t="s">
        <v>1416</v>
      </c>
    </row>
    <row r="296" spans="3:14" ht="13">
      <c r="C296" s="99"/>
      <c r="F296" s="47" t="s">
        <v>1313</v>
      </c>
      <c r="G296" s="99"/>
      <c r="N296" s="47" t="s">
        <v>1313</v>
      </c>
    </row>
    <row r="297" spans="3:14" ht="13">
      <c r="C297" s="99"/>
      <c r="F297" s="47" t="s">
        <v>846</v>
      </c>
      <c r="G297" s="99"/>
      <c r="N297" s="47" t="s">
        <v>1417</v>
      </c>
    </row>
    <row r="298" spans="3:14" ht="13">
      <c r="C298" s="99"/>
      <c r="F298" s="47" t="s">
        <v>1419</v>
      </c>
      <c r="G298" s="99"/>
      <c r="N298" s="47" t="s">
        <v>856</v>
      </c>
    </row>
    <row r="299" spans="3:14" ht="13">
      <c r="C299" s="99"/>
      <c r="F299" s="47" t="s">
        <v>122</v>
      </c>
      <c r="G299" s="99"/>
      <c r="N299" s="47" t="s">
        <v>826</v>
      </c>
    </row>
    <row r="300" spans="3:14" ht="13">
      <c r="C300" s="99"/>
      <c r="E300" s="1" t="s">
        <v>1423</v>
      </c>
      <c r="F300" s="47" t="s">
        <v>1250</v>
      </c>
      <c r="G300" s="99"/>
      <c r="N300" s="47" t="s">
        <v>1418</v>
      </c>
    </row>
    <row r="301" spans="3:14" ht="13">
      <c r="C301" s="99"/>
      <c r="F301" s="47" t="s">
        <v>519</v>
      </c>
      <c r="G301" s="99"/>
      <c r="N301" s="47" t="s">
        <v>1419</v>
      </c>
    </row>
    <row r="302" spans="3:14" ht="13">
      <c r="C302" s="99"/>
      <c r="E302" s="1" t="s">
        <v>1426</v>
      </c>
      <c r="F302" s="1" t="s">
        <v>736</v>
      </c>
      <c r="G302" s="99"/>
      <c r="N302" s="47" t="s">
        <v>1002</v>
      </c>
    </row>
    <row r="303" spans="3:14" ht="13">
      <c r="C303" s="99"/>
      <c r="F303" s="47" t="s">
        <v>1427</v>
      </c>
      <c r="G303" s="99"/>
      <c r="N303" s="1" t="s">
        <v>1002</v>
      </c>
    </row>
    <row r="304" spans="3:14" ht="13">
      <c r="C304" s="99"/>
      <c r="F304" s="1" t="s">
        <v>688</v>
      </c>
      <c r="G304" s="99"/>
      <c r="M304" s="1" t="s">
        <v>1423</v>
      </c>
      <c r="N304" s="47" t="s">
        <v>1250</v>
      </c>
    </row>
    <row r="305" spans="3:14" ht="13">
      <c r="C305" s="99"/>
      <c r="E305" s="1" t="s">
        <v>579</v>
      </c>
      <c r="F305" s="47" t="s">
        <v>1051</v>
      </c>
      <c r="G305" s="99"/>
      <c r="N305" s="47" t="s">
        <v>519</v>
      </c>
    </row>
    <row r="306" spans="3:14" ht="13">
      <c r="C306" s="6"/>
      <c r="F306" s="47" t="s">
        <v>1428</v>
      </c>
      <c r="G306" s="99"/>
      <c r="M306" s="1" t="s">
        <v>1426</v>
      </c>
      <c r="N306" s="47" t="s">
        <v>1427</v>
      </c>
    </row>
    <row r="307" spans="3:14" ht="13">
      <c r="C307" s="6"/>
      <c r="F307" s="47" t="s">
        <v>581</v>
      </c>
      <c r="G307" s="99"/>
      <c r="M307" s="1" t="s">
        <v>579</v>
      </c>
      <c r="N307" s="47" t="s">
        <v>1428</v>
      </c>
    </row>
    <row r="308" spans="3:14" ht="13">
      <c r="C308" s="6"/>
      <c r="F308" s="1" t="s">
        <v>1429</v>
      </c>
      <c r="G308" s="99"/>
      <c r="N308" s="47" t="s">
        <v>1051</v>
      </c>
    </row>
    <row r="309" spans="3:14" ht="13">
      <c r="C309" s="101" t="s">
        <v>1432</v>
      </c>
      <c r="E309" s="1" t="s">
        <v>113</v>
      </c>
      <c r="F309" s="47" t="s">
        <v>1367</v>
      </c>
      <c r="G309" s="99"/>
      <c r="N309" s="47" t="s">
        <v>581</v>
      </c>
    </row>
    <row r="310" spans="3:14" ht="13">
      <c r="C310" s="99"/>
      <c r="F310" s="47" t="s">
        <v>1433</v>
      </c>
      <c r="G310" s="99"/>
      <c r="N310" s="1" t="s">
        <v>1409</v>
      </c>
    </row>
    <row r="311" spans="3:14" ht="13">
      <c r="C311" s="99"/>
      <c r="F311" s="47" t="s">
        <v>1060</v>
      </c>
      <c r="G311" s="99"/>
      <c r="K311" s="1" t="s">
        <v>4618</v>
      </c>
      <c r="M311" s="1" t="s">
        <v>113</v>
      </c>
      <c r="N311" s="47" t="s">
        <v>1367</v>
      </c>
    </row>
    <row r="312" spans="3:14" ht="13">
      <c r="C312" s="99"/>
      <c r="E312" s="1" t="s">
        <v>1434</v>
      </c>
      <c r="F312" s="47" t="s">
        <v>743</v>
      </c>
      <c r="G312" s="99"/>
      <c r="N312" s="47" t="s">
        <v>1433</v>
      </c>
    </row>
    <row r="313" spans="3:14" ht="13">
      <c r="C313" s="99"/>
      <c r="F313" s="47" t="s">
        <v>272</v>
      </c>
      <c r="G313" s="99"/>
      <c r="N313" s="47" t="s">
        <v>1060</v>
      </c>
    </row>
    <row r="314" spans="3:14" ht="13">
      <c r="C314" s="99"/>
      <c r="F314" s="1" t="s">
        <v>1118</v>
      </c>
      <c r="G314" s="99"/>
      <c r="M314" s="1" t="s">
        <v>1434</v>
      </c>
      <c r="N314" s="47" t="s">
        <v>272</v>
      </c>
    </row>
    <row r="315" spans="3:14" ht="13">
      <c r="C315" s="99"/>
      <c r="F315" s="47" t="s">
        <v>1435</v>
      </c>
      <c r="G315" s="99"/>
      <c r="N315" s="47" t="s">
        <v>1435</v>
      </c>
    </row>
    <row r="316" spans="3:14" ht="13">
      <c r="C316" s="99"/>
      <c r="E316" s="1" t="s">
        <v>1438</v>
      </c>
      <c r="F316" s="47" t="s">
        <v>1116</v>
      </c>
      <c r="G316" s="99"/>
      <c r="N316" s="47" t="s">
        <v>743</v>
      </c>
    </row>
    <row r="317" spans="3:14" ht="13">
      <c r="C317" s="99"/>
      <c r="F317" s="47" t="s">
        <v>584</v>
      </c>
      <c r="G317" s="99"/>
      <c r="N317" s="1" t="s">
        <v>1478</v>
      </c>
    </row>
    <row r="318" spans="3:14" ht="13">
      <c r="C318" s="99"/>
      <c r="F318" s="47" t="s">
        <v>832</v>
      </c>
      <c r="G318" s="99"/>
      <c r="M318" s="1" t="s">
        <v>1438</v>
      </c>
      <c r="N318" s="47" t="s">
        <v>673</v>
      </c>
    </row>
    <row r="319" spans="3:14" ht="13">
      <c r="C319" s="99"/>
      <c r="F319" s="47" t="s">
        <v>1439</v>
      </c>
      <c r="G319" s="99"/>
      <c r="N319" s="47" t="s">
        <v>1120</v>
      </c>
    </row>
    <row r="320" spans="3:14" ht="13">
      <c r="C320" s="99"/>
      <c r="F320" s="47" t="s">
        <v>1251</v>
      </c>
      <c r="G320" s="99"/>
      <c r="N320" s="47" t="s">
        <v>1116</v>
      </c>
    </row>
    <row r="321" spans="3:14" ht="13">
      <c r="C321" s="99"/>
      <c r="F321" s="1" t="s">
        <v>644</v>
      </c>
      <c r="G321" s="99"/>
      <c r="N321" s="47" t="s">
        <v>1439</v>
      </c>
    </row>
    <row r="322" spans="3:14" ht="13">
      <c r="C322" s="99"/>
      <c r="F322" s="47" t="s">
        <v>1120</v>
      </c>
      <c r="G322" s="99"/>
      <c r="N322" s="1" t="s">
        <v>1464</v>
      </c>
    </row>
    <row r="323" spans="3:14" ht="13">
      <c r="C323" s="99"/>
      <c r="F323" s="47" t="s">
        <v>673</v>
      </c>
      <c r="G323" s="99"/>
      <c r="N323" s="1" t="s">
        <v>1118</v>
      </c>
    </row>
    <row r="324" spans="3:14" ht="13">
      <c r="C324" s="99"/>
      <c r="F324" s="47" t="s">
        <v>266</v>
      </c>
      <c r="G324" s="99"/>
      <c r="N324" s="47" t="s">
        <v>584</v>
      </c>
    </row>
    <row r="325" spans="3:14" ht="13">
      <c r="C325" s="99"/>
      <c r="F325" s="47" t="s">
        <v>1440</v>
      </c>
      <c r="G325" s="99"/>
      <c r="N325" s="47" t="s">
        <v>815</v>
      </c>
    </row>
    <row r="326" spans="3:14" ht="13">
      <c r="C326" s="99"/>
      <c r="F326" s="47" t="s">
        <v>815</v>
      </c>
      <c r="G326" s="99"/>
      <c r="N326" s="47" t="s">
        <v>832</v>
      </c>
    </row>
    <row r="327" spans="3:14" ht="13">
      <c r="C327" s="99"/>
      <c r="F327" s="1" t="s">
        <v>1285</v>
      </c>
      <c r="G327" s="99"/>
      <c r="N327" s="47" t="s">
        <v>816</v>
      </c>
    </row>
    <row r="328" spans="3:14" ht="13">
      <c r="C328" s="99"/>
      <c r="F328" s="47" t="s">
        <v>816</v>
      </c>
      <c r="G328" s="99"/>
      <c r="N328" s="47" t="s">
        <v>266</v>
      </c>
    </row>
    <row r="329" spans="3:14" ht="13">
      <c r="C329" s="99"/>
      <c r="F329" s="1" t="s">
        <v>1123</v>
      </c>
      <c r="G329" s="99"/>
      <c r="N329" s="47" t="s">
        <v>1440</v>
      </c>
    </row>
    <row r="330" spans="3:14" ht="13">
      <c r="C330" s="99"/>
      <c r="E330" s="1" t="s">
        <v>147</v>
      </c>
      <c r="F330" s="47" t="s">
        <v>1326</v>
      </c>
      <c r="G330" s="99"/>
      <c r="N330" s="47" t="s">
        <v>1251</v>
      </c>
    </row>
    <row r="331" spans="3:14" ht="13">
      <c r="C331" s="99"/>
      <c r="F331" s="1" t="s">
        <v>585</v>
      </c>
      <c r="G331" s="99"/>
      <c r="M331" s="1" t="s">
        <v>147</v>
      </c>
      <c r="N331" s="47" t="s">
        <v>1298</v>
      </c>
    </row>
    <row r="332" spans="3:14" ht="13">
      <c r="C332" s="99"/>
      <c r="F332" s="47" t="s">
        <v>1298</v>
      </c>
      <c r="G332" s="99"/>
      <c r="N332" s="47" t="s">
        <v>1326</v>
      </c>
    </row>
    <row r="333" spans="3:14" ht="13">
      <c r="C333" s="99"/>
      <c r="E333" s="1" t="s">
        <v>1452</v>
      </c>
      <c r="F333" s="47" t="s">
        <v>1316</v>
      </c>
      <c r="G333" s="99"/>
      <c r="M333" s="1" t="s">
        <v>1452</v>
      </c>
      <c r="N333" s="47" t="s">
        <v>1379</v>
      </c>
    </row>
    <row r="334" spans="3:14" ht="13">
      <c r="C334" s="99"/>
      <c r="F334" s="47" t="s">
        <v>1379</v>
      </c>
      <c r="G334" s="99"/>
      <c r="N334" s="47" t="s">
        <v>1115</v>
      </c>
    </row>
    <row r="335" spans="3:14" ht="13">
      <c r="C335" s="99"/>
      <c r="F335" s="47" t="s">
        <v>1115</v>
      </c>
      <c r="G335" s="99"/>
      <c r="N335" s="47" t="s">
        <v>1316</v>
      </c>
    </row>
    <row r="336" spans="3:14" ht="13">
      <c r="C336" s="99"/>
      <c r="E336" s="1" t="s">
        <v>142</v>
      </c>
      <c r="F336" s="47" t="s">
        <v>1454</v>
      </c>
      <c r="G336" s="99"/>
      <c r="N336" s="1" t="s">
        <v>1368</v>
      </c>
    </row>
    <row r="337" spans="3:14" ht="13">
      <c r="C337" s="99"/>
      <c r="F337" s="1" t="s">
        <v>1002</v>
      </c>
      <c r="G337" s="99"/>
      <c r="N337" s="1" t="s">
        <v>1114</v>
      </c>
    </row>
    <row r="338" spans="3:14" ht="13">
      <c r="C338" s="99"/>
      <c r="F338" s="1" t="s">
        <v>1013</v>
      </c>
      <c r="G338" s="99"/>
      <c r="M338" s="1" t="s">
        <v>142</v>
      </c>
      <c r="N338" s="47" t="s">
        <v>1014</v>
      </c>
    </row>
    <row r="339" spans="3:14" ht="13">
      <c r="C339" s="99"/>
      <c r="F339" s="47" t="s">
        <v>1014</v>
      </c>
      <c r="G339" s="99"/>
      <c r="N339" s="47" t="s">
        <v>1454</v>
      </c>
    </row>
    <row r="340" spans="3:14" ht="13">
      <c r="C340" s="99"/>
      <c r="F340" s="1" t="s">
        <v>143</v>
      </c>
      <c r="G340" s="99"/>
      <c r="M340" s="1" t="s">
        <v>1457</v>
      </c>
      <c r="N340" s="47" t="s">
        <v>1458</v>
      </c>
    </row>
    <row r="341" spans="3:14" ht="13">
      <c r="C341" s="99"/>
      <c r="E341" s="1" t="s">
        <v>1457</v>
      </c>
      <c r="F341" s="47" t="s">
        <v>1458</v>
      </c>
      <c r="M341" s="1" t="s">
        <v>1459</v>
      </c>
      <c r="N341" s="1" t="s">
        <v>1013</v>
      </c>
    </row>
    <row r="342" spans="3:14" ht="13">
      <c r="C342" s="99"/>
      <c r="E342" s="1" t="s">
        <v>1459</v>
      </c>
      <c r="F342" s="47" t="s">
        <v>892</v>
      </c>
      <c r="G342" s="99"/>
      <c r="N342" s="47" t="s">
        <v>1461</v>
      </c>
    </row>
    <row r="343" spans="3:14" ht="13">
      <c r="C343" s="99"/>
      <c r="F343" s="47" t="s">
        <v>1323</v>
      </c>
      <c r="G343" s="99"/>
      <c r="N343" s="47" t="s">
        <v>892</v>
      </c>
    </row>
    <row r="344" spans="3:14" ht="13">
      <c r="C344" s="99"/>
      <c r="F344" s="47" t="s">
        <v>1460</v>
      </c>
      <c r="G344" s="99"/>
      <c r="N344" s="47" t="s">
        <v>1323</v>
      </c>
    </row>
    <row r="345" spans="3:14" ht="13">
      <c r="C345" s="99"/>
      <c r="F345" s="47" t="s">
        <v>1461</v>
      </c>
      <c r="G345" s="99"/>
      <c r="N345" s="47" t="s">
        <v>1460</v>
      </c>
    </row>
    <row r="346" spans="3:14" ht="13">
      <c r="C346" s="99"/>
      <c r="E346" s="1" t="s">
        <v>130</v>
      </c>
      <c r="F346" s="1" t="s">
        <v>1114</v>
      </c>
      <c r="G346" s="99"/>
      <c r="M346" s="1" t="s">
        <v>130</v>
      </c>
      <c r="N346" s="47" t="s">
        <v>1462</v>
      </c>
    </row>
    <row r="347" spans="3:14" ht="13">
      <c r="F347" s="47" t="s">
        <v>1318</v>
      </c>
      <c r="G347" s="99"/>
      <c r="N347" s="1" t="s">
        <v>1123</v>
      </c>
    </row>
    <row r="348" spans="3:14" ht="13">
      <c r="F348" s="47" t="s">
        <v>1280</v>
      </c>
      <c r="G348" s="99"/>
      <c r="N348" s="47" t="s">
        <v>1119</v>
      </c>
    </row>
    <row r="349" spans="3:14" ht="13">
      <c r="F349" s="47" t="s">
        <v>131</v>
      </c>
      <c r="G349" s="99"/>
      <c r="N349" s="47" t="s">
        <v>131</v>
      </c>
    </row>
    <row r="350" spans="3:14" ht="13">
      <c r="F350" s="47" t="s">
        <v>1462</v>
      </c>
      <c r="G350" s="99"/>
      <c r="N350" s="1" t="s">
        <v>644</v>
      </c>
    </row>
    <row r="351" spans="3:14" ht="13">
      <c r="F351" s="47" t="s">
        <v>133</v>
      </c>
      <c r="G351" s="99"/>
      <c r="N351" s="47" t="s">
        <v>1318</v>
      </c>
    </row>
    <row r="352" spans="3:14" ht="13">
      <c r="F352" s="47" t="s">
        <v>1463</v>
      </c>
      <c r="G352" s="99"/>
      <c r="N352" s="47" t="s">
        <v>1280</v>
      </c>
    </row>
    <row r="353" spans="5:14" ht="13">
      <c r="F353" s="47" t="s">
        <v>1281</v>
      </c>
      <c r="G353" s="99"/>
      <c r="N353" s="47" t="s">
        <v>269</v>
      </c>
    </row>
    <row r="354" spans="5:14" ht="13">
      <c r="F354" s="1" t="s">
        <v>1464</v>
      </c>
      <c r="G354" s="99"/>
      <c r="N354" s="47" t="s">
        <v>1465</v>
      </c>
    </row>
    <row r="355" spans="5:14" ht="13">
      <c r="F355" s="1" t="s">
        <v>1368</v>
      </c>
      <c r="G355" s="99"/>
      <c r="N355" s="47" t="s">
        <v>1463</v>
      </c>
    </row>
    <row r="356" spans="5:14" ht="13">
      <c r="F356" s="47" t="s">
        <v>269</v>
      </c>
      <c r="G356" s="99"/>
      <c r="N356" s="47" t="s">
        <v>1281</v>
      </c>
    </row>
    <row r="357" spans="5:14" ht="13">
      <c r="F357" s="47" t="s">
        <v>1465</v>
      </c>
      <c r="G357" s="99"/>
      <c r="N357" s="47" t="s">
        <v>133</v>
      </c>
    </row>
    <row r="358" spans="5:14" ht="13">
      <c r="F358" s="47" t="s">
        <v>1119</v>
      </c>
      <c r="G358" s="99"/>
      <c r="N358" s="1" t="s">
        <v>585</v>
      </c>
    </row>
    <row r="359" spans="5:14" ht="13">
      <c r="E359" s="1" t="s">
        <v>1477</v>
      </c>
      <c r="F359" s="1" t="s">
        <v>1478</v>
      </c>
      <c r="G359" s="99"/>
      <c r="M359" s="1" t="s">
        <v>1477</v>
      </c>
      <c r="N359" s="1" t="s">
        <v>143</v>
      </c>
    </row>
    <row r="360" spans="5:14" ht="13">
      <c r="F360" s="1" t="s">
        <v>1282</v>
      </c>
      <c r="G360" s="99"/>
      <c r="N360" s="1" t="s">
        <v>833</v>
      </c>
    </row>
    <row r="361" spans="5:14" ht="13">
      <c r="F361" s="1" t="s">
        <v>1479</v>
      </c>
      <c r="G361" s="99"/>
      <c r="N361" s="1" t="s">
        <v>1285</v>
      </c>
    </row>
    <row r="362" spans="5:14" ht="13">
      <c r="E362" s="1" t="s">
        <v>1484</v>
      </c>
      <c r="F362" s="47" t="s">
        <v>1485</v>
      </c>
      <c r="G362" s="99"/>
      <c r="M362" s="1" t="s">
        <v>1484</v>
      </c>
      <c r="N362" s="47" t="s">
        <v>1121</v>
      </c>
    </row>
    <row r="363" spans="5:14" ht="13">
      <c r="F363" s="47" t="s">
        <v>1282</v>
      </c>
      <c r="G363" s="99"/>
      <c r="N363" s="47" t="s">
        <v>1283</v>
      </c>
    </row>
    <row r="364" spans="5:14" ht="13">
      <c r="F364" s="47" t="s">
        <v>1486</v>
      </c>
      <c r="G364" s="99"/>
      <c r="N364" s="47" t="s">
        <v>1486</v>
      </c>
    </row>
    <row r="365" spans="5:14" ht="13">
      <c r="F365" s="47" t="s">
        <v>1283</v>
      </c>
      <c r="G365" s="99"/>
      <c r="N365" s="47" t="s">
        <v>1282</v>
      </c>
    </row>
    <row r="366" spans="5:14" ht="13">
      <c r="F366" s="47" t="s">
        <v>1487</v>
      </c>
      <c r="G366" s="99"/>
      <c r="N366" s="47" t="s">
        <v>1487</v>
      </c>
    </row>
    <row r="367" spans="5:14" ht="13">
      <c r="F367" s="47" t="s">
        <v>1121</v>
      </c>
      <c r="G367" s="99"/>
      <c r="N367" s="1" t="s">
        <v>1282</v>
      </c>
    </row>
    <row r="368" spans="5:14" ht="13">
      <c r="E368" s="1" t="s">
        <v>1489</v>
      </c>
      <c r="F368" s="47" t="s">
        <v>1490</v>
      </c>
      <c r="G368" s="99"/>
      <c r="I368" s="1" t="s">
        <v>2843</v>
      </c>
      <c r="J368" s="47" t="e">
        <f ca="1">_xludf.LAMBDA(vbc, IF(ISERROR(vbc), vbc, COUNTA(vbc)))(valuesByColor("cyan", "", F266:F369))</f>
        <v>#NAME?</v>
      </c>
      <c r="K368" s="47" t="e">
        <f ca="1">_xludf.LAMBDA(vbc, IF(ISERROR(vbc), vbc, COUNTA(vbc)))(valuesByColor("cyan", "", N266:N369))</f>
        <v>#NAME?</v>
      </c>
      <c r="N368" s="47" t="s">
        <v>1485</v>
      </c>
    </row>
    <row r="369" spans="1:26" ht="13">
      <c r="F369" s="1" t="s">
        <v>833</v>
      </c>
      <c r="G369" s="99"/>
      <c r="I369" s="1">
        <v>208</v>
      </c>
      <c r="J369" s="1" t="e">
        <f ca="1">SUM(J368+K368)</f>
        <v>#NAME?</v>
      </c>
      <c r="K369" s="1" t="e">
        <f ca="1">SUM(J369/I369)</f>
        <v>#NAME?</v>
      </c>
      <c r="M369" s="1" t="s">
        <v>1489</v>
      </c>
      <c r="N369" s="47" t="s">
        <v>1490</v>
      </c>
    </row>
    <row r="370" spans="1:26" ht="13">
      <c r="A370" s="50"/>
      <c r="B370" s="51"/>
      <c r="C370" s="50"/>
      <c r="D370" s="50"/>
      <c r="E370" s="50"/>
      <c r="F370" s="50"/>
      <c r="G370" s="50"/>
      <c r="H370" s="50"/>
      <c r="I370" s="50"/>
      <c r="J370" s="51"/>
      <c r="K370" s="50"/>
      <c r="L370" s="50"/>
      <c r="M370" s="50"/>
      <c r="N370" s="50"/>
      <c r="O370" s="50"/>
      <c r="P370" s="50"/>
      <c r="Q370" s="50"/>
      <c r="R370" s="50"/>
      <c r="S370" s="50"/>
      <c r="T370" s="50"/>
      <c r="U370" s="50"/>
      <c r="V370" s="50"/>
      <c r="W370" s="50"/>
      <c r="X370" s="50"/>
      <c r="Y370" s="50"/>
      <c r="Z370" s="50"/>
    </row>
    <row r="371" spans="1:26" ht="13">
      <c r="B371" s="28"/>
      <c r="C371" s="1"/>
      <c r="E371" s="1"/>
      <c r="F371" s="19" t="s">
        <v>4629</v>
      </c>
      <c r="G371" s="1"/>
      <c r="I371" s="1"/>
      <c r="J371" s="28"/>
      <c r="K371" s="1"/>
      <c r="M371" s="1"/>
      <c r="N371" s="1"/>
    </row>
    <row r="372" spans="1:26" ht="13">
      <c r="A372" s="50"/>
      <c r="B372" s="51"/>
      <c r="C372" s="50"/>
      <c r="D372" s="50"/>
      <c r="E372" s="50"/>
      <c r="F372" s="50"/>
      <c r="G372" s="50"/>
      <c r="H372" s="50"/>
      <c r="I372" s="50"/>
      <c r="J372" s="51"/>
      <c r="K372" s="50"/>
      <c r="L372" s="50"/>
      <c r="M372" s="50"/>
      <c r="N372" s="50"/>
      <c r="O372" s="50"/>
      <c r="P372" s="50"/>
      <c r="Q372" s="50"/>
      <c r="R372" s="50"/>
      <c r="S372" s="50"/>
      <c r="T372" s="50"/>
      <c r="U372" s="50"/>
      <c r="V372" s="50"/>
      <c r="W372" s="50"/>
      <c r="X372" s="50"/>
      <c r="Y372" s="50"/>
      <c r="Z372" s="50"/>
    </row>
    <row r="373" spans="1:26" ht="13">
      <c r="A373" s="34" t="s">
        <v>1493</v>
      </c>
      <c r="B373" s="35" t="s">
        <v>154</v>
      </c>
      <c r="C373" s="36" t="s">
        <v>1494</v>
      </c>
      <c r="D373" s="36"/>
      <c r="E373" s="36" t="s">
        <v>1495</v>
      </c>
      <c r="F373" s="54" t="s">
        <v>1496</v>
      </c>
      <c r="G373" s="122"/>
      <c r="I373" s="36" t="s">
        <v>1493</v>
      </c>
      <c r="J373" s="35" t="s">
        <v>154</v>
      </c>
      <c r="K373" s="36" t="s">
        <v>1494</v>
      </c>
      <c r="L373" s="36"/>
      <c r="M373" s="36" t="s">
        <v>1495</v>
      </c>
      <c r="N373" s="47" t="s">
        <v>160</v>
      </c>
      <c r="O373" s="36"/>
      <c r="P373" s="36"/>
      <c r="Q373" s="36"/>
      <c r="R373" s="36"/>
      <c r="S373" s="36"/>
      <c r="T373" s="36"/>
      <c r="U373" s="36"/>
      <c r="V373" s="36"/>
      <c r="W373" s="36"/>
      <c r="X373" s="36"/>
      <c r="Y373" s="36"/>
      <c r="Z373" s="36"/>
    </row>
    <row r="374" spans="1:26" ht="13">
      <c r="E374" s="37" t="s">
        <v>1497</v>
      </c>
      <c r="F374" s="47" t="s">
        <v>1498</v>
      </c>
      <c r="G374" s="99"/>
      <c r="N374" s="47" t="s">
        <v>1499</v>
      </c>
    </row>
    <row r="375" spans="1:26" ht="13">
      <c r="F375" s="47" t="s">
        <v>1499</v>
      </c>
      <c r="G375" s="99"/>
      <c r="N375" s="47" t="s">
        <v>1496</v>
      </c>
    </row>
    <row r="376" spans="1:26" ht="13">
      <c r="F376" s="47" t="s">
        <v>589</v>
      </c>
      <c r="G376" s="99"/>
      <c r="N376" s="47" t="s">
        <v>1498</v>
      </c>
    </row>
    <row r="377" spans="1:26" ht="13">
      <c r="F377" s="47" t="s">
        <v>160</v>
      </c>
      <c r="G377" s="99"/>
      <c r="N377" s="47" t="s">
        <v>589</v>
      </c>
    </row>
    <row r="378" spans="1:26" ht="13">
      <c r="F378" s="47" t="s">
        <v>1500</v>
      </c>
      <c r="G378" s="99"/>
      <c r="N378" s="47" t="s">
        <v>1516</v>
      </c>
    </row>
    <row r="379" spans="1:26" ht="13">
      <c r="E379" s="38" t="s">
        <v>1513</v>
      </c>
      <c r="F379" s="47" t="s">
        <v>1514</v>
      </c>
      <c r="G379" s="99"/>
      <c r="N379" s="47" t="s">
        <v>1514</v>
      </c>
    </row>
    <row r="380" spans="1:26" ht="13">
      <c r="E380" s="30" t="s">
        <v>1515</v>
      </c>
      <c r="F380" s="47" t="s">
        <v>1516</v>
      </c>
      <c r="G380" s="99"/>
      <c r="N380" s="47" t="s">
        <v>1523</v>
      </c>
    </row>
    <row r="381" spans="1:26" ht="13">
      <c r="F381" s="47" t="s">
        <v>1517</v>
      </c>
      <c r="G381" s="99"/>
      <c r="N381" s="47" t="s">
        <v>1517</v>
      </c>
    </row>
    <row r="382" spans="1:26" ht="13">
      <c r="E382" s="30" t="s">
        <v>1522</v>
      </c>
      <c r="F382" s="47" t="s">
        <v>1523</v>
      </c>
      <c r="G382" s="99"/>
      <c r="N382" s="47" t="s">
        <v>158</v>
      </c>
    </row>
    <row r="383" spans="1:26" ht="13">
      <c r="E383" s="30" t="s">
        <v>1524</v>
      </c>
      <c r="F383" s="1" t="s">
        <v>588</v>
      </c>
      <c r="G383" s="99"/>
      <c r="N383" s="47" t="s">
        <v>1500</v>
      </c>
    </row>
    <row r="384" spans="1:26" ht="13">
      <c r="F384" s="47" t="s">
        <v>158</v>
      </c>
      <c r="G384" s="99"/>
      <c r="N384" s="1" t="s">
        <v>1832</v>
      </c>
    </row>
    <row r="385" spans="5:14" ht="13">
      <c r="E385" s="1" t="s">
        <v>1531</v>
      </c>
      <c r="F385" s="47" t="s">
        <v>1532</v>
      </c>
      <c r="G385" s="99"/>
      <c r="M385" s="19" t="s">
        <v>1531</v>
      </c>
      <c r="N385" s="47" t="s">
        <v>164</v>
      </c>
    </row>
    <row r="386" spans="5:14" ht="13">
      <c r="F386" s="47" t="s">
        <v>592</v>
      </c>
      <c r="G386" s="99"/>
      <c r="N386" s="47" t="s">
        <v>1538</v>
      </c>
    </row>
    <row r="387" spans="5:14" ht="13">
      <c r="F387" s="47" t="s">
        <v>164</v>
      </c>
      <c r="G387" s="99"/>
      <c r="N387" s="47" t="s">
        <v>592</v>
      </c>
    </row>
    <row r="388" spans="5:14" ht="13">
      <c r="F388" s="1" t="s">
        <v>594</v>
      </c>
      <c r="G388" s="99"/>
      <c r="N388" s="47" t="s">
        <v>1539</v>
      </c>
    </row>
    <row r="389" spans="5:14" ht="13">
      <c r="E389" s="38" t="s">
        <v>1537</v>
      </c>
      <c r="F389" s="47" t="s">
        <v>1538</v>
      </c>
      <c r="G389" s="99"/>
      <c r="N389" s="1" t="s">
        <v>1578</v>
      </c>
    </row>
    <row r="390" spans="5:14" ht="13">
      <c r="F390" s="47" t="s">
        <v>1539</v>
      </c>
      <c r="G390" s="99"/>
      <c r="N390" s="1" t="s">
        <v>1834</v>
      </c>
    </row>
    <row r="391" spans="5:14" ht="13">
      <c r="F391" s="47" t="s">
        <v>1540</v>
      </c>
      <c r="G391" s="99"/>
      <c r="N391" s="1" t="s">
        <v>1577</v>
      </c>
    </row>
    <row r="392" spans="5:14" ht="13">
      <c r="E392" s="38" t="s">
        <v>1544</v>
      </c>
      <c r="F392" s="47" t="s">
        <v>1545</v>
      </c>
      <c r="G392" s="99"/>
      <c r="N392" s="47" t="s">
        <v>1540</v>
      </c>
    </row>
    <row r="393" spans="5:14" ht="13">
      <c r="F393" s="47" t="s">
        <v>1546</v>
      </c>
      <c r="G393" s="99"/>
      <c r="N393" s="1" t="s">
        <v>1579</v>
      </c>
    </row>
    <row r="394" spans="5:14" ht="13">
      <c r="F394" s="47" t="s">
        <v>1547</v>
      </c>
      <c r="G394" s="99"/>
      <c r="N394" s="47" t="s">
        <v>1532</v>
      </c>
    </row>
    <row r="395" spans="5:14" ht="13">
      <c r="F395" s="47" t="s">
        <v>1548</v>
      </c>
      <c r="G395" s="99"/>
      <c r="N395" s="47" t="s">
        <v>1547</v>
      </c>
    </row>
    <row r="396" spans="5:14" ht="13">
      <c r="E396" s="38" t="s">
        <v>1554</v>
      </c>
      <c r="F396" s="47" t="s">
        <v>1555</v>
      </c>
      <c r="G396" s="99"/>
      <c r="N396" s="47" t="s">
        <v>1546</v>
      </c>
    </row>
    <row r="397" spans="5:14" ht="13">
      <c r="F397" s="1" t="s">
        <v>1556</v>
      </c>
      <c r="G397" s="99"/>
      <c r="N397" s="47" t="s">
        <v>1545</v>
      </c>
    </row>
    <row r="398" spans="5:14" ht="13">
      <c r="F398" s="47" t="s">
        <v>1557</v>
      </c>
      <c r="G398" s="99"/>
      <c r="N398" s="47" t="s">
        <v>1558</v>
      </c>
    </row>
    <row r="399" spans="5:14" ht="13">
      <c r="F399" s="47" t="s">
        <v>1558</v>
      </c>
      <c r="G399" s="99"/>
      <c r="N399" s="47" t="s">
        <v>1557</v>
      </c>
    </row>
    <row r="400" spans="5:14" ht="13">
      <c r="E400" s="1" t="s">
        <v>1574</v>
      </c>
      <c r="F400" s="47" t="s">
        <v>1575</v>
      </c>
      <c r="G400" s="99"/>
      <c r="N400" s="47" t="s">
        <v>1555</v>
      </c>
    </row>
    <row r="401" spans="3:14" ht="13">
      <c r="F401" s="1" t="s">
        <v>1576</v>
      </c>
      <c r="G401" s="99"/>
      <c r="N401" s="1" t="s">
        <v>1857</v>
      </c>
    </row>
    <row r="402" spans="3:14" ht="13">
      <c r="F402" s="1" t="s">
        <v>1577</v>
      </c>
      <c r="G402" s="99"/>
      <c r="N402" s="1" t="s">
        <v>4630</v>
      </c>
    </row>
    <row r="403" spans="3:14" ht="13">
      <c r="F403" s="1" t="s">
        <v>1578</v>
      </c>
      <c r="G403" s="99"/>
      <c r="N403" s="47" t="s">
        <v>1548</v>
      </c>
    </row>
    <row r="404" spans="3:14" ht="13">
      <c r="F404" s="1" t="s">
        <v>1579</v>
      </c>
      <c r="G404" s="99"/>
      <c r="N404" s="1" t="s">
        <v>1830</v>
      </c>
    </row>
    <row r="405" spans="3:14" ht="13">
      <c r="C405" s="1" t="s">
        <v>1590</v>
      </c>
      <c r="E405" s="1" t="s">
        <v>1591</v>
      </c>
      <c r="F405" s="47" t="s">
        <v>1592</v>
      </c>
      <c r="G405" s="99"/>
      <c r="N405" s="1" t="s">
        <v>1869</v>
      </c>
    </row>
    <row r="406" spans="3:14" ht="13">
      <c r="F406" s="47" t="s">
        <v>1593</v>
      </c>
      <c r="G406" s="99"/>
      <c r="M406" s="19" t="s">
        <v>1574</v>
      </c>
      <c r="N406" s="1" t="s">
        <v>594</v>
      </c>
    </row>
    <row r="407" spans="3:14" ht="13">
      <c r="F407" s="47" t="s">
        <v>1594</v>
      </c>
      <c r="G407" s="99"/>
      <c r="N407" s="1" t="s">
        <v>1829</v>
      </c>
    </row>
    <row r="408" spans="3:14" ht="13">
      <c r="F408" s="47" t="s">
        <v>1595</v>
      </c>
      <c r="G408" s="99"/>
      <c r="N408" s="47" t="s">
        <v>1575</v>
      </c>
    </row>
    <row r="409" spans="3:14" ht="13">
      <c r="E409" s="1" t="s">
        <v>1602</v>
      </c>
      <c r="F409" s="47" t="s">
        <v>1603</v>
      </c>
      <c r="G409" s="99"/>
      <c r="N409" s="1" t="s">
        <v>1556</v>
      </c>
    </row>
    <row r="410" spans="3:14" ht="13">
      <c r="F410" s="47" t="s">
        <v>1604</v>
      </c>
      <c r="G410" s="99"/>
      <c r="N410" s="1" t="s">
        <v>1919</v>
      </c>
    </row>
    <row r="411" spans="3:14" ht="13">
      <c r="F411" s="1" t="s">
        <v>1605</v>
      </c>
      <c r="G411" s="99"/>
      <c r="K411" s="1" t="s">
        <v>1590</v>
      </c>
      <c r="M411" s="19" t="s">
        <v>1591</v>
      </c>
      <c r="N411" s="47" t="s">
        <v>1592</v>
      </c>
    </row>
    <row r="412" spans="3:14" ht="13">
      <c r="F412" s="1" t="s">
        <v>1606</v>
      </c>
      <c r="G412" s="99"/>
      <c r="N412" s="47" t="s">
        <v>1594</v>
      </c>
    </row>
    <row r="413" spans="3:14" ht="13">
      <c r="F413" s="47" t="s">
        <v>1607</v>
      </c>
      <c r="G413" s="99"/>
      <c r="N413" s="47" t="s">
        <v>1595</v>
      </c>
    </row>
    <row r="414" spans="3:14" ht="13">
      <c r="E414" s="1" t="s">
        <v>1618</v>
      </c>
      <c r="F414" s="47" t="s">
        <v>1619</v>
      </c>
      <c r="N414" s="1" t="s">
        <v>1742</v>
      </c>
    </row>
    <row r="415" spans="3:14" ht="13">
      <c r="C415" s="1" t="s">
        <v>1620</v>
      </c>
      <c r="E415" s="1" t="s">
        <v>1621</v>
      </c>
      <c r="F415" s="47" t="s">
        <v>1622</v>
      </c>
      <c r="G415" s="99"/>
      <c r="N415" s="1" t="s">
        <v>1744</v>
      </c>
    </row>
    <row r="416" spans="3:14" ht="13">
      <c r="F416" s="1" t="s">
        <v>1623</v>
      </c>
      <c r="G416" s="99"/>
      <c r="N416" s="47" t="s">
        <v>1593</v>
      </c>
    </row>
    <row r="417" spans="3:14" ht="13">
      <c r="F417" s="47" t="s">
        <v>1624</v>
      </c>
      <c r="G417" s="99"/>
      <c r="N417" s="1" t="s">
        <v>1593</v>
      </c>
    </row>
    <row r="418" spans="3:14" ht="13">
      <c r="F418" s="47" t="s">
        <v>1069</v>
      </c>
      <c r="G418" s="99"/>
      <c r="N418" s="1" t="s">
        <v>1576</v>
      </c>
    </row>
    <row r="419" spans="3:14" ht="13">
      <c r="E419" s="1" t="s">
        <v>1630</v>
      </c>
      <c r="F419" s="1" t="s">
        <v>1631</v>
      </c>
      <c r="G419" s="99"/>
      <c r="M419" s="1" t="s">
        <v>1602</v>
      </c>
      <c r="N419" s="47" t="s">
        <v>1607</v>
      </c>
    </row>
    <row r="420" spans="3:14" ht="13">
      <c r="F420" s="1" t="s">
        <v>1287</v>
      </c>
      <c r="G420" s="99"/>
      <c r="N420" s="47" t="s">
        <v>1603</v>
      </c>
    </row>
    <row r="421" spans="3:14" ht="13">
      <c r="F421" s="1" t="s">
        <v>1632</v>
      </c>
      <c r="G421" s="99"/>
      <c r="N421" s="47" t="s">
        <v>1604</v>
      </c>
    </row>
    <row r="422" spans="3:14" ht="13">
      <c r="E422" s="1" t="s">
        <v>1633</v>
      </c>
      <c r="F422" s="1" t="s">
        <v>1634</v>
      </c>
      <c r="G422" s="99"/>
      <c r="N422" s="1" t="s">
        <v>4631</v>
      </c>
    </row>
    <row r="423" spans="3:14" ht="13">
      <c r="F423" s="47" t="s">
        <v>1635</v>
      </c>
      <c r="G423" s="99"/>
      <c r="N423" s="1" t="s">
        <v>1835</v>
      </c>
    </row>
    <row r="424" spans="3:14" ht="13">
      <c r="F424" s="47" t="s">
        <v>1636</v>
      </c>
      <c r="G424" s="99"/>
      <c r="M424" s="1" t="s">
        <v>1618</v>
      </c>
      <c r="N424" s="47" t="s">
        <v>1619</v>
      </c>
    </row>
    <row r="425" spans="3:14" ht="13">
      <c r="F425" s="47" t="s">
        <v>1637</v>
      </c>
      <c r="G425" s="99"/>
      <c r="N425" s="1" t="s">
        <v>1605</v>
      </c>
    </row>
    <row r="426" spans="3:14" ht="13">
      <c r="F426" s="1" t="s">
        <v>1638</v>
      </c>
      <c r="G426" s="99"/>
      <c r="N426" s="1" t="s">
        <v>1606</v>
      </c>
    </row>
    <row r="427" spans="3:14" ht="13">
      <c r="C427" s="1" t="s">
        <v>1649</v>
      </c>
      <c r="E427" s="1" t="s">
        <v>1650</v>
      </c>
      <c r="F427" s="47" t="s">
        <v>1651</v>
      </c>
      <c r="G427" s="99"/>
      <c r="K427" s="1" t="s">
        <v>1620</v>
      </c>
      <c r="M427" s="19" t="s">
        <v>1621</v>
      </c>
      <c r="N427" s="47" t="s">
        <v>1624</v>
      </c>
    </row>
    <row r="428" spans="3:14" ht="13">
      <c r="F428" s="1" t="s">
        <v>1652</v>
      </c>
      <c r="G428" s="99"/>
      <c r="N428" s="47" t="s">
        <v>1622</v>
      </c>
    </row>
    <row r="429" spans="3:14" ht="13">
      <c r="F429" s="47" t="s">
        <v>1653</v>
      </c>
      <c r="G429" s="99"/>
      <c r="N429" s="1" t="s">
        <v>1287</v>
      </c>
    </row>
    <row r="430" spans="3:14" ht="13">
      <c r="F430" s="1" t="s">
        <v>1654</v>
      </c>
      <c r="G430" s="99"/>
      <c r="N430" s="47" t="s">
        <v>1069</v>
      </c>
    </row>
    <row r="431" spans="3:14" ht="13">
      <c r="E431" s="1" t="s">
        <v>1655</v>
      </c>
      <c r="F431" s="1" t="s">
        <v>192</v>
      </c>
      <c r="G431" s="99"/>
      <c r="M431" s="1" t="s">
        <v>1630</v>
      </c>
      <c r="N431" s="1" t="s">
        <v>1372</v>
      </c>
    </row>
    <row r="432" spans="3:14" ht="13">
      <c r="F432" s="47" t="s">
        <v>1656</v>
      </c>
      <c r="G432" s="99"/>
      <c r="M432" s="1" t="s">
        <v>1633</v>
      </c>
      <c r="N432" s="1" t="s">
        <v>1652</v>
      </c>
    </row>
    <row r="433" spans="3:14" ht="13">
      <c r="F433" s="47" t="s">
        <v>1657</v>
      </c>
      <c r="G433" s="99"/>
      <c r="N433" s="47" t="s">
        <v>1635</v>
      </c>
    </row>
    <row r="434" spans="3:14" ht="13">
      <c r="F434" s="47" t="s">
        <v>1627</v>
      </c>
      <c r="G434" s="99"/>
      <c r="N434" s="47" t="s">
        <v>1636</v>
      </c>
    </row>
    <row r="435" spans="3:14" ht="13">
      <c r="E435" s="1" t="s">
        <v>1664</v>
      </c>
      <c r="F435" s="47" t="s">
        <v>1427</v>
      </c>
      <c r="N435" s="47" t="s">
        <v>1637</v>
      </c>
    </row>
    <row r="436" spans="3:14" ht="13">
      <c r="E436" s="1" t="s">
        <v>1667</v>
      </c>
      <c r="F436" s="1" t="s">
        <v>770</v>
      </c>
      <c r="G436" s="99"/>
      <c r="K436" s="1" t="s">
        <v>1649</v>
      </c>
      <c r="M436" s="19" t="s">
        <v>1650</v>
      </c>
      <c r="N436" s="47" t="s">
        <v>1653</v>
      </c>
    </row>
    <row r="437" spans="3:14" ht="13">
      <c r="F437" s="47" t="s">
        <v>1668</v>
      </c>
      <c r="G437" s="99"/>
      <c r="N437" s="1" t="s">
        <v>1638</v>
      </c>
    </row>
    <row r="438" spans="3:14" ht="13">
      <c r="E438" s="1" t="s">
        <v>1673</v>
      </c>
      <c r="F438" s="55" t="s">
        <v>1674</v>
      </c>
      <c r="N438" s="1" t="s">
        <v>192</v>
      </c>
    </row>
    <row r="439" spans="3:14" ht="13">
      <c r="C439" s="1" t="s">
        <v>1677</v>
      </c>
      <c r="D439" s="1" t="s">
        <v>1678</v>
      </c>
      <c r="E439" s="1" t="s">
        <v>184</v>
      </c>
      <c r="F439" s="47" t="s">
        <v>1428</v>
      </c>
      <c r="G439" s="99"/>
      <c r="N439" s="47" t="s">
        <v>1651</v>
      </c>
    </row>
    <row r="440" spans="3:14" ht="13">
      <c r="F440" s="1" t="s">
        <v>185</v>
      </c>
      <c r="G440" s="99"/>
      <c r="M440" s="1" t="s">
        <v>1655</v>
      </c>
      <c r="N440" s="47" t="s">
        <v>1656</v>
      </c>
    </row>
    <row r="441" spans="3:14" ht="13">
      <c r="F441" s="47" t="s">
        <v>187</v>
      </c>
      <c r="G441" s="99"/>
      <c r="N441" s="47" t="s">
        <v>1627</v>
      </c>
    </row>
    <row r="442" spans="3:14" ht="13">
      <c r="F442" s="47" t="s">
        <v>1679</v>
      </c>
      <c r="G442" s="99"/>
      <c r="N442" s="47" t="s">
        <v>1657</v>
      </c>
    </row>
    <row r="443" spans="3:14" ht="13">
      <c r="F443" s="47" t="s">
        <v>1411</v>
      </c>
      <c r="G443" s="99"/>
      <c r="M443" s="1" t="s">
        <v>1664</v>
      </c>
      <c r="N443" s="47" t="s">
        <v>1427</v>
      </c>
    </row>
    <row r="444" spans="3:14" ht="13">
      <c r="F444" s="47" t="s">
        <v>1680</v>
      </c>
      <c r="G444" s="99"/>
      <c r="M444" s="1" t="s">
        <v>1667</v>
      </c>
      <c r="N444" s="47" t="s">
        <v>1668</v>
      </c>
    </row>
    <row r="445" spans="3:14" ht="13">
      <c r="E445" s="1" t="s">
        <v>1692</v>
      </c>
      <c r="F445" s="47" t="s">
        <v>1693</v>
      </c>
      <c r="M445" s="19" t="s">
        <v>1673</v>
      </c>
      <c r="N445" s="1" t="s">
        <v>770</v>
      </c>
    </row>
    <row r="446" spans="3:14" ht="13">
      <c r="E446" s="1" t="s">
        <v>1695</v>
      </c>
      <c r="F446" s="1" t="s">
        <v>1696</v>
      </c>
      <c r="G446" s="99"/>
      <c r="N446" s="47" t="s">
        <v>1674</v>
      </c>
    </row>
    <row r="447" spans="3:14" ht="13">
      <c r="F447" s="47" t="s">
        <v>1697</v>
      </c>
      <c r="G447" s="99"/>
      <c r="K447" s="1" t="s">
        <v>1677</v>
      </c>
      <c r="M447" s="1" t="s">
        <v>184</v>
      </c>
      <c r="N447" s="1" t="s">
        <v>1815</v>
      </c>
    </row>
    <row r="448" spans="3:14" ht="13">
      <c r="F448" s="47" t="s">
        <v>279</v>
      </c>
      <c r="G448" s="99"/>
      <c r="N448" s="47" t="s">
        <v>1679</v>
      </c>
    </row>
    <row r="449" spans="4:14" ht="13">
      <c r="F449" s="47" t="s">
        <v>1698</v>
      </c>
      <c r="G449" s="99"/>
      <c r="N449" s="47" t="s">
        <v>1680</v>
      </c>
    </row>
    <row r="450" spans="4:14" ht="13">
      <c r="F450" s="47" t="s">
        <v>1699</v>
      </c>
      <c r="G450" s="99"/>
      <c r="N450" s="47" t="s">
        <v>1411</v>
      </c>
    </row>
    <row r="451" spans="4:14" ht="13">
      <c r="F451" s="1" t="s">
        <v>1700</v>
      </c>
      <c r="G451" s="99"/>
      <c r="N451" s="47" t="s">
        <v>1428</v>
      </c>
    </row>
    <row r="452" spans="4:14" ht="13">
      <c r="F452" s="47" t="s">
        <v>1701</v>
      </c>
      <c r="G452" s="99"/>
      <c r="N452" s="47" t="s">
        <v>187</v>
      </c>
    </row>
    <row r="453" spans="4:14" ht="13">
      <c r="D453" s="1" t="s">
        <v>1713</v>
      </c>
      <c r="E453" s="1" t="s">
        <v>1714</v>
      </c>
      <c r="F453" s="47" t="s">
        <v>1715</v>
      </c>
      <c r="M453" s="1" t="s">
        <v>1692</v>
      </c>
      <c r="N453" s="47" t="s">
        <v>1693</v>
      </c>
    </row>
    <row r="454" spans="4:14" ht="13">
      <c r="E454" s="1" t="s">
        <v>1717</v>
      </c>
      <c r="F454" s="1" t="s">
        <v>1132</v>
      </c>
      <c r="M454" s="19" t="s">
        <v>1695</v>
      </c>
      <c r="N454" s="47" t="s">
        <v>1699</v>
      </c>
    </row>
    <row r="455" spans="4:14" ht="13">
      <c r="E455" s="1" t="s">
        <v>1718</v>
      </c>
      <c r="F455" s="1" t="s">
        <v>1719</v>
      </c>
      <c r="N455" s="47" t="s">
        <v>1698</v>
      </c>
    </row>
    <row r="456" spans="4:14" ht="13">
      <c r="E456" s="1" t="s">
        <v>1723</v>
      </c>
      <c r="F456" s="47" t="s">
        <v>1724</v>
      </c>
      <c r="G456" s="99"/>
      <c r="N456" s="47" t="s">
        <v>1697</v>
      </c>
    </row>
    <row r="457" spans="4:14" ht="13">
      <c r="F457" s="47" t="s">
        <v>1725</v>
      </c>
      <c r="G457" s="99"/>
      <c r="N457" s="1" t="s">
        <v>1699</v>
      </c>
    </row>
    <row r="458" spans="4:14" ht="13">
      <c r="E458" s="1" t="s">
        <v>1727</v>
      </c>
      <c r="F458" s="47" t="s">
        <v>1728</v>
      </c>
      <c r="N458" s="1" t="s">
        <v>1870</v>
      </c>
    </row>
    <row r="459" spans="4:14" ht="13">
      <c r="E459" s="1" t="s">
        <v>1731</v>
      </c>
      <c r="F459" s="47" t="s">
        <v>1482</v>
      </c>
      <c r="N459" s="1" t="s">
        <v>1884</v>
      </c>
    </row>
    <row r="460" spans="4:14" ht="13">
      <c r="E460" s="1" t="s">
        <v>1733</v>
      </c>
      <c r="F460" s="47" t="s">
        <v>1734</v>
      </c>
      <c r="G460" s="99"/>
      <c r="N460" s="47" t="s">
        <v>1701</v>
      </c>
    </row>
    <row r="461" spans="4:14" ht="13">
      <c r="F461" s="47" t="s">
        <v>1735</v>
      </c>
      <c r="G461" s="99"/>
      <c r="N461" s="1" t="s">
        <v>1698</v>
      </c>
    </row>
    <row r="462" spans="4:14" ht="13">
      <c r="F462" s="47" t="s">
        <v>1736</v>
      </c>
      <c r="G462" s="99"/>
      <c r="N462" s="47" t="s">
        <v>279</v>
      </c>
    </row>
    <row r="463" spans="4:14" ht="13">
      <c r="E463" s="1" t="s">
        <v>1741</v>
      </c>
      <c r="F463" s="1" t="s">
        <v>1742</v>
      </c>
      <c r="G463" s="99"/>
      <c r="M463" s="1" t="s">
        <v>1717</v>
      </c>
      <c r="N463" s="47" t="s">
        <v>1715</v>
      </c>
    </row>
    <row r="464" spans="4:14" ht="13">
      <c r="E464" s="38" t="s">
        <v>1743</v>
      </c>
      <c r="F464" s="1" t="s">
        <v>1744</v>
      </c>
      <c r="G464" s="99"/>
      <c r="N464" s="1" t="s">
        <v>1715</v>
      </c>
    </row>
    <row r="465" spans="2:14" ht="13">
      <c r="E465" s="38" t="s">
        <v>1745</v>
      </c>
      <c r="F465" s="1" t="s">
        <v>1593</v>
      </c>
      <c r="G465" s="99"/>
      <c r="M465" s="1" t="s">
        <v>1723</v>
      </c>
      <c r="N465" s="47" t="s">
        <v>1725</v>
      </c>
    </row>
    <row r="466" spans="2:14" ht="13">
      <c r="E466" s="1" t="s">
        <v>1750</v>
      </c>
      <c r="F466" s="47" t="s">
        <v>1751</v>
      </c>
      <c r="N466" s="47" t="s">
        <v>1724</v>
      </c>
    </row>
    <row r="467" spans="2:14" ht="13">
      <c r="B467" s="1" t="s">
        <v>203</v>
      </c>
      <c r="C467" s="1" t="s">
        <v>1754</v>
      </c>
      <c r="E467" s="1" t="s">
        <v>1755</v>
      </c>
      <c r="F467" s="47" t="s">
        <v>1756</v>
      </c>
      <c r="G467" s="99"/>
      <c r="M467" s="1" t="s">
        <v>1727</v>
      </c>
      <c r="N467" s="47" t="s">
        <v>1728</v>
      </c>
    </row>
    <row r="468" spans="2:14" ht="13">
      <c r="E468" s="30" t="s">
        <v>1757</v>
      </c>
      <c r="F468" s="47" t="s">
        <v>210</v>
      </c>
      <c r="G468" s="99"/>
      <c r="M468" s="1" t="s">
        <v>1731</v>
      </c>
      <c r="N468" s="47" t="s">
        <v>1482</v>
      </c>
    </row>
    <row r="469" spans="2:14" ht="13">
      <c r="F469" s="47" t="s">
        <v>1758</v>
      </c>
      <c r="G469" s="99"/>
      <c r="M469" s="1" t="s">
        <v>1733</v>
      </c>
      <c r="N469" s="47" t="s">
        <v>1734</v>
      </c>
    </row>
    <row r="470" spans="2:14" ht="13">
      <c r="F470" s="1" t="s">
        <v>212</v>
      </c>
      <c r="G470" s="99"/>
      <c r="N470" s="47" t="s">
        <v>1736</v>
      </c>
    </row>
    <row r="471" spans="2:14" ht="13">
      <c r="F471" s="47" t="s">
        <v>213</v>
      </c>
      <c r="G471" s="99"/>
      <c r="N471" s="47" t="s">
        <v>1734</v>
      </c>
    </row>
    <row r="472" spans="2:14" ht="13">
      <c r="E472" s="30" t="s">
        <v>1759</v>
      </c>
      <c r="F472" s="47" t="s">
        <v>1631</v>
      </c>
      <c r="G472" s="99"/>
      <c r="M472" s="19" t="s">
        <v>1741</v>
      </c>
      <c r="N472" s="1" t="s">
        <v>588</v>
      </c>
    </row>
    <row r="473" spans="2:14" ht="13">
      <c r="F473" s="47" t="s">
        <v>596</v>
      </c>
      <c r="G473" s="99"/>
      <c r="N473" s="1" t="s">
        <v>1940</v>
      </c>
    </row>
    <row r="474" spans="2:14" ht="13">
      <c r="F474" s="47" t="s">
        <v>1760</v>
      </c>
      <c r="G474" s="99"/>
      <c r="M474" s="1" t="s">
        <v>1750</v>
      </c>
      <c r="N474" s="47" t="s">
        <v>1751</v>
      </c>
    </row>
    <row r="475" spans="2:14" ht="13">
      <c r="F475" s="47" t="s">
        <v>1761</v>
      </c>
      <c r="G475" s="99"/>
      <c r="N475" s="1" t="s">
        <v>1986</v>
      </c>
    </row>
    <row r="476" spans="2:14" ht="13">
      <c r="F476" s="47" t="s">
        <v>1762</v>
      </c>
      <c r="G476" s="99"/>
      <c r="J476" s="1" t="s">
        <v>203</v>
      </c>
      <c r="K476" s="1" t="s">
        <v>1754</v>
      </c>
      <c r="M476" s="1" t="s">
        <v>204</v>
      </c>
      <c r="N476" s="1" t="s">
        <v>1956</v>
      </c>
    </row>
    <row r="477" spans="2:14" ht="13">
      <c r="F477" s="1" t="s">
        <v>1763</v>
      </c>
      <c r="G477" s="99"/>
      <c r="N477" s="47" t="s">
        <v>1760</v>
      </c>
    </row>
    <row r="478" spans="2:14" ht="13">
      <c r="F478" s="1" t="s">
        <v>1764</v>
      </c>
      <c r="G478" s="99"/>
      <c r="N478" s="47" t="s">
        <v>1762</v>
      </c>
    </row>
    <row r="479" spans="2:14" ht="13">
      <c r="E479" s="1" t="s">
        <v>1783</v>
      </c>
      <c r="F479" s="1" t="s">
        <v>1784</v>
      </c>
      <c r="G479" s="99"/>
      <c r="N479" s="47" t="s">
        <v>1761</v>
      </c>
    </row>
    <row r="480" spans="2:14" ht="13">
      <c r="F480" s="47" t="s">
        <v>1785</v>
      </c>
      <c r="G480" s="99"/>
      <c r="N480" s="47" t="s">
        <v>1762</v>
      </c>
    </row>
    <row r="481" spans="3:14" ht="13">
      <c r="E481" s="1" t="s">
        <v>227</v>
      </c>
      <c r="F481" s="47" t="s">
        <v>1786</v>
      </c>
      <c r="G481" s="99"/>
      <c r="N481" s="47" t="s">
        <v>1756</v>
      </c>
    </row>
    <row r="482" spans="3:14" ht="13">
      <c r="F482" s="47" t="s">
        <v>228</v>
      </c>
      <c r="G482" s="99"/>
      <c r="N482" s="47" t="s">
        <v>1631</v>
      </c>
    </row>
    <row r="483" spans="3:14" ht="13">
      <c r="F483" s="47" t="s">
        <v>1787</v>
      </c>
      <c r="G483" s="99"/>
      <c r="N483" s="47" t="s">
        <v>596</v>
      </c>
    </row>
    <row r="484" spans="3:14" ht="13">
      <c r="F484" s="1" t="s">
        <v>1788</v>
      </c>
      <c r="G484" s="99"/>
      <c r="N484" s="47" t="s">
        <v>1758</v>
      </c>
    </row>
    <row r="485" spans="3:14" ht="13">
      <c r="E485" s="1" t="s">
        <v>243</v>
      </c>
      <c r="F485" s="47" t="s">
        <v>246</v>
      </c>
      <c r="G485" s="99"/>
      <c r="N485" s="47" t="s">
        <v>213</v>
      </c>
    </row>
    <row r="486" spans="3:14" ht="13">
      <c r="F486" s="47" t="s">
        <v>247</v>
      </c>
      <c r="G486" s="99"/>
      <c r="N486" s="47" t="s">
        <v>1758</v>
      </c>
    </row>
    <row r="487" spans="3:14" ht="13">
      <c r="F487" s="47" t="s">
        <v>1795</v>
      </c>
      <c r="G487" s="99"/>
      <c r="N487" s="47" t="s">
        <v>1631</v>
      </c>
    </row>
    <row r="488" spans="3:14" ht="13">
      <c r="F488" s="47" t="s">
        <v>249</v>
      </c>
      <c r="G488" s="99"/>
      <c r="N488" s="47" t="s">
        <v>210</v>
      </c>
    </row>
    <row r="489" spans="3:14" ht="13">
      <c r="C489" s="1" t="s">
        <v>1802</v>
      </c>
      <c r="D489" s="1" t="s">
        <v>1803</v>
      </c>
      <c r="E489" s="1" t="s">
        <v>1804</v>
      </c>
      <c r="F489" s="47" t="s">
        <v>1805</v>
      </c>
      <c r="G489" s="99"/>
      <c r="M489" s="1" t="s">
        <v>1783</v>
      </c>
      <c r="N489" s="47" t="s">
        <v>1785</v>
      </c>
    </row>
    <row r="490" spans="3:14" ht="13">
      <c r="F490" s="1" t="s">
        <v>1806</v>
      </c>
      <c r="G490" s="99"/>
      <c r="M490" s="1" t="s">
        <v>227</v>
      </c>
      <c r="N490" s="47" t="s">
        <v>228</v>
      </c>
    </row>
    <row r="491" spans="3:14" ht="13">
      <c r="E491" s="1" t="s">
        <v>223</v>
      </c>
      <c r="F491" s="1" t="s">
        <v>1372</v>
      </c>
      <c r="G491" s="99"/>
      <c r="N491" s="1" t="s">
        <v>1784</v>
      </c>
    </row>
    <row r="492" spans="3:14" ht="13">
      <c r="F492" s="47" t="s">
        <v>1807</v>
      </c>
      <c r="G492" s="99"/>
      <c r="N492" s="47" t="s">
        <v>1787</v>
      </c>
    </row>
    <row r="493" spans="3:14" ht="13">
      <c r="F493" s="47" t="s">
        <v>224</v>
      </c>
      <c r="G493" s="99"/>
      <c r="N493" s="47" t="s">
        <v>1786</v>
      </c>
    </row>
    <row r="494" spans="3:14" ht="13">
      <c r="E494" s="1" t="s">
        <v>1810</v>
      </c>
      <c r="F494" s="47" t="s">
        <v>605</v>
      </c>
      <c r="G494" s="99"/>
      <c r="M494" s="1" t="s">
        <v>243</v>
      </c>
      <c r="N494" s="47" t="s">
        <v>246</v>
      </c>
    </row>
    <row r="495" spans="3:14" ht="13">
      <c r="F495" s="1" t="s">
        <v>176</v>
      </c>
      <c r="G495" s="99"/>
      <c r="N495" s="1" t="s">
        <v>1788</v>
      </c>
    </row>
    <row r="496" spans="3:14" ht="13">
      <c r="F496" s="47" t="s">
        <v>179</v>
      </c>
      <c r="G496" s="99"/>
      <c r="N496" s="47" t="s">
        <v>247</v>
      </c>
    </row>
    <row r="497" spans="4:14" ht="13">
      <c r="E497" s="1" t="s">
        <v>1811</v>
      </c>
      <c r="F497" s="47" t="s">
        <v>608</v>
      </c>
      <c r="G497" s="99"/>
      <c r="N497" s="47" t="s">
        <v>1795</v>
      </c>
    </row>
    <row r="498" spans="4:14" ht="13">
      <c r="F498" s="47" t="s">
        <v>1813</v>
      </c>
      <c r="G498" s="99"/>
      <c r="N498" s="47" t="s">
        <v>249</v>
      </c>
    </row>
    <row r="499" spans="4:14" ht="13">
      <c r="F499" s="1" t="s">
        <v>1814</v>
      </c>
      <c r="G499" s="99"/>
      <c r="K499" s="1" t="s">
        <v>1802</v>
      </c>
      <c r="L499" s="1" t="s">
        <v>1803</v>
      </c>
      <c r="M499" s="1" t="s">
        <v>1804</v>
      </c>
      <c r="N499" s="1" t="s">
        <v>1654</v>
      </c>
    </row>
    <row r="500" spans="4:14" ht="13">
      <c r="F500" s="1" t="s">
        <v>1815</v>
      </c>
      <c r="G500" s="99"/>
      <c r="N500" s="47" t="s">
        <v>1805</v>
      </c>
    </row>
    <row r="501" spans="4:14" ht="13">
      <c r="F501" s="1" t="s">
        <v>609</v>
      </c>
      <c r="G501" s="99"/>
      <c r="M501" s="1" t="s">
        <v>223</v>
      </c>
      <c r="N501" s="47" t="s">
        <v>224</v>
      </c>
    </row>
    <row r="502" spans="4:14" ht="13">
      <c r="F502" s="47" t="s">
        <v>1816</v>
      </c>
      <c r="G502" s="99"/>
      <c r="N502" s="1" t="s">
        <v>1632</v>
      </c>
    </row>
    <row r="503" spans="4:14" ht="13">
      <c r="D503" s="1" t="s">
        <v>1827</v>
      </c>
      <c r="E503" s="1" t="s">
        <v>1828</v>
      </c>
      <c r="F503" s="1" t="s">
        <v>1829</v>
      </c>
      <c r="G503" s="99"/>
      <c r="N503" s="47" t="s">
        <v>1807</v>
      </c>
    </row>
    <row r="504" spans="4:14" ht="13">
      <c r="F504" s="1" t="s">
        <v>1830</v>
      </c>
      <c r="G504" s="99"/>
      <c r="M504" s="1" t="s">
        <v>1810</v>
      </c>
      <c r="N504" s="47" t="s">
        <v>179</v>
      </c>
    </row>
    <row r="505" spans="4:14" ht="13">
      <c r="F505" s="1" t="s">
        <v>1831</v>
      </c>
      <c r="G505" s="99"/>
      <c r="N505" s="1" t="s">
        <v>1814</v>
      </c>
    </row>
    <row r="506" spans="4:14" ht="13">
      <c r="F506" s="1" t="s">
        <v>1832</v>
      </c>
      <c r="G506" s="99"/>
      <c r="N506" s="47" t="s">
        <v>605</v>
      </c>
    </row>
    <row r="507" spans="4:14" ht="13">
      <c r="F507" s="1" t="s">
        <v>1833</v>
      </c>
      <c r="G507" s="99"/>
      <c r="M507" s="1" t="s">
        <v>1811</v>
      </c>
      <c r="N507" s="1" t="s">
        <v>1764</v>
      </c>
    </row>
    <row r="508" spans="4:14" ht="13">
      <c r="F508" s="1" t="s">
        <v>1834</v>
      </c>
      <c r="G508" s="99"/>
      <c r="N508" s="47" t="s">
        <v>608</v>
      </c>
    </row>
    <row r="509" spans="4:14" ht="13">
      <c r="F509" s="1" t="s">
        <v>1835</v>
      </c>
      <c r="G509" s="99"/>
      <c r="N509" s="47" t="s">
        <v>1813</v>
      </c>
    </row>
    <row r="510" spans="4:14" ht="13">
      <c r="E510" s="1" t="s">
        <v>220</v>
      </c>
      <c r="F510" s="47" t="s">
        <v>221</v>
      </c>
      <c r="N510" s="47" t="s">
        <v>1816</v>
      </c>
    </row>
    <row r="511" spans="4:14" ht="13">
      <c r="E511" s="1" t="s">
        <v>1850</v>
      </c>
      <c r="F511" s="1" t="s">
        <v>1851</v>
      </c>
      <c r="G511" s="99"/>
      <c r="N511" s="1" t="s">
        <v>1806</v>
      </c>
    </row>
    <row r="512" spans="4:14" ht="13">
      <c r="F512" s="1" t="s">
        <v>1852</v>
      </c>
      <c r="G512" s="99"/>
      <c r="L512" s="1" t="s">
        <v>1827</v>
      </c>
      <c r="M512" s="19" t="s">
        <v>1828</v>
      </c>
      <c r="N512" s="1" t="s">
        <v>1487</v>
      </c>
    </row>
    <row r="513" spans="5:14" ht="13">
      <c r="E513" s="1" t="s">
        <v>1855</v>
      </c>
      <c r="F513" s="47" t="s">
        <v>1856</v>
      </c>
      <c r="G513" s="99"/>
      <c r="M513" s="1" t="s">
        <v>220</v>
      </c>
      <c r="N513" s="47" t="s">
        <v>221</v>
      </c>
    </row>
    <row r="514" spans="5:14" ht="13">
      <c r="F514" s="1" t="s">
        <v>1857</v>
      </c>
      <c r="G514" s="99"/>
      <c r="M514" s="19" t="s">
        <v>1850</v>
      </c>
      <c r="N514" s="1" t="s">
        <v>1887</v>
      </c>
    </row>
    <row r="515" spans="5:14" ht="13">
      <c r="E515" s="1" t="s">
        <v>1860</v>
      </c>
      <c r="F515" s="1" t="s">
        <v>1487</v>
      </c>
      <c r="G515" s="99"/>
      <c r="M515" s="1" t="s">
        <v>1855</v>
      </c>
      <c r="N515" s="47" t="s">
        <v>1856</v>
      </c>
    </row>
    <row r="516" spans="5:14" ht="13">
      <c r="F516" s="47" t="s">
        <v>1861</v>
      </c>
      <c r="G516" s="99"/>
      <c r="N516" s="1" t="s">
        <v>1623</v>
      </c>
    </row>
    <row r="517" spans="5:14" ht="13">
      <c r="E517" s="1" t="s">
        <v>1864</v>
      </c>
      <c r="F517" s="47" t="s">
        <v>1865</v>
      </c>
      <c r="G517" s="99"/>
      <c r="M517" s="1" t="s">
        <v>1860</v>
      </c>
      <c r="N517" s="47" t="s">
        <v>1861</v>
      </c>
    </row>
    <row r="518" spans="5:14" ht="13">
      <c r="E518" s="30" t="s">
        <v>1866</v>
      </c>
      <c r="F518" s="47" t="s">
        <v>1867</v>
      </c>
      <c r="G518" s="99"/>
      <c r="M518" s="19" t="s">
        <v>1864</v>
      </c>
      <c r="N518" s="47" t="s">
        <v>1868</v>
      </c>
    </row>
    <row r="519" spans="5:14" ht="13">
      <c r="F519" s="47" t="s">
        <v>1868</v>
      </c>
      <c r="G519" s="99"/>
      <c r="N519" s="47" t="s">
        <v>197</v>
      </c>
    </row>
    <row r="520" spans="5:14" ht="13">
      <c r="F520" s="47" t="s">
        <v>197</v>
      </c>
      <c r="G520" s="99"/>
      <c r="N520" s="47" t="s">
        <v>1898</v>
      </c>
    </row>
    <row r="521" spans="5:14" ht="13">
      <c r="F521" s="47" t="s">
        <v>1709</v>
      </c>
      <c r="G521" s="99"/>
      <c r="N521" s="47" t="s">
        <v>1886</v>
      </c>
    </row>
    <row r="522" spans="5:14" ht="13">
      <c r="F522" s="1" t="s">
        <v>1698</v>
      </c>
      <c r="G522" s="99"/>
      <c r="N522" s="47" t="s">
        <v>1885</v>
      </c>
    </row>
    <row r="523" spans="5:14" ht="13">
      <c r="F523" s="1" t="s">
        <v>1869</v>
      </c>
      <c r="G523" s="99"/>
      <c r="N523" s="47" t="s">
        <v>1899</v>
      </c>
    </row>
    <row r="524" spans="5:14" ht="13">
      <c r="F524" s="1" t="s">
        <v>1699</v>
      </c>
      <c r="G524" s="99"/>
      <c r="N524" s="1" t="s">
        <v>1634</v>
      </c>
    </row>
    <row r="525" spans="5:14" ht="13">
      <c r="F525" s="1" t="s">
        <v>1870</v>
      </c>
      <c r="G525" s="99"/>
      <c r="N525" s="47" t="s">
        <v>1867</v>
      </c>
    </row>
    <row r="526" spans="5:14" ht="13">
      <c r="F526" s="47" t="s">
        <v>1871</v>
      </c>
      <c r="G526" s="99"/>
      <c r="N526" s="47" t="s">
        <v>1871</v>
      </c>
    </row>
    <row r="527" spans="5:14" ht="13">
      <c r="E527" s="30" t="s">
        <v>1882</v>
      </c>
      <c r="F527" s="47" t="s">
        <v>1883</v>
      </c>
      <c r="G527" s="99"/>
      <c r="N527" s="47" t="s">
        <v>1709</v>
      </c>
    </row>
    <row r="528" spans="5:14" ht="13">
      <c r="F528" s="1" t="s">
        <v>1884</v>
      </c>
      <c r="G528" s="99"/>
      <c r="N528" s="1" t="s">
        <v>1719</v>
      </c>
    </row>
    <row r="529" spans="2:14" ht="13">
      <c r="F529" s="47" t="s">
        <v>1885</v>
      </c>
      <c r="G529" s="99"/>
      <c r="N529" s="1" t="s">
        <v>1852</v>
      </c>
    </row>
    <row r="530" spans="2:14" ht="13">
      <c r="F530" s="47" t="s">
        <v>1886</v>
      </c>
      <c r="G530" s="99"/>
      <c r="N530" s="1" t="s">
        <v>609</v>
      </c>
    </row>
    <row r="531" spans="2:14" ht="13">
      <c r="F531" s="1" t="s">
        <v>1887</v>
      </c>
      <c r="G531" s="99"/>
      <c r="N531" s="1" t="s">
        <v>1851</v>
      </c>
    </row>
    <row r="532" spans="2:14" ht="13">
      <c r="E532" s="30" t="s">
        <v>1897</v>
      </c>
      <c r="F532" s="47" t="s">
        <v>1898</v>
      </c>
      <c r="G532" s="99"/>
      <c r="N532" s="1" t="s">
        <v>1696</v>
      </c>
    </row>
    <row r="533" spans="2:14" ht="13">
      <c r="F533" s="47" t="s">
        <v>1899</v>
      </c>
      <c r="G533" s="99"/>
      <c r="N533" s="47" t="s">
        <v>1865</v>
      </c>
    </row>
    <row r="534" spans="2:14" ht="13">
      <c r="E534" s="1" t="s">
        <v>1905</v>
      </c>
      <c r="F534" s="47" t="s">
        <v>1906</v>
      </c>
      <c r="N534" s="47" t="s">
        <v>1883</v>
      </c>
    </row>
    <row r="535" spans="2:14" ht="13">
      <c r="C535" s="1" t="s">
        <v>1910</v>
      </c>
      <c r="E535" s="1" t="s">
        <v>1911</v>
      </c>
      <c r="F535" s="47" t="s">
        <v>1912</v>
      </c>
      <c r="G535" s="99"/>
      <c r="N535" s="1" t="s">
        <v>1700</v>
      </c>
    </row>
    <row r="536" spans="2:14" ht="13">
      <c r="F536" s="47" t="s">
        <v>1913</v>
      </c>
      <c r="G536" s="99"/>
      <c r="M536" s="1" t="s">
        <v>1905</v>
      </c>
      <c r="N536" s="47" t="s">
        <v>1906</v>
      </c>
    </row>
    <row r="537" spans="2:14" ht="13">
      <c r="E537" s="1" t="s">
        <v>1914</v>
      </c>
      <c r="F537" s="47" t="s">
        <v>1915</v>
      </c>
      <c r="K537" s="1" t="s">
        <v>1910</v>
      </c>
      <c r="M537" s="1" t="s">
        <v>1911</v>
      </c>
      <c r="N537" s="47" t="s">
        <v>1913</v>
      </c>
    </row>
    <row r="538" spans="2:14" ht="13">
      <c r="B538" s="1" t="s">
        <v>1917</v>
      </c>
      <c r="C538" s="1" t="s">
        <v>154</v>
      </c>
      <c r="E538" s="1" t="s">
        <v>298</v>
      </c>
      <c r="F538" s="1" t="s">
        <v>299</v>
      </c>
      <c r="N538" s="47" t="s">
        <v>1912</v>
      </c>
    </row>
    <row r="539" spans="2:14" ht="13">
      <c r="E539" s="1" t="s">
        <v>1918</v>
      </c>
      <c r="F539" s="1" t="s">
        <v>1919</v>
      </c>
      <c r="G539" s="99"/>
      <c r="M539" s="1" t="s">
        <v>1914</v>
      </c>
      <c r="N539" s="47" t="s">
        <v>1915</v>
      </c>
    </row>
    <row r="540" spans="2:14" ht="13">
      <c r="F540" s="47" t="s">
        <v>1920</v>
      </c>
      <c r="G540" s="99"/>
      <c r="J540" s="1" t="s">
        <v>1917</v>
      </c>
      <c r="K540" s="1" t="s">
        <v>154</v>
      </c>
      <c r="M540" s="19" t="s">
        <v>298</v>
      </c>
      <c r="N540" s="1" t="s">
        <v>185</v>
      </c>
    </row>
    <row r="541" spans="2:14" ht="13">
      <c r="F541" s="1" t="s">
        <v>1921</v>
      </c>
      <c r="G541" s="99"/>
      <c r="M541" s="1" t="s">
        <v>1918</v>
      </c>
      <c r="N541" s="47" t="s">
        <v>1925</v>
      </c>
    </row>
    <row r="542" spans="2:14" ht="13">
      <c r="F542" s="47" t="s">
        <v>1922</v>
      </c>
      <c r="G542" s="99"/>
      <c r="N542" s="47" t="s">
        <v>1924</v>
      </c>
    </row>
    <row r="543" spans="2:14" ht="13">
      <c r="F543" s="47" t="s">
        <v>1923</v>
      </c>
      <c r="G543" s="99"/>
      <c r="N543" s="47" t="s">
        <v>1923</v>
      </c>
    </row>
    <row r="544" spans="2:14" ht="13">
      <c r="F544" s="47" t="s">
        <v>1924</v>
      </c>
      <c r="G544" s="99"/>
      <c r="N544" s="1" t="s">
        <v>1988</v>
      </c>
    </row>
    <row r="545" spans="3:14" ht="13">
      <c r="F545" s="47" t="s">
        <v>1925</v>
      </c>
      <c r="G545" s="99"/>
      <c r="N545" s="47" t="s">
        <v>1922</v>
      </c>
    </row>
    <row r="546" spans="3:14" ht="13">
      <c r="E546" s="1" t="s">
        <v>1938</v>
      </c>
      <c r="F546" s="47" t="s">
        <v>1939</v>
      </c>
      <c r="G546" s="99"/>
      <c r="N546" s="47" t="s">
        <v>1920</v>
      </c>
    </row>
    <row r="547" spans="3:14" ht="13">
      <c r="F547" s="1" t="s">
        <v>1940</v>
      </c>
      <c r="G547" s="99"/>
      <c r="N547" s="1" t="s">
        <v>1948</v>
      </c>
    </row>
    <row r="548" spans="3:14" ht="13">
      <c r="E548" s="1" t="s">
        <v>1941</v>
      </c>
      <c r="F548" s="47" t="s">
        <v>1942</v>
      </c>
      <c r="G548" s="99"/>
      <c r="M548" s="1" t="s">
        <v>1938</v>
      </c>
      <c r="N548" s="47" t="s">
        <v>1939</v>
      </c>
    </row>
    <row r="549" spans="3:14" ht="13">
      <c r="F549" s="47" t="s">
        <v>1943</v>
      </c>
      <c r="G549" s="99"/>
      <c r="M549" s="1" t="s">
        <v>1941</v>
      </c>
      <c r="N549" s="47" t="s">
        <v>1942</v>
      </c>
    </row>
    <row r="550" spans="3:14" ht="13">
      <c r="F550" s="47" t="s">
        <v>1944</v>
      </c>
      <c r="G550" s="99"/>
      <c r="N550" s="47" t="s">
        <v>1943</v>
      </c>
    </row>
    <row r="551" spans="3:14" ht="13">
      <c r="E551" s="1" t="s">
        <v>276</v>
      </c>
      <c r="F551" s="47" t="s">
        <v>292</v>
      </c>
      <c r="G551" s="99"/>
      <c r="N551" s="47" t="s">
        <v>1944</v>
      </c>
    </row>
    <row r="552" spans="3:14" ht="13">
      <c r="F552" s="1" t="s">
        <v>294</v>
      </c>
      <c r="G552" s="99"/>
      <c r="N552" s="1" t="s">
        <v>1943</v>
      </c>
    </row>
    <row r="553" spans="3:14" ht="13">
      <c r="F553" s="47" t="s">
        <v>277</v>
      </c>
      <c r="G553" s="99"/>
      <c r="N553" s="1" t="s">
        <v>176</v>
      </c>
    </row>
    <row r="554" spans="3:14" ht="13">
      <c r="E554" s="1" t="s">
        <v>295</v>
      </c>
      <c r="F554" s="1" t="s">
        <v>1948</v>
      </c>
      <c r="G554" s="99"/>
      <c r="M554" s="1" t="s">
        <v>276</v>
      </c>
      <c r="N554" s="47" t="s">
        <v>277</v>
      </c>
    </row>
    <row r="555" spans="3:14" ht="13">
      <c r="F555" s="47" t="s">
        <v>1949</v>
      </c>
      <c r="G555" s="99"/>
      <c r="N555" s="47" t="s">
        <v>292</v>
      </c>
    </row>
    <row r="556" spans="3:14" ht="13">
      <c r="F556" s="47" t="s">
        <v>1950</v>
      </c>
      <c r="G556" s="99"/>
      <c r="M556" s="1" t="s">
        <v>295</v>
      </c>
      <c r="N556" s="47" t="s">
        <v>1951</v>
      </c>
    </row>
    <row r="557" spans="3:14" ht="13">
      <c r="F557" s="47" t="s">
        <v>1951</v>
      </c>
      <c r="G557" s="99"/>
      <c r="N557" s="47" t="s">
        <v>1950</v>
      </c>
    </row>
    <row r="558" spans="3:14" ht="13">
      <c r="C558" s="1" t="s">
        <v>1955</v>
      </c>
      <c r="E558" s="1" t="s">
        <v>204</v>
      </c>
      <c r="F558" s="1" t="s">
        <v>1956</v>
      </c>
      <c r="G558" s="99"/>
      <c r="N558" s="47" t="s">
        <v>1949</v>
      </c>
    </row>
    <row r="559" spans="3:14" ht="13">
      <c r="F559" s="1" t="s">
        <v>1957</v>
      </c>
      <c r="G559" s="99"/>
      <c r="K559" s="1" t="s">
        <v>1955</v>
      </c>
      <c r="M559" s="1" t="s">
        <v>204</v>
      </c>
      <c r="N559" s="47" t="s">
        <v>283</v>
      </c>
    </row>
    <row r="560" spans="3:14" ht="13">
      <c r="F560" s="1" t="s">
        <v>1734</v>
      </c>
      <c r="G560" s="99"/>
      <c r="N560" s="47" t="s">
        <v>205</v>
      </c>
    </row>
    <row r="561" spans="5:14" ht="13">
      <c r="F561" s="47" t="s">
        <v>1958</v>
      </c>
      <c r="G561" s="99"/>
      <c r="N561" s="47" t="s">
        <v>1958</v>
      </c>
    </row>
    <row r="562" spans="5:14" ht="13">
      <c r="F562" s="47" t="s">
        <v>205</v>
      </c>
      <c r="G562" s="99"/>
      <c r="N562" s="47" t="s">
        <v>615</v>
      </c>
    </row>
    <row r="563" spans="5:14" ht="13">
      <c r="F563" s="47" t="s">
        <v>283</v>
      </c>
      <c r="G563" s="99"/>
      <c r="N563" s="47" t="s">
        <v>209</v>
      </c>
    </row>
    <row r="564" spans="5:14" ht="13">
      <c r="F564" s="47" t="s">
        <v>209</v>
      </c>
      <c r="G564" s="99"/>
      <c r="M564" s="19" t="s">
        <v>1968</v>
      </c>
      <c r="N564" s="1" t="s">
        <v>1957</v>
      </c>
    </row>
    <row r="565" spans="5:14" ht="13">
      <c r="F565" s="1" t="s">
        <v>1735</v>
      </c>
      <c r="G565" s="99"/>
      <c r="N565" s="47" t="s">
        <v>1969</v>
      </c>
    </row>
    <row r="566" spans="5:14" ht="13">
      <c r="F566" s="1" t="s">
        <v>217</v>
      </c>
      <c r="G566" s="99"/>
      <c r="M566" s="19" t="s">
        <v>1972</v>
      </c>
      <c r="N566" s="1" t="s">
        <v>1735</v>
      </c>
    </row>
    <row r="567" spans="5:14" ht="13">
      <c r="F567" s="1" t="s">
        <v>1943</v>
      </c>
      <c r="G567" s="99"/>
      <c r="N567" s="47" t="s">
        <v>1736</v>
      </c>
    </row>
    <row r="568" spans="5:14" ht="13">
      <c r="F568" s="47" t="s">
        <v>615</v>
      </c>
      <c r="G568" s="99"/>
      <c r="N568" s="1" t="s">
        <v>1735</v>
      </c>
    </row>
    <row r="569" spans="5:14" ht="13">
      <c r="E569" s="1" t="s">
        <v>1968</v>
      </c>
      <c r="F569" s="47" t="s">
        <v>1969</v>
      </c>
      <c r="M569" s="1" t="s">
        <v>619</v>
      </c>
      <c r="N569" s="47" t="s">
        <v>620</v>
      </c>
    </row>
    <row r="570" spans="5:14" ht="13">
      <c r="E570" s="1" t="s">
        <v>1972</v>
      </c>
      <c r="F570" s="47" t="s">
        <v>1736</v>
      </c>
      <c r="N570" s="47" t="s">
        <v>621</v>
      </c>
    </row>
    <row r="571" spans="5:14" ht="13">
      <c r="E571" s="1" t="s">
        <v>619</v>
      </c>
      <c r="F571" s="47" t="s">
        <v>620</v>
      </c>
      <c r="G571" s="99"/>
      <c r="M571" s="1" t="s">
        <v>285</v>
      </c>
      <c r="N571" s="47" t="s">
        <v>1976</v>
      </c>
    </row>
    <row r="572" spans="5:14" ht="13">
      <c r="F572" s="47" t="s">
        <v>621</v>
      </c>
      <c r="G572" s="99"/>
      <c r="N572" s="47" t="s">
        <v>172</v>
      </c>
    </row>
    <row r="573" spans="5:14" ht="13">
      <c r="E573" s="1" t="s">
        <v>285</v>
      </c>
      <c r="F573" s="47" t="s">
        <v>172</v>
      </c>
      <c r="G573" s="99"/>
      <c r="N573" s="47" t="s">
        <v>1146</v>
      </c>
    </row>
    <row r="574" spans="5:14" ht="13">
      <c r="F574" s="47" t="s">
        <v>1975</v>
      </c>
      <c r="G574" s="99"/>
      <c r="N574" s="47" t="s">
        <v>1225</v>
      </c>
    </row>
    <row r="575" spans="5:14" ht="13">
      <c r="F575" s="47" t="s">
        <v>1976</v>
      </c>
      <c r="G575" s="99"/>
      <c r="N575" s="47" t="s">
        <v>1975</v>
      </c>
    </row>
    <row r="576" spans="5:14" ht="13">
      <c r="F576" s="47" t="s">
        <v>510</v>
      </c>
      <c r="G576" s="99"/>
      <c r="N576" s="1" t="s">
        <v>1976</v>
      </c>
    </row>
    <row r="577" spans="5:14" ht="13">
      <c r="F577" s="47" t="s">
        <v>1225</v>
      </c>
      <c r="G577" s="99"/>
      <c r="N577" s="47" t="s">
        <v>1977</v>
      </c>
    </row>
    <row r="578" spans="5:14" ht="13">
      <c r="F578" s="47" t="s">
        <v>1977</v>
      </c>
      <c r="G578" s="99"/>
      <c r="N578" s="47" t="s">
        <v>510</v>
      </c>
    </row>
    <row r="579" spans="5:14" ht="13">
      <c r="F579" s="47" t="s">
        <v>1146</v>
      </c>
      <c r="G579" s="99"/>
      <c r="M579" s="19" t="s">
        <v>287</v>
      </c>
      <c r="N579" s="1" t="s">
        <v>217</v>
      </c>
    </row>
    <row r="580" spans="5:14" ht="13">
      <c r="E580" s="1" t="s">
        <v>287</v>
      </c>
      <c r="F580" s="1" t="s">
        <v>1986</v>
      </c>
      <c r="G580" s="99"/>
      <c r="N580" s="1" t="s">
        <v>299</v>
      </c>
    </row>
    <row r="581" spans="5:14" ht="13">
      <c r="F581" s="1" t="s">
        <v>1987</v>
      </c>
      <c r="G581" s="99"/>
      <c r="N581" s="1" t="s">
        <v>623</v>
      </c>
    </row>
    <row r="582" spans="5:14" ht="13">
      <c r="F582" s="1" t="s">
        <v>622</v>
      </c>
      <c r="G582" s="99"/>
      <c r="M582" s="19" t="s">
        <v>1996</v>
      </c>
      <c r="N582" s="47" t="s">
        <v>1998</v>
      </c>
    </row>
    <row r="583" spans="5:14" ht="13">
      <c r="F583" s="1" t="s">
        <v>1988</v>
      </c>
      <c r="G583" s="99"/>
      <c r="N583" s="47" t="s">
        <v>1997</v>
      </c>
    </row>
    <row r="584" spans="5:14" ht="13">
      <c r="F584" s="1" t="s">
        <v>623</v>
      </c>
      <c r="G584" s="99"/>
      <c r="N584" s="1" t="s">
        <v>1921</v>
      </c>
    </row>
    <row r="585" spans="5:14" ht="13">
      <c r="E585" s="1" t="s">
        <v>1996</v>
      </c>
      <c r="F585" s="47" t="s">
        <v>1997</v>
      </c>
      <c r="G585" s="99"/>
      <c r="N585" s="1" t="s">
        <v>622</v>
      </c>
    </row>
    <row r="586" spans="5:14" ht="13">
      <c r="F586" s="47" t="s">
        <v>1998</v>
      </c>
      <c r="G586" s="99"/>
      <c r="M586" s="19" t="s">
        <v>2002</v>
      </c>
      <c r="N586" s="47" t="s">
        <v>2003</v>
      </c>
    </row>
    <row r="587" spans="5:14" ht="13">
      <c r="E587" s="1" t="s">
        <v>2002</v>
      </c>
      <c r="F587" s="47" t="s">
        <v>2003</v>
      </c>
      <c r="G587" s="99"/>
      <c r="N587" s="1" t="s">
        <v>294</v>
      </c>
    </row>
    <row r="588" spans="5:14" ht="13">
      <c r="F588" s="47" t="s">
        <v>2004</v>
      </c>
      <c r="G588" s="99"/>
      <c r="N588" s="1" t="s">
        <v>1987</v>
      </c>
    </row>
    <row r="589" spans="5:14" ht="13">
      <c r="F589" s="1"/>
      <c r="N589" s="47" t="s">
        <v>2004</v>
      </c>
    </row>
    <row r="590" spans="5:14" ht="13">
      <c r="F590" s="1"/>
      <c r="N590" s="1"/>
    </row>
    <row r="591" spans="5:14" ht="13">
      <c r="F591" s="1"/>
      <c r="I591" s="1" t="s">
        <v>2843</v>
      </c>
      <c r="N591" s="1"/>
    </row>
    <row r="592" spans="5:14" ht="13">
      <c r="F592" s="1"/>
      <c r="I592" s="1">
        <f>SUM(217*2)</f>
        <v>434</v>
      </c>
      <c r="J592" s="47" t="e">
        <f ca="1">_xludf.LAMBDA(vbc, IF(ISERROR(vbc), vbc, COUNTA(vbc)))(valuesByColor("cyan", "", F373:F588))</f>
        <v>#NAME?</v>
      </c>
      <c r="K592" s="47" t="e">
        <f ca="1">_xludf.LAMBDA(vbc, IF(ISERROR(vbc), vbc, COUNTA(vbc)))(valuesByColor("cyan", "", N373:N589))</f>
        <v>#NAME?</v>
      </c>
      <c r="L592" s="1" t="e">
        <f ca="1">SUM(J592,K592)</f>
        <v>#NAME?</v>
      </c>
      <c r="N592" s="1"/>
    </row>
    <row r="593" spans="6:14" ht="13">
      <c r="F593" s="1"/>
      <c r="N593" s="1"/>
    </row>
    <row r="594" spans="6:14" ht="13">
      <c r="F594" s="1"/>
      <c r="J594" s="1" t="e">
        <f ca="1">SUM(L592/I592)</f>
        <v>#NAME?</v>
      </c>
      <c r="N594" s="1"/>
    </row>
    <row r="595" spans="6:14" ht="13">
      <c r="F595" s="1"/>
      <c r="N595" s="1"/>
    </row>
    <row r="596" spans="6:14" ht="13">
      <c r="F596" s="1"/>
      <c r="N596" s="1"/>
    </row>
    <row r="597" spans="6:14" ht="13">
      <c r="F597" s="1"/>
      <c r="N597" s="1"/>
    </row>
    <row r="598" spans="6:14" ht="13">
      <c r="F598" s="1"/>
      <c r="N598" s="1"/>
    </row>
    <row r="599" spans="6:14" ht="13">
      <c r="F599" s="1"/>
      <c r="N599" s="1"/>
    </row>
    <row r="600" spans="6:14" ht="13">
      <c r="F600" s="1"/>
      <c r="N600" s="1"/>
    </row>
    <row r="601" spans="6:14" ht="13">
      <c r="F601" s="1"/>
      <c r="N601" s="1"/>
    </row>
    <row r="602" spans="6:14" ht="13">
      <c r="F602" s="1"/>
      <c r="N602" s="1"/>
    </row>
    <row r="603" spans="6:14" ht="13">
      <c r="F603" s="1"/>
      <c r="N603" s="1"/>
    </row>
    <row r="604" spans="6:14" ht="13">
      <c r="F604" s="1"/>
      <c r="N604" s="1"/>
    </row>
    <row r="605" spans="6:14" ht="13">
      <c r="F605" s="1"/>
      <c r="N605" s="1"/>
    </row>
    <row r="606" spans="6:14" ht="13">
      <c r="F606" s="1"/>
      <c r="N606" s="1"/>
    </row>
    <row r="607" spans="6:14" ht="13">
      <c r="F607" s="1"/>
      <c r="N607" s="1"/>
    </row>
    <row r="608" spans="6:14" ht="13">
      <c r="F608" s="1"/>
      <c r="N608" s="1"/>
    </row>
    <row r="609" spans="6:14" ht="13">
      <c r="F609" s="1"/>
      <c r="N609" s="1"/>
    </row>
    <row r="610" spans="6:14" ht="13">
      <c r="F610" s="1"/>
      <c r="N610" s="1"/>
    </row>
    <row r="611" spans="6:14" ht="13">
      <c r="F611" s="1"/>
      <c r="N611" s="1"/>
    </row>
    <row r="612" spans="6:14" ht="13">
      <c r="F612" s="1"/>
      <c r="N612" s="1"/>
    </row>
    <row r="613" spans="6:14" ht="13">
      <c r="F613" s="1"/>
      <c r="N613" s="1"/>
    </row>
    <row r="614" spans="6:14" ht="13">
      <c r="F614" s="1"/>
      <c r="N614" s="1"/>
    </row>
    <row r="615" spans="6:14" ht="13">
      <c r="F615" s="1"/>
      <c r="N615" s="1"/>
    </row>
    <row r="616" spans="6:14" ht="13">
      <c r="F616" s="1"/>
      <c r="N616" s="1"/>
    </row>
    <row r="617" spans="6:14" ht="13">
      <c r="F617" s="1"/>
      <c r="N617" s="1"/>
    </row>
    <row r="618" spans="6:14" ht="13">
      <c r="F618" s="1"/>
      <c r="N618" s="1"/>
    </row>
    <row r="619" spans="6:14" ht="13">
      <c r="F619" s="1"/>
      <c r="N619" s="1"/>
    </row>
    <row r="620" spans="6:14" ht="13">
      <c r="F620" s="1"/>
      <c r="N620" s="1"/>
    </row>
    <row r="621" spans="6:14" ht="13">
      <c r="F621" s="1"/>
      <c r="N621" s="1"/>
    </row>
    <row r="622" spans="6:14" ht="13">
      <c r="F622" s="1"/>
      <c r="N622" s="1"/>
    </row>
    <row r="623" spans="6:14" ht="13">
      <c r="F623" s="1"/>
      <c r="N623" s="1"/>
    </row>
    <row r="624" spans="6:14" ht="13">
      <c r="F624" s="1"/>
      <c r="N624" s="1"/>
    </row>
    <row r="625" spans="6:14" ht="13">
      <c r="F625" s="1"/>
      <c r="N625" s="1"/>
    </row>
    <row r="626" spans="6:14" ht="13">
      <c r="F626" s="1"/>
      <c r="N626" s="1"/>
    </row>
    <row r="627" spans="6:14" ht="13">
      <c r="F627" s="1"/>
      <c r="N627" s="1"/>
    </row>
    <row r="628" spans="6:14" ht="13">
      <c r="F628" s="1"/>
      <c r="N628" s="1"/>
    </row>
    <row r="629" spans="6:14" ht="13">
      <c r="F629" s="1"/>
      <c r="N629" s="1"/>
    </row>
    <row r="630" spans="6:14" ht="13">
      <c r="F630" s="1"/>
      <c r="N630" s="1"/>
    </row>
    <row r="631" spans="6:14" ht="13">
      <c r="F631" s="1"/>
      <c r="N631" s="1"/>
    </row>
    <row r="632" spans="6:14" ht="13">
      <c r="F632" s="1"/>
      <c r="N632" s="1"/>
    </row>
    <row r="633" spans="6:14" ht="13">
      <c r="F633" s="1"/>
      <c r="N633" s="1"/>
    </row>
    <row r="634" spans="6:14" ht="13">
      <c r="F634" s="1"/>
      <c r="N634" s="1"/>
    </row>
    <row r="635" spans="6:14" ht="13">
      <c r="F635" s="1"/>
      <c r="N635" s="1"/>
    </row>
    <row r="636" spans="6:14" ht="13">
      <c r="F636" s="1"/>
      <c r="N636" s="1"/>
    </row>
    <row r="637" spans="6:14" ht="13">
      <c r="F637" s="1"/>
      <c r="N637" s="1"/>
    </row>
    <row r="638" spans="6:14" ht="13">
      <c r="F638" s="1"/>
      <c r="N638" s="1"/>
    </row>
    <row r="639" spans="6:14" ht="13">
      <c r="F639" s="1"/>
      <c r="N639" s="1"/>
    </row>
    <row r="640" spans="6:14" ht="13">
      <c r="F640" s="1"/>
      <c r="N640" s="1"/>
    </row>
    <row r="641" spans="6:14" ht="13">
      <c r="F641" s="1"/>
      <c r="N641" s="1"/>
    </row>
    <row r="642" spans="6:14" ht="13">
      <c r="F642" s="1"/>
      <c r="N642" s="1"/>
    </row>
    <row r="643" spans="6:14" ht="13">
      <c r="F643" s="1"/>
      <c r="N643" s="1"/>
    </row>
    <row r="644" spans="6:14" ht="13">
      <c r="F644" s="1"/>
      <c r="N644" s="1"/>
    </row>
    <row r="645" spans="6:14" ht="13">
      <c r="F645" s="1"/>
      <c r="N645" s="1"/>
    </row>
    <row r="646" spans="6:14" ht="13">
      <c r="F646" s="1"/>
      <c r="N646" s="1"/>
    </row>
    <row r="647" spans="6:14" ht="13">
      <c r="F647" s="1"/>
      <c r="N647" s="1"/>
    </row>
    <row r="648" spans="6:14" ht="13">
      <c r="F648" s="1"/>
      <c r="N648" s="1"/>
    </row>
    <row r="649" spans="6:14" ht="13">
      <c r="F649" s="1"/>
      <c r="N649" s="1"/>
    </row>
    <row r="650" spans="6:14" ht="13">
      <c r="F650" s="1"/>
      <c r="N650" s="1"/>
    </row>
    <row r="651" spans="6:14" ht="13">
      <c r="F651" s="1"/>
      <c r="N651" s="1"/>
    </row>
    <row r="652" spans="6:14" ht="13">
      <c r="F652" s="1"/>
      <c r="N652" s="1"/>
    </row>
    <row r="653" spans="6:14" ht="13">
      <c r="F653" s="1"/>
      <c r="N653" s="1"/>
    </row>
    <row r="654" spans="6:14" ht="13">
      <c r="F654" s="1"/>
      <c r="N654" s="1"/>
    </row>
    <row r="655" spans="6:14" ht="13">
      <c r="F655" s="1"/>
      <c r="N655" s="1"/>
    </row>
    <row r="656" spans="6:14" ht="13">
      <c r="F656" s="1"/>
      <c r="N656" s="1"/>
    </row>
    <row r="657" spans="6:14" ht="13">
      <c r="F657" s="1"/>
      <c r="N657" s="1"/>
    </row>
    <row r="658" spans="6:14" ht="13">
      <c r="F658" s="1"/>
      <c r="N658" s="1"/>
    </row>
    <row r="659" spans="6:14" ht="13">
      <c r="F659" s="1"/>
      <c r="N659" s="1"/>
    </row>
    <row r="660" spans="6:14" ht="13">
      <c r="F660" s="1"/>
      <c r="N660" s="1"/>
    </row>
    <row r="661" spans="6:14" ht="13">
      <c r="F661" s="1"/>
      <c r="N661" s="1"/>
    </row>
    <row r="662" spans="6:14" ht="13">
      <c r="F662" s="1"/>
      <c r="N662" s="1"/>
    </row>
    <row r="663" spans="6:14" ht="13">
      <c r="F663" s="1"/>
      <c r="N663" s="1"/>
    </row>
    <row r="664" spans="6:14" ht="13">
      <c r="F664" s="1"/>
      <c r="N664" s="1"/>
    </row>
    <row r="665" spans="6:14" ht="13">
      <c r="F665" s="1"/>
      <c r="N665" s="1"/>
    </row>
    <row r="666" spans="6:14" ht="13">
      <c r="F666" s="1"/>
      <c r="N666" s="1"/>
    </row>
    <row r="667" spans="6:14" ht="13">
      <c r="F667" s="1"/>
      <c r="N667" s="1"/>
    </row>
    <row r="668" spans="6:14" ht="13">
      <c r="F668" s="1"/>
      <c r="N668" s="1"/>
    </row>
    <row r="669" spans="6:14" ht="13">
      <c r="F669" s="1"/>
      <c r="N669" s="1"/>
    </row>
    <row r="670" spans="6:14" ht="13">
      <c r="F670" s="1"/>
      <c r="N670" s="1"/>
    </row>
    <row r="671" spans="6:14" ht="13">
      <c r="F671" s="1"/>
      <c r="N671" s="1"/>
    </row>
    <row r="672" spans="6:14" ht="13">
      <c r="F672" s="1"/>
      <c r="N672" s="1"/>
    </row>
    <row r="673" spans="6:14" ht="13">
      <c r="F673" s="1"/>
      <c r="N673" s="1"/>
    </row>
    <row r="674" spans="6:14" ht="13">
      <c r="F674" s="1"/>
      <c r="N674" s="1"/>
    </row>
    <row r="675" spans="6:14" ht="13">
      <c r="F675" s="1"/>
      <c r="N675" s="1"/>
    </row>
    <row r="676" spans="6:14" ht="13">
      <c r="F676" s="1"/>
      <c r="N676" s="1"/>
    </row>
    <row r="677" spans="6:14" ht="13">
      <c r="F677" s="1"/>
      <c r="N677" s="1"/>
    </row>
    <row r="678" spans="6:14" ht="13">
      <c r="F678" s="1"/>
      <c r="N678" s="1"/>
    </row>
    <row r="679" spans="6:14" ht="13">
      <c r="F679" s="1"/>
      <c r="N679" s="1"/>
    </row>
    <row r="680" spans="6:14" ht="13">
      <c r="F680" s="1"/>
      <c r="N680" s="1"/>
    </row>
    <row r="681" spans="6:14" ht="13">
      <c r="F681" s="1"/>
      <c r="N681" s="1"/>
    </row>
    <row r="682" spans="6:14" ht="13">
      <c r="F682" s="1"/>
      <c r="N682" s="1"/>
    </row>
    <row r="683" spans="6:14" ht="13">
      <c r="F683" s="1"/>
      <c r="N683" s="1"/>
    </row>
    <row r="684" spans="6:14" ht="13">
      <c r="F684" s="1"/>
      <c r="N684" s="1"/>
    </row>
    <row r="685" spans="6:14" ht="13">
      <c r="F685" s="1"/>
      <c r="N685" s="1"/>
    </row>
    <row r="686" spans="6:14" ht="13">
      <c r="F686" s="1"/>
      <c r="N686" s="1"/>
    </row>
    <row r="687" spans="6:14" ht="13">
      <c r="F687" s="1"/>
      <c r="N687" s="1"/>
    </row>
    <row r="688" spans="6:14" ht="13">
      <c r="F688" s="1"/>
      <c r="N688" s="1"/>
    </row>
    <row r="689" spans="6:14" ht="13">
      <c r="F689" s="1"/>
      <c r="N689" s="1"/>
    </row>
    <row r="690" spans="6:14" ht="13">
      <c r="F690" s="1"/>
      <c r="N690" s="1"/>
    </row>
    <row r="691" spans="6:14" ht="13">
      <c r="F691" s="1"/>
      <c r="N691" s="1"/>
    </row>
    <row r="692" spans="6:14" ht="13">
      <c r="F692" s="1"/>
      <c r="N692" s="1"/>
    </row>
    <row r="693" spans="6:14" ht="13">
      <c r="F693" s="1"/>
      <c r="N693" s="1"/>
    </row>
    <row r="694" spans="6:14" ht="13">
      <c r="F694" s="1"/>
      <c r="N694" s="1"/>
    </row>
    <row r="695" spans="6:14" ht="13">
      <c r="F695" s="1"/>
      <c r="N695" s="1"/>
    </row>
    <row r="696" spans="6:14" ht="13">
      <c r="F696" s="1"/>
      <c r="N696" s="1"/>
    </row>
    <row r="697" spans="6:14" ht="13">
      <c r="F697" s="1"/>
      <c r="N697" s="1"/>
    </row>
    <row r="698" spans="6:14" ht="13">
      <c r="F698" s="1"/>
      <c r="N698" s="1"/>
    </row>
    <row r="699" spans="6:14" ht="13">
      <c r="F699" s="1"/>
      <c r="N699" s="1"/>
    </row>
    <row r="700" spans="6:14" ht="13">
      <c r="F700" s="1"/>
      <c r="N700" s="1"/>
    </row>
    <row r="701" spans="6:14" ht="13">
      <c r="F701" s="1"/>
      <c r="N701" s="1"/>
    </row>
    <row r="702" spans="6:14" ht="13">
      <c r="F702" s="1"/>
      <c r="N702" s="1"/>
    </row>
    <row r="703" spans="6:14" ht="13">
      <c r="F703" s="1"/>
      <c r="N703" s="1"/>
    </row>
    <row r="704" spans="6:14" ht="13">
      <c r="F704" s="1"/>
      <c r="N704" s="1"/>
    </row>
    <row r="705" spans="6:14" ht="13">
      <c r="F705" s="1"/>
      <c r="N705" s="1"/>
    </row>
    <row r="706" spans="6:14" ht="13">
      <c r="F706" s="1"/>
      <c r="N706" s="1"/>
    </row>
    <row r="707" spans="6:14" ht="13">
      <c r="F707" s="1"/>
      <c r="N707" s="1"/>
    </row>
    <row r="708" spans="6:14" ht="13">
      <c r="F708" s="1"/>
      <c r="N708" s="1"/>
    </row>
    <row r="709" spans="6:14" ht="13">
      <c r="F709" s="1"/>
      <c r="N709" s="1"/>
    </row>
    <row r="710" spans="6:14" ht="13">
      <c r="F710" s="1"/>
      <c r="N710" s="1"/>
    </row>
    <row r="711" spans="6:14" ht="13">
      <c r="F711" s="1"/>
      <c r="N711" s="1"/>
    </row>
    <row r="712" spans="6:14" ht="13">
      <c r="F712" s="1"/>
      <c r="N712" s="1"/>
    </row>
    <row r="713" spans="6:14" ht="13">
      <c r="F713" s="1"/>
      <c r="N713" s="1"/>
    </row>
    <row r="714" spans="6:14" ht="13">
      <c r="F714" s="1"/>
      <c r="N714" s="1"/>
    </row>
    <row r="715" spans="6:14" ht="13">
      <c r="F715" s="1"/>
      <c r="N715" s="1"/>
    </row>
    <row r="716" spans="6:14" ht="13">
      <c r="F716" s="1"/>
      <c r="N716" s="1"/>
    </row>
    <row r="717" spans="6:14" ht="13">
      <c r="F717" s="1"/>
      <c r="N717" s="1"/>
    </row>
    <row r="718" spans="6:14" ht="13">
      <c r="F718" s="1"/>
      <c r="N718" s="1"/>
    </row>
    <row r="719" spans="6:14" ht="13">
      <c r="F719" s="1"/>
      <c r="N719" s="1"/>
    </row>
    <row r="720" spans="6:14" ht="13">
      <c r="F720" s="1"/>
      <c r="N720" s="1"/>
    </row>
    <row r="721" spans="6:14" ht="13">
      <c r="F721" s="1"/>
      <c r="N721" s="1"/>
    </row>
    <row r="722" spans="6:14" ht="13">
      <c r="F722" s="1"/>
      <c r="N722" s="1"/>
    </row>
    <row r="723" spans="6:14" ht="13">
      <c r="F723" s="1"/>
      <c r="N723" s="1"/>
    </row>
    <row r="724" spans="6:14" ht="13">
      <c r="F724" s="1"/>
      <c r="N724" s="1"/>
    </row>
    <row r="725" spans="6:14" ht="13">
      <c r="F725" s="1"/>
      <c r="N725" s="1"/>
    </row>
    <row r="726" spans="6:14" ht="13">
      <c r="F726" s="1"/>
      <c r="N726" s="1"/>
    </row>
    <row r="727" spans="6:14" ht="13">
      <c r="F727" s="1"/>
      <c r="N727" s="1"/>
    </row>
    <row r="728" spans="6:14" ht="13">
      <c r="F728" s="1"/>
      <c r="N728" s="1"/>
    </row>
    <row r="729" spans="6:14" ht="13">
      <c r="F729" s="1"/>
      <c r="N729" s="1"/>
    </row>
    <row r="730" spans="6:14" ht="13">
      <c r="F730" s="1"/>
      <c r="N730" s="1"/>
    </row>
    <row r="731" spans="6:14" ht="13">
      <c r="F731" s="1"/>
      <c r="N731" s="1"/>
    </row>
    <row r="732" spans="6:14" ht="13">
      <c r="F732" s="1"/>
      <c r="N732" s="1"/>
    </row>
    <row r="733" spans="6:14" ht="13">
      <c r="F733" s="1"/>
      <c r="N733" s="1"/>
    </row>
    <row r="734" spans="6:14" ht="13">
      <c r="F734" s="1"/>
      <c r="N734" s="1"/>
    </row>
    <row r="735" spans="6:14" ht="13">
      <c r="F735" s="1"/>
      <c r="N735" s="1"/>
    </row>
    <row r="736" spans="6:14" ht="13">
      <c r="F736" s="1"/>
      <c r="N736" s="1"/>
    </row>
    <row r="737" spans="6:14" ht="13">
      <c r="F737" s="1"/>
      <c r="N737" s="1"/>
    </row>
    <row r="738" spans="6:14" ht="13">
      <c r="F738" s="1"/>
      <c r="N738" s="1"/>
    </row>
    <row r="739" spans="6:14" ht="13">
      <c r="F739" s="1"/>
      <c r="N739" s="1"/>
    </row>
    <row r="740" spans="6:14" ht="13">
      <c r="F740" s="1"/>
      <c r="N740" s="1"/>
    </row>
    <row r="741" spans="6:14" ht="13">
      <c r="F741" s="1"/>
      <c r="N741" s="1"/>
    </row>
    <row r="742" spans="6:14" ht="13">
      <c r="F742" s="1"/>
      <c r="N742" s="1"/>
    </row>
    <row r="743" spans="6:14" ht="13">
      <c r="F743" s="1"/>
      <c r="N743" s="1"/>
    </row>
    <row r="744" spans="6:14" ht="13">
      <c r="F744" s="1"/>
      <c r="N744" s="1"/>
    </row>
    <row r="745" spans="6:14" ht="13">
      <c r="F745" s="1"/>
      <c r="N745" s="1"/>
    </row>
    <row r="746" spans="6:14" ht="13">
      <c r="F746" s="1"/>
      <c r="N746" s="1"/>
    </row>
    <row r="747" spans="6:14" ht="13">
      <c r="F747" s="1"/>
      <c r="N747" s="1"/>
    </row>
    <row r="748" spans="6:14" ht="13">
      <c r="F748" s="1"/>
      <c r="N748" s="1"/>
    </row>
    <row r="749" spans="6:14" ht="13">
      <c r="F749" s="1"/>
      <c r="N749" s="1"/>
    </row>
    <row r="750" spans="6:14" ht="13">
      <c r="F750" s="1"/>
      <c r="N750" s="1"/>
    </row>
    <row r="751" spans="6:14" ht="13">
      <c r="F751" s="1"/>
      <c r="N751" s="1"/>
    </row>
    <row r="752" spans="6:14" ht="13">
      <c r="F752" s="1"/>
      <c r="N752" s="1"/>
    </row>
    <row r="753" spans="6:14" ht="13">
      <c r="F753" s="1"/>
      <c r="N753" s="1"/>
    </row>
    <row r="754" spans="6:14" ht="13">
      <c r="F754" s="1"/>
      <c r="N754" s="1"/>
    </row>
    <row r="755" spans="6:14" ht="13">
      <c r="F755" s="1"/>
      <c r="N755" s="1"/>
    </row>
    <row r="756" spans="6:14" ht="13">
      <c r="F756" s="1"/>
      <c r="N756" s="1"/>
    </row>
    <row r="757" spans="6:14" ht="13">
      <c r="F757" s="1"/>
      <c r="N757" s="1"/>
    </row>
    <row r="758" spans="6:14" ht="13">
      <c r="F758" s="1"/>
      <c r="N758" s="1"/>
    </row>
    <row r="759" spans="6:14" ht="13">
      <c r="F759" s="1"/>
      <c r="N759" s="1"/>
    </row>
    <row r="760" spans="6:14" ht="13">
      <c r="F760" s="1"/>
      <c r="N760" s="1"/>
    </row>
    <row r="761" spans="6:14" ht="13">
      <c r="F761" s="1"/>
      <c r="N761" s="1"/>
    </row>
    <row r="762" spans="6:14" ht="13">
      <c r="F762" s="1"/>
      <c r="N762" s="1"/>
    </row>
    <row r="763" spans="6:14" ht="13">
      <c r="F763" s="1"/>
      <c r="N763" s="1"/>
    </row>
    <row r="764" spans="6:14" ht="13">
      <c r="F764" s="1"/>
      <c r="N764" s="1"/>
    </row>
    <row r="765" spans="6:14" ht="13">
      <c r="F765" s="1"/>
      <c r="N765" s="1"/>
    </row>
    <row r="766" spans="6:14" ht="13">
      <c r="F766" s="1"/>
      <c r="N766" s="1"/>
    </row>
    <row r="767" spans="6:14" ht="13">
      <c r="F767" s="1"/>
      <c r="N767" s="1"/>
    </row>
    <row r="768" spans="6:14" ht="13">
      <c r="F768" s="1"/>
      <c r="N768" s="1"/>
    </row>
    <row r="769" spans="6:14" ht="13">
      <c r="F769" s="1"/>
      <c r="N769" s="1"/>
    </row>
    <row r="770" spans="6:14" ht="13">
      <c r="F770" s="1"/>
      <c r="N770" s="1"/>
    </row>
    <row r="771" spans="6:14" ht="13">
      <c r="F771" s="1"/>
      <c r="N771" s="1"/>
    </row>
    <row r="772" spans="6:14" ht="13">
      <c r="F772" s="1"/>
      <c r="N772" s="1"/>
    </row>
    <row r="773" spans="6:14" ht="13">
      <c r="F773" s="1"/>
      <c r="N773" s="1"/>
    </row>
    <row r="774" spans="6:14" ht="13">
      <c r="F774" s="1"/>
      <c r="N774" s="1"/>
    </row>
    <row r="775" spans="6:14" ht="13">
      <c r="F775" s="1"/>
      <c r="N775" s="1"/>
    </row>
    <row r="776" spans="6:14" ht="13">
      <c r="F776" s="1"/>
      <c r="N776" s="1"/>
    </row>
    <row r="777" spans="6:14" ht="13">
      <c r="F777" s="1"/>
      <c r="N777" s="1"/>
    </row>
    <row r="778" spans="6:14" ht="13">
      <c r="F778" s="1"/>
      <c r="N778" s="1"/>
    </row>
    <row r="779" spans="6:14" ht="13">
      <c r="F779" s="1"/>
      <c r="N779" s="1"/>
    </row>
    <row r="780" spans="6:14" ht="13">
      <c r="F780" s="1"/>
      <c r="N780" s="1"/>
    </row>
    <row r="781" spans="6:14" ht="13">
      <c r="F781" s="1"/>
      <c r="N781" s="1"/>
    </row>
    <row r="782" spans="6:14" ht="13">
      <c r="F782" s="1"/>
      <c r="N782" s="1"/>
    </row>
    <row r="783" spans="6:14" ht="13">
      <c r="F783" s="1"/>
      <c r="N783" s="1"/>
    </row>
    <row r="784" spans="6:14" ht="13">
      <c r="F784" s="1"/>
      <c r="N784" s="1"/>
    </row>
    <row r="785" spans="6:14" ht="13">
      <c r="F785" s="1"/>
      <c r="N785" s="1"/>
    </row>
    <row r="786" spans="6:14" ht="13">
      <c r="F786" s="1"/>
      <c r="N786" s="1"/>
    </row>
    <row r="787" spans="6:14" ht="13">
      <c r="F787" s="1"/>
      <c r="N787" s="1"/>
    </row>
    <row r="788" spans="6:14" ht="13">
      <c r="F788" s="1"/>
      <c r="N788" s="1"/>
    </row>
    <row r="789" spans="6:14" ht="13">
      <c r="F789" s="1"/>
      <c r="N789" s="1"/>
    </row>
    <row r="790" spans="6:14" ht="13">
      <c r="F790" s="1"/>
      <c r="N790" s="1"/>
    </row>
    <row r="791" spans="6:14" ht="13">
      <c r="F791" s="1"/>
      <c r="N791" s="1"/>
    </row>
    <row r="792" spans="6:14" ht="13">
      <c r="F792" s="1"/>
      <c r="N792" s="1"/>
    </row>
    <row r="793" spans="6:14" ht="13">
      <c r="F793" s="1"/>
      <c r="N793" s="1"/>
    </row>
    <row r="794" spans="6:14" ht="13">
      <c r="F794" s="1"/>
      <c r="N794" s="1"/>
    </row>
    <row r="795" spans="6:14" ht="13">
      <c r="F795" s="1"/>
      <c r="N795" s="1"/>
    </row>
    <row r="796" spans="6:14" ht="13">
      <c r="F796" s="1"/>
      <c r="N796" s="1"/>
    </row>
    <row r="797" spans="6:14" ht="13">
      <c r="F797" s="1"/>
      <c r="N797" s="1"/>
    </row>
    <row r="798" spans="6:14" ht="13">
      <c r="F798" s="1"/>
      <c r="N798" s="1"/>
    </row>
    <row r="799" spans="6:14" ht="13">
      <c r="F799" s="1"/>
      <c r="N799" s="1"/>
    </row>
    <row r="800" spans="6:14" ht="13">
      <c r="F800" s="1"/>
      <c r="N800" s="1"/>
    </row>
    <row r="801" spans="6:14" ht="13">
      <c r="F801" s="1"/>
      <c r="N801" s="1"/>
    </row>
    <row r="802" spans="6:14" ht="13">
      <c r="F802" s="1"/>
      <c r="N802" s="1"/>
    </row>
    <row r="803" spans="6:14" ht="13">
      <c r="F803" s="1"/>
      <c r="N803" s="1"/>
    </row>
    <row r="804" spans="6:14" ht="13">
      <c r="F804" s="1"/>
      <c r="N804" s="1"/>
    </row>
    <row r="805" spans="6:14" ht="13">
      <c r="F805" s="1"/>
      <c r="N805" s="1"/>
    </row>
    <row r="806" spans="6:14" ht="13">
      <c r="F806" s="1"/>
      <c r="N806" s="1"/>
    </row>
    <row r="807" spans="6:14" ht="13">
      <c r="F807" s="1"/>
      <c r="N807" s="1"/>
    </row>
    <row r="808" spans="6:14" ht="13">
      <c r="F808" s="1"/>
      <c r="N808" s="1"/>
    </row>
    <row r="809" spans="6:14" ht="13">
      <c r="F809" s="1"/>
      <c r="N809" s="1"/>
    </row>
    <row r="810" spans="6:14" ht="13">
      <c r="F810" s="1"/>
      <c r="N810" s="1"/>
    </row>
    <row r="811" spans="6:14" ht="13">
      <c r="F811" s="1"/>
      <c r="N811" s="1"/>
    </row>
    <row r="812" spans="6:14" ht="13">
      <c r="F812" s="1"/>
      <c r="N812" s="1"/>
    </row>
    <row r="813" spans="6:14" ht="13">
      <c r="F813" s="1"/>
      <c r="N813" s="1"/>
    </row>
    <row r="814" spans="6:14" ht="13">
      <c r="F814" s="1"/>
      <c r="N814" s="1"/>
    </row>
    <row r="815" spans="6:14" ht="13">
      <c r="F815" s="1"/>
      <c r="N815" s="1"/>
    </row>
    <row r="816" spans="6:14" ht="13">
      <c r="F816" s="1"/>
      <c r="N816" s="1"/>
    </row>
    <row r="817" spans="6:14" ht="13">
      <c r="F817" s="1"/>
      <c r="N817" s="1"/>
    </row>
    <row r="818" spans="6:14" ht="13">
      <c r="F818" s="1"/>
      <c r="N818" s="1"/>
    </row>
    <row r="819" spans="6:14" ht="13">
      <c r="F819" s="1"/>
      <c r="N819" s="1"/>
    </row>
    <row r="820" spans="6:14" ht="13">
      <c r="F820" s="1"/>
      <c r="N820" s="1"/>
    </row>
    <row r="821" spans="6:14" ht="13">
      <c r="F821" s="1"/>
      <c r="N821" s="1"/>
    </row>
    <row r="822" spans="6:14" ht="13">
      <c r="F822" s="1"/>
      <c r="N822" s="1"/>
    </row>
    <row r="823" spans="6:14" ht="13">
      <c r="F823" s="1"/>
      <c r="N823" s="1"/>
    </row>
    <row r="824" spans="6:14" ht="13">
      <c r="F824" s="1"/>
      <c r="N824" s="1"/>
    </row>
    <row r="825" spans="6:14" ht="13">
      <c r="F825" s="1"/>
      <c r="N825" s="1"/>
    </row>
    <row r="826" spans="6:14" ht="13">
      <c r="F826" s="1"/>
      <c r="N826" s="1"/>
    </row>
    <row r="827" spans="6:14" ht="13">
      <c r="F827" s="1"/>
      <c r="N827" s="1"/>
    </row>
    <row r="828" spans="6:14" ht="13">
      <c r="F828" s="1"/>
      <c r="N828" s="1"/>
    </row>
    <row r="829" spans="6:14" ht="13">
      <c r="F829" s="1"/>
      <c r="N829" s="1"/>
    </row>
    <row r="830" spans="6:14" ht="13">
      <c r="F830" s="1"/>
      <c r="N830" s="1"/>
    </row>
    <row r="831" spans="6:14" ht="13">
      <c r="F831" s="1"/>
      <c r="N831" s="1"/>
    </row>
    <row r="832" spans="6:14" ht="13">
      <c r="F832" s="1"/>
      <c r="N832" s="1"/>
    </row>
    <row r="833" spans="6:14" ht="13">
      <c r="F833" s="1"/>
      <c r="N833" s="1"/>
    </row>
    <row r="834" spans="6:14" ht="13">
      <c r="F834" s="1"/>
      <c r="N834" s="1"/>
    </row>
    <row r="835" spans="6:14" ht="13">
      <c r="F835" s="1"/>
      <c r="N835" s="1"/>
    </row>
    <row r="836" spans="6:14" ht="13">
      <c r="F836" s="1"/>
      <c r="N836" s="1"/>
    </row>
    <row r="837" spans="6:14" ht="13">
      <c r="F837" s="1"/>
      <c r="N837" s="1"/>
    </row>
    <row r="838" spans="6:14" ht="13">
      <c r="F838" s="1"/>
      <c r="N838" s="1"/>
    </row>
    <row r="839" spans="6:14" ht="13">
      <c r="F839" s="1"/>
      <c r="N839" s="1"/>
    </row>
    <row r="840" spans="6:14" ht="13">
      <c r="F840" s="1"/>
      <c r="N840" s="1"/>
    </row>
    <row r="841" spans="6:14" ht="13">
      <c r="F841" s="1"/>
      <c r="N841" s="1"/>
    </row>
    <row r="842" spans="6:14" ht="13">
      <c r="F842" s="1"/>
      <c r="N842" s="1"/>
    </row>
    <row r="843" spans="6:14" ht="13">
      <c r="F843" s="1"/>
      <c r="N843" s="1"/>
    </row>
    <row r="844" spans="6:14" ht="13">
      <c r="F844" s="1"/>
      <c r="N844" s="1"/>
    </row>
    <row r="845" spans="6:14" ht="13">
      <c r="F845" s="1"/>
      <c r="N845" s="1"/>
    </row>
    <row r="846" spans="6:14" ht="13">
      <c r="F846" s="1"/>
      <c r="N846" s="1"/>
    </row>
    <row r="847" spans="6:14" ht="13">
      <c r="F847" s="1"/>
      <c r="N847" s="1"/>
    </row>
    <row r="848" spans="6:14" ht="13">
      <c r="F848" s="1"/>
      <c r="N848" s="1"/>
    </row>
    <row r="849" spans="6:14" ht="13">
      <c r="F849" s="1"/>
      <c r="N849" s="1"/>
    </row>
    <row r="850" spans="6:14" ht="13">
      <c r="F850" s="1"/>
      <c r="N850" s="1"/>
    </row>
    <row r="851" spans="6:14" ht="13">
      <c r="F851" s="1"/>
      <c r="N851" s="1"/>
    </row>
    <row r="852" spans="6:14" ht="13">
      <c r="F852" s="1"/>
      <c r="N852" s="1"/>
    </row>
    <row r="853" spans="6:14" ht="13">
      <c r="F853" s="1"/>
      <c r="N853" s="1"/>
    </row>
    <row r="854" spans="6:14" ht="13">
      <c r="F854" s="1"/>
      <c r="N854" s="1"/>
    </row>
    <row r="855" spans="6:14" ht="13">
      <c r="F855" s="1"/>
      <c r="N855" s="1"/>
    </row>
    <row r="856" spans="6:14" ht="13">
      <c r="F856" s="1"/>
      <c r="N856" s="1"/>
    </row>
    <row r="857" spans="6:14" ht="13">
      <c r="F857" s="1"/>
      <c r="N857" s="1"/>
    </row>
    <row r="858" spans="6:14" ht="13">
      <c r="F858" s="1"/>
      <c r="N858" s="1"/>
    </row>
    <row r="859" spans="6:14" ht="13">
      <c r="F859" s="1"/>
      <c r="N859" s="1"/>
    </row>
    <row r="860" spans="6:14" ht="13">
      <c r="F860" s="1"/>
      <c r="N860" s="1"/>
    </row>
    <row r="861" spans="6:14" ht="13">
      <c r="F861" s="1"/>
      <c r="N861" s="1"/>
    </row>
    <row r="862" spans="6:14" ht="13">
      <c r="F862" s="1"/>
      <c r="N862" s="1"/>
    </row>
    <row r="863" spans="6:14" ht="13">
      <c r="F863" s="1"/>
      <c r="N863" s="1"/>
    </row>
    <row r="864" spans="6:14" ht="13">
      <c r="F864" s="1"/>
      <c r="N864" s="1"/>
    </row>
    <row r="865" spans="6:14" ht="13">
      <c r="F865" s="1"/>
      <c r="N865" s="1"/>
    </row>
    <row r="866" spans="6:14" ht="13">
      <c r="F866" s="1"/>
      <c r="N866" s="1"/>
    </row>
    <row r="867" spans="6:14" ht="13">
      <c r="F867" s="1"/>
      <c r="N867" s="1"/>
    </row>
    <row r="868" spans="6:14" ht="13">
      <c r="F868" s="1"/>
      <c r="N868" s="1"/>
    </row>
    <row r="869" spans="6:14" ht="13">
      <c r="F869" s="1"/>
      <c r="N869" s="1"/>
    </row>
    <row r="870" spans="6:14" ht="13">
      <c r="F870" s="1"/>
      <c r="N870" s="1"/>
    </row>
    <row r="871" spans="6:14" ht="13">
      <c r="F871" s="1"/>
      <c r="N871" s="1"/>
    </row>
    <row r="872" spans="6:14" ht="13">
      <c r="F872" s="1"/>
      <c r="N872" s="1"/>
    </row>
    <row r="873" spans="6:14" ht="13">
      <c r="F873" s="1"/>
      <c r="N873" s="1"/>
    </row>
    <row r="874" spans="6:14" ht="13">
      <c r="F874" s="1"/>
      <c r="N874" s="1"/>
    </row>
    <row r="875" spans="6:14" ht="13">
      <c r="F875" s="1"/>
      <c r="N875" s="1"/>
    </row>
    <row r="876" spans="6:14" ht="13">
      <c r="F876" s="1"/>
      <c r="N876" s="1"/>
    </row>
    <row r="877" spans="6:14" ht="13">
      <c r="F877" s="1"/>
      <c r="N877" s="1"/>
    </row>
    <row r="878" spans="6:14" ht="13">
      <c r="F878" s="1"/>
      <c r="N878" s="1"/>
    </row>
    <row r="879" spans="6:14" ht="13">
      <c r="F879" s="1"/>
      <c r="N879" s="1"/>
    </row>
    <row r="880" spans="6:14" ht="13">
      <c r="F880" s="1"/>
      <c r="N880" s="1"/>
    </row>
    <row r="881" spans="6:14" ht="13">
      <c r="F881" s="1"/>
      <c r="N881" s="1"/>
    </row>
    <row r="882" spans="6:14" ht="13">
      <c r="F882" s="1"/>
      <c r="N882" s="1"/>
    </row>
    <row r="883" spans="6:14" ht="13">
      <c r="F883" s="1"/>
      <c r="N883" s="1"/>
    </row>
    <row r="884" spans="6:14" ht="13">
      <c r="F884" s="1"/>
      <c r="N884" s="1"/>
    </row>
    <row r="885" spans="6:14" ht="13">
      <c r="F885" s="1"/>
      <c r="N885" s="1"/>
    </row>
    <row r="886" spans="6:14" ht="13">
      <c r="F886" s="1"/>
      <c r="N886" s="1"/>
    </row>
    <row r="887" spans="6:14" ht="13">
      <c r="F887" s="1"/>
      <c r="N887" s="1"/>
    </row>
    <row r="888" spans="6:14" ht="13">
      <c r="F888" s="1"/>
      <c r="N888" s="1"/>
    </row>
    <row r="889" spans="6:14" ht="13">
      <c r="F889" s="1"/>
      <c r="N889" s="1"/>
    </row>
    <row r="890" spans="6:14" ht="13">
      <c r="F890" s="1"/>
      <c r="N890" s="1"/>
    </row>
    <row r="891" spans="6:14" ht="13">
      <c r="F891" s="1"/>
      <c r="N891" s="1"/>
    </row>
    <row r="892" spans="6:14" ht="13">
      <c r="F892" s="1"/>
      <c r="N892" s="1"/>
    </row>
    <row r="893" spans="6:14" ht="13">
      <c r="F893" s="1"/>
      <c r="N893" s="1"/>
    </row>
    <row r="894" spans="6:14" ht="13">
      <c r="F894" s="1"/>
      <c r="N894" s="1"/>
    </row>
    <row r="895" spans="6:14" ht="13">
      <c r="F895" s="1"/>
      <c r="N895" s="1"/>
    </row>
    <row r="896" spans="6:14" ht="13">
      <c r="F896" s="1"/>
      <c r="N896" s="1"/>
    </row>
    <row r="897" spans="6:14" ht="13">
      <c r="F897" s="1"/>
      <c r="N897" s="1"/>
    </row>
    <row r="898" spans="6:14" ht="13">
      <c r="F898" s="1"/>
      <c r="N898" s="1"/>
    </row>
    <row r="899" spans="6:14" ht="13">
      <c r="F899" s="1"/>
      <c r="N899" s="1"/>
    </row>
    <row r="900" spans="6:14" ht="13">
      <c r="F900" s="1"/>
      <c r="N900" s="1"/>
    </row>
    <row r="901" spans="6:14" ht="13">
      <c r="F901" s="1"/>
      <c r="N901" s="1"/>
    </row>
    <row r="902" spans="6:14" ht="13">
      <c r="F902" s="1"/>
      <c r="N902" s="1"/>
    </row>
    <row r="903" spans="6:14" ht="13">
      <c r="F903" s="1"/>
      <c r="N903" s="1"/>
    </row>
    <row r="904" spans="6:14" ht="13">
      <c r="F904" s="1"/>
      <c r="N904" s="1"/>
    </row>
    <row r="905" spans="6:14" ht="13">
      <c r="F905" s="1"/>
      <c r="N905" s="1"/>
    </row>
    <row r="906" spans="6:14" ht="13">
      <c r="F906" s="1"/>
      <c r="N906" s="1"/>
    </row>
    <row r="907" spans="6:14" ht="13">
      <c r="F907" s="1"/>
      <c r="N907" s="1"/>
    </row>
    <row r="908" spans="6:14" ht="13">
      <c r="F908" s="1"/>
      <c r="N908" s="1"/>
    </row>
    <row r="909" spans="6:14" ht="13">
      <c r="F909" s="1"/>
      <c r="N909" s="1"/>
    </row>
    <row r="910" spans="6:14" ht="13">
      <c r="F910" s="1"/>
      <c r="N910" s="1"/>
    </row>
    <row r="911" spans="6:14" ht="13">
      <c r="F911" s="1"/>
      <c r="N911" s="1"/>
    </row>
    <row r="912" spans="6:14" ht="13">
      <c r="F912" s="1"/>
      <c r="N912" s="1"/>
    </row>
    <row r="913" spans="6:14" ht="13">
      <c r="F913" s="1"/>
      <c r="N913" s="1"/>
    </row>
    <row r="914" spans="6:14" ht="13">
      <c r="F914" s="1"/>
      <c r="N914" s="1"/>
    </row>
    <row r="915" spans="6:14" ht="13">
      <c r="F915" s="1"/>
      <c r="N915" s="1"/>
    </row>
    <row r="916" spans="6:14" ht="13">
      <c r="F916" s="1"/>
      <c r="N916" s="1"/>
    </row>
    <row r="917" spans="6:14" ht="13">
      <c r="F917" s="1"/>
      <c r="N917" s="1"/>
    </row>
    <row r="918" spans="6:14" ht="13">
      <c r="F918" s="1"/>
      <c r="N918" s="1"/>
    </row>
    <row r="919" spans="6:14" ht="13">
      <c r="F919" s="1"/>
      <c r="N919" s="1"/>
    </row>
    <row r="920" spans="6:14" ht="13">
      <c r="F920" s="1"/>
      <c r="N920" s="1"/>
    </row>
    <row r="921" spans="6:14" ht="13">
      <c r="F921" s="1"/>
      <c r="N921" s="1"/>
    </row>
    <row r="922" spans="6:14" ht="13">
      <c r="F922" s="1"/>
      <c r="N922" s="1"/>
    </row>
    <row r="923" spans="6:14" ht="13">
      <c r="F923" s="1"/>
      <c r="N923" s="1"/>
    </row>
    <row r="924" spans="6:14" ht="13">
      <c r="F924" s="1"/>
      <c r="N924" s="1"/>
    </row>
    <row r="925" spans="6:14" ht="13">
      <c r="F925" s="1"/>
      <c r="N925" s="1"/>
    </row>
    <row r="926" spans="6:14" ht="13">
      <c r="F926" s="1"/>
      <c r="N926" s="1"/>
    </row>
    <row r="927" spans="6:14" ht="13">
      <c r="F927" s="1"/>
      <c r="N927" s="1"/>
    </row>
    <row r="928" spans="6:14" ht="13">
      <c r="F928" s="1"/>
      <c r="N928" s="1"/>
    </row>
    <row r="929" spans="6:14" ht="13">
      <c r="F929" s="1"/>
      <c r="N929" s="1"/>
    </row>
    <row r="930" spans="6:14" ht="13">
      <c r="F930" s="1"/>
      <c r="N930" s="1"/>
    </row>
    <row r="931" spans="6:14" ht="13">
      <c r="F931" s="1"/>
      <c r="N931" s="1"/>
    </row>
    <row r="932" spans="6:14" ht="13">
      <c r="F932" s="1"/>
      <c r="N932" s="1"/>
    </row>
    <row r="933" spans="6:14" ht="13">
      <c r="F933" s="1"/>
      <c r="N933" s="1"/>
    </row>
    <row r="934" spans="6:14" ht="13">
      <c r="F934" s="1"/>
      <c r="N934" s="1"/>
    </row>
    <row r="935" spans="6:14" ht="13">
      <c r="F935" s="1"/>
      <c r="N935" s="1"/>
    </row>
    <row r="936" spans="6:14" ht="13">
      <c r="F936" s="1"/>
      <c r="N936" s="1"/>
    </row>
    <row r="937" spans="6:14" ht="13">
      <c r="F937" s="1"/>
      <c r="N937" s="1"/>
    </row>
    <row r="938" spans="6:14" ht="13">
      <c r="F938" s="1"/>
      <c r="N938" s="1"/>
    </row>
    <row r="939" spans="6:14" ht="13">
      <c r="F939" s="1"/>
      <c r="N939" s="1"/>
    </row>
    <row r="940" spans="6:14" ht="13">
      <c r="F940" s="1"/>
      <c r="N940" s="1"/>
    </row>
    <row r="941" spans="6:14" ht="13">
      <c r="F941" s="1"/>
      <c r="N941" s="1"/>
    </row>
    <row r="942" spans="6:14" ht="13">
      <c r="F942" s="1"/>
      <c r="N942" s="1"/>
    </row>
    <row r="943" spans="6:14" ht="13">
      <c r="F943" s="1"/>
      <c r="N943" s="1"/>
    </row>
    <row r="944" spans="6:14" ht="13">
      <c r="F944" s="1"/>
      <c r="N944" s="1"/>
    </row>
    <row r="945" spans="6:14" ht="13">
      <c r="F945" s="1"/>
      <c r="N945" s="1"/>
    </row>
    <row r="946" spans="6:14" ht="13">
      <c r="F946" s="1"/>
      <c r="N946" s="1"/>
    </row>
    <row r="947" spans="6:14" ht="13">
      <c r="F947" s="1"/>
      <c r="N947" s="1"/>
    </row>
    <row r="948" spans="6:14" ht="13">
      <c r="F948" s="1"/>
      <c r="N948" s="1"/>
    </row>
    <row r="949" spans="6:14" ht="13">
      <c r="F949" s="1"/>
      <c r="N949" s="1"/>
    </row>
    <row r="950" spans="6:14" ht="13">
      <c r="F950" s="1"/>
      <c r="N950" s="1"/>
    </row>
    <row r="951" spans="6:14" ht="13">
      <c r="F951" s="1"/>
      <c r="N951" s="1"/>
    </row>
    <row r="952" spans="6:14" ht="13">
      <c r="F952" s="1"/>
      <c r="N952" s="1"/>
    </row>
    <row r="953" spans="6:14" ht="13">
      <c r="F953" s="1"/>
      <c r="N953" s="1"/>
    </row>
    <row r="954" spans="6:14" ht="13">
      <c r="F954" s="1"/>
      <c r="N954" s="1"/>
    </row>
    <row r="955" spans="6:14" ht="13">
      <c r="F955" s="1"/>
      <c r="N955" s="1"/>
    </row>
    <row r="956" spans="6:14" ht="13">
      <c r="F956" s="1"/>
      <c r="N956" s="1"/>
    </row>
    <row r="957" spans="6:14" ht="13">
      <c r="F957" s="1"/>
      <c r="N957" s="1"/>
    </row>
    <row r="958" spans="6:14" ht="13">
      <c r="F958" s="1"/>
      <c r="N958" s="1"/>
    </row>
    <row r="959" spans="6:14" ht="13">
      <c r="F959" s="1"/>
      <c r="N959" s="1"/>
    </row>
    <row r="960" spans="6:14" ht="13">
      <c r="F960" s="1"/>
      <c r="N960" s="1"/>
    </row>
    <row r="961" spans="6:14" ht="13">
      <c r="F961" s="1"/>
      <c r="N961" s="1"/>
    </row>
    <row r="962" spans="6:14" ht="13">
      <c r="F962" s="1"/>
      <c r="N962" s="1"/>
    </row>
    <row r="963" spans="6:14" ht="13">
      <c r="F963" s="1"/>
      <c r="N963" s="1"/>
    </row>
    <row r="964" spans="6:14" ht="13">
      <c r="F964" s="1"/>
      <c r="N964" s="1"/>
    </row>
    <row r="965" spans="6:14" ht="13">
      <c r="F965" s="1"/>
      <c r="N965" s="1"/>
    </row>
    <row r="966" spans="6:14" ht="13">
      <c r="F966" s="1"/>
      <c r="N966" s="1"/>
    </row>
    <row r="967" spans="6:14" ht="13">
      <c r="F967" s="1"/>
      <c r="N967" s="1"/>
    </row>
    <row r="968" spans="6:14" ht="13">
      <c r="F968" s="1"/>
      <c r="N968" s="1"/>
    </row>
    <row r="969" spans="6:14" ht="13">
      <c r="F969" s="1"/>
      <c r="N969" s="1"/>
    </row>
    <row r="970" spans="6:14" ht="13">
      <c r="F970" s="1"/>
      <c r="N970" s="1"/>
    </row>
    <row r="971" spans="6:14" ht="13">
      <c r="F971" s="1"/>
      <c r="N971" s="1"/>
    </row>
    <row r="972" spans="6:14" ht="13">
      <c r="F972" s="1"/>
      <c r="N972" s="1"/>
    </row>
    <row r="973" spans="6:14" ht="13">
      <c r="F973" s="1"/>
      <c r="N973" s="1"/>
    </row>
    <row r="974" spans="6:14" ht="13">
      <c r="F974" s="1"/>
      <c r="N974" s="1"/>
    </row>
    <row r="975" spans="6:14" ht="13">
      <c r="F975" s="1"/>
      <c r="N975" s="1"/>
    </row>
    <row r="976" spans="6:14" ht="13">
      <c r="F976" s="1"/>
      <c r="N976" s="1"/>
    </row>
    <row r="977" spans="6:14" ht="13">
      <c r="F977" s="1"/>
      <c r="N977" s="1"/>
    </row>
    <row r="978" spans="6:14" ht="13">
      <c r="F978" s="1"/>
      <c r="N978" s="1"/>
    </row>
    <row r="979" spans="6:14" ht="13">
      <c r="F979" s="1"/>
      <c r="N979" s="1"/>
    </row>
    <row r="980" spans="6:14" ht="13">
      <c r="F980" s="1"/>
      <c r="N980" s="1"/>
    </row>
    <row r="981" spans="6:14" ht="13">
      <c r="F981" s="1"/>
      <c r="N981" s="1"/>
    </row>
    <row r="982" spans="6:14" ht="13">
      <c r="F982" s="1"/>
      <c r="N982" s="1"/>
    </row>
    <row r="983" spans="6:14" ht="13">
      <c r="F983" s="1"/>
      <c r="N983" s="1"/>
    </row>
    <row r="984" spans="6:14" ht="13">
      <c r="F984" s="1"/>
      <c r="N984" s="1"/>
    </row>
    <row r="985" spans="6:14" ht="13">
      <c r="F985" s="1"/>
      <c r="N985" s="1"/>
    </row>
    <row r="986" spans="6:14" ht="13">
      <c r="F986" s="1"/>
      <c r="N986" s="1"/>
    </row>
    <row r="987" spans="6:14" ht="13">
      <c r="F987" s="1"/>
      <c r="N987" s="1"/>
    </row>
    <row r="988" spans="6:14" ht="13">
      <c r="F988" s="1"/>
      <c r="N988" s="1"/>
    </row>
    <row r="989" spans="6:14" ht="13">
      <c r="F989" s="1"/>
      <c r="N989" s="1"/>
    </row>
    <row r="990" spans="6:14" ht="13">
      <c r="F990" s="1"/>
      <c r="N990" s="1"/>
    </row>
    <row r="991" spans="6:14" ht="13">
      <c r="F991" s="1"/>
      <c r="N991" s="1"/>
    </row>
    <row r="992" spans="6:14" ht="13">
      <c r="F992" s="1"/>
      <c r="N992" s="1"/>
    </row>
    <row r="993" spans="6:14" ht="13">
      <c r="F993" s="1"/>
      <c r="N993" s="1"/>
    </row>
    <row r="994" spans="6:14" ht="13">
      <c r="F994" s="1"/>
      <c r="N994" s="1"/>
    </row>
    <row r="995" spans="6:14" ht="13">
      <c r="F995" s="1"/>
      <c r="N995" s="1"/>
    </row>
    <row r="996" spans="6:14" ht="13">
      <c r="F996" s="1"/>
      <c r="N996" s="1"/>
    </row>
    <row r="997" spans="6:14" ht="13">
      <c r="F997" s="1"/>
      <c r="N997" s="1"/>
    </row>
    <row r="998" spans="6:14" ht="13">
      <c r="F998" s="1"/>
      <c r="N998" s="1"/>
    </row>
    <row r="999" spans="6:14" ht="13">
      <c r="F999" s="1"/>
      <c r="N999" s="1"/>
    </row>
    <row r="1000" spans="6:14" ht="13">
      <c r="F1000" s="1"/>
      <c r="N1000" s="1"/>
    </row>
    <row r="1001" spans="6:14" ht="13">
      <c r="F1001" s="1"/>
      <c r="N1001" s="1"/>
    </row>
    <row r="1002" spans="6:14" ht="13">
      <c r="F1002" s="1"/>
      <c r="N1002" s="1"/>
    </row>
    <row r="1003" spans="6:14" ht="13">
      <c r="F1003" s="1"/>
      <c r="N1003" s="1"/>
    </row>
    <row r="1004" spans="6:14" ht="13">
      <c r="F1004" s="1"/>
      <c r="N1004" s="1"/>
    </row>
    <row r="1005" spans="6:14" ht="13">
      <c r="F1005" s="1"/>
      <c r="N1005" s="1"/>
    </row>
    <row r="1006" spans="6:14" ht="13">
      <c r="F1006" s="1"/>
      <c r="N1006" s="1"/>
    </row>
    <row r="1007" spans="6:14" ht="13">
      <c r="F1007" s="1"/>
      <c r="N1007" s="1"/>
    </row>
    <row r="1008" spans="6:14" ht="13">
      <c r="F1008" s="1"/>
      <c r="N1008" s="1"/>
    </row>
    <row r="1009" spans="6:14" ht="13">
      <c r="F1009" s="1"/>
      <c r="N1009" s="1"/>
    </row>
    <row r="1010" spans="6:14" ht="13">
      <c r="F1010" s="1"/>
      <c r="N1010" s="1"/>
    </row>
    <row r="1011" spans="6:14" ht="13">
      <c r="F1011" s="1"/>
      <c r="N1011" s="1"/>
    </row>
    <row r="1012" spans="6:14" ht="13">
      <c r="F1012" s="1"/>
      <c r="N1012" s="1"/>
    </row>
    <row r="1013" spans="6:14" ht="13">
      <c r="F1013" s="1"/>
      <c r="N1013" s="1"/>
    </row>
    <row r="1014" spans="6:14" ht="13">
      <c r="F1014" s="1"/>
      <c r="N1014" s="1"/>
    </row>
    <row r="1015" spans="6:14" ht="13">
      <c r="F1015" s="1"/>
      <c r="N1015" s="1"/>
    </row>
    <row r="1016" spans="6:14" ht="13">
      <c r="F1016" s="1"/>
      <c r="N1016" s="1"/>
    </row>
    <row r="1017" spans="6:14" ht="13">
      <c r="F1017" s="1"/>
      <c r="N1017" s="1"/>
    </row>
    <row r="1018" spans="6:14" ht="13">
      <c r="F1018" s="1"/>
      <c r="N1018" s="1"/>
    </row>
    <row r="1019" spans="6:14" ht="13">
      <c r="F1019" s="1"/>
      <c r="N1019" s="1"/>
    </row>
    <row r="1020" spans="6:14" ht="13">
      <c r="F1020" s="1"/>
      <c r="N1020" s="1"/>
    </row>
    <row r="1021" spans="6:14" ht="13">
      <c r="F1021" s="1"/>
      <c r="N1021" s="1"/>
    </row>
    <row r="1022" spans="6:14" ht="13">
      <c r="F1022" s="1"/>
      <c r="N1022" s="1"/>
    </row>
    <row r="1023" spans="6:14" ht="13">
      <c r="F1023" s="1"/>
      <c r="N1023" s="1"/>
    </row>
    <row r="1024" spans="6:14" ht="13">
      <c r="F1024" s="1"/>
      <c r="N1024" s="1"/>
    </row>
    <row r="1025" spans="6:14" ht="13">
      <c r="F1025" s="1"/>
      <c r="N1025" s="1"/>
    </row>
    <row r="1026" spans="6:14" ht="13">
      <c r="F1026" s="1"/>
      <c r="N1026" s="1"/>
    </row>
    <row r="1027" spans="6:14" ht="13">
      <c r="F1027" s="1"/>
      <c r="N1027" s="1"/>
    </row>
    <row r="1028" spans="6:14" ht="13">
      <c r="F1028" s="1"/>
      <c r="N1028" s="1"/>
    </row>
    <row r="1029" spans="6:14" ht="13">
      <c r="F1029" s="1"/>
      <c r="N1029" s="1"/>
    </row>
    <row r="1030" spans="6:14" ht="13">
      <c r="F1030" s="1"/>
      <c r="N1030" s="1"/>
    </row>
    <row r="1031" spans="6:14" ht="13">
      <c r="F1031" s="1"/>
      <c r="N1031" s="1"/>
    </row>
    <row r="1032" spans="6:14" ht="13">
      <c r="F1032" s="1"/>
      <c r="N1032" s="1"/>
    </row>
    <row r="1033" spans="6:14" ht="13">
      <c r="F1033" s="1"/>
      <c r="N1033" s="1"/>
    </row>
    <row r="1034" spans="6:14" ht="13">
      <c r="F1034" s="1"/>
      <c r="N1034" s="1"/>
    </row>
    <row r="1035" spans="6:14" ht="13">
      <c r="F1035" s="1"/>
      <c r="N1035" s="1"/>
    </row>
    <row r="1036" spans="6:14" ht="13">
      <c r="F1036" s="1"/>
      <c r="N1036" s="1"/>
    </row>
    <row r="1037" spans="6:14" ht="13">
      <c r="F1037" s="1"/>
      <c r="N1037" s="1"/>
    </row>
    <row r="1038" spans="6:14" ht="13">
      <c r="F1038" s="1"/>
      <c r="N1038" s="1"/>
    </row>
    <row r="1039" spans="6:14" ht="13">
      <c r="F1039" s="1"/>
      <c r="N1039" s="1"/>
    </row>
    <row r="1040" spans="6:14" ht="13">
      <c r="F1040" s="1"/>
      <c r="N1040" s="1"/>
    </row>
    <row r="1041" spans="6:14" ht="13">
      <c r="F1041" s="1"/>
      <c r="N1041" s="1"/>
    </row>
    <row r="1042" spans="6:14" ht="13">
      <c r="F1042" s="1"/>
      <c r="N1042" s="1"/>
    </row>
    <row r="1043" spans="6:14" ht="13">
      <c r="F1043" s="1"/>
      <c r="N1043" s="1"/>
    </row>
    <row r="1044" spans="6:14" ht="13">
      <c r="F1044" s="1"/>
      <c r="N1044" s="1"/>
    </row>
    <row r="1045" spans="6:14" ht="13">
      <c r="F1045" s="1"/>
      <c r="N1045" s="1"/>
    </row>
    <row r="1046" spans="6:14" ht="13">
      <c r="F1046" s="1"/>
      <c r="N1046" s="1"/>
    </row>
    <row r="1047" spans="6:14" ht="13">
      <c r="F1047" s="1"/>
      <c r="N1047" s="1"/>
    </row>
    <row r="1048" spans="6:14" ht="13">
      <c r="F1048" s="1"/>
      <c r="N1048" s="1"/>
    </row>
    <row r="1049" spans="6:14" ht="13">
      <c r="F1049" s="1"/>
      <c r="N1049" s="1"/>
    </row>
    <row r="1050" spans="6:14" ht="13">
      <c r="F1050" s="1"/>
      <c r="N1050" s="1"/>
    </row>
    <row r="1051" spans="6:14" ht="13">
      <c r="F1051" s="1"/>
      <c r="N1051" s="1"/>
    </row>
    <row r="1052" spans="6:14" ht="13">
      <c r="F1052" s="1"/>
      <c r="N1052" s="1"/>
    </row>
    <row r="1053" spans="6:14" ht="13">
      <c r="F1053" s="1"/>
      <c r="N1053" s="1"/>
    </row>
    <row r="1054" spans="6:14" ht="13">
      <c r="F1054" s="1"/>
      <c r="N1054" s="1"/>
    </row>
    <row r="1055" spans="6:14" ht="13">
      <c r="F1055" s="1"/>
      <c r="N1055" s="1"/>
    </row>
    <row r="1056" spans="6:14" ht="13">
      <c r="F1056" s="1"/>
      <c r="N1056" s="1"/>
    </row>
    <row r="1057" spans="6:14" ht="13">
      <c r="F1057" s="1"/>
      <c r="N1057" s="1"/>
    </row>
    <row r="1058" spans="6:14" ht="13">
      <c r="F1058" s="1"/>
      <c r="N1058" s="1"/>
    </row>
    <row r="1059" spans="6:14" ht="13">
      <c r="F1059" s="1"/>
      <c r="N1059" s="1"/>
    </row>
    <row r="1060" spans="6:14" ht="13">
      <c r="F1060" s="1"/>
      <c r="N1060" s="1"/>
    </row>
    <row r="1061" spans="6:14" ht="13">
      <c r="F1061" s="1"/>
      <c r="N1061" s="1"/>
    </row>
    <row r="1062" spans="6:14" ht="13">
      <c r="F1062" s="1"/>
      <c r="N1062" s="1"/>
    </row>
    <row r="1063" spans="6:14" ht="13">
      <c r="F1063" s="1"/>
      <c r="N1063" s="1"/>
    </row>
    <row r="1064" spans="6:14" ht="13">
      <c r="F1064" s="1"/>
      <c r="N1064" s="1"/>
    </row>
    <row r="1065" spans="6:14" ht="13">
      <c r="F1065" s="1"/>
      <c r="N1065" s="1"/>
    </row>
    <row r="1066" spans="6:14" ht="13">
      <c r="F1066" s="1"/>
      <c r="N1066" s="1"/>
    </row>
    <row r="1067" spans="6:14" ht="13">
      <c r="F1067" s="1"/>
      <c r="N1067" s="1"/>
    </row>
    <row r="1068" spans="6:14" ht="13">
      <c r="F1068" s="1"/>
      <c r="N1068" s="1"/>
    </row>
    <row r="1069" spans="6:14" ht="13">
      <c r="F1069" s="1"/>
      <c r="N1069" s="1"/>
    </row>
    <row r="1070" spans="6:14" ht="13">
      <c r="F1070" s="1"/>
      <c r="N1070" s="1"/>
    </row>
    <row r="1071" spans="6:14" ht="13">
      <c r="F1071" s="1"/>
      <c r="N1071" s="1"/>
    </row>
    <row r="1072" spans="6:14" ht="13">
      <c r="F1072" s="1"/>
      <c r="N1072" s="1"/>
    </row>
    <row r="1073" spans="6:14" ht="13">
      <c r="F1073" s="1"/>
      <c r="N1073" s="1"/>
    </row>
    <row r="1074" spans="6:14" ht="13">
      <c r="F1074" s="1"/>
      <c r="N1074" s="1"/>
    </row>
    <row r="1075" spans="6:14" ht="13">
      <c r="F1075" s="1"/>
      <c r="N1075" s="1"/>
    </row>
    <row r="1076" spans="6:14" ht="13">
      <c r="F1076" s="1"/>
      <c r="N1076" s="1"/>
    </row>
    <row r="1077" spans="6:14" ht="13">
      <c r="F1077" s="1"/>
      <c r="N1077" s="1"/>
    </row>
    <row r="1078" spans="6:14" ht="13">
      <c r="F1078" s="1"/>
      <c r="N1078" s="1"/>
    </row>
    <row r="1079" spans="6:14" ht="13">
      <c r="F1079" s="1"/>
      <c r="N1079" s="1"/>
    </row>
    <row r="1080" spans="6:14" ht="13">
      <c r="F1080" s="1"/>
      <c r="N1080" s="1"/>
    </row>
    <row r="1081" spans="6:14" ht="13">
      <c r="F1081" s="1"/>
      <c r="N1081" s="1"/>
    </row>
    <row r="1082" spans="6:14" ht="13">
      <c r="F1082" s="1"/>
      <c r="N1082" s="1"/>
    </row>
    <row r="1083" spans="6:14" ht="13">
      <c r="F1083" s="1"/>
      <c r="N1083" s="1"/>
    </row>
    <row r="1084" spans="6:14" ht="13">
      <c r="F1084" s="1"/>
      <c r="N1084" s="1"/>
    </row>
    <row r="1085" spans="6:14" ht="13">
      <c r="F1085" s="1"/>
      <c r="N1085" s="1"/>
    </row>
    <row r="1086" spans="6:14" ht="13">
      <c r="F1086" s="1"/>
      <c r="N1086" s="1"/>
    </row>
    <row r="1087" spans="6:14" ht="13">
      <c r="F1087" s="1"/>
      <c r="N1087" s="1"/>
    </row>
    <row r="1088" spans="6:14" ht="13">
      <c r="F1088" s="1"/>
      <c r="N1088" s="1"/>
    </row>
    <row r="1089" spans="6:14" ht="13">
      <c r="F1089" s="1"/>
      <c r="N1089" s="1"/>
    </row>
    <row r="1090" spans="6:14" ht="13">
      <c r="F1090" s="1"/>
      <c r="N1090" s="1"/>
    </row>
    <row r="1091" spans="6:14" ht="13">
      <c r="F1091" s="1"/>
      <c r="N1091" s="1"/>
    </row>
    <row r="1092" spans="6:14" ht="13">
      <c r="F1092" s="1"/>
      <c r="N1092" s="1"/>
    </row>
    <row r="1093" spans="6:14" ht="13">
      <c r="F1093" s="1"/>
      <c r="N1093" s="1"/>
    </row>
    <row r="1094" spans="6:14" ht="13">
      <c r="F1094" s="1"/>
      <c r="N1094" s="1"/>
    </row>
    <row r="1095" spans="6:14" ht="13">
      <c r="F1095" s="1"/>
      <c r="N1095" s="1"/>
    </row>
    <row r="1096" spans="6:14" ht="13">
      <c r="F1096" s="1"/>
      <c r="N1096" s="1"/>
    </row>
    <row r="1097" spans="6:14" ht="13">
      <c r="F1097" s="1"/>
      <c r="N1097" s="1"/>
    </row>
    <row r="1098" spans="6:14" ht="13">
      <c r="F1098" s="1"/>
      <c r="N1098" s="1"/>
    </row>
    <row r="1099" spans="6:14" ht="13">
      <c r="F1099" s="1"/>
      <c r="N1099" s="1"/>
    </row>
    <row r="1100" spans="6:14" ht="13">
      <c r="F1100" s="1"/>
      <c r="N1100" s="1"/>
    </row>
    <row r="1101" spans="6:14" ht="13">
      <c r="F1101" s="1"/>
      <c r="N1101" s="1"/>
    </row>
    <row r="1102" spans="6:14" ht="13">
      <c r="F1102" s="1"/>
      <c r="N1102" s="1"/>
    </row>
    <row r="1103" spans="6:14" ht="13">
      <c r="F1103" s="1"/>
      <c r="N1103" s="1"/>
    </row>
    <row r="1104" spans="6:14" ht="13">
      <c r="F1104" s="1"/>
      <c r="N1104" s="1"/>
    </row>
    <row r="1105" spans="6:14" ht="13">
      <c r="F1105" s="1"/>
      <c r="N1105" s="1"/>
    </row>
    <row r="1106" spans="6:14" ht="13">
      <c r="F1106" s="1"/>
      <c r="N1106" s="1"/>
    </row>
    <row r="1107" spans="6:14" ht="13">
      <c r="F1107" s="1"/>
      <c r="N1107" s="1"/>
    </row>
    <row r="1108" spans="6:14" ht="13">
      <c r="F1108" s="1"/>
      <c r="N1108" s="1"/>
    </row>
    <row r="1109" spans="6:14" ht="13">
      <c r="F1109" s="1"/>
      <c r="N1109" s="1"/>
    </row>
    <row r="1110" spans="6:14" ht="13">
      <c r="F1110" s="1"/>
      <c r="N1110" s="1"/>
    </row>
    <row r="1111" spans="6:14" ht="13">
      <c r="F1111" s="1"/>
      <c r="N1111" s="1"/>
    </row>
    <row r="1112" spans="6:14" ht="13">
      <c r="F1112" s="1"/>
      <c r="N1112" s="1"/>
    </row>
    <row r="1113" spans="6:14" ht="13">
      <c r="F1113" s="1"/>
      <c r="N1113" s="1"/>
    </row>
    <row r="1114" spans="6:14" ht="13">
      <c r="F1114" s="1"/>
      <c r="N1114" s="1"/>
    </row>
    <row r="1115" spans="6:14" ht="13">
      <c r="F1115" s="1"/>
      <c r="N1115" s="1"/>
    </row>
    <row r="1116" spans="6:14" ht="13">
      <c r="F1116" s="1"/>
      <c r="N1116" s="1"/>
    </row>
    <row r="1117" spans="6:14" ht="13">
      <c r="F1117" s="1"/>
      <c r="N1117" s="1"/>
    </row>
    <row r="1118" spans="6:14" ht="13">
      <c r="F1118" s="1"/>
      <c r="N1118" s="1"/>
    </row>
    <row r="1119" spans="6:14" ht="13">
      <c r="F1119" s="1"/>
      <c r="N1119" s="1"/>
    </row>
    <row r="1120" spans="6:14" ht="13">
      <c r="F1120" s="1"/>
      <c r="N1120" s="1"/>
    </row>
    <row r="1121" spans="6:14" ht="13">
      <c r="F1121" s="1"/>
      <c r="N1121" s="1"/>
    </row>
    <row r="1122" spans="6:14" ht="13">
      <c r="F1122" s="1"/>
      <c r="N1122" s="1"/>
    </row>
    <row r="1123" spans="6:14" ht="13">
      <c r="F1123" s="1"/>
      <c r="N1123" s="1"/>
    </row>
    <row r="1124" spans="6:14" ht="13">
      <c r="F1124" s="1"/>
      <c r="N1124" s="1"/>
    </row>
    <row r="1125" spans="6:14" ht="13">
      <c r="F1125" s="1"/>
      <c r="N1125" s="1"/>
    </row>
    <row r="1126" spans="6:14" ht="13">
      <c r="F1126" s="1"/>
      <c r="N1126" s="1"/>
    </row>
    <row r="1127" spans="6:14" ht="13">
      <c r="F1127" s="1"/>
      <c r="N1127" s="1"/>
    </row>
    <row r="1128" spans="6:14" ht="13">
      <c r="F1128" s="1"/>
      <c r="N1128" s="1"/>
    </row>
    <row r="1129" spans="6:14" ht="13">
      <c r="F1129" s="1"/>
      <c r="N1129" s="1"/>
    </row>
    <row r="1130" spans="6:14" ht="13">
      <c r="F1130" s="1"/>
      <c r="N1130" s="1"/>
    </row>
    <row r="1131" spans="6:14" ht="13">
      <c r="F1131" s="1"/>
      <c r="N1131" s="1"/>
    </row>
    <row r="1132" spans="6:14" ht="13">
      <c r="F1132" s="1"/>
      <c r="N1132" s="1"/>
    </row>
    <row r="1133" spans="6:14" ht="13">
      <c r="F1133" s="1"/>
      <c r="N1133" s="1"/>
    </row>
    <row r="1134" spans="6:14" ht="13">
      <c r="F1134" s="1"/>
      <c r="N1134" s="1"/>
    </row>
    <row r="1135" spans="6:14" ht="13">
      <c r="F1135" s="1"/>
      <c r="N1135" s="1"/>
    </row>
    <row r="1136" spans="6:14" ht="13">
      <c r="F1136" s="1"/>
      <c r="N1136" s="1"/>
    </row>
    <row r="1137" spans="6:14" ht="13">
      <c r="F1137" s="1"/>
      <c r="N1137" s="1"/>
    </row>
    <row r="1138" spans="6:14" ht="13">
      <c r="F1138" s="1"/>
      <c r="N1138" s="1"/>
    </row>
    <row r="1139" spans="6:14" ht="13">
      <c r="F1139" s="1"/>
      <c r="N1139" s="1"/>
    </row>
    <row r="1140" spans="6:14" ht="13">
      <c r="F1140" s="1"/>
      <c r="N1140" s="1"/>
    </row>
    <row r="1141" spans="6:14" ht="13">
      <c r="F1141" s="1"/>
      <c r="N1141" s="1"/>
    </row>
    <row r="1142" spans="6:14" ht="13">
      <c r="F1142" s="1"/>
      <c r="N1142" s="1"/>
    </row>
    <row r="1143" spans="6:14" ht="13">
      <c r="F1143" s="1"/>
      <c r="N1143" s="1"/>
    </row>
    <row r="1144" spans="6:14" ht="13">
      <c r="F1144" s="1"/>
      <c r="N1144" s="1"/>
    </row>
    <row r="1145" spans="6:14" ht="13">
      <c r="F1145" s="1"/>
      <c r="N1145" s="1"/>
    </row>
    <row r="1146" spans="6:14" ht="13">
      <c r="F1146" s="1"/>
      <c r="N1146" s="1"/>
    </row>
    <row r="1147" spans="6:14" ht="13">
      <c r="F1147" s="1"/>
      <c r="N1147" s="1"/>
    </row>
    <row r="1148" spans="6:14" ht="13">
      <c r="F1148" s="1"/>
      <c r="N1148" s="1"/>
    </row>
    <row r="1149" spans="6:14" ht="13">
      <c r="F1149" s="1"/>
      <c r="N1149" s="1"/>
    </row>
    <row r="1150" spans="6:14" ht="13">
      <c r="F1150" s="1"/>
      <c r="N1150" s="1"/>
    </row>
    <row r="1151" spans="6:14" ht="13">
      <c r="F1151" s="1"/>
      <c r="N1151" s="1"/>
    </row>
    <row r="1152" spans="6:14" ht="13">
      <c r="F1152" s="1"/>
      <c r="N1152" s="1"/>
    </row>
    <row r="1153" spans="6:14" ht="13">
      <c r="F1153" s="1"/>
      <c r="N1153" s="1"/>
    </row>
    <row r="1154" spans="6:14" ht="13">
      <c r="F1154" s="1"/>
      <c r="N1154" s="1"/>
    </row>
    <row r="1155" spans="6:14" ht="13">
      <c r="F1155" s="1"/>
      <c r="N1155" s="1"/>
    </row>
    <row r="1156" spans="6:14" ht="13">
      <c r="F1156" s="1"/>
      <c r="N1156" s="1"/>
    </row>
    <row r="1157" spans="6:14" ht="13">
      <c r="F1157" s="1"/>
      <c r="N1157" s="1"/>
    </row>
    <row r="1158" spans="6:14" ht="13">
      <c r="F1158" s="1"/>
      <c r="N1158" s="1"/>
    </row>
    <row r="1159" spans="6:14" ht="13">
      <c r="F1159" s="1"/>
      <c r="N1159" s="1"/>
    </row>
    <row r="1160" spans="6:14" ht="13">
      <c r="F1160" s="1"/>
      <c r="N1160" s="1"/>
    </row>
    <row r="1161" spans="6:14" ht="13">
      <c r="F1161" s="1"/>
      <c r="N1161" s="1"/>
    </row>
    <row r="1162" spans="6:14" ht="13">
      <c r="F1162" s="1"/>
      <c r="N1162" s="1"/>
    </row>
    <row r="1163" spans="6:14" ht="13">
      <c r="F1163" s="1"/>
      <c r="N1163" s="1"/>
    </row>
    <row r="1164" spans="6:14" ht="13">
      <c r="F1164" s="1"/>
      <c r="N1164" s="1"/>
    </row>
    <row r="1165" spans="6:14" ht="13">
      <c r="F1165" s="1"/>
      <c r="N1165" s="1"/>
    </row>
    <row r="1166" spans="6:14" ht="13">
      <c r="F1166" s="1"/>
      <c r="N1166" s="1"/>
    </row>
    <row r="1167" spans="6:14" ht="13">
      <c r="F1167" s="1"/>
      <c r="N1167" s="1"/>
    </row>
    <row r="1168" spans="6:14" ht="13">
      <c r="F1168" s="1"/>
      <c r="N1168" s="1"/>
    </row>
    <row r="1169" spans="6:14" ht="13">
      <c r="F1169" s="1"/>
      <c r="N1169" s="1"/>
    </row>
    <row r="1170" spans="6:14" ht="13">
      <c r="F1170" s="1"/>
      <c r="N1170" s="1"/>
    </row>
    <row r="1171" spans="6:14" ht="13">
      <c r="F1171" s="1"/>
      <c r="N1171" s="1"/>
    </row>
    <row r="1172" spans="6:14" ht="13">
      <c r="F1172" s="1"/>
      <c r="N1172" s="1"/>
    </row>
    <row r="1173" spans="6:14" ht="13">
      <c r="F1173" s="1"/>
      <c r="N1173" s="1"/>
    </row>
    <row r="1174" spans="6:14" ht="13">
      <c r="F1174" s="1"/>
      <c r="N1174" s="1"/>
    </row>
    <row r="1175" spans="6:14" ht="13">
      <c r="F1175" s="1"/>
      <c r="N1175" s="1"/>
    </row>
    <row r="1176" spans="6:14" ht="13">
      <c r="F1176" s="1"/>
      <c r="N1176" s="1"/>
    </row>
    <row r="1177" spans="6:14" ht="13">
      <c r="F1177" s="1"/>
      <c r="N1177" s="1"/>
    </row>
    <row r="1178" spans="6:14" ht="13">
      <c r="F1178" s="1"/>
      <c r="N1178" s="1"/>
    </row>
    <row r="1179" spans="6:14" ht="13">
      <c r="F1179" s="1"/>
      <c r="N1179" s="1"/>
    </row>
    <row r="1180" spans="6:14" ht="13">
      <c r="F1180" s="1"/>
      <c r="N1180" s="1"/>
    </row>
    <row r="1181" spans="6:14" ht="13">
      <c r="F1181" s="1"/>
      <c r="N1181" s="1"/>
    </row>
    <row r="1182" spans="6:14" ht="13">
      <c r="F1182" s="1"/>
      <c r="N1182" s="1"/>
    </row>
    <row r="1183" spans="6:14" ht="13">
      <c r="F1183" s="1"/>
      <c r="N1183" s="1"/>
    </row>
    <row r="1184" spans="6:14" ht="13">
      <c r="F1184" s="1"/>
      <c r="N1184" s="1"/>
    </row>
    <row r="1185" spans="6:14" ht="13">
      <c r="F1185" s="1"/>
      <c r="N1185" s="1"/>
    </row>
    <row r="1186" spans="6:14" ht="13">
      <c r="F1186" s="1"/>
      <c r="N1186" s="1"/>
    </row>
    <row r="1187" spans="6:14" ht="13">
      <c r="F1187" s="1"/>
      <c r="N1187" s="1"/>
    </row>
    <row r="1188" spans="6:14" ht="13">
      <c r="F1188" s="1"/>
      <c r="N1188" s="1"/>
    </row>
    <row r="1189" spans="6:14" ht="13">
      <c r="F1189" s="1"/>
      <c r="N1189" s="1"/>
    </row>
    <row r="1190" spans="6:14" ht="13">
      <c r="F1190" s="1"/>
      <c r="N1190" s="1"/>
    </row>
    <row r="1191" spans="6:14" ht="13">
      <c r="F1191" s="1"/>
      <c r="N1191" s="1"/>
    </row>
    <row r="1192" spans="6:14" ht="13">
      <c r="F1192" s="1"/>
      <c r="N1192" s="1"/>
    </row>
    <row r="1193" spans="6:14" ht="13">
      <c r="F1193" s="1"/>
      <c r="N1193" s="1"/>
    </row>
    <row r="1194" spans="6:14" ht="13">
      <c r="F1194" s="1"/>
      <c r="N1194" s="1"/>
    </row>
    <row r="1195" spans="6:14" ht="13">
      <c r="F1195" s="1"/>
      <c r="N1195" s="1"/>
    </row>
    <row r="1196" spans="6:14" ht="13">
      <c r="F1196" s="1"/>
      <c r="N1196" s="1"/>
    </row>
    <row r="1197" spans="6:14" ht="13">
      <c r="F1197" s="1"/>
      <c r="N1197" s="1"/>
    </row>
    <row r="1198" spans="6:14" ht="13">
      <c r="F1198" s="1"/>
      <c r="N1198" s="1"/>
    </row>
    <row r="1199" spans="6:14" ht="13">
      <c r="F1199" s="1"/>
      <c r="N1199" s="1"/>
    </row>
    <row r="1200" spans="6:14" ht="13">
      <c r="F1200" s="1"/>
      <c r="N1200" s="1"/>
    </row>
    <row r="1201" spans="6:14" ht="13">
      <c r="F1201" s="1"/>
      <c r="N1201" s="1"/>
    </row>
    <row r="1202" spans="6:14" ht="13">
      <c r="F1202" s="1"/>
      <c r="N1202" s="1"/>
    </row>
    <row r="1203" spans="6:14" ht="13">
      <c r="F1203" s="1"/>
      <c r="N1203" s="1"/>
    </row>
    <row r="1204" spans="6:14" ht="13">
      <c r="F1204" s="1"/>
      <c r="N1204" s="1"/>
    </row>
    <row r="1205" spans="6:14" ht="13">
      <c r="F1205" s="1"/>
      <c r="N1205" s="1"/>
    </row>
    <row r="1206" spans="6:14" ht="13">
      <c r="F1206" s="1"/>
      <c r="N1206" s="1"/>
    </row>
    <row r="1207" spans="6:14" ht="13">
      <c r="F1207" s="1"/>
      <c r="N1207" s="1"/>
    </row>
    <row r="1208" spans="6:14" ht="13">
      <c r="F1208" s="1"/>
      <c r="N1208" s="1"/>
    </row>
    <row r="1209" spans="6:14" ht="13">
      <c r="F1209" s="1"/>
      <c r="N1209" s="1"/>
    </row>
    <row r="1210" spans="6:14" ht="13">
      <c r="F1210" s="1"/>
      <c r="N1210" s="1"/>
    </row>
    <row r="1211" spans="6:14" ht="13">
      <c r="F1211" s="1"/>
      <c r="N1211" s="1"/>
    </row>
    <row r="1212" spans="6:14" ht="13">
      <c r="F1212" s="1"/>
      <c r="N1212" s="1"/>
    </row>
    <row r="1213" spans="6:14" ht="13">
      <c r="F1213" s="1"/>
      <c r="N1213" s="1"/>
    </row>
    <row r="1214" spans="6:14" ht="13">
      <c r="F1214" s="1"/>
      <c r="N1214" s="1"/>
    </row>
    <row r="1215" spans="6:14" ht="13">
      <c r="F1215" s="1"/>
      <c r="N1215" s="1"/>
    </row>
    <row r="1216" spans="6:14" ht="13">
      <c r="F1216" s="1"/>
      <c r="N1216" s="1"/>
    </row>
    <row r="1217" spans="6:14" ht="13">
      <c r="F1217" s="1"/>
      <c r="N1217" s="1"/>
    </row>
    <row r="1218" spans="6:14" ht="13">
      <c r="F1218" s="1"/>
      <c r="N1218" s="1"/>
    </row>
    <row r="1219" spans="6:14" ht="13">
      <c r="F1219" s="1"/>
      <c r="N1219" s="1"/>
    </row>
    <row r="1220" spans="6:14" ht="13">
      <c r="F1220" s="1"/>
      <c r="N1220" s="1"/>
    </row>
    <row r="1221" spans="6:14" ht="13">
      <c r="F1221" s="1"/>
      <c r="N1221" s="1"/>
    </row>
    <row r="1222" spans="6:14" ht="13">
      <c r="F1222" s="1"/>
      <c r="N1222" s="1"/>
    </row>
    <row r="1223" spans="6:14" ht="13">
      <c r="F1223" s="1"/>
      <c r="N1223" s="1"/>
    </row>
    <row r="1224" spans="6:14" ht="13">
      <c r="F1224" s="1"/>
      <c r="N1224" s="1"/>
    </row>
    <row r="1225" spans="6:14" ht="13">
      <c r="F1225" s="1"/>
      <c r="N1225" s="1"/>
    </row>
    <row r="1226" spans="6:14" ht="13">
      <c r="F1226" s="1"/>
      <c r="N1226" s="1"/>
    </row>
    <row r="1227" spans="6:14" ht="13">
      <c r="F1227" s="1"/>
      <c r="N1227" s="1"/>
    </row>
    <row r="1228" spans="6:14" ht="13">
      <c r="F1228" s="1"/>
      <c r="N1228" s="1"/>
    </row>
    <row r="1229" spans="6:14" ht="13">
      <c r="F1229" s="1"/>
      <c r="N1229" s="1"/>
    </row>
    <row r="1230" spans="6:14" ht="13">
      <c r="F1230" s="1"/>
      <c r="N1230" s="1"/>
    </row>
    <row r="1231" spans="6:14" ht="13">
      <c r="F1231" s="1"/>
      <c r="N1231" s="1"/>
    </row>
    <row r="1232" spans="6:14" ht="13">
      <c r="F1232" s="1"/>
      <c r="N1232" s="1"/>
    </row>
    <row r="1233" spans="6:14" ht="13">
      <c r="F1233" s="1"/>
      <c r="N1233" s="1"/>
    </row>
    <row r="1234" spans="6:14" ht="13">
      <c r="F1234" s="1"/>
      <c r="N1234" s="1"/>
    </row>
    <row r="1235" spans="6:14" ht="13">
      <c r="F1235" s="1"/>
      <c r="N1235" s="1"/>
    </row>
    <row r="1236" spans="6:14" ht="13">
      <c r="F1236" s="1"/>
      <c r="N1236" s="1"/>
    </row>
    <row r="1237" spans="6:14" ht="13">
      <c r="F1237" s="1"/>
      <c r="N1237" s="1"/>
    </row>
    <row r="1238" spans="6:14" ht="13">
      <c r="F1238" s="1"/>
      <c r="N1238" s="1"/>
    </row>
    <row r="1239" spans="6:14" ht="13">
      <c r="F1239" s="1"/>
      <c r="N1239" s="1"/>
    </row>
    <row r="1240" spans="6:14" ht="13">
      <c r="F1240" s="1"/>
      <c r="N1240" s="1"/>
    </row>
    <row r="1241" spans="6:14" ht="13">
      <c r="F1241" s="1"/>
      <c r="N1241" s="1"/>
    </row>
    <row r="1242" spans="6:14" ht="13">
      <c r="F1242" s="1"/>
      <c r="N1242" s="1"/>
    </row>
    <row r="1243" spans="6:14" ht="13">
      <c r="F1243" s="1"/>
      <c r="N1243" s="1"/>
    </row>
    <row r="1244" spans="6:14" ht="13">
      <c r="F1244" s="1"/>
      <c r="N1244" s="1"/>
    </row>
    <row r="1245" spans="6:14" ht="13">
      <c r="F1245" s="1"/>
      <c r="N1245" s="1"/>
    </row>
    <row r="1246" spans="6:14" ht="13">
      <c r="F1246" s="1"/>
      <c r="N1246" s="1"/>
    </row>
    <row r="1247" spans="6:14" ht="13">
      <c r="F1247" s="1"/>
      <c r="N1247" s="1"/>
    </row>
    <row r="1248" spans="6:14" ht="13">
      <c r="F1248" s="1"/>
      <c r="N1248" s="1"/>
    </row>
    <row r="1249" spans="6:14" ht="13">
      <c r="F1249" s="1"/>
      <c r="N1249" s="1"/>
    </row>
    <row r="1250" spans="6:14" ht="13">
      <c r="F1250" s="1"/>
      <c r="N1250" s="1"/>
    </row>
    <row r="1251" spans="6:14" ht="13">
      <c r="F1251" s="1"/>
      <c r="N1251" s="1"/>
    </row>
    <row r="1252" spans="6:14" ht="13">
      <c r="F1252" s="1"/>
      <c r="N1252" s="1"/>
    </row>
    <row r="1253" spans="6:14" ht="13">
      <c r="F1253" s="1"/>
      <c r="N1253" s="1"/>
    </row>
    <row r="1254" spans="6:14" ht="13">
      <c r="F1254" s="1"/>
      <c r="N1254" s="1"/>
    </row>
    <row r="1255" spans="6:14" ht="13">
      <c r="F1255" s="1"/>
      <c r="N1255" s="1"/>
    </row>
    <row r="1256" spans="6:14" ht="13">
      <c r="F1256" s="1"/>
      <c r="N1256" s="1"/>
    </row>
    <row r="1257" spans="6:14" ht="13">
      <c r="F1257" s="1"/>
      <c r="N1257" s="1"/>
    </row>
    <row r="1258" spans="6:14" ht="13">
      <c r="F1258" s="1"/>
      <c r="N1258" s="1"/>
    </row>
    <row r="1259" spans="6:14" ht="13">
      <c r="F1259" s="1"/>
      <c r="N1259" s="1"/>
    </row>
    <row r="1260" spans="6:14" ht="13">
      <c r="F1260" s="1"/>
      <c r="N1260" s="1"/>
    </row>
    <row r="1261" spans="6:14" ht="13">
      <c r="F1261" s="1"/>
      <c r="N1261" s="1"/>
    </row>
    <row r="1262" spans="6:14" ht="13">
      <c r="F1262" s="1"/>
      <c r="N1262" s="1"/>
    </row>
    <row r="1263" spans="6:14" ht="13">
      <c r="F1263" s="1"/>
      <c r="N1263" s="1"/>
    </row>
    <row r="1264" spans="6:14" ht="13">
      <c r="F1264" s="1"/>
      <c r="N1264" s="1"/>
    </row>
    <row r="1265" spans="6:14" ht="13">
      <c r="F1265" s="1"/>
      <c r="N1265" s="1"/>
    </row>
    <row r="1266" spans="6:14" ht="13">
      <c r="F1266" s="1"/>
      <c r="N1266" s="1"/>
    </row>
    <row r="1267" spans="6:14" ht="13">
      <c r="F1267" s="1"/>
      <c r="N1267" s="1"/>
    </row>
    <row r="1268" spans="6:14" ht="13">
      <c r="F1268" s="1"/>
      <c r="N1268" s="1"/>
    </row>
    <row r="1269" spans="6:14" ht="13">
      <c r="F1269" s="1"/>
      <c r="N1269" s="1"/>
    </row>
    <row r="1270" spans="6:14" ht="13">
      <c r="F1270" s="1"/>
      <c r="N1270" s="1"/>
    </row>
    <row r="1271" spans="6:14" ht="13">
      <c r="F1271" s="1"/>
      <c r="N1271" s="1"/>
    </row>
    <row r="1272" spans="6:14" ht="13">
      <c r="F1272" s="1"/>
      <c r="N1272" s="1"/>
    </row>
    <row r="1273" spans="6:14" ht="13">
      <c r="F1273" s="1"/>
      <c r="N1273" s="1"/>
    </row>
    <row r="1274" spans="6:14" ht="13">
      <c r="F1274" s="1"/>
      <c r="N1274" s="1"/>
    </row>
    <row r="1275" spans="6:14" ht="13">
      <c r="F1275" s="1"/>
      <c r="N1275" s="1"/>
    </row>
    <row r="1276" spans="6:14" ht="13">
      <c r="F1276" s="1"/>
      <c r="N1276" s="1"/>
    </row>
    <row r="1277" spans="6:14" ht="13">
      <c r="F1277" s="1"/>
      <c r="N1277" s="1"/>
    </row>
    <row r="1278" spans="6:14" ht="13">
      <c r="F1278" s="1"/>
      <c r="N1278" s="1"/>
    </row>
    <row r="1279" spans="6:14" ht="13">
      <c r="F1279" s="1"/>
      <c r="N1279" s="1"/>
    </row>
    <row r="1280" spans="6:14" ht="13">
      <c r="F1280" s="1"/>
      <c r="N1280" s="1"/>
    </row>
    <row r="1281" spans="6:14" ht="13">
      <c r="F1281" s="1"/>
      <c r="N1281" s="1"/>
    </row>
    <row r="1282" spans="6:14" ht="13">
      <c r="F1282" s="1"/>
      <c r="N1282" s="1"/>
    </row>
    <row r="1283" spans="6:14" ht="13">
      <c r="F1283" s="1"/>
      <c r="N1283" s="1"/>
    </row>
    <row r="1284" spans="6:14" ht="13">
      <c r="F1284" s="1"/>
      <c r="N1284" s="1"/>
    </row>
    <row r="1285" spans="6:14" ht="13">
      <c r="F1285" s="1"/>
      <c r="N1285" s="1"/>
    </row>
    <row r="1286" spans="6:14" ht="13">
      <c r="F1286" s="1"/>
      <c r="N1286" s="1"/>
    </row>
    <row r="1287" spans="6:14" ht="13">
      <c r="F1287" s="1"/>
      <c r="N1287" s="1"/>
    </row>
    <row r="1288" spans="6:14" ht="13">
      <c r="F1288" s="1"/>
      <c r="N1288" s="1"/>
    </row>
    <row r="1289" spans="6:14" ht="13">
      <c r="F1289" s="1"/>
      <c r="N1289" s="1"/>
    </row>
    <row r="1290" spans="6:14" ht="13">
      <c r="F1290" s="1"/>
      <c r="N1290" s="1"/>
    </row>
    <row r="1291" spans="6:14" ht="13">
      <c r="F1291" s="1"/>
      <c r="N1291" s="1"/>
    </row>
    <row r="1292" spans="6:14" ht="13">
      <c r="F1292" s="1"/>
      <c r="N1292" s="1"/>
    </row>
    <row r="1293" spans="6:14" ht="13">
      <c r="F1293" s="1"/>
      <c r="N1293" s="1"/>
    </row>
    <row r="1294" spans="6:14" ht="13">
      <c r="F1294" s="1"/>
      <c r="N1294" s="1"/>
    </row>
    <row r="1295" spans="6:14" ht="13">
      <c r="F1295" s="1"/>
      <c r="N1295" s="1"/>
    </row>
    <row r="1296" spans="6:14" ht="13">
      <c r="F1296" s="1"/>
      <c r="N1296" s="1"/>
    </row>
    <row r="1297" spans="6:14" ht="13">
      <c r="F1297" s="1"/>
      <c r="N1297" s="1"/>
    </row>
    <row r="1298" spans="6:14" ht="13">
      <c r="F1298" s="1"/>
      <c r="N1298" s="1"/>
    </row>
    <row r="1299" spans="6:14" ht="13">
      <c r="F1299" s="1"/>
      <c r="N1299" s="1"/>
    </row>
    <row r="1300" spans="6:14" ht="13">
      <c r="F1300" s="1"/>
      <c r="N1300" s="1"/>
    </row>
    <row r="1301" spans="6:14" ht="13">
      <c r="F1301" s="1"/>
      <c r="N1301" s="1"/>
    </row>
    <row r="1302" spans="6:14" ht="13">
      <c r="F1302" s="1"/>
      <c r="N1302" s="1"/>
    </row>
    <row r="1303" spans="6:14" ht="13">
      <c r="F1303" s="1"/>
      <c r="N1303" s="1"/>
    </row>
    <row r="1304" spans="6:14" ht="13">
      <c r="F1304" s="1"/>
      <c r="N1304" s="1"/>
    </row>
    <row r="1305" spans="6:14" ht="13">
      <c r="F1305" s="1"/>
      <c r="N1305" s="1"/>
    </row>
    <row r="1306" spans="6:14" ht="13">
      <c r="F1306" s="1"/>
      <c r="N1306" s="1"/>
    </row>
    <row r="1307" spans="6:14" ht="13">
      <c r="F1307" s="1"/>
      <c r="N1307" s="1"/>
    </row>
    <row r="1308" spans="6:14" ht="13">
      <c r="F1308" s="1"/>
      <c r="N1308" s="1"/>
    </row>
    <row r="1309" spans="6:14" ht="13">
      <c r="F1309" s="1"/>
      <c r="N1309" s="1"/>
    </row>
    <row r="1310" spans="6:14" ht="13">
      <c r="F1310" s="1"/>
      <c r="N1310" s="1"/>
    </row>
    <row r="1311" spans="6:14" ht="13">
      <c r="F1311" s="1"/>
      <c r="N1311" s="1"/>
    </row>
    <row r="1312" spans="6:14" ht="13">
      <c r="F1312" s="1"/>
      <c r="N1312" s="1"/>
    </row>
    <row r="1313" spans="6:14" ht="13">
      <c r="F1313" s="1"/>
      <c r="N1313" s="1"/>
    </row>
    <row r="1314" spans="6:14" ht="13">
      <c r="F1314" s="1"/>
      <c r="N1314" s="1"/>
    </row>
    <row r="1315" spans="6:14" ht="13">
      <c r="F1315" s="1"/>
      <c r="N1315" s="1"/>
    </row>
    <row r="1316" spans="6:14" ht="13">
      <c r="F1316" s="1"/>
      <c r="N1316" s="1"/>
    </row>
    <row r="1317" spans="6:14" ht="13">
      <c r="F1317" s="1"/>
      <c r="N1317" s="1"/>
    </row>
    <row r="1318" spans="6:14" ht="13">
      <c r="F1318" s="1"/>
      <c r="N1318" s="1"/>
    </row>
    <row r="1319" spans="6:14" ht="13">
      <c r="F1319" s="1"/>
      <c r="N1319" s="1"/>
    </row>
    <row r="1320" spans="6:14" ht="13">
      <c r="F1320" s="1"/>
      <c r="N1320" s="1"/>
    </row>
    <row r="1321" spans="6:14" ht="13">
      <c r="F1321" s="1"/>
      <c r="N1321" s="1"/>
    </row>
    <row r="1322" spans="6:14" ht="13">
      <c r="F1322" s="1"/>
      <c r="N1322" s="1"/>
    </row>
    <row r="1323" spans="6:14" ht="13">
      <c r="F1323" s="1"/>
      <c r="N1323" s="1"/>
    </row>
    <row r="1324" spans="6:14" ht="13">
      <c r="F1324" s="1"/>
      <c r="N1324" s="1"/>
    </row>
    <row r="1325" spans="6:14" ht="13">
      <c r="F1325" s="1"/>
      <c r="N1325" s="1"/>
    </row>
    <row r="1326" spans="6:14" ht="13">
      <c r="F1326" s="1"/>
      <c r="N1326" s="1"/>
    </row>
    <row r="1327" spans="6:14" ht="13">
      <c r="F1327" s="1"/>
      <c r="N1327" s="1"/>
    </row>
    <row r="1328" spans="6:14" ht="13">
      <c r="F1328" s="1"/>
      <c r="N1328" s="1"/>
    </row>
    <row r="1329" spans="6:14" ht="13">
      <c r="F1329" s="1"/>
      <c r="N1329" s="1"/>
    </row>
    <row r="1330" spans="6:14" ht="13">
      <c r="F1330" s="1"/>
      <c r="N1330" s="1"/>
    </row>
    <row r="1331" spans="6:14" ht="13">
      <c r="F1331" s="1"/>
      <c r="N1331" s="1"/>
    </row>
    <row r="1332" spans="6:14" ht="13">
      <c r="F1332" s="1"/>
      <c r="N1332" s="1"/>
    </row>
    <row r="1333" spans="6:14" ht="13">
      <c r="F1333" s="1"/>
      <c r="N1333" s="1"/>
    </row>
    <row r="1334" spans="6:14" ht="13">
      <c r="F1334" s="1"/>
      <c r="N1334" s="1"/>
    </row>
    <row r="1335" spans="6:14" ht="13">
      <c r="F1335" s="1"/>
      <c r="N1335" s="1"/>
    </row>
    <row r="1336" spans="6:14" ht="13">
      <c r="F1336" s="1"/>
      <c r="N1336" s="1"/>
    </row>
    <row r="1337" spans="6:14" ht="13">
      <c r="F1337" s="1"/>
      <c r="N1337" s="1"/>
    </row>
    <row r="1338" spans="6:14" ht="13">
      <c r="F1338" s="1"/>
      <c r="N1338" s="1"/>
    </row>
    <row r="1339" spans="6:14" ht="13">
      <c r="F1339" s="1"/>
      <c r="N1339" s="1"/>
    </row>
    <row r="1340" spans="6:14" ht="13">
      <c r="F1340" s="1"/>
      <c r="N1340" s="1"/>
    </row>
    <row r="1341" spans="6:14" ht="13">
      <c r="F1341" s="1"/>
      <c r="N1341" s="1"/>
    </row>
    <row r="1342" spans="6:14" ht="13">
      <c r="F1342" s="1"/>
      <c r="N1342" s="1"/>
    </row>
    <row r="1343" spans="6:14" ht="13">
      <c r="F1343" s="1"/>
      <c r="N1343" s="1"/>
    </row>
    <row r="1344" spans="6:14" ht="13">
      <c r="F1344" s="1"/>
      <c r="N1344" s="1"/>
    </row>
    <row r="1345" spans="6:14" ht="13">
      <c r="F1345" s="1"/>
      <c r="N1345" s="1"/>
    </row>
    <row r="1346" spans="6:14" ht="13">
      <c r="F1346" s="1"/>
      <c r="N1346" s="1"/>
    </row>
    <row r="1347" spans="6:14" ht="13">
      <c r="F1347" s="1"/>
      <c r="N1347" s="1"/>
    </row>
    <row r="1348" spans="6:14" ht="13">
      <c r="F1348" s="1"/>
      <c r="N1348" s="1"/>
    </row>
    <row r="1349" spans="6:14" ht="13">
      <c r="F1349" s="1"/>
      <c r="N1349" s="1"/>
    </row>
    <row r="1350" spans="6:14" ht="13">
      <c r="F1350" s="1"/>
      <c r="N1350" s="1"/>
    </row>
    <row r="1351" spans="6:14" ht="13">
      <c r="F1351" s="1"/>
      <c r="N1351" s="1"/>
    </row>
    <row r="1352" spans="6:14" ht="13">
      <c r="F1352" s="1"/>
      <c r="N1352" s="1"/>
    </row>
    <row r="1353" spans="6:14" ht="13">
      <c r="F1353" s="1"/>
      <c r="N1353" s="1"/>
    </row>
    <row r="1354" spans="6:14" ht="13">
      <c r="F1354" s="1"/>
      <c r="N1354" s="1"/>
    </row>
    <row r="1355" spans="6:14" ht="13">
      <c r="F1355" s="1"/>
      <c r="N1355" s="1"/>
    </row>
    <row r="1356" spans="6:14" ht="13">
      <c r="F1356" s="1"/>
      <c r="N1356" s="1"/>
    </row>
    <row r="1357" spans="6:14" ht="13">
      <c r="F1357" s="1"/>
      <c r="N1357" s="1"/>
    </row>
    <row r="1358" spans="6:14" ht="13">
      <c r="F1358" s="1"/>
      <c r="N1358" s="1"/>
    </row>
    <row r="1359" spans="6:14" ht="13">
      <c r="F1359" s="1"/>
      <c r="N1359" s="1"/>
    </row>
    <row r="1360" spans="6:14" ht="13">
      <c r="F1360" s="1"/>
      <c r="N1360" s="1"/>
    </row>
    <row r="1361" spans="6:14" ht="13">
      <c r="F1361" s="1"/>
      <c r="N1361" s="1"/>
    </row>
    <row r="1362" spans="6:14" ht="13">
      <c r="F1362" s="1"/>
      <c r="N1362" s="1"/>
    </row>
    <row r="1363" spans="6:14" ht="13">
      <c r="F1363" s="1"/>
      <c r="N1363" s="1"/>
    </row>
    <row r="1364" spans="6:14" ht="13">
      <c r="F1364" s="1"/>
      <c r="N1364" s="1"/>
    </row>
    <row r="1365" spans="6:14" ht="13">
      <c r="F1365" s="1"/>
      <c r="N1365" s="1"/>
    </row>
    <row r="1366" spans="6:14" ht="13">
      <c r="F1366" s="1"/>
      <c r="N1366" s="1"/>
    </row>
    <row r="1367" spans="6:14" ht="13">
      <c r="F1367" s="1"/>
      <c r="N1367" s="1"/>
    </row>
    <row r="1368" spans="6:14" ht="13">
      <c r="F1368" s="1"/>
      <c r="N1368" s="1"/>
    </row>
    <row r="1369" spans="6:14" ht="13">
      <c r="F1369" s="1"/>
      <c r="N1369" s="1"/>
    </row>
    <row r="1370" spans="6:14" ht="13">
      <c r="F1370" s="1"/>
      <c r="N1370" s="1"/>
    </row>
    <row r="1371" spans="6:14" ht="13">
      <c r="F1371" s="1"/>
      <c r="N1371" s="1"/>
    </row>
    <row r="1372" spans="6:14" ht="13">
      <c r="F1372" s="1"/>
      <c r="N1372" s="1"/>
    </row>
    <row r="1373" spans="6:14" ht="13">
      <c r="F1373" s="1"/>
      <c r="N1373" s="1"/>
    </row>
    <row r="1374" spans="6:14" ht="13">
      <c r="F1374" s="1"/>
      <c r="N1374" s="1"/>
    </row>
    <row r="1375" spans="6:14" ht="13">
      <c r="F1375" s="1"/>
      <c r="N1375" s="1"/>
    </row>
    <row r="1376" spans="6:14" ht="13">
      <c r="F1376" s="1"/>
      <c r="N1376" s="1"/>
    </row>
    <row r="1377" spans="6:14" ht="13">
      <c r="F1377" s="1"/>
      <c r="N1377" s="1"/>
    </row>
    <row r="1378" spans="6:14" ht="13">
      <c r="F1378" s="1"/>
      <c r="N1378" s="1"/>
    </row>
    <row r="1379" spans="6:14" ht="13">
      <c r="F1379" s="1"/>
      <c r="N1379" s="1"/>
    </row>
    <row r="1380" spans="6:14" ht="13">
      <c r="F1380" s="1"/>
      <c r="N1380" s="1"/>
    </row>
    <row r="1381" spans="6:14" ht="13">
      <c r="F1381" s="1"/>
      <c r="N1381" s="1"/>
    </row>
    <row r="1382" spans="6:14" ht="13">
      <c r="F1382" s="1"/>
      <c r="N1382" s="1"/>
    </row>
    <row r="1383" spans="6:14" ht="13">
      <c r="F1383" s="1"/>
      <c r="N1383" s="1"/>
    </row>
    <row r="1384" spans="6:14" ht="13">
      <c r="F1384" s="1"/>
      <c r="N1384" s="1"/>
    </row>
    <row r="1385" spans="6:14" ht="13">
      <c r="F1385" s="1"/>
      <c r="N1385" s="1"/>
    </row>
    <row r="1386" spans="6:14" ht="13">
      <c r="F1386" s="1"/>
      <c r="N1386" s="1"/>
    </row>
    <row r="1387" spans="6:14" ht="13">
      <c r="F1387" s="1"/>
      <c r="N1387" s="1"/>
    </row>
    <row r="1388" spans="6:14" ht="13">
      <c r="F1388" s="1"/>
      <c r="N1388" s="1"/>
    </row>
    <row r="1389" spans="6:14" ht="13">
      <c r="F1389" s="1"/>
      <c r="N1389" s="1"/>
    </row>
    <row r="1390" spans="6:14" ht="13">
      <c r="F1390" s="1"/>
      <c r="N1390" s="1"/>
    </row>
    <row r="1391" spans="6:14" ht="13">
      <c r="F1391" s="1"/>
      <c r="N1391" s="1"/>
    </row>
    <row r="1392" spans="6:14" ht="13">
      <c r="F1392" s="1"/>
      <c r="N1392" s="1"/>
    </row>
    <row r="1393" spans="6:14" ht="13">
      <c r="F1393" s="1"/>
      <c r="N1393" s="1"/>
    </row>
    <row r="1394" spans="6:14" ht="13">
      <c r="F1394" s="1"/>
      <c r="N1394" s="1"/>
    </row>
    <row r="1395" spans="6:14" ht="13">
      <c r="F1395" s="1"/>
      <c r="N1395" s="1"/>
    </row>
    <row r="1396" spans="6:14" ht="13">
      <c r="F1396" s="1"/>
      <c r="N1396" s="1"/>
    </row>
    <row r="1397" spans="6:14" ht="13">
      <c r="F1397" s="1"/>
      <c r="N1397" s="1"/>
    </row>
    <row r="1398" spans="6:14" ht="13">
      <c r="F1398" s="1"/>
      <c r="N1398" s="1"/>
    </row>
    <row r="1399" spans="6:14" ht="13">
      <c r="F1399" s="1"/>
      <c r="N1399" s="1"/>
    </row>
    <row r="1400" spans="6:14" ht="13">
      <c r="F1400" s="1"/>
      <c r="N1400" s="1"/>
    </row>
    <row r="1401" spans="6:14" ht="13">
      <c r="F1401" s="1"/>
      <c r="N1401" s="1"/>
    </row>
    <row r="1402" spans="6:14" ht="13">
      <c r="F1402" s="1"/>
      <c r="N1402" s="1"/>
    </row>
    <row r="1403" spans="6:14" ht="13">
      <c r="F1403" s="1"/>
      <c r="N1403" s="1"/>
    </row>
    <row r="1404" spans="6:14" ht="13">
      <c r="F1404" s="1"/>
      <c r="N1404" s="1"/>
    </row>
    <row r="1405" spans="6:14" ht="13">
      <c r="F1405" s="1"/>
      <c r="N1405" s="1"/>
    </row>
    <row r="1406" spans="6:14" ht="13">
      <c r="F1406" s="1"/>
      <c r="N1406" s="1"/>
    </row>
    <row r="1407" spans="6:14" ht="13">
      <c r="F1407" s="1"/>
      <c r="N1407" s="1"/>
    </row>
    <row r="1408" spans="6:14" ht="13">
      <c r="F1408" s="1"/>
      <c r="N1408" s="1"/>
    </row>
    <row r="1409" spans="6:14" ht="13">
      <c r="F1409" s="1"/>
      <c r="N1409" s="1"/>
    </row>
    <row r="1410" spans="6:14" ht="13">
      <c r="F1410" s="1"/>
      <c r="N1410" s="1"/>
    </row>
    <row r="1411" spans="6:14" ht="13">
      <c r="F1411" s="1"/>
      <c r="N1411" s="1"/>
    </row>
    <row r="1412" spans="6:14" ht="13">
      <c r="F1412" s="1"/>
      <c r="N1412" s="1"/>
    </row>
    <row r="1413" spans="6:14" ht="13">
      <c r="F1413" s="1"/>
      <c r="N1413" s="1"/>
    </row>
    <row r="1414" spans="6:14" ht="13">
      <c r="F1414" s="1"/>
      <c r="N1414" s="1"/>
    </row>
    <row r="1415" spans="6:14" ht="13">
      <c r="F1415" s="1"/>
      <c r="N1415" s="1"/>
    </row>
    <row r="1416" spans="6:14" ht="13">
      <c r="F1416" s="1"/>
      <c r="N1416" s="1"/>
    </row>
    <row r="1417" spans="6:14" ht="13">
      <c r="F1417" s="1"/>
      <c r="N1417" s="1"/>
    </row>
    <row r="1418" spans="6:14" ht="13">
      <c r="F1418" s="1"/>
      <c r="N1418" s="1"/>
    </row>
    <row r="1419" spans="6:14" ht="13">
      <c r="F1419" s="1"/>
      <c r="N1419" s="1"/>
    </row>
    <row r="1420" spans="6:14" ht="13">
      <c r="F1420" s="1"/>
      <c r="N1420" s="1"/>
    </row>
    <row r="1421" spans="6:14" ht="13">
      <c r="F1421" s="1"/>
      <c r="N1421" s="1"/>
    </row>
    <row r="1422" spans="6:14" ht="13">
      <c r="F1422" s="1"/>
      <c r="N1422" s="1"/>
    </row>
    <row r="1423" spans="6:14" ht="13">
      <c r="F1423" s="1"/>
      <c r="N1423" s="1"/>
    </row>
    <row r="1424" spans="6:14" ht="13">
      <c r="F1424" s="1"/>
      <c r="N1424" s="1"/>
    </row>
    <row r="1425" spans="6:14" ht="13">
      <c r="F1425" s="1"/>
      <c r="N1425" s="1"/>
    </row>
    <row r="1426" spans="6:14" ht="13">
      <c r="F1426" s="1"/>
      <c r="N1426" s="1"/>
    </row>
    <row r="1427" spans="6:14" ht="13">
      <c r="F1427" s="1"/>
      <c r="N1427" s="1"/>
    </row>
    <row r="1428" spans="6:14" ht="13">
      <c r="F1428" s="1"/>
      <c r="N1428" s="1"/>
    </row>
    <row r="1429" spans="6:14" ht="13">
      <c r="F1429" s="1"/>
      <c r="N1429" s="1"/>
    </row>
    <row r="1430" spans="6:14" ht="13">
      <c r="F1430" s="1"/>
      <c r="N1430" s="1"/>
    </row>
    <row r="1431" spans="6:14" ht="13">
      <c r="F1431" s="1"/>
      <c r="N1431" s="1"/>
    </row>
    <row r="1432" spans="6:14" ht="13">
      <c r="F1432" s="1"/>
      <c r="N1432" s="1"/>
    </row>
    <row r="1433" spans="6:14" ht="13">
      <c r="F1433" s="1"/>
      <c r="N1433" s="1"/>
    </row>
    <row r="1434" spans="6:14" ht="13">
      <c r="F1434" s="1"/>
      <c r="N1434" s="1"/>
    </row>
    <row r="1435" spans="6:14" ht="13">
      <c r="F1435" s="1"/>
      <c r="N1435" s="1"/>
    </row>
    <row r="1436" spans="6:14" ht="13">
      <c r="F1436" s="1"/>
      <c r="N1436" s="1"/>
    </row>
    <row r="1437" spans="6:14" ht="13">
      <c r="F1437" s="1"/>
      <c r="N1437" s="1"/>
    </row>
    <row r="1438" spans="6:14" ht="13">
      <c r="F1438" s="1"/>
      <c r="N1438" s="1"/>
    </row>
    <row r="1439" spans="6:14" ht="13">
      <c r="F1439" s="1"/>
      <c r="N1439" s="1"/>
    </row>
    <row r="1440" spans="6:14" ht="13">
      <c r="F1440" s="1"/>
      <c r="N1440" s="1"/>
    </row>
    <row r="1441" spans="6:14" ht="13">
      <c r="F1441" s="1"/>
      <c r="N1441" s="1"/>
    </row>
    <row r="1442" spans="6:14" ht="13">
      <c r="F1442" s="1"/>
      <c r="N1442" s="1"/>
    </row>
    <row r="1443" spans="6:14" ht="13">
      <c r="F1443" s="1"/>
      <c r="N1443" s="1"/>
    </row>
    <row r="1444" spans="6:14" ht="13">
      <c r="F1444" s="1"/>
      <c r="N1444" s="1"/>
    </row>
    <row r="1445" spans="6:14" ht="13">
      <c r="F1445" s="1"/>
      <c r="N1445" s="1"/>
    </row>
    <row r="1446" spans="6:14" ht="13">
      <c r="F1446" s="1"/>
      <c r="N1446" s="1"/>
    </row>
    <row r="1447" spans="6:14" ht="13">
      <c r="F1447" s="1"/>
      <c r="N1447" s="1"/>
    </row>
    <row r="1448" spans="6:14" ht="13">
      <c r="F1448" s="1"/>
      <c r="N1448" s="1"/>
    </row>
    <row r="1449" spans="6:14" ht="13">
      <c r="F1449" s="1"/>
      <c r="N1449" s="1"/>
    </row>
    <row r="1450" spans="6:14" ht="13">
      <c r="F1450" s="1"/>
      <c r="N1450" s="1"/>
    </row>
    <row r="1451" spans="6:14" ht="13">
      <c r="F1451" s="1"/>
      <c r="N1451" s="1"/>
    </row>
    <row r="1452" spans="6:14" ht="13">
      <c r="F1452" s="1"/>
      <c r="N1452" s="1"/>
    </row>
    <row r="1453" spans="6:14" ht="13">
      <c r="F1453" s="1"/>
      <c r="N1453" s="1"/>
    </row>
    <row r="1454" spans="6:14" ht="13">
      <c r="F1454" s="1"/>
      <c r="N1454" s="1"/>
    </row>
    <row r="1455" spans="6:14" ht="13">
      <c r="F1455" s="1"/>
      <c r="N1455" s="1"/>
    </row>
    <row r="1456" spans="6:14" ht="13">
      <c r="F1456" s="1"/>
      <c r="N1456" s="1"/>
    </row>
    <row r="1457" spans="6:14" ht="13">
      <c r="F1457" s="1"/>
      <c r="N1457" s="1"/>
    </row>
    <row r="1458" spans="6:14" ht="13">
      <c r="F1458" s="1"/>
      <c r="N1458" s="1"/>
    </row>
    <row r="1459" spans="6:14" ht="13">
      <c r="F1459" s="1"/>
      <c r="N1459" s="1"/>
    </row>
    <row r="1460" spans="6:14" ht="13">
      <c r="F1460" s="1"/>
      <c r="N1460" s="1"/>
    </row>
    <row r="1461" spans="6:14" ht="13">
      <c r="F1461" s="1"/>
      <c r="N1461" s="1"/>
    </row>
    <row r="1462" spans="6:14" ht="13">
      <c r="F1462" s="1"/>
      <c r="N1462" s="1"/>
    </row>
    <row r="1463" spans="6:14" ht="13">
      <c r="F1463" s="1"/>
      <c r="N1463" s="1"/>
    </row>
    <row r="1464" spans="6:14" ht="13">
      <c r="F1464" s="1"/>
      <c r="N1464" s="1"/>
    </row>
    <row r="1465" spans="6:14" ht="13">
      <c r="F1465" s="1"/>
      <c r="N1465" s="1"/>
    </row>
    <row r="1466" spans="6:14" ht="13">
      <c r="F1466" s="1"/>
      <c r="N1466" s="1"/>
    </row>
    <row r="1467" spans="6:14" ht="13">
      <c r="F1467" s="1"/>
      <c r="N1467" s="1"/>
    </row>
    <row r="1468" spans="6:14" ht="13">
      <c r="F1468" s="1"/>
      <c r="N1468" s="1"/>
    </row>
    <row r="1469" spans="6:14" ht="13">
      <c r="F1469" s="1"/>
      <c r="N1469" s="1"/>
    </row>
    <row r="1470" spans="6:14" ht="13">
      <c r="F1470" s="1"/>
      <c r="N1470" s="1"/>
    </row>
    <row r="1471" spans="6:14" ht="13">
      <c r="F1471" s="1"/>
      <c r="N1471" s="1"/>
    </row>
    <row r="1472" spans="6:14" ht="13">
      <c r="F1472" s="1"/>
      <c r="N1472" s="1"/>
    </row>
    <row r="1473" spans="6:14" ht="13">
      <c r="F1473" s="1"/>
      <c r="N1473" s="1"/>
    </row>
    <row r="1474" spans="6:14" ht="13">
      <c r="F1474" s="1"/>
      <c r="N1474" s="1"/>
    </row>
    <row r="1475" spans="6:14" ht="13">
      <c r="F1475" s="1"/>
      <c r="N1475" s="1"/>
    </row>
    <row r="1476" spans="6:14" ht="13">
      <c r="F1476" s="1"/>
      <c r="N1476" s="1"/>
    </row>
    <row r="1477" spans="6:14" ht="13">
      <c r="F1477" s="1"/>
      <c r="N1477" s="1"/>
    </row>
    <row r="1478" spans="6:14" ht="13">
      <c r="F1478" s="1"/>
      <c r="N1478" s="1"/>
    </row>
    <row r="1479" spans="6:14" ht="13">
      <c r="F1479" s="1"/>
      <c r="N1479" s="1"/>
    </row>
    <row r="1480" spans="6:14" ht="13">
      <c r="F1480" s="1"/>
      <c r="N1480" s="1"/>
    </row>
    <row r="1481" spans="6:14" ht="13">
      <c r="F1481" s="1"/>
      <c r="N1481" s="1"/>
    </row>
    <row r="1482" spans="6:14" ht="13">
      <c r="F1482" s="1"/>
      <c r="N1482" s="1"/>
    </row>
    <row r="1483" spans="6:14" ht="13">
      <c r="F1483" s="1"/>
      <c r="N1483" s="1"/>
    </row>
    <row r="1484" spans="6:14" ht="13">
      <c r="F1484" s="1"/>
      <c r="N1484" s="1"/>
    </row>
    <row r="1485" spans="6:14" ht="13">
      <c r="F1485" s="1"/>
      <c r="N1485" s="1"/>
    </row>
    <row r="1486" spans="6:14" ht="13">
      <c r="F1486" s="1"/>
      <c r="N1486" s="1"/>
    </row>
    <row r="1487" spans="6:14" ht="13">
      <c r="F1487" s="1"/>
      <c r="N1487" s="1"/>
    </row>
    <row r="1488" spans="6:14" ht="13">
      <c r="F1488" s="1"/>
      <c r="N1488" s="1"/>
    </row>
    <row r="1489" spans="6:14" ht="13">
      <c r="F1489" s="1"/>
      <c r="N1489" s="1"/>
    </row>
    <row r="1490" spans="6:14" ht="13">
      <c r="F1490" s="1"/>
      <c r="N1490" s="1"/>
    </row>
    <row r="1491" spans="6:14" ht="13">
      <c r="F1491" s="1"/>
      <c r="N1491" s="1"/>
    </row>
    <row r="1492" spans="6:14" ht="13">
      <c r="F1492" s="1"/>
      <c r="N1492" s="1"/>
    </row>
    <row r="1493" spans="6:14" ht="13">
      <c r="F1493" s="1"/>
      <c r="N1493" s="1"/>
    </row>
    <row r="1494" spans="6:14" ht="13">
      <c r="F1494" s="1"/>
      <c r="N1494" s="1"/>
    </row>
    <row r="1495" spans="6:14" ht="13">
      <c r="F1495" s="1"/>
      <c r="N1495" s="1"/>
    </row>
    <row r="1496" spans="6:14" ht="13">
      <c r="F1496" s="1"/>
      <c r="N1496" s="1"/>
    </row>
    <row r="1497" spans="6:14" ht="13">
      <c r="F1497" s="1"/>
      <c r="N1497" s="1"/>
    </row>
    <row r="1498" spans="6:14" ht="13">
      <c r="F1498" s="1"/>
      <c r="N1498" s="1"/>
    </row>
    <row r="1499" spans="6:14" ht="13">
      <c r="F1499" s="1"/>
      <c r="N1499" s="1"/>
    </row>
    <row r="1500" spans="6:14" ht="13">
      <c r="F1500" s="1"/>
      <c r="N1500" s="1"/>
    </row>
    <row r="1501" spans="6:14" ht="13">
      <c r="F1501" s="1"/>
      <c r="N1501" s="1"/>
    </row>
    <row r="1502" spans="6:14" ht="13">
      <c r="F1502" s="1"/>
      <c r="N1502" s="1"/>
    </row>
    <row r="1503" spans="6:14" ht="13">
      <c r="F1503" s="1"/>
      <c r="N1503" s="1"/>
    </row>
    <row r="1504" spans="6:14" ht="13">
      <c r="F1504" s="1"/>
      <c r="N1504" s="1"/>
    </row>
    <row r="1505" spans="6:14" ht="13">
      <c r="F1505" s="1"/>
      <c r="N1505" s="1"/>
    </row>
    <row r="1506" spans="6:14" ht="13">
      <c r="F1506" s="1"/>
      <c r="N1506" s="1"/>
    </row>
    <row r="1507" spans="6:14" ht="13">
      <c r="F1507" s="1"/>
      <c r="N1507" s="1"/>
    </row>
    <row r="1508" spans="6:14" ht="13">
      <c r="F1508" s="1"/>
      <c r="N1508" s="1"/>
    </row>
    <row r="1509" spans="6:14" ht="13">
      <c r="F1509" s="1"/>
      <c r="N1509" s="1"/>
    </row>
    <row r="1510" spans="6:14" ht="13">
      <c r="F1510" s="1"/>
      <c r="N1510" s="1"/>
    </row>
    <row r="1511" spans="6:14" ht="13">
      <c r="F1511" s="1"/>
      <c r="N1511" s="1"/>
    </row>
    <row r="1512" spans="6:14" ht="13">
      <c r="F1512" s="1"/>
      <c r="N1512" s="1"/>
    </row>
    <row r="1513" spans="6:14" ht="13">
      <c r="F1513" s="1"/>
      <c r="N1513" s="1"/>
    </row>
    <row r="1514" spans="6:14" ht="13">
      <c r="F1514" s="1"/>
      <c r="N1514" s="1"/>
    </row>
    <row r="1515" spans="6:14" ht="13">
      <c r="F1515" s="1"/>
      <c r="N1515" s="1"/>
    </row>
    <row r="1516" spans="6:14" ht="13">
      <c r="F1516" s="1"/>
      <c r="N1516" s="1"/>
    </row>
    <row r="1517" spans="6:14" ht="13">
      <c r="F1517" s="1"/>
      <c r="N1517" s="1"/>
    </row>
    <row r="1518" spans="6:14" ht="13">
      <c r="F1518" s="1"/>
      <c r="N1518" s="1"/>
    </row>
    <row r="1519" spans="6:14" ht="13">
      <c r="F1519" s="1"/>
      <c r="N1519" s="1"/>
    </row>
    <row r="1520" spans="6:14" ht="13">
      <c r="F1520" s="1"/>
      <c r="N1520" s="1"/>
    </row>
    <row r="1521" spans="6:14" ht="13">
      <c r="F1521" s="1"/>
      <c r="N1521" s="1"/>
    </row>
    <row r="1522" spans="6:14" ht="13">
      <c r="F1522" s="1"/>
      <c r="N1522" s="1"/>
    </row>
    <row r="1523" spans="6:14" ht="13">
      <c r="F1523" s="1"/>
      <c r="N1523" s="1"/>
    </row>
    <row r="1524" spans="6:14" ht="13">
      <c r="F1524" s="1"/>
      <c r="N1524" s="1"/>
    </row>
    <row r="1525" spans="6:14" ht="13">
      <c r="F1525" s="1"/>
      <c r="N1525" s="1"/>
    </row>
    <row r="1526" spans="6:14" ht="13">
      <c r="F1526" s="1"/>
      <c r="N1526" s="1"/>
    </row>
    <row r="1527" spans="6:14" ht="13">
      <c r="F1527" s="1"/>
      <c r="N1527" s="1"/>
    </row>
    <row r="1528" spans="6:14" ht="13">
      <c r="F1528" s="1"/>
      <c r="N1528" s="1"/>
    </row>
    <row r="1529" spans="6:14" ht="13">
      <c r="F1529" s="1"/>
      <c r="N1529" s="1"/>
    </row>
    <row r="1530" spans="6:14" ht="13">
      <c r="F1530" s="1"/>
      <c r="N1530" s="1"/>
    </row>
    <row r="1531" spans="6:14" ht="13">
      <c r="F1531" s="1"/>
      <c r="N1531" s="1"/>
    </row>
    <row r="1532" spans="6:14" ht="13">
      <c r="F1532" s="1"/>
      <c r="N1532" s="1"/>
    </row>
    <row r="1533" spans="6:14" ht="13">
      <c r="F1533" s="1"/>
      <c r="N1533" s="1"/>
    </row>
    <row r="1534" spans="6:14" ht="13">
      <c r="F1534" s="1"/>
      <c r="N1534" s="1"/>
    </row>
    <row r="1535" spans="6:14" ht="13">
      <c r="F1535" s="1"/>
      <c r="N1535" s="1"/>
    </row>
    <row r="1536" spans="6:14" ht="13">
      <c r="F1536" s="1"/>
      <c r="N1536" s="1"/>
    </row>
    <row r="1537" spans="6:14" ht="13">
      <c r="F1537" s="1"/>
      <c r="N1537" s="1"/>
    </row>
    <row r="1538" spans="6:14" ht="13">
      <c r="F1538" s="1"/>
      <c r="N1538" s="1"/>
    </row>
    <row r="1539" spans="6:14" ht="13">
      <c r="F1539" s="1"/>
      <c r="N1539" s="1"/>
    </row>
    <row r="1540" spans="6:14" ht="13">
      <c r="F1540" s="1"/>
      <c r="N1540" s="1"/>
    </row>
    <row r="1541" spans="6:14" ht="13">
      <c r="F1541" s="1"/>
      <c r="N1541" s="1"/>
    </row>
    <row r="1542" spans="6:14" ht="13">
      <c r="F1542" s="1"/>
      <c r="N1542" s="1"/>
    </row>
    <row r="1543" spans="6:14" ht="13">
      <c r="F1543" s="1"/>
      <c r="N1543" s="1"/>
    </row>
    <row r="1544" spans="6:14" ht="13">
      <c r="F1544" s="1"/>
      <c r="N1544" s="1"/>
    </row>
    <row r="1545" spans="6:14" ht="13">
      <c r="F1545" s="1"/>
      <c r="N1545" s="1"/>
    </row>
    <row r="1546" spans="6:14" ht="13">
      <c r="F1546" s="1"/>
      <c r="N1546" s="1"/>
    </row>
    <row r="1547" spans="6:14" ht="13">
      <c r="F1547" s="1"/>
      <c r="N1547" s="1"/>
    </row>
    <row r="1548" spans="6:14" ht="13">
      <c r="F1548" s="1"/>
      <c r="N1548" s="1"/>
    </row>
    <row r="1549" spans="6:14" ht="13">
      <c r="F1549" s="1"/>
      <c r="N1549" s="1"/>
    </row>
    <row r="1550" spans="6:14" ht="13">
      <c r="F1550" s="1"/>
      <c r="N1550" s="1"/>
    </row>
    <row r="1551" spans="6:14" ht="13">
      <c r="F1551" s="1"/>
      <c r="N1551" s="1"/>
    </row>
    <row r="1552" spans="6:14" ht="13">
      <c r="F1552" s="1"/>
      <c r="N1552" s="1"/>
    </row>
    <row r="1553" spans="6:14" ht="13">
      <c r="F1553" s="1"/>
      <c r="N1553" s="1"/>
    </row>
    <row r="1554" spans="6:14" ht="13">
      <c r="F1554" s="1"/>
      <c r="N1554" s="1"/>
    </row>
    <row r="1555" spans="6:14" ht="13">
      <c r="F1555" s="1"/>
      <c r="N1555" s="1"/>
    </row>
    <row r="1556" spans="6:14" ht="13">
      <c r="F1556" s="1"/>
      <c r="N1556" s="1"/>
    </row>
    <row r="1557" spans="6:14" ht="13">
      <c r="F1557" s="1"/>
      <c r="N1557" s="1"/>
    </row>
    <row r="1558" spans="6:14" ht="13">
      <c r="F1558" s="1"/>
      <c r="N1558" s="1"/>
    </row>
    <row r="1559" spans="6:14" ht="13">
      <c r="F1559" s="1"/>
      <c r="N1559" s="1"/>
    </row>
    <row r="1560" spans="6:14" ht="13">
      <c r="F1560" s="1"/>
      <c r="N1560" s="1"/>
    </row>
    <row r="1561" spans="6:14" ht="13">
      <c r="F1561" s="1"/>
      <c r="N1561" s="1"/>
    </row>
    <row r="1562" spans="6:14" ht="13">
      <c r="F1562" s="1"/>
      <c r="N1562" s="1"/>
    </row>
    <row r="1563" spans="6:14" ht="13">
      <c r="F1563" s="1"/>
      <c r="N1563" s="1"/>
    </row>
    <row r="1564" spans="6:14" ht="13">
      <c r="F1564" s="1"/>
      <c r="N1564" s="1"/>
    </row>
    <row r="1565" spans="6:14" ht="13">
      <c r="F1565" s="1"/>
      <c r="N1565" s="1"/>
    </row>
    <row r="1566" spans="6:14" ht="13">
      <c r="F1566" s="1"/>
      <c r="N1566" s="1"/>
    </row>
    <row r="1567" spans="6:14" ht="13">
      <c r="F1567" s="1"/>
      <c r="N1567" s="1"/>
    </row>
    <row r="1568" spans="6:14" ht="13">
      <c r="F1568" s="1"/>
      <c r="N1568" s="1"/>
    </row>
    <row r="1569" spans="6:14" ht="13">
      <c r="F1569" s="1"/>
      <c r="N1569" s="1"/>
    </row>
    <row r="1570" spans="6:14" ht="13">
      <c r="F1570" s="1"/>
      <c r="N1570" s="1"/>
    </row>
    <row r="1571" spans="6:14" ht="13">
      <c r="F1571" s="1"/>
      <c r="N1571" s="1"/>
    </row>
    <row r="1572" spans="6:14" ht="13">
      <c r="F1572" s="1"/>
      <c r="N1572" s="1"/>
    </row>
    <row r="1573" spans="6:14" ht="13">
      <c r="F1573" s="1"/>
      <c r="N1573" s="1"/>
    </row>
    <row r="1574" spans="6:14" ht="13">
      <c r="F1574" s="1"/>
      <c r="N1574" s="1"/>
    </row>
    <row r="1575" spans="6:14" ht="13">
      <c r="F1575" s="1"/>
      <c r="N1575" s="1"/>
    </row>
    <row r="1576" spans="6:14" ht="13">
      <c r="F1576" s="1"/>
      <c r="N1576" s="1"/>
    </row>
    <row r="1577" spans="6:14" ht="13">
      <c r="F1577" s="1"/>
      <c r="N1577" s="1"/>
    </row>
    <row r="1578" spans="6:14" ht="13">
      <c r="F1578" s="1"/>
      <c r="N1578" s="1"/>
    </row>
    <row r="1579" spans="6:14" ht="13">
      <c r="F1579" s="1"/>
      <c r="N1579" s="1"/>
    </row>
    <row r="1580" spans="6:14" ht="13">
      <c r="F1580" s="1"/>
      <c r="N1580" s="1"/>
    </row>
    <row r="1581" spans="6:14" ht="13">
      <c r="F1581" s="1"/>
      <c r="N1581" s="1"/>
    </row>
    <row r="1582" spans="6:14" ht="13">
      <c r="F1582" s="1"/>
      <c r="N1582" s="1"/>
    </row>
    <row r="1583" spans="6:14" ht="13">
      <c r="F1583" s="1"/>
      <c r="N1583" s="1"/>
    </row>
    <row r="1584" spans="6:14" ht="13">
      <c r="F1584" s="1"/>
      <c r="N1584" s="1"/>
    </row>
    <row r="1585" spans="6:14" ht="13">
      <c r="F1585" s="1"/>
      <c r="N1585" s="1"/>
    </row>
    <row r="1586" spans="6:14" ht="13">
      <c r="F1586" s="1"/>
      <c r="N1586" s="1"/>
    </row>
    <row r="1587" spans="6:14" ht="13">
      <c r="F1587" s="1"/>
      <c r="N1587" s="1"/>
    </row>
    <row r="1588" spans="6:14" ht="13">
      <c r="F1588" s="1"/>
      <c r="N1588" s="1"/>
    </row>
  </sheetData>
  <mergeCells count="107">
    <mergeCell ref="D71:D82"/>
    <mergeCell ref="G71:G72"/>
    <mergeCell ref="G73:G76"/>
    <mergeCell ref="G77:G81"/>
    <mergeCell ref="G82:G86"/>
    <mergeCell ref="G87:G88"/>
    <mergeCell ref="G89:G90"/>
    <mergeCell ref="G91:G93"/>
    <mergeCell ref="G6:G7"/>
    <mergeCell ref="G30:G31"/>
    <mergeCell ref="G32:G33"/>
    <mergeCell ref="G25:G29"/>
    <mergeCell ref="G35:G36"/>
    <mergeCell ref="G37:G48"/>
    <mergeCell ref="G49:G54"/>
    <mergeCell ref="G55:G66"/>
    <mergeCell ref="G9:G24"/>
    <mergeCell ref="G67:G69"/>
    <mergeCell ref="G346:G358"/>
    <mergeCell ref="G359:G361"/>
    <mergeCell ref="G362:G367"/>
    <mergeCell ref="G368:G369"/>
    <mergeCell ref="G373:G384"/>
    <mergeCell ref="G385:G399"/>
    <mergeCell ref="G400:G404"/>
    <mergeCell ref="G405:G408"/>
    <mergeCell ref="G94:G119"/>
    <mergeCell ref="G120:G139"/>
    <mergeCell ref="G140:G142"/>
    <mergeCell ref="G143:G144"/>
    <mergeCell ref="G145:G147"/>
    <mergeCell ref="G148:G149"/>
    <mergeCell ref="G150:G156"/>
    <mergeCell ref="G157:G162"/>
    <mergeCell ref="G163:G164"/>
    <mergeCell ref="G305:G308"/>
    <mergeCell ref="G302:G304"/>
    <mergeCell ref="G439:G444"/>
    <mergeCell ref="G446:G452"/>
    <mergeCell ref="G456:G457"/>
    <mergeCell ref="G460:G462"/>
    <mergeCell ref="G463:G465"/>
    <mergeCell ref="G467:G478"/>
    <mergeCell ref="G479:G480"/>
    <mergeCell ref="G481:G484"/>
    <mergeCell ref="G168:G203"/>
    <mergeCell ref="G204:G228"/>
    <mergeCell ref="G229:G232"/>
    <mergeCell ref="G233:G234"/>
    <mergeCell ref="G415:G418"/>
    <mergeCell ref="G419:G421"/>
    <mergeCell ref="G422:G426"/>
    <mergeCell ref="G427:G430"/>
    <mergeCell ref="G431:G434"/>
    <mergeCell ref="G309:G311"/>
    <mergeCell ref="G312:G315"/>
    <mergeCell ref="G316:G329"/>
    <mergeCell ref="G330:G332"/>
    <mergeCell ref="G333:G335"/>
    <mergeCell ref="G336:G340"/>
    <mergeCell ref="G342:G345"/>
    <mergeCell ref="G558:G568"/>
    <mergeCell ref="G571:G572"/>
    <mergeCell ref="G573:G579"/>
    <mergeCell ref="G580:G584"/>
    <mergeCell ref="G585:G586"/>
    <mergeCell ref="G587:G588"/>
    <mergeCell ref="G513:G514"/>
    <mergeCell ref="G515:G516"/>
    <mergeCell ref="G517:G533"/>
    <mergeCell ref="G535:G536"/>
    <mergeCell ref="G539:G545"/>
    <mergeCell ref="G546:G547"/>
    <mergeCell ref="G548:G550"/>
    <mergeCell ref="G485:G488"/>
    <mergeCell ref="G489:G490"/>
    <mergeCell ref="G491:G493"/>
    <mergeCell ref="G494:G496"/>
    <mergeCell ref="G497:G502"/>
    <mergeCell ref="G503:G509"/>
    <mergeCell ref="G511:G512"/>
    <mergeCell ref="G551:G553"/>
    <mergeCell ref="G554:G557"/>
    <mergeCell ref="G436:G437"/>
    <mergeCell ref="G409:G413"/>
    <mergeCell ref="D94:D140"/>
    <mergeCell ref="D167:D260"/>
    <mergeCell ref="C67:C262"/>
    <mergeCell ref="C266:C305"/>
    <mergeCell ref="C309:C346"/>
    <mergeCell ref="C3:C32"/>
    <mergeCell ref="E4:E5"/>
    <mergeCell ref="G4:G5"/>
    <mergeCell ref="E6:E7"/>
    <mergeCell ref="C34:C55"/>
    <mergeCell ref="G165:G166"/>
    <mergeCell ref="G260:G262"/>
    <mergeCell ref="G235:G247"/>
    <mergeCell ref="G248:G259"/>
    <mergeCell ref="G266:G267"/>
    <mergeCell ref="G268:G269"/>
    <mergeCell ref="G270:G278"/>
    <mergeCell ref="G279:G281"/>
    <mergeCell ref="G282:G284"/>
    <mergeCell ref="G286:G287"/>
    <mergeCell ref="G288:G299"/>
    <mergeCell ref="G300:G301"/>
  </mergeCells>
  <phoneticPr fontId="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3:Z346"/>
  <sheetViews>
    <sheetView workbookViewId="0">
      <pane ySplit="3" topLeftCell="A4" activePane="bottomLeft" state="frozen"/>
      <selection pane="bottomLeft" activeCell="B5" sqref="B5"/>
    </sheetView>
  </sheetViews>
  <sheetFormatPr baseColWidth="10" defaultColWidth="12.6640625" defaultRowHeight="15.75" customHeight="1"/>
  <cols>
    <col min="6" max="6" width="46.5" customWidth="1"/>
    <col min="14" max="14" width="29.6640625" customWidth="1"/>
  </cols>
  <sheetData>
    <row r="3" spans="1:15" ht="15.75" customHeight="1">
      <c r="A3" s="27" t="s">
        <v>631</v>
      </c>
      <c r="B3" s="27" t="s">
        <v>632</v>
      </c>
      <c r="C3" s="27" t="s">
        <v>8</v>
      </c>
      <c r="D3" s="27" t="s">
        <v>9</v>
      </c>
      <c r="E3" s="27" t="s">
        <v>10</v>
      </c>
      <c r="F3" s="27" t="s">
        <v>11</v>
      </c>
      <c r="G3" s="27" t="s">
        <v>633</v>
      </c>
      <c r="H3" s="28"/>
      <c r="I3" s="27" t="s">
        <v>631</v>
      </c>
      <c r="J3" s="27" t="s">
        <v>632</v>
      </c>
      <c r="K3" s="27" t="s">
        <v>8</v>
      </c>
      <c r="L3" s="27" t="s">
        <v>9</v>
      </c>
      <c r="M3" s="27" t="s">
        <v>10</v>
      </c>
      <c r="N3" s="27" t="s">
        <v>11</v>
      </c>
      <c r="O3" s="27" t="s">
        <v>633</v>
      </c>
    </row>
    <row r="4" spans="1:15" ht="15.75" customHeight="1">
      <c r="A4" s="1" t="s">
        <v>636</v>
      </c>
      <c r="B4" s="1" t="s">
        <v>3759</v>
      </c>
      <c r="C4" s="1" t="s">
        <v>638</v>
      </c>
      <c r="E4" s="1" t="s">
        <v>3760</v>
      </c>
      <c r="F4" s="47" t="s">
        <v>3761</v>
      </c>
      <c r="I4" s="1" t="s">
        <v>636</v>
      </c>
      <c r="J4" s="1" t="s">
        <v>3759</v>
      </c>
      <c r="K4" s="1" t="s">
        <v>638</v>
      </c>
      <c r="M4" s="1" t="s">
        <v>3760</v>
      </c>
      <c r="N4" s="47" t="s">
        <v>640</v>
      </c>
    </row>
    <row r="5" spans="1:15" ht="15.75" customHeight="1">
      <c r="F5" s="47" t="s">
        <v>640</v>
      </c>
      <c r="N5" s="47" t="s">
        <v>3761</v>
      </c>
    </row>
    <row r="6" spans="1:15" ht="15.75" customHeight="1">
      <c r="F6" s="1" t="s">
        <v>642</v>
      </c>
      <c r="N6" s="1" t="s">
        <v>642</v>
      </c>
    </row>
    <row r="7" spans="1:15" ht="15.75" customHeight="1">
      <c r="E7" s="1" t="s">
        <v>3774</v>
      </c>
      <c r="F7" s="47" t="s">
        <v>651</v>
      </c>
      <c r="M7" s="1" t="s">
        <v>3774</v>
      </c>
      <c r="N7" s="47" t="s">
        <v>651</v>
      </c>
    </row>
    <row r="8" spans="1:15" ht="15.75" customHeight="1">
      <c r="E8" s="1" t="s">
        <v>3775</v>
      </c>
      <c r="F8" s="55" t="s">
        <v>3776</v>
      </c>
      <c r="M8" s="1" t="s">
        <v>3775</v>
      </c>
      <c r="N8" s="47" t="s">
        <v>3777</v>
      </c>
    </row>
    <row r="9" spans="1:15" ht="15.75" customHeight="1">
      <c r="F9" s="55" t="s">
        <v>3777</v>
      </c>
      <c r="N9" s="47" t="s">
        <v>3791</v>
      </c>
    </row>
    <row r="10" spans="1:15" ht="15.75" customHeight="1">
      <c r="F10" s="55" t="s">
        <v>3778</v>
      </c>
      <c r="N10" s="47" t="s">
        <v>695</v>
      </c>
    </row>
    <row r="11" spans="1:15" ht="15.75" customHeight="1">
      <c r="F11" s="55" t="s">
        <v>3791</v>
      </c>
      <c r="N11" s="47" t="s">
        <v>3798</v>
      </c>
    </row>
    <row r="12" spans="1:15" ht="15.75" customHeight="1">
      <c r="F12" s="55" t="s">
        <v>689</v>
      </c>
      <c r="N12" s="47" t="s">
        <v>689</v>
      </c>
    </row>
    <row r="13" spans="1:15" ht="15.75" customHeight="1">
      <c r="F13" s="55" t="s">
        <v>692</v>
      </c>
      <c r="N13" s="47" t="s">
        <v>692</v>
      </c>
    </row>
    <row r="14" spans="1:15" ht="15.75" customHeight="1">
      <c r="F14" s="55" t="s">
        <v>693</v>
      </c>
      <c r="N14" s="47" t="s">
        <v>693</v>
      </c>
    </row>
    <row r="15" spans="1:15" ht="15.75" customHeight="1">
      <c r="F15" s="55" t="s">
        <v>695</v>
      </c>
      <c r="N15" s="47" t="s">
        <v>3778</v>
      </c>
    </row>
    <row r="16" spans="1:15" ht="15.75" customHeight="1">
      <c r="F16" s="5" t="s">
        <v>3793</v>
      </c>
      <c r="N16" s="47" t="s">
        <v>3776</v>
      </c>
    </row>
    <row r="17" spans="3:14" ht="15.75" customHeight="1">
      <c r="F17" s="55" t="s">
        <v>699</v>
      </c>
      <c r="N17" s="1" t="s">
        <v>3793</v>
      </c>
    </row>
    <row r="18" spans="3:14" ht="15.75" customHeight="1">
      <c r="F18" s="55" t="s">
        <v>3798</v>
      </c>
      <c r="N18" s="47" t="s">
        <v>699</v>
      </c>
    </row>
    <row r="19" spans="3:14" ht="15.75" customHeight="1">
      <c r="E19" s="1" t="s">
        <v>3802</v>
      </c>
      <c r="F19" s="55" t="s">
        <v>3803</v>
      </c>
      <c r="M19" s="1" t="s">
        <v>3802</v>
      </c>
      <c r="N19" s="47" t="s">
        <v>3803</v>
      </c>
    </row>
    <row r="20" spans="3:14" ht="15.75" customHeight="1">
      <c r="F20" s="55" t="s">
        <v>3806</v>
      </c>
      <c r="N20" s="47" t="s">
        <v>3806</v>
      </c>
    </row>
    <row r="21" spans="3:14" ht="15.75" customHeight="1">
      <c r="F21" s="55" t="s">
        <v>717</v>
      </c>
      <c r="N21" s="47" t="s">
        <v>717</v>
      </c>
    </row>
    <row r="22" spans="3:14" ht="15.75" customHeight="1">
      <c r="F22" s="55" t="s">
        <v>721</v>
      </c>
      <c r="N22" s="47" t="s">
        <v>721</v>
      </c>
    </row>
    <row r="23" spans="3:14" ht="15.75" customHeight="1">
      <c r="E23" s="1" t="s">
        <v>729</v>
      </c>
      <c r="F23" s="47" t="s">
        <v>732</v>
      </c>
      <c r="M23" s="1" t="s">
        <v>729</v>
      </c>
      <c r="N23" s="47" t="s">
        <v>732</v>
      </c>
    </row>
    <row r="24" spans="3:14" ht="15.75" customHeight="1">
      <c r="C24" s="1" t="s">
        <v>734</v>
      </c>
      <c r="E24" s="1" t="s">
        <v>93</v>
      </c>
      <c r="F24" s="55" t="s">
        <v>3821</v>
      </c>
      <c r="M24" s="1" t="s">
        <v>93</v>
      </c>
      <c r="N24" s="47" t="s">
        <v>98</v>
      </c>
    </row>
    <row r="25" spans="3:14" ht="15.75" customHeight="1">
      <c r="F25" s="55" t="s">
        <v>3822</v>
      </c>
      <c r="N25" s="47" t="s">
        <v>99</v>
      </c>
    </row>
    <row r="26" spans="3:14" ht="15.75" customHeight="1">
      <c r="F26" s="55" t="s">
        <v>757</v>
      </c>
      <c r="N26" s="47" t="s">
        <v>3822</v>
      </c>
    </row>
    <row r="27" spans="3:14" ht="15.75" customHeight="1">
      <c r="F27" s="55" t="s">
        <v>3824</v>
      </c>
      <c r="N27" s="47" t="s">
        <v>757</v>
      </c>
    </row>
    <row r="28" spans="3:14" ht="15.75" customHeight="1">
      <c r="F28" s="55" t="s">
        <v>767</v>
      </c>
      <c r="N28" s="47" t="s">
        <v>3824</v>
      </c>
    </row>
    <row r="29" spans="3:14" ht="15.75" customHeight="1">
      <c r="F29" s="55" t="s">
        <v>98</v>
      </c>
      <c r="N29" s="47" t="s">
        <v>3821</v>
      </c>
    </row>
    <row r="30" spans="3:14" ht="15.75" customHeight="1">
      <c r="F30" s="55" t="s">
        <v>99</v>
      </c>
      <c r="N30" s="47" t="s">
        <v>767</v>
      </c>
    </row>
    <row r="31" spans="3:14" ht="15.75" customHeight="1">
      <c r="E31" s="1" t="s">
        <v>769</v>
      </c>
      <c r="F31" s="55" t="s">
        <v>3830</v>
      </c>
      <c r="M31" s="1" t="s">
        <v>737</v>
      </c>
      <c r="N31" s="47" t="s">
        <v>738</v>
      </c>
    </row>
    <row r="32" spans="3:14" ht="15.75" customHeight="1">
      <c r="F32" s="55" t="s">
        <v>773</v>
      </c>
      <c r="M32" s="1" t="s">
        <v>769</v>
      </c>
      <c r="N32" s="1" t="s">
        <v>4632</v>
      </c>
    </row>
    <row r="33" spans="3:14" ht="15.75" customHeight="1">
      <c r="F33" s="55" t="s">
        <v>775</v>
      </c>
      <c r="N33" s="47" t="s">
        <v>773</v>
      </c>
    </row>
    <row r="34" spans="3:14" ht="15.75" customHeight="1">
      <c r="F34" s="55" t="s">
        <v>777</v>
      </c>
      <c r="N34" s="47" t="s">
        <v>3830</v>
      </c>
    </row>
    <row r="35" spans="3:14" ht="15.75" customHeight="1">
      <c r="E35" s="1" t="s">
        <v>737</v>
      </c>
      <c r="F35" s="47" t="s">
        <v>738</v>
      </c>
      <c r="N35" s="47" t="s">
        <v>777</v>
      </c>
    </row>
    <row r="36" spans="3:14" ht="15.75" customHeight="1">
      <c r="C36" s="1" t="s">
        <v>18</v>
      </c>
      <c r="D36" s="1" t="s">
        <v>1100</v>
      </c>
      <c r="E36" s="1" t="s">
        <v>4607</v>
      </c>
      <c r="F36" s="47" t="s">
        <v>1102</v>
      </c>
      <c r="N36" s="47" t="s">
        <v>775</v>
      </c>
    </row>
    <row r="37" spans="3:14" ht="15.75" customHeight="1">
      <c r="E37" s="1" t="s">
        <v>4608</v>
      </c>
      <c r="F37" s="5" t="s">
        <v>3839</v>
      </c>
      <c r="M37" s="1" t="s">
        <v>4607</v>
      </c>
      <c r="N37" s="47" t="s">
        <v>1102</v>
      </c>
    </row>
    <row r="38" spans="3:14" ht="15.75" customHeight="1">
      <c r="F38" s="55" t="s">
        <v>1240</v>
      </c>
      <c r="M38" s="1" t="s">
        <v>4608</v>
      </c>
      <c r="N38" s="1" t="s">
        <v>3906</v>
      </c>
    </row>
    <row r="39" spans="3:14" ht="15.75" customHeight="1">
      <c r="F39" s="55" t="s">
        <v>1258</v>
      </c>
      <c r="N39" s="1" t="s">
        <v>3904</v>
      </c>
    </row>
    <row r="40" spans="3:14" ht="15.75" customHeight="1">
      <c r="F40" s="55" t="s">
        <v>1260</v>
      </c>
      <c r="N40" s="1" t="s">
        <v>3903</v>
      </c>
    </row>
    <row r="41" spans="3:14" ht="15.75" customHeight="1">
      <c r="F41" s="55" t="s">
        <v>3840</v>
      </c>
      <c r="N41" s="47" t="s">
        <v>1262</v>
      </c>
    </row>
    <row r="42" spans="3:14" ht="15.75" customHeight="1">
      <c r="F42" s="5" t="s">
        <v>944</v>
      </c>
      <c r="N42" s="47" t="s">
        <v>1249</v>
      </c>
    </row>
    <row r="43" spans="3:14" ht="15.75" customHeight="1">
      <c r="F43" s="55" t="s">
        <v>1248</v>
      </c>
      <c r="N43" s="1" t="s">
        <v>3905</v>
      </c>
    </row>
    <row r="44" spans="3:14" ht="15.75" customHeight="1">
      <c r="F44" s="55" t="s">
        <v>1249</v>
      </c>
      <c r="N44" s="47" t="s">
        <v>1164</v>
      </c>
    </row>
    <row r="45" spans="3:14" ht="15.75" customHeight="1">
      <c r="F45" s="55" t="s">
        <v>3842</v>
      </c>
      <c r="N45" s="47" t="s">
        <v>3897</v>
      </c>
    </row>
    <row r="46" spans="3:14" ht="15.75" customHeight="1">
      <c r="F46" s="55" t="s">
        <v>1229</v>
      </c>
      <c r="N46" s="47" t="s">
        <v>1248</v>
      </c>
    </row>
    <row r="47" spans="3:14" ht="15.75" customHeight="1">
      <c r="F47" s="55" t="s">
        <v>3843</v>
      </c>
      <c r="N47" s="47" t="s">
        <v>1276</v>
      </c>
    </row>
    <row r="48" spans="3:14" ht="15.75" customHeight="1">
      <c r="F48" s="55" t="s">
        <v>3845</v>
      </c>
      <c r="N48" s="47" t="s">
        <v>1166</v>
      </c>
    </row>
    <row r="49" spans="6:14" ht="15.75" customHeight="1">
      <c r="F49" s="55" t="s">
        <v>1252</v>
      </c>
      <c r="N49" s="47" t="s">
        <v>1170</v>
      </c>
    </row>
    <row r="50" spans="6:14" ht="15.75" customHeight="1">
      <c r="F50" s="55" t="s">
        <v>3847</v>
      </c>
      <c r="N50" s="47" t="s">
        <v>1163</v>
      </c>
    </row>
    <row r="51" spans="6:14" ht="15.75" customHeight="1">
      <c r="F51" s="55" t="s">
        <v>1108</v>
      </c>
      <c r="N51" s="47" t="s">
        <v>1173</v>
      </c>
    </row>
    <row r="52" spans="6:14" ht="15.75" customHeight="1">
      <c r="F52" s="55" t="s">
        <v>1262</v>
      </c>
      <c r="N52" s="47" t="s">
        <v>1112</v>
      </c>
    </row>
    <row r="53" spans="6:14" ht="15.75" customHeight="1">
      <c r="F53" s="55" t="s">
        <v>3856</v>
      </c>
      <c r="N53" s="47" t="s">
        <v>1212</v>
      </c>
    </row>
    <row r="54" spans="6:14" ht="15.75" customHeight="1">
      <c r="F54" s="55" t="s">
        <v>1112</v>
      </c>
      <c r="N54" s="47" t="s">
        <v>1162</v>
      </c>
    </row>
    <row r="55" spans="6:14" ht="15.75" customHeight="1">
      <c r="F55" s="55" t="s">
        <v>1271</v>
      </c>
      <c r="N55" s="47" t="s">
        <v>3845</v>
      </c>
    </row>
    <row r="56" spans="6:14" ht="15.75" customHeight="1">
      <c r="F56" s="55" t="s">
        <v>1276</v>
      </c>
      <c r="N56" s="47" t="s">
        <v>3862</v>
      </c>
    </row>
    <row r="57" spans="6:14" ht="15.75" customHeight="1">
      <c r="F57" s="55" t="s">
        <v>3862</v>
      </c>
      <c r="N57" s="47" t="s">
        <v>1241</v>
      </c>
    </row>
    <row r="58" spans="6:14" ht="15.75" customHeight="1">
      <c r="F58" s="5" t="s">
        <v>1162</v>
      </c>
      <c r="N58" s="47" t="s">
        <v>1252</v>
      </c>
    </row>
    <row r="59" spans="6:14" ht="15.75" customHeight="1">
      <c r="F59" s="55" t="s">
        <v>1163</v>
      </c>
      <c r="N59" s="47" t="s">
        <v>1108</v>
      </c>
    </row>
    <row r="60" spans="6:14" ht="15.75" customHeight="1">
      <c r="F60" s="55" t="s">
        <v>1164</v>
      </c>
      <c r="N60" s="47" t="s">
        <v>1258</v>
      </c>
    </row>
    <row r="61" spans="6:14" ht="15.75" customHeight="1">
      <c r="F61" s="55" t="s">
        <v>1165</v>
      </c>
      <c r="N61" s="47" t="s">
        <v>3840</v>
      </c>
    </row>
    <row r="62" spans="6:14" ht="13">
      <c r="F62" s="55" t="s">
        <v>1166</v>
      </c>
      <c r="N62" s="47" t="s">
        <v>1165</v>
      </c>
    </row>
    <row r="63" spans="6:14" ht="13">
      <c r="F63" s="55" t="s">
        <v>1170</v>
      </c>
      <c r="N63" s="47" t="s">
        <v>1177</v>
      </c>
    </row>
    <row r="64" spans="6:14" ht="13">
      <c r="F64" s="55" t="s">
        <v>1173</v>
      </c>
      <c r="N64" s="47" t="s">
        <v>3847</v>
      </c>
    </row>
    <row r="65" spans="5:14" ht="13">
      <c r="F65" s="55" t="s">
        <v>1177</v>
      </c>
      <c r="N65" s="47" t="s">
        <v>3899</v>
      </c>
    </row>
    <row r="66" spans="5:14" ht="13">
      <c r="F66" s="55" t="s">
        <v>1212</v>
      </c>
      <c r="N66" s="47" t="s">
        <v>3843</v>
      </c>
    </row>
    <row r="67" spans="5:14" ht="13">
      <c r="F67" s="55" t="s">
        <v>3897</v>
      </c>
      <c r="N67" s="47" t="s">
        <v>1240</v>
      </c>
    </row>
    <row r="68" spans="5:14" ht="13">
      <c r="F68" s="5" t="s">
        <v>989</v>
      </c>
      <c r="N68" s="47" t="s">
        <v>1260</v>
      </c>
    </row>
    <row r="69" spans="5:14" ht="13">
      <c r="F69" s="55" t="s">
        <v>1241</v>
      </c>
      <c r="N69" s="1" t="s">
        <v>823</v>
      </c>
    </row>
    <row r="70" spans="5:14" ht="13">
      <c r="F70" s="5" t="s">
        <v>3898</v>
      </c>
      <c r="N70" s="47" t="s">
        <v>3856</v>
      </c>
    </row>
    <row r="71" spans="5:14" ht="13">
      <c r="F71" s="55" t="s">
        <v>3899</v>
      </c>
      <c r="N71" s="47" t="s">
        <v>3900</v>
      </c>
    </row>
    <row r="72" spans="5:14" ht="13">
      <c r="F72" s="55" t="s">
        <v>3900</v>
      </c>
      <c r="N72" s="47" t="s">
        <v>1271</v>
      </c>
    </row>
    <row r="73" spans="5:14" ht="13">
      <c r="F73" s="5" t="s">
        <v>3903</v>
      </c>
      <c r="N73" s="47" t="s">
        <v>1229</v>
      </c>
    </row>
    <row r="74" spans="5:14" ht="13">
      <c r="F74" s="5" t="s">
        <v>3904</v>
      </c>
      <c r="N74" s="47" t="s">
        <v>3842</v>
      </c>
    </row>
    <row r="75" spans="5:14" ht="13">
      <c r="F75" s="5" t="s">
        <v>3905</v>
      </c>
      <c r="M75" s="1" t="s">
        <v>4609</v>
      </c>
      <c r="N75" s="47" t="s">
        <v>1307</v>
      </c>
    </row>
    <row r="76" spans="5:14" ht="13">
      <c r="F76" s="5" t="s">
        <v>3906</v>
      </c>
      <c r="N76" s="47" t="s">
        <v>3912</v>
      </c>
    </row>
    <row r="77" spans="5:14" ht="13">
      <c r="E77" s="1" t="s">
        <v>4609</v>
      </c>
      <c r="F77" s="55" t="s">
        <v>3912</v>
      </c>
      <c r="N77" s="47" t="s">
        <v>3914</v>
      </c>
    </row>
    <row r="78" spans="5:14" ht="13">
      <c r="F78" s="55" t="s">
        <v>3914</v>
      </c>
      <c r="N78" s="47" t="s">
        <v>3930</v>
      </c>
    </row>
    <row r="79" spans="5:14" ht="13">
      <c r="F79" s="55" t="s">
        <v>1307</v>
      </c>
      <c r="N79" s="47" t="s">
        <v>1037</v>
      </c>
    </row>
    <row r="80" spans="5:14" ht="13">
      <c r="F80" s="5" t="s">
        <v>823</v>
      </c>
      <c r="N80" s="47" t="s">
        <v>3924</v>
      </c>
    </row>
    <row r="81" spans="5:14" ht="13">
      <c r="F81" s="55" t="s">
        <v>3924</v>
      </c>
      <c r="M81" s="1" t="s">
        <v>4610</v>
      </c>
      <c r="N81" s="47" t="s">
        <v>1337</v>
      </c>
    </row>
    <row r="82" spans="5:14" ht="13">
      <c r="F82" s="55" t="s">
        <v>1037</v>
      </c>
      <c r="N82" s="47" t="s">
        <v>3944</v>
      </c>
    </row>
    <row r="83" spans="5:14" ht="13">
      <c r="F83" s="55" t="s">
        <v>3930</v>
      </c>
      <c r="N83" s="47" t="s">
        <v>1331</v>
      </c>
    </row>
    <row r="84" spans="5:14" ht="13">
      <c r="E84" s="1" t="s">
        <v>4610</v>
      </c>
      <c r="F84" s="55" t="s">
        <v>3931</v>
      </c>
      <c r="N84" s="47" t="s">
        <v>1326</v>
      </c>
    </row>
    <row r="85" spans="5:14" ht="13">
      <c r="F85" s="55" t="s">
        <v>1326</v>
      </c>
      <c r="N85" s="47" t="s">
        <v>3941</v>
      </c>
    </row>
    <row r="86" spans="5:14" ht="13">
      <c r="F86" s="55" t="s">
        <v>3941</v>
      </c>
      <c r="N86" s="47" t="s">
        <v>3956</v>
      </c>
    </row>
    <row r="87" spans="5:14" ht="13">
      <c r="F87" s="55" t="s">
        <v>3944</v>
      </c>
      <c r="N87" s="47" t="s">
        <v>1351</v>
      </c>
    </row>
    <row r="88" spans="5:14" ht="13">
      <c r="F88" s="55" t="s">
        <v>1331</v>
      </c>
      <c r="N88" s="47" t="s">
        <v>4633</v>
      </c>
    </row>
    <row r="89" spans="5:14" ht="13">
      <c r="F89" s="55" t="s">
        <v>1337</v>
      </c>
      <c r="N89" s="47" t="s">
        <v>3962</v>
      </c>
    </row>
    <row r="90" spans="5:14" ht="13">
      <c r="F90" s="55" t="s">
        <v>3956</v>
      </c>
      <c r="N90" s="47" t="s">
        <v>3931</v>
      </c>
    </row>
    <row r="91" spans="5:14" ht="13">
      <c r="F91" s="55" t="s">
        <v>1351</v>
      </c>
      <c r="N91" s="47" t="s">
        <v>1352</v>
      </c>
    </row>
    <row r="92" spans="5:14" ht="13">
      <c r="F92" s="55" t="s">
        <v>1352</v>
      </c>
      <c r="N92" s="47" t="s">
        <v>3964</v>
      </c>
    </row>
    <row r="93" spans="5:14" ht="13">
      <c r="F93" s="55" t="s">
        <v>3962</v>
      </c>
      <c r="N93" s="1" t="s">
        <v>4019</v>
      </c>
    </row>
    <row r="94" spans="5:14" ht="13">
      <c r="F94" s="55" t="s">
        <v>3964</v>
      </c>
      <c r="M94" s="1" t="s">
        <v>4611</v>
      </c>
      <c r="N94" s="47" t="s">
        <v>1381</v>
      </c>
    </row>
    <row r="95" spans="5:14" ht="13">
      <c r="F95" s="55" t="s">
        <v>3966</v>
      </c>
      <c r="N95" s="47" t="s">
        <v>4612</v>
      </c>
    </row>
    <row r="96" spans="5:14" ht="13">
      <c r="F96" s="5" t="s">
        <v>3968</v>
      </c>
      <c r="N96" s="47" t="s">
        <v>3976</v>
      </c>
    </row>
    <row r="97" spans="5:14" ht="13">
      <c r="E97" s="1" t="s">
        <v>4611</v>
      </c>
      <c r="F97" s="55" t="s">
        <v>4612</v>
      </c>
      <c r="M97" s="1" t="s">
        <v>3978</v>
      </c>
      <c r="N97" s="47" t="s">
        <v>3981</v>
      </c>
    </row>
    <row r="98" spans="5:14" ht="13">
      <c r="F98" s="55" t="s">
        <v>1381</v>
      </c>
      <c r="N98" s="1" t="s">
        <v>1127</v>
      </c>
    </row>
    <row r="99" spans="5:14" ht="13">
      <c r="F99" s="55" t="s">
        <v>3976</v>
      </c>
      <c r="N99" s="47" t="s">
        <v>3979</v>
      </c>
    </row>
    <row r="100" spans="5:14" ht="13">
      <c r="E100" s="1" t="s">
        <v>3978</v>
      </c>
      <c r="F100" s="47" t="s">
        <v>3979</v>
      </c>
      <c r="M100" s="1" t="s">
        <v>4634</v>
      </c>
      <c r="N100" s="47" t="s">
        <v>3982</v>
      </c>
    </row>
    <row r="101" spans="5:14" ht="13">
      <c r="F101" s="47" t="s">
        <v>3981</v>
      </c>
      <c r="M101" s="1" t="s">
        <v>4635</v>
      </c>
      <c r="N101" s="1" t="s">
        <v>3968</v>
      </c>
    </row>
    <row r="102" spans="5:14" ht="13">
      <c r="E102" s="1" t="s">
        <v>4634</v>
      </c>
      <c r="F102" s="47" t="s">
        <v>3982</v>
      </c>
      <c r="N102" s="1" t="s">
        <v>841</v>
      </c>
    </row>
    <row r="103" spans="5:14" ht="13">
      <c r="E103" s="1" t="s">
        <v>4635</v>
      </c>
      <c r="F103" s="1" t="s">
        <v>1127</v>
      </c>
      <c r="M103" s="1" t="s">
        <v>3986</v>
      </c>
      <c r="N103" s="47" t="s">
        <v>3990</v>
      </c>
    </row>
    <row r="104" spans="5:14" ht="13">
      <c r="E104" s="1" t="s">
        <v>3986</v>
      </c>
      <c r="F104" s="55" t="s">
        <v>3987</v>
      </c>
      <c r="N104" s="47" t="s">
        <v>3992</v>
      </c>
    </row>
    <row r="105" spans="5:14" ht="13">
      <c r="F105" s="5" t="s">
        <v>28</v>
      </c>
      <c r="N105" s="47" t="s">
        <v>3989</v>
      </c>
    </row>
    <row r="106" spans="5:14" ht="13">
      <c r="F106" s="55" t="s">
        <v>3989</v>
      </c>
      <c r="N106" s="47" t="s">
        <v>3987</v>
      </c>
    </row>
    <row r="107" spans="5:14" ht="13">
      <c r="F107" s="55" t="s">
        <v>3990</v>
      </c>
      <c r="M107" s="1" t="s">
        <v>4005</v>
      </c>
      <c r="N107" s="47" t="s">
        <v>4010</v>
      </c>
    </row>
    <row r="108" spans="5:14" ht="13">
      <c r="F108" s="55" t="s">
        <v>3992</v>
      </c>
      <c r="N108" s="47" t="s">
        <v>1091</v>
      </c>
    </row>
    <row r="109" spans="5:14" ht="13">
      <c r="E109" s="1" t="s">
        <v>4005</v>
      </c>
      <c r="F109" s="55" t="s">
        <v>4010</v>
      </c>
      <c r="N109" s="47" t="s">
        <v>4013</v>
      </c>
    </row>
    <row r="110" spans="5:14" ht="13">
      <c r="F110" s="55" t="s">
        <v>4013</v>
      </c>
      <c r="M110" s="1" t="s">
        <v>4015</v>
      </c>
      <c r="N110" s="47" t="s">
        <v>4023</v>
      </c>
    </row>
    <row r="111" spans="5:14" ht="13">
      <c r="F111" s="55" t="s">
        <v>1091</v>
      </c>
      <c r="N111" s="47" t="s">
        <v>4021</v>
      </c>
    </row>
    <row r="112" spans="5:14" ht="13">
      <c r="E112" s="1" t="s">
        <v>4015</v>
      </c>
      <c r="F112" s="5" t="s">
        <v>4019</v>
      </c>
      <c r="M112" s="1" t="s">
        <v>1043</v>
      </c>
      <c r="N112" s="47" t="s">
        <v>4028</v>
      </c>
    </row>
    <row r="113" spans="2:14" ht="13">
      <c r="F113" s="55" t="s">
        <v>4021</v>
      </c>
      <c r="M113" s="1" t="s">
        <v>4030</v>
      </c>
      <c r="N113" s="47" t="s">
        <v>825</v>
      </c>
    </row>
    <row r="114" spans="2:14" ht="13">
      <c r="F114" s="55" t="s">
        <v>4023</v>
      </c>
      <c r="M114" s="1" t="s">
        <v>4033</v>
      </c>
      <c r="N114" s="47" t="s">
        <v>831</v>
      </c>
    </row>
    <row r="115" spans="2:14" ht="13">
      <c r="F115" s="5" t="s">
        <v>4027</v>
      </c>
      <c r="N115" s="47" t="s">
        <v>840</v>
      </c>
    </row>
    <row r="116" spans="2:14" ht="13">
      <c r="E116" s="1" t="s">
        <v>1043</v>
      </c>
      <c r="F116" s="47" t="s">
        <v>4028</v>
      </c>
      <c r="M116" s="1" t="s">
        <v>4039</v>
      </c>
      <c r="N116" s="47" t="s">
        <v>852</v>
      </c>
    </row>
    <row r="117" spans="2:14" ht="13">
      <c r="B117" s="5"/>
      <c r="C117" s="5"/>
      <c r="D117" s="5" t="s">
        <v>19</v>
      </c>
      <c r="E117" s="5" t="s">
        <v>4030</v>
      </c>
      <c r="F117" s="55" t="s">
        <v>825</v>
      </c>
      <c r="N117" s="47" t="s">
        <v>4043</v>
      </c>
    </row>
    <row r="118" spans="2:14" ht="13">
      <c r="B118" s="5"/>
      <c r="C118" s="5"/>
      <c r="D118" s="5"/>
      <c r="E118" s="5" t="s">
        <v>4033</v>
      </c>
      <c r="F118" s="55" t="s">
        <v>831</v>
      </c>
      <c r="N118" s="47" t="s">
        <v>4047</v>
      </c>
    </row>
    <row r="119" spans="2:14" ht="13">
      <c r="B119" s="5"/>
      <c r="C119" s="5"/>
      <c r="D119" s="5"/>
      <c r="E119" s="5"/>
      <c r="F119" s="55" t="s">
        <v>840</v>
      </c>
      <c r="M119" s="1" t="s">
        <v>4052</v>
      </c>
      <c r="N119" s="1" t="s">
        <v>76</v>
      </c>
    </row>
    <row r="120" spans="2:14" ht="13">
      <c r="B120" s="5"/>
      <c r="C120" s="5"/>
      <c r="D120" s="5"/>
      <c r="E120" s="5"/>
      <c r="F120" s="5" t="s">
        <v>841</v>
      </c>
      <c r="N120" s="1" t="s">
        <v>28</v>
      </c>
    </row>
    <row r="121" spans="2:14" ht="13">
      <c r="B121" s="5"/>
      <c r="C121" s="5"/>
      <c r="D121" s="5"/>
      <c r="E121" s="5" t="s">
        <v>4039</v>
      </c>
      <c r="F121" s="55" t="s">
        <v>4043</v>
      </c>
      <c r="N121" s="1" t="s">
        <v>4027</v>
      </c>
    </row>
    <row r="122" spans="2:14" ht="13">
      <c r="B122" s="5"/>
      <c r="C122" s="5"/>
      <c r="D122" s="5"/>
      <c r="E122" s="5"/>
      <c r="F122" s="5" t="s">
        <v>76</v>
      </c>
      <c r="N122" s="47" t="s">
        <v>4053</v>
      </c>
    </row>
    <row r="123" spans="2:14" ht="13">
      <c r="B123" s="5"/>
      <c r="C123" s="5"/>
      <c r="D123" s="5"/>
      <c r="E123" s="5"/>
      <c r="F123" s="55" t="s">
        <v>852</v>
      </c>
      <c r="N123" s="47" t="s">
        <v>4059</v>
      </c>
    </row>
    <row r="124" spans="2:14" ht="13">
      <c r="B124" s="5"/>
      <c r="C124" s="5"/>
      <c r="D124" s="5"/>
      <c r="E124" s="5"/>
      <c r="F124" s="55" t="s">
        <v>4047</v>
      </c>
      <c r="M124" s="1" t="s">
        <v>4060</v>
      </c>
      <c r="N124" s="47" t="s">
        <v>939</v>
      </c>
    </row>
    <row r="125" spans="2:14" ht="13">
      <c r="B125" s="5"/>
      <c r="C125" s="5"/>
      <c r="D125" s="5"/>
      <c r="E125" s="5" t="s">
        <v>4052</v>
      </c>
      <c r="F125" s="55" t="s">
        <v>4053</v>
      </c>
      <c r="N125" s="47" t="s">
        <v>40</v>
      </c>
    </row>
    <row r="126" spans="2:14" ht="13">
      <c r="B126" s="5"/>
      <c r="C126" s="5"/>
      <c r="D126" s="5"/>
      <c r="E126" s="5"/>
      <c r="F126" s="55" t="s">
        <v>4059</v>
      </c>
      <c r="N126" s="47" t="s">
        <v>928</v>
      </c>
    </row>
    <row r="127" spans="2:14" ht="13">
      <c r="B127" s="5"/>
      <c r="C127" s="5"/>
      <c r="D127" s="5" t="s">
        <v>886</v>
      </c>
      <c r="E127" s="5" t="s">
        <v>4060</v>
      </c>
      <c r="F127" s="55" t="s">
        <v>4063</v>
      </c>
      <c r="N127" s="47" t="s">
        <v>933</v>
      </c>
    </row>
    <row r="128" spans="2:14" ht="13">
      <c r="B128" s="5"/>
      <c r="C128" s="5"/>
      <c r="D128" s="5"/>
      <c r="E128" s="5"/>
      <c r="F128" s="55" t="s">
        <v>40</v>
      </c>
      <c r="N128" s="47" t="s">
        <v>4073</v>
      </c>
    </row>
    <row r="129" spans="2:14" ht="13">
      <c r="B129" s="5"/>
      <c r="C129" s="5"/>
      <c r="D129" s="5"/>
      <c r="E129" s="5"/>
      <c r="F129" s="55" t="s">
        <v>911</v>
      </c>
      <c r="N129" s="47" t="s">
        <v>4063</v>
      </c>
    </row>
    <row r="130" spans="2:14" ht="13">
      <c r="B130" s="5"/>
      <c r="C130" s="5"/>
      <c r="D130" s="5"/>
      <c r="E130" s="5"/>
      <c r="F130" s="55" t="s">
        <v>922</v>
      </c>
      <c r="N130" s="47" t="s">
        <v>932</v>
      </c>
    </row>
    <row r="131" spans="2:14" ht="13">
      <c r="B131" s="5"/>
      <c r="C131" s="5"/>
      <c r="D131" s="5"/>
      <c r="E131" s="5"/>
      <c r="F131" s="55" t="s">
        <v>928</v>
      </c>
      <c r="N131" s="47" t="s">
        <v>911</v>
      </c>
    </row>
    <row r="132" spans="2:14" ht="13">
      <c r="B132" s="5"/>
      <c r="C132" s="5"/>
      <c r="D132" s="5"/>
      <c r="E132" s="5"/>
      <c r="F132" s="55" t="s">
        <v>932</v>
      </c>
      <c r="N132" s="47" t="s">
        <v>922</v>
      </c>
    </row>
    <row r="133" spans="2:14" ht="13">
      <c r="B133" s="5"/>
      <c r="C133" s="5"/>
      <c r="D133" s="5"/>
      <c r="E133" s="5"/>
      <c r="F133" s="55" t="s">
        <v>4071</v>
      </c>
      <c r="N133" s="47" t="s">
        <v>955</v>
      </c>
    </row>
    <row r="134" spans="2:14" ht="13">
      <c r="B134" s="5"/>
      <c r="C134" s="5"/>
      <c r="D134" s="5"/>
      <c r="E134" s="5"/>
      <c r="F134" s="55" t="s">
        <v>4073</v>
      </c>
      <c r="N134" s="47" t="s">
        <v>4081</v>
      </c>
    </row>
    <row r="135" spans="2:14" ht="13">
      <c r="B135" s="5"/>
      <c r="C135" s="5"/>
      <c r="D135" s="5"/>
      <c r="E135" s="5"/>
      <c r="F135" s="55" t="s">
        <v>933</v>
      </c>
      <c r="N135" s="47" t="s">
        <v>4085</v>
      </c>
    </row>
    <row r="136" spans="2:14" ht="13">
      <c r="B136" s="5"/>
      <c r="C136" s="5"/>
      <c r="D136" s="5"/>
      <c r="E136" s="5"/>
      <c r="F136" s="55" t="s">
        <v>939</v>
      </c>
      <c r="N136" s="47" t="s">
        <v>961</v>
      </c>
    </row>
    <row r="137" spans="2:14" ht="13">
      <c r="B137" s="5"/>
      <c r="C137" s="5"/>
      <c r="D137" s="5"/>
      <c r="E137" s="5"/>
      <c r="F137" s="55" t="s">
        <v>951</v>
      </c>
      <c r="N137" s="47" t="s">
        <v>4071</v>
      </c>
    </row>
    <row r="138" spans="2:14" ht="13">
      <c r="B138" s="5"/>
      <c r="C138" s="5"/>
      <c r="D138" s="5"/>
      <c r="E138" s="5"/>
      <c r="F138" s="55" t="s">
        <v>4078</v>
      </c>
      <c r="N138" s="1" t="s">
        <v>944</v>
      </c>
    </row>
    <row r="139" spans="2:14" ht="13">
      <c r="B139" s="5"/>
      <c r="C139" s="5"/>
      <c r="D139" s="5"/>
      <c r="E139" s="5"/>
      <c r="F139" s="55" t="s">
        <v>955</v>
      </c>
      <c r="N139" s="47" t="s">
        <v>968</v>
      </c>
    </row>
    <row r="140" spans="2:14" ht="13">
      <c r="B140" s="5"/>
      <c r="C140" s="5"/>
      <c r="D140" s="5"/>
      <c r="E140" s="5"/>
      <c r="F140" s="55" t="s">
        <v>4081</v>
      </c>
      <c r="N140" s="47" t="s">
        <v>4078</v>
      </c>
    </row>
    <row r="141" spans="2:14" ht="13">
      <c r="B141" s="5"/>
      <c r="C141" s="5"/>
      <c r="D141" s="5"/>
      <c r="E141" s="5"/>
      <c r="F141" s="55" t="s">
        <v>961</v>
      </c>
      <c r="N141" s="47" t="s">
        <v>951</v>
      </c>
    </row>
    <row r="142" spans="2:14" ht="13">
      <c r="B142" s="5"/>
      <c r="C142" s="5"/>
      <c r="D142" s="5"/>
      <c r="E142" s="5"/>
      <c r="F142" s="55" t="s">
        <v>4085</v>
      </c>
      <c r="M142" s="1" t="s">
        <v>974</v>
      </c>
      <c r="N142" s="47" t="s">
        <v>4101</v>
      </c>
    </row>
    <row r="143" spans="2:14" ht="13">
      <c r="B143" s="5"/>
      <c r="C143" s="5"/>
      <c r="D143" s="5"/>
      <c r="E143" s="5"/>
      <c r="F143" s="55" t="s">
        <v>968</v>
      </c>
      <c r="N143" s="47" t="s">
        <v>4106</v>
      </c>
    </row>
    <row r="144" spans="2:14" ht="13">
      <c r="B144" s="5"/>
      <c r="C144" s="5"/>
      <c r="D144" s="5"/>
      <c r="E144" s="5" t="s">
        <v>974</v>
      </c>
      <c r="F144" s="55" t="s">
        <v>981</v>
      </c>
      <c r="N144" s="47" t="s">
        <v>4098</v>
      </c>
    </row>
    <row r="145" spans="1:26" ht="13">
      <c r="B145" s="5"/>
      <c r="C145" s="5"/>
      <c r="D145" s="5"/>
      <c r="E145" s="5"/>
      <c r="F145" s="55" t="s">
        <v>4093</v>
      </c>
      <c r="N145" s="47" t="s">
        <v>1000</v>
      </c>
    </row>
    <row r="146" spans="1:26" ht="13">
      <c r="B146" s="5"/>
      <c r="C146" s="5"/>
      <c r="D146" s="5"/>
      <c r="E146" s="5"/>
      <c r="F146" s="55" t="s">
        <v>4098</v>
      </c>
      <c r="N146" s="47" t="s">
        <v>4117</v>
      </c>
    </row>
    <row r="147" spans="1:26" ht="13">
      <c r="B147" s="5"/>
      <c r="C147" s="5"/>
      <c r="D147" s="5"/>
      <c r="E147" s="5"/>
      <c r="F147" s="55" t="s">
        <v>4101</v>
      </c>
      <c r="N147" s="47" t="s">
        <v>4126</v>
      </c>
    </row>
    <row r="148" spans="1:26" ht="13">
      <c r="B148" s="5"/>
      <c r="C148" s="5"/>
      <c r="D148" s="5"/>
      <c r="E148" s="5"/>
      <c r="F148" s="55" t="s">
        <v>4106</v>
      </c>
      <c r="N148" s="47" t="s">
        <v>1024</v>
      </c>
    </row>
    <row r="149" spans="1:26" ht="13">
      <c r="B149" s="5"/>
      <c r="C149" s="5"/>
      <c r="D149" s="5"/>
      <c r="E149" s="5"/>
      <c r="F149" s="55" t="s">
        <v>1000</v>
      </c>
      <c r="N149" s="47" t="s">
        <v>4124</v>
      </c>
    </row>
    <row r="150" spans="1:26" ht="13">
      <c r="B150" s="5"/>
      <c r="C150" s="5"/>
      <c r="D150" s="5"/>
      <c r="E150" s="5"/>
      <c r="F150" s="55" t="s">
        <v>4115</v>
      </c>
      <c r="N150" s="47" t="s">
        <v>981</v>
      </c>
    </row>
    <row r="151" spans="1:26" ht="13">
      <c r="B151" s="5"/>
      <c r="C151" s="5"/>
      <c r="D151" s="5"/>
      <c r="E151" s="5"/>
      <c r="F151" s="55" t="s">
        <v>4117</v>
      </c>
      <c r="N151" s="1" t="s">
        <v>3839</v>
      </c>
    </row>
    <row r="152" spans="1:26" ht="13">
      <c r="B152" s="5"/>
      <c r="C152" s="5"/>
      <c r="D152" s="5"/>
      <c r="E152" s="5"/>
      <c r="F152" s="55" t="s">
        <v>4121</v>
      </c>
      <c r="N152" s="1" t="s">
        <v>989</v>
      </c>
    </row>
    <row r="153" spans="1:26" ht="13">
      <c r="B153" s="5"/>
      <c r="C153" s="5"/>
      <c r="D153" s="5"/>
      <c r="E153" s="5"/>
      <c r="F153" s="55" t="s">
        <v>1024</v>
      </c>
      <c r="N153" s="47" t="s">
        <v>4093</v>
      </c>
    </row>
    <row r="154" spans="1:26" ht="13">
      <c r="B154" s="5"/>
      <c r="C154" s="5"/>
      <c r="D154" s="5"/>
      <c r="E154" s="5"/>
      <c r="F154" s="55" t="s">
        <v>4124</v>
      </c>
      <c r="N154" s="47" t="s">
        <v>4115</v>
      </c>
    </row>
    <row r="155" spans="1:26" ht="13">
      <c r="B155" s="5"/>
      <c r="C155" s="5"/>
      <c r="D155" s="5"/>
      <c r="E155" s="5"/>
      <c r="F155" s="55" t="s">
        <v>4126</v>
      </c>
      <c r="N155" s="47" t="s">
        <v>4121</v>
      </c>
    </row>
    <row r="156" spans="1:26" ht="13">
      <c r="B156" s="5"/>
      <c r="C156" s="5"/>
      <c r="D156" s="5"/>
      <c r="E156" s="5" t="s">
        <v>886</v>
      </c>
      <c r="F156" s="55" t="s">
        <v>1029</v>
      </c>
      <c r="M156" s="1" t="s">
        <v>886</v>
      </c>
      <c r="N156" s="47" t="s">
        <v>1029</v>
      </c>
    </row>
    <row r="157" spans="1:26" ht="13">
      <c r="B157" s="5"/>
      <c r="C157" s="5"/>
      <c r="D157" s="5"/>
      <c r="E157" s="5"/>
      <c r="F157" s="55" t="s">
        <v>4128</v>
      </c>
      <c r="N157" s="47" t="s">
        <v>4128</v>
      </c>
    </row>
    <row r="158" spans="1:26" ht="13">
      <c r="B158" s="5"/>
      <c r="C158" s="5"/>
      <c r="D158" s="5"/>
      <c r="E158" s="5" t="s">
        <v>868</v>
      </c>
      <c r="F158" s="55" t="s">
        <v>4133</v>
      </c>
      <c r="M158" s="1" t="s">
        <v>868</v>
      </c>
      <c r="N158" s="47" t="s">
        <v>4133</v>
      </c>
    </row>
    <row r="159" spans="1:26" ht="13">
      <c r="A159" s="36"/>
      <c r="B159" s="56" t="s">
        <v>1386</v>
      </c>
      <c r="C159" s="46" t="s">
        <v>4636</v>
      </c>
      <c r="D159" s="46"/>
      <c r="E159" s="46" t="s">
        <v>1408</v>
      </c>
      <c r="F159" s="57" t="s">
        <v>4135</v>
      </c>
      <c r="G159" s="36"/>
      <c r="H159" s="36"/>
      <c r="I159" s="36"/>
      <c r="J159" s="36"/>
      <c r="K159" s="36"/>
      <c r="L159" s="36"/>
      <c r="M159" s="36" t="s">
        <v>1408</v>
      </c>
      <c r="N159" s="47" t="s">
        <v>1308</v>
      </c>
      <c r="O159" s="36"/>
      <c r="P159" s="36"/>
      <c r="Q159" s="36"/>
      <c r="R159" s="36"/>
      <c r="S159" s="36"/>
      <c r="T159" s="36"/>
      <c r="U159" s="36"/>
      <c r="V159" s="36"/>
      <c r="W159" s="36"/>
      <c r="X159" s="36"/>
      <c r="Y159" s="36"/>
      <c r="Z159" s="36"/>
    </row>
    <row r="160" spans="1:26" ht="13">
      <c r="B160" s="5"/>
      <c r="C160" s="5"/>
      <c r="D160" s="5"/>
      <c r="E160" s="5"/>
      <c r="F160" s="55" t="s">
        <v>4141</v>
      </c>
      <c r="N160" s="47" t="s">
        <v>4141</v>
      </c>
    </row>
    <row r="161" spans="2:14" ht="13">
      <c r="B161" s="5"/>
      <c r="C161" s="5"/>
      <c r="D161" s="5"/>
      <c r="E161" s="5"/>
      <c r="F161" s="55" t="s">
        <v>1308</v>
      </c>
      <c r="N161" s="47" t="s">
        <v>4135</v>
      </c>
    </row>
    <row r="162" spans="2:14" ht="13">
      <c r="B162" s="5"/>
      <c r="C162" s="5"/>
      <c r="D162" s="5"/>
      <c r="E162" s="5"/>
      <c r="F162" s="55" t="s">
        <v>4145</v>
      </c>
      <c r="N162" s="47" t="s">
        <v>4145</v>
      </c>
    </row>
    <row r="163" spans="2:14" ht="13">
      <c r="B163" s="5"/>
      <c r="C163" s="5"/>
      <c r="D163" s="5"/>
      <c r="E163" s="5" t="s">
        <v>1423</v>
      </c>
      <c r="F163" s="55" t="s">
        <v>4148</v>
      </c>
      <c r="M163" s="1" t="s">
        <v>1423</v>
      </c>
      <c r="N163" s="47" t="s">
        <v>4148</v>
      </c>
    </row>
    <row r="164" spans="2:14" ht="13">
      <c r="B164" s="5"/>
      <c r="C164" s="5"/>
      <c r="D164" s="5"/>
      <c r="E164" s="5"/>
      <c r="F164" s="55" t="s">
        <v>578</v>
      </c>
      <c r="N164" s="47" t="s">
        <v>578</v>
      </c>
    </row>
    <row r="165" spans="2:14" ht="13">
      <c r="B165" s="5"/>
      <c r="C165" s="5"/>
      <c r="D165" s="5"/>
      <c r="E165" s="5" t="s">
        <v>1388</v>
      </c>
      <c r="F165" s="55" t="s">
        <v>4152</v>
      </c>
      <c r="M165" s="1" t="s">
        <v>1388</v>
      </c>
      <c r="N165" s="47" t="s">
        <v>4152</v>
      </c>
    </row>
    <row r="166" spans="2:14" ht="13">
      <c r="B166" s="5"/>
      <c r="C166" s="5"/>
      <c r="D166" s="5"/>
      <c r="E166" s="5" t="s">
        <v>308</v>
      </c>
      <c r="F166" s="55" t="s">
        <v>4157</v>
      </c>
      <c r="M166" s="1" t="s">
        <v>308</v>
      </c>
      <c r="N166" s="47" t="s">
        <v>4157</v>
      </c>
    </row>
    <row r="167" spans="2:14" ht="13">
      <c r="B167" s="5"/>
      <c r="C167" s="5"/>
      <c r="D167" s="5"/>
      <c r="E167" s="5"/>
      <c r="F167" s="55" t="s">
        <v>897</v>
      </c>
      <c r="N167" s="47" t="s">
        <v>897</v>
      </c>
    </row>
    <row r="168" spans="2:14" ht="13">
      <c r="B168" s="5"/>
      <c r="C168" s="5"/>
      <c r="D168" s="5"/>
      <c r="E168" s="5" t="s">
        <v>4617</v>
      </c>
      <c r="F168" s="55" t="s">
        <v>4159</v>
      </c>
      <c r="M168" s="1" t="s">
        <v>4617</v>
      </c>
      <c r="N168" s="47" t="s">
        <v>4159</v>
      </c>
    </row>
    <row r="169" spans="2:14" ht="13">
      <c r="B169" s="5"/>
      <c r="C169" s="5"/>
      <c r="D169" s="5"/>
      <c r="E169" s="5" t="s">
        <v>121</v>
      </c>
      <c r="F169" s="55" t="s">
        <v>4114</v>
      </c>
      <c r="M169" s="1" t="s">
        <v>121</v>
      </c>
      <c r="N169" s="47" t="s">
        <v>1064</v>
      </c>
    </row>
    <row r="170" spans="2:14" ht="13">
      <c r="B170" s="5"/>
      <c r="C170" s="5"/>
      <c r="D170" s="5"/>
      <c r="E170" s="5"/>
      <c r="F170" s="55" t="s">
        <v>861</v>
      </c>
      <c r="N170" s="47" t="s">
        <v>850</v>
      </c>
    </row>
    <row r="171" spans="2:14" ht="13">
      <c r="B171" s="5"/>
      <c r="C171" s="5"/>
      <c r="D171" s="5"/>
      <c r="E171" s="5"/>
      <c r="F171" s="55" t="s">
        <v>1064</v>
      </c>
      <c r="N171" s="47" t="s">
        <v>4114</v>
      </c>
    </row>
    <row r="172" spans="2:14" ht="13">
      <c r="B172" s="5"/>
      <c r="C172" s="5"/>
      <c r="D172" s="5"/>
      <c r="E172" s="5"/>
      <c r="F172" s="55" t="s">
        <v>850</v>
      </c>
      <c r="N172" s="47" t="s">
        <v>861</v>
      </c>
    </row>
    <row r="173" spans="2:14" ht="13">
      <c r="B173" s="5"/>
      <c r="C173" s="5"/>
      <c r="D173" s="5"/>
      <c r="E173" s="5"/>
      <c r="F173" s="55" t="s">
        <v>4017</v>
      </c>
      <c r="N173" s="47" t="s">
        <v>4177</v>
      </c>
    </row>
    <row r="174" spans="2:14" ht="13">
      <c r="B174" s="5"/>
      <c r="C174" s="5"/>
      <c r="D174" s="5"/>
      <c r="E174" s="5"/>
      <c r="F174" s="55" t="s">
        <v>4177</v>
      </c>
      <c r="N174" s="47" t="s">
        <v>4182</v>
      </c>
    </row>
    <row r="175" spans="2:14" ht="13">
      <c r="B175" s="5"/>
      <c r="C175" s="5"/>
      <c r="D175" s="5"/>
      <c r="E175" s="5"/>
      <c r="F175" s="55" t="s">
        <v>126</v>
      </c>
      <c r="N175" s="47" t="s">
        <v>4017</v>
      </c>
    </row>
    <row r="176" spans="2:14" ht="13">
      <c r="B176" s="5"/>
      <c r="C176" s="5"/>
      <c r="D176" s="5"/>
      <c r="E176" s="5"/>
      <c r="F176" s="55" t="s">
        <v>4182</v>
      </c>
      <c r="N176" s="47" t="s">
        <v>126</v>
      </c>
    </row>
    <row r="177" spans="2:14" ht="13">
      <c r="B177" s="5"/>
      <c r="C177" s="5"/>
      <c r="D177" s="5"/>
      <c r="E177" s="5" t="s">
        <v>113</v>
      </c>
      <c r="F177" s="55" t="s">
        <v>1394</v>
      </c>
      <c r="M177" s="1" t="s">
        <v>113</v>
      </c>
      <c r="N177" s="47" t="s">
        <v>4187</v>
      </c>
    </row>
    <row r="178" spans="2:14" ht="13">
      <c r="B178" s="5"/>
      <c r="C178" s="5"/>
      <c r="D178" s="5"/>
      <c r="E178" s="5"/>
      <c r="F178" s="55" t="s">
        <v>1395</v>
      </c>
      <c r="N178" s="47" t="s">
        <v>1108</v>
      </c>
    </row>
    <row r="179" spans="2:14" ht="13">
      <c r="B179" s="5"/>
      <c r="C179" s="5"/>
      <c r="D179" s="5"/>
      <c r="E179" s="5"/>
      <c r="F179" s="55" t="s">
        <v>4187</v>
      </c>
      <c r="N179" s="47" t="s">
        <v>4195</v>
      </c>
    </row>
    <row r="180" spans="2:14" ht="13">
      <c r="B180" s="5"/>
      <c r="C180" s="5"/>
      <c r="D180" s="5"/>
      <c r="E180" s="5"/>
      <c r="F180" s="55" t="s">
        <v>3847</v>
      </c>
      <c r="N180" s="47" t="s">
        <v>3847</v>
      </c>
    </row>
    <row r="181" spans="2:14" ht="13">
      <c r="B181" s="5"/>
      <c r="C181" s="5"/>
      <c r="D181" s="5"/>
      <c r="E181" s="5"/>
      <c r="F181" s="55" t="s">
        <v>1397</v>
      </c>
      <c r="N181" s="47" t="s">
        <v>4201</v>
      </c>
    </row>
    <row r="182" spans="2:14" ht="13">
      <c r="B182" s="5"/>
      <c r="C182" s="5"/>
      <c r="D182" s="5"/>
      <c r="E182" s="5"/>
      <c r="F182" s="55" t="s">
        <v>1108</v>
      </c>
      <c r="N182" s="47" t="s">
        <v>1397</v>
      </c>
    </row>
    <row r="183" spans="2:14" ht="13">
      <c r="B183" s="5"/>
      <c r="C183" s="5"/>
      <c r="D183" s="5"/>
      <c r="E183" s="5"/>
      <c r="F183" s="55" t="s">
        <v>4195</v>
      </c>
      <c r="N183" s="47" t="s">
        <v>1395</v>
      </c>
    </row>
    <row r="184" spans="2:14" ht="13">
      <c r="B184" s="5"/>
      <c r="C184" s="5"/>
      <c r="D184" s="5"/>
      <c r="E184" s="5"/>
      <c r="F184" s="55" t="s">
        <v>4201</v>
      </c>
      <c r="N184" s="47" t="s">
        <v>1394</v>
      </c>
    </row>
    <row r="185" spans="2:14" ht="13">
      <c r="B185" s="5"/>
      <c r="C185" s="5"/>
      <c r="D185" s="5"/>
      <c r="E185" s="5" t="s">
        <v>1426</v>
      </c>
      <c r="F185" s="55" t="s">
        <v>4205</v>
      </c>
      <c r="M185" s="1" t="s">
        <v>1426</v>
      </c>
      <c r="N185" s="47" t="s">
        <v>4205</v>
      </c>
    </row>
    <row r="186" spans="2:14" ht="13">
      <c r="B186" s="5"/>
      <c r="C186" s="5"/>
      <c r="D186" s="5"/>
      <c r="E186" s="5" t="s">
        <v>118</v>
      </c>
      <c r="F186" s="55" t="s">
        <v>4207</v>
      </c>
      <c r="M186" s="1" t="s">
        <v>118</v>
      </c>
      <c r="N186" s="47" t="s">
        <v>4207</v>
      </c>
    </row>
    <row r="187" spans="2:14" ht="13">
      <c r="B187" s="5"/>
      <c r="C187" s="5" t="s">
        <v>4618</v>
      </c>
      <c r="D187" s="5"/>
      <c r="E187" s="5" t="s">
        <v>113</v>
      </c>
      <c r="F187" s="55" t="s">
        <v>4209</v>
      </c>
      <c r="M187" s="1" t="s">
        <v>113</v>
      </c>
      <c r="N187" s="47" t="s">
        <v>4209</v>
      </c>
    </row>
    <row r="188" spans="2:14" ht="13">
      <c r="B188" s="5"/>
      <c r="C188" s="5"/>
      <c r="D188" s="5"/>
      <c r="E188" s="5" t="s">
        <v>265</v>
      </c>
      <c r="F188" s="55" t="s">
        <v>4214</v>
      </c>
      <c r="M188" s="1" t="s">
        <v>265</v>
      </c>
      <c r="N188" s="47" t="s">
        <v>1347</v>
      </c>
    </row>
    <row r="189" spans="2:14" ht="13">
      <c r="B189" s="5"/>
      <c r="C189" s="5"/>
      <c r="D189" s="5"/>
      <c r="E189" s="5"/>
      <c r="F189" s="55" t="s">
        <v>1439</v>
      </c>
      <c r="N189" s="47" t="s">
        <v>1439</v>
      </c>
    </row>
    <row r="190" spans="2:14" ht="13">
      <c r="B190" s="5"/>
      <c r="C190" s="5"/>
      <c r="D190" s="5"/>
      <c r="E190" s="5"/>
      <c r="F190" s="55" t="s">
        <v>4217</v>
      </c>
      <c r="N190" s="47" t="s">
        <v>1130</v>
      </c>
    </row>
    <row r="191" spans="2:14" ht="13">
      <c r="B191" s="5"/>
      <c r="C191" s="5"/>
      <c r="D191" s="5"/>
      <c r="E191" s="5"/>
      <c r="F191" s="55" t="s">
        <v>661</v>
      </c>
      <c r="N191" s="47" t="s">
        <v>1333</v>
      </c>
    </row>
    <row r="192" spans="2:14" ht="13">
      <c r="B192" s="5"/>
      <c r="C192" s="5"/>
      <c r="D192" s="5"/>
      <c r="E192" s="5"/>
      <c r="F192" s="55" t="s">
        <v>4230</v>
      </c>
      <c r="N192" s="47" t="s">
        <v>1449</v>
      </c>
    </row>
    <row r="193" spans="2:14" ht="13">
      <c r="B193" s="5"/>
      <c r="C193" s="5"/>
      <c r="D193" s="5"/>
      <c r="E193" s="5"/>
      <c r="F193" s="55" t="s">
        <v>1130</v>
      </c>
      <c r="N193" s="47" t="s">
        <v>1443</v>
      </c>
    </row>
    <row r="194" spans="2:14" ht="13">
      <c r="B194" s="5"/>
      <c r="C194" s="5"/>
      <c r="D194" s="5"/>
      <c r="E194" s="5"/>
      <c r="F194" s="55" t="s">
        <v>1443</v>
      </c>
      <c r="N194" s="47" t="s">
        <v>661</v>
      </c>
    </row>
    <row r="195" spans="2:14" ht="13">
      <c r="B195" s="5"/>
      <c r="C195" s="5"/>
      <c r="D195" s="5"/>
      <c r="E195" s="5"/>
      <c r="F195" s="55" t="s">
        <v>4233</v>
      </c>
      <c r="N195" s="47" t="s">
        <v>4217</v>
      </c>
    </row>
    <row r="196" spans="2:14" ht="13">
      <c r="B196" s="5"/>
      <c r="C196" s="5"/>
      <c r="D196" s="5"/>
      <c r="E196" s="5"/>
      <c r="F196" s="55" t="s">
        <v>1333</v>
      </c>
      <c r="N196" s="47" t="s">
        <v>4230</v>
      </c>
    </row>
    <row r="197" spans="2:14" ht="13">
      <c r="B197" s="5"/>
      <c r="C197" s="5"/>
      <c r="D197" s="5"/>
      <c r="E197" s="5"/>
      <c r="F197" s="55" t="s">
        <v>1449</v>
      </c>
      <c r="N197" s="47" t="s">
        <v>4233</v>
      </c>
    </row>
    <row r="198" spans="2:14" ht="13">
      <c r="B198" s="5"/>
      <c r="C198" s="5"/>
      <c r="D198" s="5"/>
      <c r="E198" s="5"/>
      <c r="F198" s="55" t="s">
        <v>1347</v>
      </c>
      <c r="N198" s="47" t="s">
        <v>4214</v>
      </c>
    </row>
    <row r="199" spans="2:14" ht="13">
      <c r="B199" s="5"/>
      <c r="C199" s="5"/>
      <c r="D199" s="5"/>
      <c r="E199" s="5" t="s">
        <v>147</v>
      </c>
      <c r="F199" s="55" t="s">
        <v>1298</v>
      </c>
      <c r="M199" s="1" t="s">
        <v>147</v>
      </c>
      <c r="N199" s="47" t="s">
        <v>1298</v>
      </c>
    </row>
    <row r="200" spans="2:14" ht="13">
      <c r="B200" s="5"/>
      <c r="C200" s="5"/>
      <c r="D200" s="5"/>
      <c r="E200" s="5"/>
      <c r="F200" s="55" t="s">
        <v>1081</v>
      </c>
      <c r="N200" s="47" t="s">
        <v>1081</v>
      </c>
    </row>
    <row r="201" spans="2:14" ht="13">
      <c r="E201" s="1" t="s">
        <v>142</v>
      </c>
      <c r="F201" s="55" t="s">
        <v>4252</v>
      </c>
      <c r="M201" s="1" t="s">
        <v>142</v>
      </c>
      <c r="N201" s="47" t="s">
        <v>4252</v>
      </c>
    </row>
    <row r="202" spans="2:14" ht="13">
      <c r="F202" s="55" t="s">
        <v>4255</v>
      </c>
      <c r="N202" s="47" t="s">
        <v>4257</v>
      </c>
    </row>
    <row r="203" spans="2:14" ht="13">
      <c r="F203" s="55" t="s">
        <v>4257</v>
      </c>
      <c r="N203" s="47" t="s">
        <v>4255</v>
      </c>
    </row>
    <row r="204" spans="2:14" ht="13">
      <c r="E204" s="1" t="s">
        <v>130</v>
      </c>
      <c r="F204" s="55" t="s">
        <v>4259</v>
      </c>
      <c r="M204" s="1" t="s">
        <v>130</v>
      </c>
      <c r="N204" s="47" t="s">
        <v>1467</v>
      </c>
    </row>
    <row r="205" spans="2:14" ht="13">
      <c r="F205" s="55" t="s">
        <v>269</v>
      </c>
      <c r="N205" s="47" t="s">
        <v>1469</v>
      </c>
    </row>
    <row r="206" spans="2:14" ht="13">
      <c r="F206" s="55" t="s">
        <v>1466</v>
      </c>
      <c r="N206" s="47" t="s">
        <v>4277</v>
      </c>
    </row>
    <row r="207" spans="2:14" ht="13">
      <c r="F207" s="55" t="s">
        <v>1467</v>
      </c>
      <c r="N207" s="47" t="s">
        <v>1056</v>
      </c>
    </row>
    <row r="208" spans="2:14" ht="13">
      <c r="F208" s="55" t="s">
        <v>1056</v>
      </c>
      <c r="N208" s="47" t="s">
        <v>4259</v>
      </c>
    </row>
    <row r="209" spans="1:26" ht="13">
      <c r="F209" s="55" t="s">
        <v>1469</v>
      </c>
      <c r="N209" s="47" t="s">
        <v>269</v>
      </c>
    </row>
    <row r="210" spans="1:26" ht="13">
      <c r="F210" s="55" t="s">
        <v>1299</v>
      </c>
      <c r="N210" s="47" t="s">
        <v>1466</v>
      </c>
    </row>
    <row r="211" spans="1:26" ht="13">
      <c r="F211" s="55" t="s">
        <v>4277</v>
      </c>
      <c r="N211" s="47" t="s">
        <v>1299</v>
      </c>
    </row>
    <row r="212" spans="1:26" ht="13">
      <c r="E212" s="1" t="s">
        <v>1452</v>
      </c>
      <c r="F212" s="55" t="s">
        <v>4283</v>
      </c>
      <c r="M212" s="1" t="s">
        <v>1452</v>
      </c>
      <c r="N212" s="47" t="s">
        <v>4283</v>
      </c>
    </row>
    <row r="213" spans="1:26" ht="13">
      <c r="F213" s="55" t="s">
        <v>4285</v>
      </c>
      <c r="N213" s="47" t="s">
        <v>4285</v>
      </c>
    </row>
    <row r="214" spans="1:26" ht="13">
      <c r="E214" s="1" t="s">
        <v>1457</v>
      </c>
      <c r="F214" s="47" t="s">
        <v>4288</v>
      </c>
      <c r="M214" s="1" t="s">
        <v>1457</v>
      </c>
      <c r="N214" s="47" t="s">
        <v>4288</v>
      </c>
    </row>
    <row r="215" spans="1:26" ht="13">
      <c r="E215" s="1" t="s">
        <v>1459</v>
      </c>
      <c r="F215" s="47" t="s">
        <v>1323</v>
      </c>
      <c r="M215" s="1" t="s">
        <v>1459</v>
      </c>
      <c r="N215" s="47" t="s">
        <v>1323</v>
      </c>
    </row>
    <row r="216" spans="1:26" ht="13">
      <c r="E216" s="1" t="s">
        <v>1477</v>
      </c>
      <c r="F216" s="47" t="s">
        <v>1480</v>
      </c>
      <c r="M216" s="1" t="s">
        <v>1477</v>
      </c>
      <c r="N216" s="47" t="s">
        <v>1480</v>
      </c>
    </row>
    <row r="217" spans="1:26" ht="13">
      <c r="E217" s="1" t="s">
        <v>1484</v>
      </c>
      <c r="F217" s="55" t="s">
        <v>1283</v>
      </c>
      <c r="M217" s="1" t="s">
        <v>1484</v>
      </c>
      <c r="N217" s="47" t="s">
        <v>4302</v>
      </c>
    </row>
    <row r="218" spans="1:26" ht="13">
      <c r="F218" s="55" t="s">
        <v>4297</v>
      </c>
      <c r="N218" s="47" t="s">
        <v>4299</v>
      </c>
    </row>
    <row r="219" spans="1:26" ht="13">
      <c r="F219" s="55" t="s">
        <v>4299</v>
      </c>
      <c r="N219" s="47" t="s">
        <v>4297</v>
      </c>
    </row>
    <row r="220" spans="1:26" ht="13">
      <c r="F220" s="55" t="s">
        <v>4302</v>
      </c>
      <c r="N220" s="47" t="s">
        <v>1283</v>
      </c>
    </row>
    <row r="221" spans="1:26" ht="13">
      <c r="E221" s="1" t="s">
        <v>1489</v>
      </c>
      <c r="F221" s="47" t="s">
        <v>4308</v>
      </c>
      <c r="M221" s="1" t="s">
        <v>1489</v>
      </c>
      <c r="N221" s="47" t="s">
        <v>4308</v>
      </c>
    </row>
    <row r="222" spans="1:26" ht="13">
      <c r="A222" s="58" t="s">
        <v>153</v>
      </c>
      <c r="B222" s="58" t="s">
        <v>154</v>
      </c>
      <c r="C222" s="58" t="s">
        <v>4619</v>
      </c>
      <c r="D222" s="58"/>
      <c r="E222" s="58" t="s">
        <v>4309</v>
      </c>
      <c r="F222" s="59" t="s">
        <v>4310</v>
      </c>
      <c r="G222" s="58"/>
      <c r="H222" s="58"/>
      <c r="I222" s="58"/>
      <c r="J222" s="58"/>
      <c r="K222" s="58"/>
      <c r="L222" s="58"/>
      <c r="M222" s="1" t="s">
        <v>4309</v>
      </c>
      <c r="N222" s="47" t="s">
        <v>4310</v>
      </c>
      <c r="O222" s="58"/>
      <c r="P222" s="58"/>
      <c r="Q222" s="58"/>
      <c r="R222" s="58"/>
      <c r="S222" s="58"/>
      <c r="T222" s="58"/>
      <c r="U222" s="58"/>
      <c r="V222" s="58"/>
      <c r="W222" s="58"/>
      <c r="X222" s="58"/>
      <c r="Y222" s="58"/>
      <c r="Z222" s="58"/>
    </row>
    <row r="223" spans="1:26" ht="13">
      <c r="F223" s="55" t="s">
        <v>1548</v>
      </c>
      <c r="N223" s="47" t="s">
        <v>1502</v>
      </c>
    </row>
    <row r="224" spans="1:26" ht="13">
      <c r="F224" s="55" t="s">
        <v>4318</v>
      </c>
      <c r="N224" s="47" t="s">
        <v>1540</v>
      </c>
    </row>
    <row r="225" spans="3:14" ht="13">
      <c r="F225" s="55" t="s">
        <v>1564</v>
      </c>
      <c r="N225" s="47" t="s">
        <v>1535</v>
      </c>
    </row>
    <row r="226" spans="3:14" ht="13">
      <c r="F226" s="55" t="s">
        <v>1570</v>
      </c>
      <c r="N226" s="47" t="s">
        <v>4332</v>
      </c>
    </row>
    <row r="227" spans="3:14" ht="13">
      <c r="F227" s="55" t="s">
        <v>1540</v>
      </c>
      <c r="N227" s="47" t="s">
        <v>1585</v>
      </c>
    </row>
    <row r="228" spans="3:14" ht="13">
      <c r="F228" s="55" t="s">
        <v>4332</v>
      </c>
      <c r="N228" s="47" t="s">
        <v>1570</v>
      </c>
    </row>
    <row r="229" spans="3:14" ht="13">
      <c r="F229" s="55" t="s">
        <v>1535</v>
      </c>
      <c r="N229" s="47" t="s">
        <v>1564</v>
      </c>
    </row>
    <row r="230" spans="3:14" ht="13">
      <c r="F230" s="55" t="s">
        <v>4341</v>
      </c>
      <c r="N230" s="47" t="s">
        <v>1584</v>
      </c>
    </row>
    <row r="231" spans="3:14" ht="13">
      <c r="F231" s="55" t="s">
        <v>1584</v>
      </c>
      <c r="N231" s="1" t="s">
        <v>4364</v>
      </c>
    </row>
    <row r="232" spans="3:14" ht="13">
      <c r="F232" s="55" t="s">
        <v>1585</v>
      </c>
      <c r="N232" s="47" t="s">
        <v>4318</v>
      </c>
    </row>
    <row r="233" spans="3:14" ht="13">
      <c r="E233" s="1" t="s">
        <v>4345</v>
      </c>
      <c r="F233" s="47" t="s">
        <v>4346</v>
      </c>
      <c r="N233" s="47" t="s">
        <v>4341</v>
      </c>
    </row>
    <row r="234" spans="3:14" ht="13">
      <c r="F234" s="55" t="s">
        <v>4347</v>
      </c>
      <c r="N234" s="1" t="s">
        <v>1548</v>
      </c>
    </row>
    <row r="235" spans="3:14" ht="13">
      <c r="F235" s="5" t="s">
        <v>1502</v>
      </c>
      <c r="M235" s="1" t="s">
        <v>4345</v>
      </c>
      <c r="N235" s="47" t="s">
        <v>4346</v>
      </c>
    </row>
    <row r="236" spans="3:14" ht="13">
      <c r="E236" s="1" t="s">
        <v>4354</v>
      </c>
      <c r="F236" s="47" t="s">
        <v>4355</v>
      </c>
      <c r="N236" s="47" t="s">
        <v>4347</v>
      </c>
    </row>
    <row r="237" spans="3:14" ht="13">
      <c r="F237" s="55" t="s">
        <v>4360</v>
      </c>
      <c r="M237" s="1" t="s">
        <v>4354</v>
      </c>
      <c r="N237" s="47" t="s">
        <v>4355</v>
      </c>
    </row>
    <row r="238" spans="3:14" ht="13">
      <c r="F238" s="5" t="s">
        <v>4364</v>
      </c>
      <c r="N238" s="47" t="s">
        <v>4368</v>
      </c>
    </row>
    <row r="239" spans="3:14" ht="13">
      <c r="F239" s="55" t="s">
        <v>4368</v>
      </c>
      <c r="N239" s="47" t="s">
        <v>4360</v>
      </c>
    </row>
    <row r="240" spans="3:14" ht="13">
      <c r="C240" s="1" t="s">
        <v>4620</v>
      </c>
      <c r="E240" s="1" t="s">
        <v>1918</v>
      </c>
      <c r="F240" s="55" t="s">
        <v>4369</v>
      </c>
      <c r="M240" s="1" t="s">
        <v>1918</v>
      </c>
      <c r="N240" s="47" t="s">
        <v>4372</v>
      </c>
    </row>
    <row r="241" spans="3:14" ht="13">
      <c r="F241" s="55" t="s">
        <v>4372</v>
      </c>
      <c r="N241" s="47" t="s">
        <v>4369</v>
      </c>
    </row>
    <row r="242" spans="3:14" ht="13">
      <c r="E242" s="1" t="s">
        <v>4375</v>
      </c>
      <c r="F242" s="1" t="s">
        <v>4376</v>
      </c>
      <c r="M242" s="1" t="s">
        <v>4375</v>
      </c>
      <c r="N242" s="1" t="s">
        <v>4418</v>
      </c>
    </row>
    <row r="243" spans="3:14" ht="13">
      <c r="F243" s="47" t="s">
        <v>1606</v>
      </c>
      <c r="N243" s="47" t="s">
        <v>1606</v>
      </c>
    </row>
    <row r="244" spans="3:14" ht="13">
      <c r="E244" s="1" t="s">
        <v>4381</v>
      </c>
      <c r="F244" s="47" t="s">
        <v>1604</v>
      </c>
      <c r="M244" s="1" t="s">
        <v>4381</v>
      </c>
      <c r="N244" s="47" t="s">
        <v>1604</v>
      </c>
    </row>
    <row r="245" spans="3:14" ht="13">
      <c r="F245" s="55" t="s">
        <v>4385</v>
      </c>
      <c r="N245" s="47" t="s">
        <v>4387</v>
      </c>
    </row>
    <row r="246" spans="3:14" ht="13">
      <c r="F246" s="55" t="s">
        <v>4387</v>
      </c>
      <c r="N246" s="1" t="s">
        <v>4376</v>
      </c>
    </row>
    <row r="247" spans="3:14" ht="13">
      <c r="C247" s="1" t="s">
        <v>1620</v>
      </c>
      <c r="E247" s="1" t="s">
        <v>4621</v>
      </c>
      <c r="F247" s="55" t="s">
        <v>4389</v>
      </c>
      <c r="N247" s="47" t="s">
        <v>4385</v>
      </c>
    </row>
    <row r="248" spans="3:14" ht="13">
      <c r="F248" s="55" t="s">
        <v>4392</v>
      </c>
      <c r="M248" s="1" t="s">
        <v>4637</v>
      </c>
      <c r="N248" s="47" t="s">
        <v>4392</v>
      </c>
    </row>
    <row r="249" spans="3:14" ht="13">
      <c r="F249" s="55" t="s">
        <v>4398</v>
      </c>
      <c r="N249" s="47" t="s">
        <v>4400</v>
      </c>
    </row>
    <row r="250" spans="3:14" ht="13">
      <c r="F250" s="55" t="s">
        <v>4400</v>
      </c>
      <c r="N250" s="47" t="s">
        <v>1643</v>
      </c>
    </row>
    <row r="251" spans="3:14" ht="13">
      <c r="F251" s="55" t="s">
        <v>1639</v>
      </c>
      <c r="N251" s="47" t="s">
        <v>1639</v>
      </c>
    </row>
    <row r="252" spans="3:14" ht="13">
      <c r="F252" s="55" t="s">
        <v>1643</v>
      </c>
      <c r="N252" s="47" t="s">
        <v>4398</v>
      </c>
    </row>
    <row r="253" spans="3:14" ht="13">
      <c r="C253" s="1" t="s">
        <v>1649</v>
      </c>
      <c r="E253" s="1" t="s">
        <v>4406</v>
      </c>
      <c r="F253" s="55" t="s">
        <v>4408</v>
      </c>
      <c r="N253" s="47" t="s">
        <v>4389</v>
      </c>
    </row>
    <row r="254" spans="3:14" ht="13">
      <c r="F254" s="5" t="s">
        <v>1674</v>
      </c>
      <c r="M254" s="1" t="s">
        <v>4406</v>
      </c>
      <c r="N254" s="47" t="s">
        <v>1676</v>
      </c>
    </row>
    <row r="255" spans="3:14" ht="13">
      <c r="F255" s="55" t="s">
        <v>1676</v>
      </c>
      <c r="N255" s="47" t="s">
        <v>4408</v>
      </c>
    </row>
    <row r="256" spans="3:14" ht="13">
      <c r="E256" s="1" t="s">
        <v>1655</v>
      </c>
      <c r="F256" s="55" t="s">
        <v>1658</v>
      </c>
      <c r="M256" s="1" t="s">
        <v>1655</v>
      </c>
      <c r="N256" s="47" t="s">
        <v>1658</v>
      </c>
    </row>
    <row r="257" spans="3:14" ht="13">
      <c r="F257" s="47" t="s">
        <v>1657</v>
      </c>
      <c r="N257" s="47" t="s">
        <v>1657</v>
      </c>
    </row>
    <row r="258" spans="3:14" ht="13">
      <c r="E258" s="1" t="s">
        <v>1667</v>
      </c>
      <c r="F258" s="55" t="s">
        <v>1671</v>
      </c>
      <c r="M258" s="1" t="s">
        <v>1667</v>
      </c>
      <c r="N258" s="47" t="s">
        <v>1671</v>
      </c>
    </row>
    <row r="259" spans="3:14" ht="13">
      <c r="F259" s="5" t="s">
        <v>4418</v>
      </c>
      <c r="N259" s="1" t="s">
        <v>1674</v>
      </c>
    </row>
    <row r="260" spans="3:14" ht="13">
      <c r="C260" s="1" t="s">
        <v>1677</v>
      </c>
      <c r="D260" s="1" t="s">
        <v>1678</v>
      </c>
      <c r="E260" s="1" t="s">
        <v>184</v>
      </c>
      <c r="F260" s="55" t="s">
        <v>4421</v>
      </c>
      <c r="M260" s="1" t="s">
        <v>184</v>
      </c>
      <c r="N260" s="47" t="s">
        <v>1683</v>
      </c>
    </row>
    <row r="261" spans="3:14" ht="13">
      <c r="F261" s="55" t="s">
        <v>1683</v>
      </c>
      <c r="N261" s="47" t="s">
        <v>4426</v>
      </c>
    </row>
    <row r="262" spans="3:14" ht="13">
      <c r="F262" s="55" t="s">
        <v>4426</v>
      </c>
      <c r="N262" s="47" t="s">
        <v>4427</v>
      </c>
    </row>
    <row r="263" spans="3:14" ht="13">
      <c r="F263" s="5" t="s">
        <v>4427</v>
      </c>
      <c r="M263" s="1" t="s">
        <v>1692</v>
      </c>
      <c r="N263" s="47" t="s">
        <v>4433</v>
      </c>
    </row>
    <row r="264" spans="3:14" ht="13">
      <c r="E264" s="1" t="s">
        <v>261</v>
      </c>
      <c r="F264" s="47" t="s">
        <v>4433</v>
      </c>
      <c r="M264" s="1" t="s">
        <v>4435</v>
      </c>
      <c r="N264" s="47" t="s">
        <v>4437</v>
      </c>
    </row>
    <row r="265" spans="3:14" ht="13">
      <c r="E265" s="1" t="s">
        <v>4435</v>
      </c>
      <c r="F265" s="55" t="s">
        <v>1900</v>
      </c>
      <c r="N265" s="47" t="s">
        <v>4440</v>
      </c>
    </row>
    <row r="266" spans="3:14" ht="13">
      <c r="F266" s="55" t="s">
        <v>1902</v>
      </c>
      <c r="N266" s="47" t="s">
        <v>1889</v>
      </c>
    </row>
    <row r="267" spans="3:14" ht="13">
      <c r="F267" s="55" t="s">
        <v>4437</v>
      </c>
      <c r="N267" s="47" t="s">
        <v>4461</v>
      </c>
    </row>
    <row r="268" spans="3:14" ht="13">
      <c r="F268" s="55" t="s">
        <v>4440</v>
      </c>
      <c r="N268" s="47" t="s">
        <v>4472</v>
      </c>
    </row>
    <row r="269" spans="3:14" ht="13">
      <c r="F269" s="55" t="s">
        <v>4446</v>
      </c>
      <c r="N269" s="47" t="s">
        <v>4456</v>
      </c>
    </row>
    <row r="270" spans="3:14" ht="13">
      <c r="F270" s="55" t="s">
        <v>4450</v>
      </c>
      <c r="N270" s="47" t="s">
        <v>4465</v>
      </c>
    </row>
    <row r="271" spans="3:14" ht="13">
      <c r="F271" s="55" t="s">
        <v>4456</v>
      </c>
      <c r="N271" s="47" t="s">
        <v>4446</v>
      </c>
    </row>
    <row r="272" spans="3:14" ht="13">
      <c r="F272" s="55" t="s">
        <v>4461</v>
      </c>
      <c r="N272" s="47" t="s">
        <v>1900</v>
      </c>
    </row>
    <row r="273" spans="1:26" ht="13">
      <c r="F273" s="55" t="s">
        <v>4465</v>
      </c>
      <c r="N273" s="1" t="s">
        <v>4421</v>
      </c>
    </row>
    <row r="274" spans="1:26" ht="13">
      <c r="F274" s="55" t="s">
        <v>1889</v>
      </c>
      <c r="N274" s="47" t="s">
        <v>1902</v>
      </c>
    </row>
    <row r="275" spans="1:26" ht="13">
      <c r="F275" s="55" t="s">
        <v>4472</v>
      </c>
      <c r="N275" s="47" t="s">
        <v>4450</v>
      </c>
    </row>
    <row r="276" spans="1:26" ht="13">
      <c r="E276" s="1" t="s">
        <v>4474</v>
      </c>
      <c r="F276" s="47" t="s">
        <v>4475</v>
      </c>
      <c r="N276" s="47" t="s">
        <v>4475</v>
      </c>
    </row>
    <row r="277" spans="1:26" ht="13">
      <c r="E277" s="1" t="s">
        <v>1717</v>
      </c>
      <c r="F277" s="47" t="s">
        <v>4478</v>
      </c>
      <c r="N277" s="47" t="s">
        <v>4478</v>
      </c>
    </row>
    <row r="278" spans="1:26" ht="13">
      <c r="E278" s="1" t="s">
        <v>1718</v>
      </c>
      <c r="F278" s="47" t="s">
        <v>4479</v>
      </c>
      <c r="N278" s="47" t="s">
        <v>4479</v>
      </c>
    </row>
    <row r="279" spans="1:26" ht="13">
      <c r="E279" s="1" t="s">
        <v>1727</v>
      </c>
      <c r="F279" s="47" t="s">
        <v>1728</v>
      </c>
      <c r="N279" s="47" t="s">
        <v>1728</v>
      </c>
    </row>
    <row r="280" spans="1:26" ht="13">
      <c r="A280" s="36"/>
      <c r="B280" s="36" t="s">
        <v>203</v>
      </c>
      <c r="C280" s="36" t="s">
        <v>1754</v>
      </c>
      <c r="D280" s="36"/>
      <c r="E280" s="36" t="s">
        <v>4483</v>
      </c>
      <c r="F280" s="57" t="s">
        <v>4485</v>
      </c>
      <c r="G280" s="36"/>
      <c r="H280" s="36"/>
      <c r="I280" s="36"/>
      <c r="J280" s="36"/>
      <c r="K280" s="36"/>
      <c r="L280" s="36"/>
      <c r="M280" s="1" t="s">
        <v>204</v>
      </c>
      <c r="N280" s="47" t="s">
        <v>4503</v>
      </c>
      <c r="O280" s="36"/>
      <c r="P280" s="36"/>
      <c r="Q280" s="36"/>
      <c r="R280" s="36"/>
      <c r="S280" s="36"/>
      <c r="T280" s="36"/>
      <c r="U280" s="36"/>
      <c r="V280" s="36"/>
      <c r="W280" s="36"/>
      <c r="X280" s="36"/>
      <c r="Y280" s="36"/>
      <c r="Z280" s="36"/>
    </row>
    <row r="281" spans="1:26" ht="13">
      <c r="F281" s="55" t="s">
        <v>4489</v>
      </c>
      <c r="N281" s="47" t="s">
        <v>4509</v>
      </c>
    </row>
    <row r="282" spans="1:26" ht="13">
      <c r="F282" s="5" t="s">
        <v>4491</v>
      </c>
      <c r="N282" s="47" t="s">
        <v>4506</v>
      </c>
    </row>
    <row r="283" spans="1:26" ht="13">
      <c r="F283" s="55" t="s">
        <v>4496</v>
      </c>
      <c r="N283" s="47" t="s">
        <v>4489</v>
      </c>
    </row>
    <row r="284" spans="1:26" ht="13">
      <c r="F284" s="55" t="s">
        <v>4503</v>
      </c>
      <c r="N284" s="47" t="s">
        <v>4496</v>
      </c>
    </row>
    <row r="285" spans="1:26" ht="13">
      <c r="F285" s="55" t="s">
        <v>4506</v>
      </c>
      <c r="N285" s="47" t="s">
        <v>4485</v>
      </c>
    </row>
    <row r="286" spans="1:26" ht="13">
      <c r="F286" s="55" t="s">
        <v>4509</v>
      </c>
      <c r="M286" s="1" t="s">
        <v>1783</v>
      </c>
      <c r="N286" s="47" t="s">
        <v>4512</v>
      </c>
    </row>
    <row r="287" spans="1:26" ht="13">
      <c r="E287" s="1" t="s">
        <v>1783</v>
      </c>
      <c r="F287" s="47" t="s">
        <v>4512</v>
      </c>
      <c r="M287" s="1" t="s">
        <v>227</v>
      </c>
      <c r="N287" s="47" t="s">
        <v>4519</v>
      </c>
    </row>
    <row r="288" spans="1:26" ht="13">
      <c r="E288" s="1" t="s">
        <v>227</v>
      </c>
      <c r="F288" s="47" t="s">
        <v>228</v>
      </c>
      <c r="N288" s="47" t="s">
        <v>228</v>
      </c>
    </row>
    <row r="289" spans="3:14" ht="13">
      <c r="F289" s="55" t="s">
        <v>4516</v>
      </c>
      <c r="N289" s="47" t="s">
        <v>4516</v>
      </c>
    </row>
    <row r="290" spans="3:14" ht="13">
      <c r="F290" s="55" t="s">
        <v>4519</v>
      </c>
      <c r="M290" s="1" t="s">
        <v>243</v>
      </c>
      <c r="N290" s="47" t="s">
        <v>4524</v>
      </c>
    </row>
    <row r="291" spans="3:14" ht="13">
      <c r="E291" s="1" t="s">
        <v>243</v>
      </c>
      <c r="F291" s="47" t="s">
        <v>4521</v>
      </c>
      <c r="N291" s="47" t="s">
        <v>1796</v>
      </c>
    </row>
    <row r="292" spans="3:14" ht="13">
      <c r="F292" s="47" t="s">
        <v>1796</v>
      </c>
      <c r="N292" s="47" t="s">
        <v>4521</v>
      </c>
    </row>
    <row r="293" spans="3:14" ht="13">
      <c r="F293" s="47" t="s">
        <v>4524</v>
      </c>
      <c r="M293" s="1" t="s">
        <v>4526</v>
      </c>
      <c r="N293" s="47" t="s">
        <v>4531</v>
      </c>
    </row>
    <row r="294" spans="3:14" ht="13">
      <c r="C294" s="1" t="s">
        <v>1802</v>
      </c>
      <c r="D294" s="1" t="s">
        <v>4622</v>
      </c>
      <c r="E294" s="1" t="s">
        <v>4526</v>
      </c>
      <c r="F294" s="55" t="s">
        <v>4529</v>
      </c>
      <c r="N294" s="47" t="s">
        <v>4529</v>
      </c>
    </row>
    <row r="295" spans="3:14" ht="13">
      <c r="F295" s="55" t="s">
        <v>1817</v>
      </c>
      <c r="N295" s="47" t="s">
        <v>1817</v>
      </c>
    </row>
    <row r="296" spans="3:14" ht="13">
      <c r="F296" s="55" t="s">
        <v>4531</v>
      </c>
      <c r="M296" s="1" t="s">
        <v>1804</v>
      </c>
      <c r="N296" s="47" t="s">
        <v>4533</v>
      </c>
    </row>
    <row r="297" spans="3:14" ht="13">
      <c r="E297" s="1" t="s">
        <v>1804</v>
      </c>
      <c r="F297" s="47" t="s">
        <v>4533</v>
      </c>
      <c r="N297" s="1" t="s">
        <v>4491</v>
      </c>
    </row>
    <row r="298" spans="3:14" ht="13">
      <c r="E298" s="1" t="s">
        <v>4535</v>
      </c>
      <c r="F298" s="55" t="s">
        <v>4538</v>
      </c>
      <c r="M298" s="1" t="s">
        <v>1810</v>
      </c>
      <c r="N298" s="47" t="s">
        <v>4538</v>
      </c>
    </row>
    <row r="299" spans="3:14" ht="13">
      <c r="F299" s="55" t="s">
        <v>179</v>
      </c>
      <c r="N299" s="47" t="s">
        <v>179</v>
      </c>
    </row>
    <row r="300" spans="3:14" ht="13">
      <c r="D300" s="1" t="s">
        <v>4623</v>
      </c>
      <c r="E300" s="1" t="s">
        <v>4540</v>
      </c>
      <c r="F300" s="55" t="s">
        <v>4548</v>
      </c>
      <c r="M300" s="1" t="s">
        <v>1828</v>
      </c>
      <c r="N300" s="47" t="s">
        <v>4552</v>
      </c>
    </row>
    <row r="301" spans="3:14" ht="13">
      <c r="F301" s="55" t="s">
        <v>4549</v>
      </c>
      <c r="N301" s="47" t="s">
        <v>4548</v>
      </c>
    </row>
    <row r="302" spans="3:14" ht="13">
      <c r="F302" s="55" t="s">
        <v>4552</v>
      </c>
      <c r="N302" s="47" t="s">
        <v>4549</v>
      </c>
    </row>
    <row r="303" spans="3:14" ht="13">
      <c r="F303" s="5" t="s">
        <v>4554</v>
      </c>
      <c r="M303" s="1" t="s">
        <v>1850</v>
      </c>
      <c r="N303" s="47" t="s">
        <v>4558</v>
      </c>
    </row>
    <row r="304" spans="3:14" ht="13">
      <c r="E304" s="1" t="s">
        <v>1850</v>
      </c>
      <c r="F304" s="47" t="s">
        <v>4558</v>
      </c>
      <c r="N304" s="47" t="s">
        <v>4559</v>
      </c>
    </row>
    <row r="305" spans="2:14" ht="13">
      <c r="F305" s="47" t="s">
        <v>4559</v>
      </c>
      <c r="M305" s="1" t="s">
        <v>1860</v>
      </c>
      <c r="N305" s="47" t="s">
        <v>1863</v>
      </c>
    </row>
    <row r="306" spans="2:14" ht="13">
      <c r="E306" s="1" t="s">
        <v>1860</v>
      </c>
      <c r="F306" s="47" t="s">
        <v>1863</v>
      </c>
      <c r="M306" s="1" t="s">
        <v>1855</v>
      </c>
      <c r="N306" s="47" t="s">
        <v>4569</v>
      </c>
    </row>
    <row r="307" spans="2:14" ht="13">
      <c r="E307" s="1" t="s">
        <v>1855</v>
      </c>
      <c r="F307" s="47" t="s">
        <v>4569</v>
      </c>
      <c r="M307" s="1" t="s">
        <v>1905</v>
      </c>
      <c r="N307" s="1" t="s">
        <v>4554</v>
      </c>
    </row>
    <row r="308" spans="2:14" ht="13">
      <c r="E308" s="1" t="s">
        <v>220</v>
      </c>
      <c r="F308" s="1" t="s">
        <v>221</v>
      </c>
      <c r="N308" s="47" t="s">
        <v>4571</v>
      </c>
    </row>
    <row r="309" spans="2:14" ht="13">
      <c r="D309" s="1" t="s">
        <v>4624</v>
      </c>
      <c r="E309" s="1" t="s">
        <v>1905</v>
      </c>
      <c r="F309" s="47" t="s">
        <v>4571</v>
      </c>
      <c r="M309" s="1" t="s">
        <v>1911</v>
      </c>
      <c r="N309" s="47" t="s">
        <v>1913</v>
      </c>
    </row>
    <row r="310" spans="2:14" ht="13">
      <c r="C310" s="1" t="s">
        <v>1910</v>
      </c>
      <c r="E310" s="1" t="s">
        <v>1914</v>
      </c>
      <c r="F310" s="47" t="s">
        <v>1915</v>
      </c>
      <c r="M310" s="1" t="s">
        <v>1914</v>
      </c>
      <c r="N310" s="47" t="s">
        <v>1915</v>
      </c>
    </row>
    <row r="311" spans="2:14" ht="13">
      <c r="E311" s="1" t="s">
        <v>1911</v>
      </c>
      <c r="F311" s="47" t="s">
        <v>1913</v>
      </c>
    </row>
    <row r="312" spans="2:14" ht="13">
      <c r="B312" s="1" t="s">
        <v>1917</v>
      </c>
      <c r="C312" s="1" t="s">
        <v>154</v>
      </c>
      <c r="E312" s="1" t="s">
        <v>1918</v>
      </c>
      <c r="F312" s="1" t="s">
        <v>1933</v>
      </c>
      <c r="M312" s="5" t="s">
        <v>1918</v>
      </c>
      <c r="N312" s="55" t="s">
        <v>1928</v>
      </c>
    </row>
    <row r="313" spans="2:14" ht="13">
      <c r="F313" s="5" t="s">
        <v>4575</v>
      </c>
      <c r="N313" s="47" t="s">
        <v>1930</v>
      </c>
    </row>
    <row r="314" spans="2:14" ht="13">
      <c r="F314" s="55" t="s">
        <v>1928</v>
      </c>
      <c r="N314" s="1" t="s">
        <v>4575</v>
      </c>
    </row>
    <row r="315" spans="2:14" ht="13">
      <c r="F315" s="55" t="s">
        <v>1930</v>
      </c>
      <c r="M315" s="1" t="s">
        <v>295</v>
      </c>
      <c r="N315" s="47" t="s">
        <v>4585</v>
      </c>
    </row>
    <row r="316" spans="2:14" ht="13">
      <c r="F316" s="5" t="s">
        <v>4579</v>
      </c>
      <c r="N316" s="1" t="s">
        <v>1960</v>
      </c>
    </row>
    <row r="317" spans="2:14" ht="13">
      <c r="E317" s="1" t="s">
        <v>295</v>
      </c>
      <c r="F317" s="55" t="s">
        <v>1952</v>
      </c>
      <c r="N317" s="47" t="s">
        <v>1952</v>
      </c>
    </row>
    <row r="318" spans="2:14" ht="13">
      <c r="F318" s="55" t="s">
        <v>4585</v>
      </c>
      <c r="M318" s="1" t="s">
        <v>1941</v>
      </c>
      <c r="N318" s="1" t="s">
        <v>215</v>
      </c>
    </row>
    <row r="319" spans="2:14" ht="13">
      <c r="E319" s="1" t="s">
        <v>1941</v>
      </c>
      <c r="F319" s="55" t="s">
        <v>4590</v>
      </c>
      <c r="N319" s="47" t="s">
        <v>1946</v>
      </c>
    </row>
    <row r="320" spans="2:14" ht="13">
      <c r="F320" s="55" t="s">
        <v>1946</v>
      </c>
      <c r="N320" s="47" t="s">
        <v>4590</v>
      </c>
    </row>
    <row r="321" spans="3:14" ht="13">
      <c r="E321" s="1" t="s">
        <v>276</v>
      </c>
      <c r="F321" s="47" t="s">
        <v>4593</v>
      </c>
      <c r="M321" s="1" t="s">
        <v>276</v>
      </c>
      <c r="N321" s="47" t="s">
        <v>4593</v>
      </c>
    </row>
    <row r="322" spans="3:14" ht="13">
      <c r="E322" s="1" t="s">
        <v>1938</v>
      </c>
      <c r="F322" s="47" t="s">
        <v>4595</v>
      </c>
      <c r="M322" s="1" t="s">
        <v>1938</v>
      </c>
      <c r="N322" s="47" t="s">
        <v>4595</v>
      </c>
    </row>
    <row r="323" spans="3:14" ht="13">
      <c r="C323" s="1" t="s">
        <v>203</v>
      </c>
      <c r="E323" s="1" t="s">
        <v>204</v>
      </c>
      <c r="F323" s="47" t="s">
        <v>1956</v>
      </c>
      <c r="M323" s="1" t="s">
        <v>204</v>
      </c>
      <c r="N323" s="47" t="s">
        <v>1962</v>
      </c>
    </row>
    <row r="324" spans="3:14" ht="13">
      <c r="F324" s="55" t="s">
        <v>218</v>
      </c>
      <c r="N324" s="47" t="s">
        <v>1956</v>
      </c>
    </row>
    <row r="325" spans="3:14" ht="13">
      <c r="F325" s="5" t="s">
        <v>1960</v>
      </c>
      <c r="N325" s="47" t="s">
        <v>218</v>
      </c>
    </row>
    <row r="326" spans="3:14" ht="13">
      <c r="F326" s="55" t="s">
        <v>1962</v>
      </c>
      <c r="N326" s="47" t="s">
        <v>1965</v>
      </c>
    </row>
    <row r="327" spans="3:14" ht="13">
      <c r="F327" s="55" t="s">
        <v>1965</v>
      </c>
      <c r="M327" s="1" t="s">
        <v>1996</v>
      </c>
      <c r="N327" s="47" t="s">
        <v>1997</v>
      </c>
    </row>
    <row r="328" spans="3:14" ht="13">
      <c r="F328" s="5" t="s">
        <v>215</v>
      </c>
      <c r="N328" s="1" t="s">
        <v>1933</v>
      </c>
    </row>
    <row r="329" spans="3:14" ht="13">
      <c r="E329" s="1" t="s">
        <v>1996</v>
      </c>
      <c r="F329" s="47" t="s">
        <v>1997</v>
      </c>
      <c r="M329" s="1" t="s">
        <v>1968</v>
      </c>
      <c r="N329" s="47" t="s">
        <v>1969</v>
      </c>
    </row>
    <row r="330" spans="3:14" ht="13">
      <c r="E330" s="1" t="s">
        <v>1968</v>
      </c>
      <c r="F330" s="47" t="s">
        <v>1969</v>
      </c>
      <c r="M330" s="1" t="s">
        <v>1972</v>
      </c>
      <c r="N330" s="47" t="s">
        <v>4602</v>
      </c>
    </row>
    <row r="331" spans="3:14" ht="13">
      <c r="E331" s="1" t="s">
        <v>1972</v>
      </c>
      <c r="F331" s="47" t="s">
        <v>4602</v>
      </c>
      <c r="N331" s="1" t="s">
        <v>4579</v>
      </c>
    </row>
    <row r="332" spans="3:14" ht="13">
      <c r="E332" s="1" t="s">
        <v>285</v>
      </c>
      <c r="F332" s="47" t="s">
        <v>172</v>
      </c>
      <c r="M332" s="1" t="s">
        <v>285</v>
      </c>
      <c r="N332" s="47" t="s">
        <v>172</v>
      </c>
    </row>
    <row r="333" spans="3:14" ht="13">
      <c r="F333" s="55" t="s">
        <v>1977</v>
      </c>
      <c r="N333" s="47" t="s">
        <v>836</v>
      </c>
    </row>
    <row r="334" spans="3:14" ht="13">
      <c r="F334" s="55" t="s">
        <v>836</v>
      </c>
      <c r="N334" s="47" t="s">
        <v>1977</v>
      </c>
    </row>
    <row r="335" spans="3:14" ht="13">
      <c r="F335" s="55" t="s">
        <v>1980</v>
      </c>
      <c r="N335" s="47" t="s">
        <v>1980</v>
      </c>
    </row>
    <row r="336" spans="3:14" ht="13">
      <c r="E336" s="1" t="s">
        <v>287</v>
      </c>
      <c r="F336" s="47" t="s">
        <v>4604</v>
      </c>
      <c r="M336" s="1" t="s">
        <v>287</v>
      </c>
      <c r="N336" s="47" t="s">
        <v>4604</v>
      </c>
    </row>
    <row r="337" spans="5:14" ht="13">
      <c r="E337" s="1" t="s">
        <v>4605</v>
      </c>
      <c r="F337" s="47" t="s">
        <v>2003</v>
      </c>
      <c r="M337" s="1" t="s">
        <v>2002</v>
      </c>
      <c r="N337" s="47" t="s">
        <v>2003</v>
      </c>
    </row>
    <row r="338" spans="5:14" ht="13">
      <c r="F338" s="47" t="s">
        <v>2006</v>
      </c>
      <c r="N338" s="47" t="s">
        <v>2006</v>
      </c>
    </row>
    <row r="339" spans="5:14" ht="13">
      <c r="E339" s="1" t="s">
        <v>619</v>
      </c>
      <c r="F339" s="47" t="s">
        <v>620</v>
      </c>
      <c r="M339" s="1" t="s">
        <v>619</v>
      </c>
      <c r="N339" s="47" t="s">
        <v>620</v>
      </c>
    </row>
    <row r="340" spans="5:14" ht="13">
      <c r="H340" s="1" t="s">
        <v>2843</v>
      </c>
      <c r="I340" s="47" t="e">
        <f ca="1">_xludf.LAMBDA(vbc, IF(ISERROR(vbc), vbc, COUNTA(vbc)))(valuesByColor("cyan", "", F4:F339))</f>
        <v>#NAME?</v>
      </c>
      <c r="J340" s="47" t="e">
        <f ca="1">_xludf.LAMBDA(vbc, IF(ISERROR(vbc), vbc, COUNTA(vbc)))(valuesByColor("cyan", "", N4:N339))</f>
        <v>#NAME?</v>
      </c>
    </row>
    <row r="341" spans="5:14" ht="13">
      <c r="H341" s="1">
        <v>336</v>
      </c>
    </row>
    <row r="342" spans="5:14" ht="13">
      <c r="H342" s="1">
        <f>SUM(336*2)</f>
        <v>672</v>
      </c>
      <c r="J342" s="1" t="e">
        <f ca="1">SUM(I340+J340)</f>
        <v>#NAME?</v>
      </c>
      <c r="K342" s="1" t="e">
        <f ca="1">SUM(J342/H342*100)</f>
        <v>#NAME?</v>
      </c>
    </row>
    <row r="344" spans="5:14" ht="13">
      <c r="I344" s="47" t="e">
        <f ca="1">_xludf.LAMBDA(vbc, IF(ISERROR(vbc), vbc, COUNTA(vbc)))(valuesByColor("cyan", "", F4:F339))</f>
        <v>#NAME?</v>
      </c>
      <c r="J344" s="47" t="e">
        <f ca="1">_xludf.LAMBDA(vbc, IF(ISERROR(vbc), vbc, COUNTA(vbc)))(valuesByColor("cyan", "", N4:N339))</f>
        <v>#NAME?</v>
      </c>
    </row>
    <row r="346" spans="5:14" ht="13">
      <c r="J346" s="1" t="e">
        <f ca="1">SUM(I344+J344)</f>
        <v>#NAME?</v>
      </c>
      <c r="K346" s="1" t="e">
        <f ca="1">SUM(J346/H342*100)</f>
        <v>#NAME?</v>
      </c>
    </row>
  </sheetData>
  <phoneticPr fontId="2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X54"/>
  <sheetViews>
    <sheetView workbookViewId="0"/>
  </sheetViews>
  <sheetFormatPr baseColWidth="10" defaultColWidth="12.6640625" defaultRowHeight="15.75" customHeight="1"/>
  <cols>
    <col min="2" max="6" width="15.1640625" customWidth="1"/>
  </cols>
  <sheetData>
    <row r="1" spans="1:5" ht="15.75" customHeight="1">
      <c r="A1" s="1" t="s">
        <v>4648</v>
      </c>
      <c r="B1" s="1" t="s">
        <v>4649</v>
      </c>
      <c r="D1" s="1" t="s">
        <v>4650</v>
      </c>
    </row>
    <row r="2" spans="1:5" ht="15.75" customHeight="1">
      <c r="A2" s="1" t="s">
        <v>4651</v>
      </c>
      <c r="B2" s="1" t="s">
        <v>4652</v>
      </c>
      <c r="D2" s="1" t="s">
        <v>4653</v>
      </c>
    </row>
    <row r="3" spans="1:5" ht="15.75" customHeight="1">
      <c r="A3" s="1" t="s">
        <v>4654</v>
      </c>
      <c r="B3" s="1" t="s">
        <v>4655</v>
      </c>
      <c r="D3" s="1" t="s">
        <v>4656</v>
      </c>
    </row>
    <row r="4" spans="1:5" ht="15.75" customHeight="1">
      <c r="A4" s="1" t="s">
        <v>4657</v>
      </c>
      <c r="B4" s="1" t="s">
        <v>4658</v>
      </c>
    </row>
    <row r="5" spans="1:5" ht="15.75" customHeight="1">
      <c r="A5" s="1" t="s">
        <v>4659</v>
      </c>
      <c r="B5" s="1" t="s">
        <v>4660</v>
      </c>
    </row>
    <row r="7" spans="1:5" ht="15.75" customHeight="1">
      <c r="A7" s="1" t="s">
        <v>4661</v>
      </c>
    </row>
    <row r="8" spans="1:5" ht="15.75" customHeight="1">
      <c r="A8" s="1" t="s">
        <v>4662</v>
      </c>
    </row>
    <row r="9" spans="1:5" ht="15.75" customHeight="1">
      <c r="A9" s="1" t="s">
        <v>4663</v>
      </c>
    </row>
    <row r="10" spans="1:5" ht="15.75" customHeight="1">
      <c r="A10" s="1" t="s">
        <v>4664</v>
      </c>
    </row>
    <row r="11" spans="1:5" ht="15.75" customHeight="1">
      <c r="C11" s="1" t="s">
        <v>4665</v>
      </c>
    </row>
    <row r="12" spans="1:5" ht="15.75" customHeight="1">
      <c r="C12" s="1" t="s">
        <v>4666</v>
      </c>
    </row>
    <row r="13" spans="1:5" ht="15.75" customHeight="1">
      <c r="A13" s="1" t="s">
        <v>4667</v>
      </c>
      <c r="B13" s="1" t="s">
        <v>4668</v>
      </c>
      <c r="C13" s="1" t="s">
        <v>4669</v>
      </c>
      <c r="D13" s="1" t="s">
        <v>4670</v>
      </c>
      <c r="E13" s="1" t="s">
        <v>4671</v>
      </c>
    </row>
    <row r="14" spans="1:5" ht="15.75" customHeight="1">
      <c r="A14" s="1" t="s">
        <v>4643</v>
      </c>
      <c r="B14" s="65">
        <v>1.93</v>
      </c>
      <c r="C14" s="65">
        <v>4.75</v>
      </c>
      <c r="D14" s="65">
        <v>3.69</v>
      </c>
      <c r="E14" s="65">
        <v>0.73334999999999995</v>
      </c>
    </row>
    <row r="15" spans="1:5" ht="15.75" customHeight="1">
      <c r="A15" s="1" t="s">
        <v>4638</v>
      </c>
      <c r="B15" s="66">
        <v>2</v>
      </c>
      <c r="C15" s="66">
        <v>4.5999999999999996</v>
      </c>
      <c r="D15" s="61">
        <v>3.8471000000000002</v>
      </c>
      <c r="E15" s="66">
        <v>0.77629999999999999</v>
      </c>
    </row>
    <row r="16" spans="1:5" ht="15.75" customHeight="1">
      <c r="A16" s="1" t="s">
        <v>4639</v>
      </c>
      <c r="B16" s="66">
        <v>1.17</v>
      </c>
      <c r="C16" s="66">
        <v>4.83</v>
      </c>
      <c r="D16" s="61">
        <v>3.6570999999999998</v>
      </c>
      <c r="E16" s="66">
        <v>0.94810000000000005</v>
      </c>
    </row>
    <row r="17" spans="1:11" ht="15.75" customHeight="1">
      <c r="A17" s="1" t="s">
        <v>4640</v>
      </c>
      <c r="B17" s="67">
        <v>1.33</v>
      </c>
      <c r="C17" s="67">
        <v>4.67</v>
      </c>
      <c r="D17" s="68">
        <v>3.2745000000000002</v>
      </c>
      <c r="E17" s="66">
        <v>0.80135000000000001</v>
      </c>
    </row>
    <row r="18" spans="1:11" ht="15.75" customHeight="1">
      <c r="A18" s="1" t="s">
        <v>4641</v>
      </c>
      <c r="B18" s="67">
        <v>1.75</v>
      </c>
      <c r="C18" s="67">
        <v>5</v>
      </c>
      <c r="D18" s="68">
        <v>3.6617999999999999</v>
      </c>
      <c r="E18" s="66">
        <v>0.86575999999999997</v>
      </c>
    </row>
    <row r="19" spans="1:11" ht="15.75" customHeight="1">
      <c r="A19" s="1" t="s">
        <v>4642</v>
      </c>
      <c r="B19" s="67">
        <v>2.67</v>
      </c>
      <c r="C19" s="67">
        <v>5</v>
      </c>
      <c r="D19" s="68">
        <v>4.0195999999999996</v>
      </c>
      <c r="E19" s="66">
        <v>0.72858999999999996</v>
      </c>
    </row>
    <row r="21" spans="1:11" ht="15.75" customHeight="1">
      <c r="K21" s="1" t="s">
        <v>565</v>
      </c>
    </row>
    <row r="22" spans="1:11" ht="15.75" customHeight="1">
      <c r="B22" s="5"/>
      <c r="C22" s="5" t="s">
        <v>4638</v>
      </c>
      <c r="D22" s="5" t="s">
        <v>4639</v>
      </c>
      <c r="E22" s="5" t="s">
        <v>4640</v>
      </c>
      <c r="F22" s="5" t="s">
        <v>4641</v>
      </c>
      <c r="G22" s="5" t="s">
        <v>4642</v>
      </c>
      <c r="H22" s="5" t="s">
        <v>4643</v>
      </c>
      <c r="K22" s="23">
        <f>AVERAGE(H25,H27,H31,H33,H35,H37,H38,H39)</f>
        <v>4.1875</v>
      </c>
    </row>
    <row r="23" spans="1:11" ht="15.75" customHeight="1">
      <c r="A23" s="69">
        <v>1</v>
      </c>
      <c r="B23" s="70" t="s">
        <v>4672</v>
      </c>
      <c r="C23" s="71">
        <v>2</v>
      </c>
      <c r="D23" s="71">
        <v>1.17</v>
      </c>
      <c r="E23" s="71">
        <v>1.33</v>
      </c>
      <c r="F23" s="71">
        <v>2.5</v>
      </c>
      <c r="G23" s="71">
        <v>2.67</v>
      </c>
      <c r="H23" s="71">
        <v>1.96</v>
      </c>
      <c r="K23" s="1" t="s">
        <v>582</v>
      </c>
    </row>
    <row r="24" spans="1:11" ht="15.75" customHeight="1">
      <c r="A24" s="69">
        <v>2</v>
      </c>
      <c r="B24" s="70" t="s">
        <v>4673</v>
      </c>
      <c r="C24" s="71">
        <v>3.6</v>
      </c>
      <c r="D24" s="71">
        <v>3.17</v>
      </c>
      <c r="E24" s="71">
        <v>3.33</v>
      </c>
      <c r="F24" s="71">
        <v>3</v>
      </c>
      <c r="G24" s="71">
        <v>3.83</v>
      </c>
      <c r="H24" s="71">
        <v>3.42</v>
      </c>
      <c r="K24" s="23">
        <f>AVERAGE(H26,H27,H30,H31,H32,H33,H34,H35,H36,H37,H39)</f>
        <v>4.0572727272727267</v>
      </c>
    </row>
    <row r="25" spans="1:11" ht="15.75" customHeight="1">
      <c r="A25" s="60">
        <v>3</v>
      </c>
      <c r="B25" s="68" t="s">
        <v>4674</v>
      </c>
      <c r="C25" s="61">
        <v>4.4000000000000004</v>
      </c>
      <c r="D25" s="61">
        <v>4.33</v>
      </c>
      <c r="E25" s="61">
        <v>4.33</v>
      </c>
      <c r="F25" s="61">
        <v>4</v>
      </c>
      <c r="G25" s="61">
        <v>4.33</v>
      </c>
      <c r="H25" s="61">
        <v>4.29</v>
      </c>
      <c r="K25" s="19" t="s">
        <v>4675</v>
      </c>
    </row>
    <row r="26" spans="1:11" ht="15.75" customHeight="1">
      <c r="A26" s="60">
        <v>4</v>
      </c>
      <c r="B26" s="68" t="s">
        <v>4676</v>
      </c>
      <c r="C26" s="61">
        <v>4.4000000000000004</v>
      </c>
      <c r="D26" s="61">
        <v>4.5</v>
      </c>
      <c r="E26" s="61">
        <v>3.33</v>
      </c>
      <c r="F26" s="61">
        <v>4.5</v>
      </c>
      <c r="G26" s="61">
        <v>4.5</v>
      </c>
      <c r="H26" s="61">
        <v>4.33</v>
      </c>
      <c r="K26" s="23">
        <f>AVERAGE(H30,H31,H33,H34,H35,H36)</f>
        <v>3.7449999999999997</v>
      </c>
    </row>
    <row r="27" spans="1:11" ht="15.75" customHeight="1">
      <c r="A27" s="72">
        <v>5</v>
      </c>
      <c r="B27" s="68" t="s">
        <v>4677</v>
      </c>
      <c r="C27" s="61">
        <v>4.5999999999999996</v>
      </c>
      <c r="D27" s="61">
        <v>4.5</v>
      </c>
      <c r="E27" s="61">
        <v>4.33</v>
      </c>
      <c r="F27" s="61">
        <v>4.25</v>
      </c>
      <c r="G27" s="61">
        <v>5</v>
      </c>
      <c r="H27" s="61">
        <v>4.58</v>
      </c>
      <c r="K27" s="1" t="s">
        <v>4678</v>
      </c>
    </row>
    <row r="28" spans="1:11" ht="15.75" customHeight="1">
      <c r="A28" s="73">
        <v>6</v>
      </c>
      <c r="B28" s="68" t="s">
        <v>4679</v>
      </c>
      <c r="C28" s="61">
        <v>3</v>
      </c>
      <c r="D28" s="61">
        <v>2.17</v>
      </c>
      <c r="E28" s="61">
        <v>3</v>
      </c>
      <c r="F28" s="61">
        <v>1.75</v>
      </c>
      <c r="G28" s="61">
        <v>3.33</v>
      </c>
      <c r="H28" s="61">
        <v>2.67</v>
      </c>
      <c r="K28" s="23">
        <f>AVERAGE(H25:H39)</f>
        <v>3.8786666666666667</v>
      </c>
    </row>
    <row r="29" spans="1:11" ht="15.75" customHeight="1">
      <c r="A29" s="74">
        <v>7</v>
      </c>
      <c r="B29" s="68" t="s">
        <v>4680</v>
      </c>
      <c r="C29" s="61">
        <v>3.6</v>
      </c>
      <c r="D29" s="61">
        <v>3.17</v>
      </c>
      <c r="E29" s="61">
        <v>3</v>
      </c>
      <c r="F29" s="61">
        <v>2.25</v>
      </c>
      <c r="G29" s="61">
        <v>2.67</v>
      </c>
      <c r="H29" s="61">
        <v>2.96</v>
      </c>
    </row>
    <row r="30" spans="1:11" ht="15.75" customHeight="1">
      <c r="A30" s="74">
        <v>8</v>
      </c>
      <c r="B30" s="68" t="s">
        <v>4681</v>
      </c>
      <c r="C30" s="61">
        <v>2.2000000000000002</v>
      </c>
      <c r="D30" s="61">
        <v>2.83</v>
      </c>
      <c r="E30" s="61">
        <v>2.67</v>
      </c>
      <c r="F30" s="61">
        <v>3.25</v>
      </c>
      <c r="G30" s="61">
        <v>3.67</v>
      </c>
      <c r="H30" s="61">
        <v>2.96</v>
      </c>
    </row>
    <row r="31" spans="1:11" ht="15.75" customHeight="1">
      <c r="A31" s="72">
        <v>9</v>
      </c>
      <c r="B31" s="68" t="s">
        <v>4682</v>
      </c>
      <c r="C31" s="61">
        <v>4</v>
      </c>
      <c r="D31" s="61">
        <v>4</v>
      </c>
      <c r="E31" s="61">
        <v>4.67</v>
      </c>
      <c r="F31" s="61">
        <v>3.75</v>
      </c>
      <c r="G31" s="61">
        <v>4.33</v>
      </c>
      <c r="H31" s="61">
        <v>4.13</v>
      </c>
      <c r="K31" s="1" t="s">
        <v>204</v>
      </c>
    </row>
    <row r="32" spans="1:11" ht="15.75" customHeight="1">
      <c r="A32" s="72">
        <v>10</v>
      </c>
      <c r="B32" s="68" t="s">
        <v>4683</v>
      </c>
      <c r="C32" s="61">
        <v>4.4000000000000004</v>
      </c>
      <c r="D32" s="61">
        <v>4</v>
      </c>
      <c r="E32" s="61">
        <v>3.33</v>
      </c>
      <c r="F32" s="61">
        <v>4</v>
      </c>
      <c r="G32" s="61">
        <v>4.5</v>
      </c>
      <c r="H32" s="61">
        <v>4.13</v>
      </c>
      <c r="K32" s="23">
        <f>AVERAGE(H28,H31,H33,H34,H37,H39)</f>
        <v>3.9599999999999995</v>
      </c>
    </row>
    <row r="33" spans="1:13" ht="15.75" customHeight="1">
      <c r="A33" s="72">
        <v>11</v>
      </c>
      <c r="B33" s="68" t="s">
        <v>4684</v>
      </c>
      <c r="C33" s="61">
        <v>4</v>
      </c>
      <c r="D33" s="61">
        <v>3.67</v>
      </c>
      <c r="E33" s="61">
        <v>3.33</v>
      </c>
      <c r="F33" s="61">
        <v>4</v>
      </c>
      <c r="G33" s="61">
        <v>4.33</v>
      </c>
      <c r="H33" s="61">
        <v>3.92</v>
      </c>
      <c r="K33" s="1" t="s">
        <v>227</v>
      </c>
      <c r="M33" s="1" t="s">
        <v>4685</v>
      </c>
    </row>
    <row r="34" spans="1:13" ht="15.75" customHeight="1">
      <c r="A34" s="73">
        <v>12</v>
      </c>
      <c r="B34" s="68" t="s">
        <v>4644</v>
      </c>
      <c r="C34" s="61">
        <v>4</v>
      </c>
      <c r="D34" s="61">
        <v>4.5</v>
      </c>
      <c r="E34" s="61">
        <v>3</v>
      </c>
      <c r="F34" s="61">
        <v>3.75</v>
      </c>
      <c r="G34" s="61">
        <v>3.83</v>
      </c>
      <c r="H34" s="61">
        <v>3.92</v>
      </c>
      <c r="K34" s="23">
        <f>AVERAGE(H27,H30:H33)</f>
        <v>3.944</v>
      </c>
      <c r="M34" s="23">
        <f>AVERAGE(H27,H29:H33,H35,H36,H38)</f>
        <v>3.7611111111111111</v>
      </c>
    </row>
    <row r="35" spans="1:13" ht="15.75" customHeight="1">
      <c r="A35" s="74">
        <v>13</v>
      </c>
      <c r="B35" s="68" t="s">
        <v>4686</v>
      </c>
      <c r="C35" s="61">
        <v>4.2</v>
      </c>
      <c r="D35" s="61">
        <v>3.33</v>
      </c>
      <c r="E35" s="61">
        <v>3</v>
      </c>
      <c r="F35" s="61">
        <v>4.25</v>
      </c>
      <c r="G35" s="61">
        <v>4.17</v>
      </c>
      <c r="H35" s="61">
        <v>3.83</v>
      </c>
      <c r="K35" s="1" t="s">
        <v>243</v>
      </c>
    </row>
    <row r="36" spans="1:13" ht="15.75" customHeight="1">
      <c r="A36" s="75">
        <v>14</v>
      </c>
      <c r="B36" s="68" t="s">
        <v>4687</v>
      </c>
      <c r="C36" s="61">
        <v>3.8</v>
      </c>
      <c r="D36" s="61">
        <v>3.67</v>
      </c>
      <c r="E36" s="61">
        <v>3</v>
      </c>
      <c r="F36" s="61">
        <v>4</v>
      </c>
      <c r="G36" s="61">
        <v>3.83</v>
      </c>
      <c r="H36" s="61">
        <v>3.71</v>
      </c>
      <c r="K36" s="23">
        <f>AVERAGE(H29,H30,H35,H36,H38)</f>
        <v>3.4180000000000001</v>
      </c>
    </row>
    <row r="37" spans="1:13" ht="15.75" customHeight="1">
      <c r="A37" s="73">
        <v>15</v>
      </c>
      <c r="B37" s="68" t="s">
        <v>4688</v>
      </c>
      <c r="C37" s="61">
        <v>4.2</v>
      </c>
      <c r="D37" s="61">
        <v>4.33</v>
      </c>
      <c r="E37" s="61">
        <v>3</v>
      </c>
      <c r="F37" s="61">
        <v>4.5</v>
      </c>
      <c r="G37" s="61">
        <v>5</v>
      </c>
      <c r="H37" s="61">
        <v>4.33</v>
      </c>
    </row>
    <row r="38" spans="1:13" ht="15.75" customHeight="1">
      <c r="A38" s="74">
        <v>16</v>
      </c>
      <c r="B38" s="68" t="s">
        <v>4689</v>
      </c>
      <c r="C38" s="61">
        <v>4.4000000000000004</v>
      </c>
      <c r="D38" s="61">
        <v>3.83</v>
      </c>
      <c r="E38" s="61">
        <v>2.67</v>
      </c>
      <c r="F38" s="61">
        <v>3.5</v>
      </c>
      <c r="G38" s="61">
        <v>3.33</v>
      </c>
      <c r="H38" s="61">
        <v>3.63</v>
      </c>
    </row>
    <row r="39" spans="1:13" ht="15.75" customHeight="1">
      <c r="A39" s="73">
        <v>17</v>
      </c>
      <c r="B39" s="68" t="s">
        <v>4690</v>
      </c>
      <c r="C39" s="61">
        <v>4.5999999999999996</v>
      </c>
      <c r="D39" s="61">
        <v>4.83</v>
      </c>
      <c r="E39" s="61">
        <v>4.33</v>
      </c>
      <c r="F39" s="61">
        <v>5</v>
      </c>
      <c r="G39" s="61">
        <v>5</v>
      </c>
      <c r="H39" s="61">
        <v>4.79</v>
      </c>
    </row>
    <row r="40" spans="1:13" ht="15.75" customHeight="1">
      <c r="A40" s="60"/>
      <c r="B40" s="68"/>
      <c r="C40" s="61"/>
      <c r="D40" s="61"/>
      <c r="E40" s="61"/>
      <c r="F40" s="61"/>
      <c r="G40" s="61"/>
      <c r="H40" s="61"/>
    </row>
    <row r="41" spans="1:13" ht="15.75" customHeight="1">
      <c r="A41" s="60"/>
      <c r="B41" s="68"/>
      <c r="C41" s="61"/>
      <c r="D41" s="61"/>
      <c r="E41" s="61"/>
      <c r="F41" s="61"/>
      <c r="G41" s="61"/>
      <c r="H41" s="61"/>
    </row>
    <row r="43" spans="1:13" ht="15.75" customHeight="1">
      <c r="B43" s="23"/>
    </row>
    <row r="44" spans="1:13" ht="15.75" customHeight="1">
      <c r="A44" s="76"/>
      <c r="B44" s="76"/>
      <c r="C44" s="76"/>
      <c r="D44" s="76"/>
      <c r="E44" s="76"/>
    </row>
    <row r="45" spans="1:13" ht="15.75" customHeight="1">
      <c r="B45" s="23"/>
    </row>
    <row r="46" spans="1:13" ht="15.75" customHeight="1">
      <c r="A46" s="76"/>
      <c r="B46" s="76"/>
      <c r="C46" s="76"/>
      <c r="D46" s="76"/>
      <c r="E46" s="76"/>
      <c r="F46" s="76"/>
    </row>
    <row r="47" spans="1:13" ht="15.75" customHeight="1">
      <c r="A47" s="5"/>
      <c r="B47" s="23"/>
    </row>
    <row r="48" spans="1:13" ht="15.75" customHeight="1">
      <c r="A48" s="76"/>
      <c r="B48" s="76"/>
      <c r="C48" s="76"/>
    </row>
    <row r="49" spans="1:24" ht="15.75" customHeight="1">
      <c r="A49" s="5"/>
      <c r="B49" s="23"/>
    </row>
    <row r="50" spans="1:24" ht="15.75" customHeight="1">
      <c r="A50" s="76"/>
      <c r="B50" s="76"/>
      <c r="C50" s="76"/>
      <c r="D50" s="76"/>
    </row>
    <row r="51" spans="1:24" ht="15.75" customHeight="1">
      <c r="A51" s="5"/>
      <c r="B51" s="23"/>
    </row>
    <row r="52" spans="1:24" ht="15.75" customHeight="1">
      <c r="A52" s="76"/>
      <c r="B52" s="76"/>
      <c r="C52" s="76"/>
      <c r="D52" s="76"/>
      <c r="E52" s="76"/>
      <c r="F52" s="76"/>
    </row>
    <row r="53" spans="1:24" ht="15.75" customHeight="1">
      <c r="A53" s="5"/>
    </row>
    <row r="54" spans="1:24" ht="15.75" customHeight="1">
      <c r="A54" s="77"/>
      <c r="B54" s="76"/>
      <c r="C54" s="76"/>
      <c r="D54" s="76"/>
      <c r="E54" s="76"/>
      <c r="F54" s="76"/>
      <c r="G54" s="76"/>
      <c r="H54" s="76"/>
      <c r="I54" s="76"/>
      <c r="J54" s="76"/>
      <c r="K54" s="76"/>
      <c r="L54" s="76"/>
      <c r="M54" s="76"/>
      <c r="N54" s="76"/>
      <c r="O54" s="76"/>
      <c r="P54" s="76"/>
      <c r="Q54" s="76"/>
      <c r="R54" s="76"/>
      <c r="S54" s="76"/>
      <c r="T54" s="76"/>
      <c r="U54" s="76"/>
      <c r="V54" s="76"/>
      <c r="W54" s="76"/>
      <c r="X54" s="76"/>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10</vt:i4>
      </vt:variant>
    </vt:vector>
  </HeadingPairs>
  <TitlesOfParts>
    <vt:vector size="10" baseType="lpstr">
      <vt:lpstr>1차_아동환경감수성</vt:lpstr>
      <vt:lpstr>2차_아동_환경감수성</vt:lpstr>
      <vt:lpstr>3차_아동_환경감수성</vt:lpstr>
      <vt:lpstr>Codebook_Children</vt:lpstr>
      <vt:lpstr>Codebook_Parents</vt:lpstr>
      <vt:lpstr>4차_아동_환경감수성+</vt:lpstr>
      <vt:lpstr>reliability_1 </vt:lpstr>
      <vt:lpstr>reliability_2</vt:lpstr>
      <vt:lpstr>설문</vt:lpstr>
      <vt:lpstr>2022_디자인 기회와 고려사항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재영 명</cp:lastModifiedBy>
  <dcterms:created xsi:type="dcterms:W3CDTF">2025-01-20T02:49:57Z</dcterms:created>
  <dcterms:modified xsi:type="dcterms:W3CDTF">2025-01-20T11:00:05Z</dcterms:modified>
</cp:coreProperties>
</file>