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8475" windowHeight="4350" activeTab="3"/>
  </bookViews>
  <sheets>
    <sheet name="Sheet1" sheetId="1" r:id="rId1"/>
    <sheet name="Sheet2" sheetId="2" r:id="rId2"/>
    <sheet name="Sheet3" sheetId="4" r:id="rId3"/>
    <sheet name="支撑三线分析" sheetId="5" r:id="rId4"/>
    <sheet name="空三线" sheetId="7" r:id="rId5"/>
    <sheet name="每日工作记录表" sheetId="6" r:id="rId6"/>
  </sheets>
  <definedNames>
    <definedName name="_xlnm._FilterDatabase" localSheetId="1" hidden="1">Sheet2!$A$1:$O$128</definedName>
  </definedNames>
  <calcPr calcId="124519"/>
</workbook>
</file>

<file path=xl/calcChain.xml><?xml version="1.0" encoding="utf-8"?>
<calcChain xmlns="http://schemas.openxmlformats.org/spreadsheetml/2006/main">
  <c r="G14" i="5"/>
  <c r="S13" i="6"/>
  <c r="S14"/>
  <c r="S15"/>
  <c r="S16"/>
  <c r="S17"/>
  <c r="S18"/>
  <c r="S8"/>
  <c r="S9"/>
  <c r="S10"/>
  <c r="S11"/>
  <c r="S12"/>
  <c r="S7"/>
  <c r="AA42" i="5"/>
  <c r="AB42"/>
  <c r="AA43"/>
  <c r="AB43"/>
  <c r="AA44"/>
  <c r="AB44"/>
  <c r="AA45"/>
  <c r="AB45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B41"/>
  <c r="AA41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X17"/>
  <c r="W17"/>
  <c r="S44"/>
  <c r="J325" i="1"/>
  <c r="N325"/>
  <c r="I325"/>
  <c r="M325"/>
  <c r="H325"/>
  <c r="L325"/>
  <c r="J324"/>
  <c r="N324"/>
  <c r="I324"/>
  <c r="M324"/>
  <c r="H324"/>
  <c r="L324"/>
  <c r="H321"/>
  <c r="L321"/>
  <c r="I321"/>
  <c r="M321"/>
  <c r="J321"/>
  <c r="N321"/>
  <c r="H322"/>
  <c r="L322"/>
  <c r="I322"/>
  <c r="M322"/>
  <c r="J322"/>
  <c r="N322"/>
  <c r="H323"/>
  <c r="L323"/>
  <c r="I323"/>
  <c r="M323"/>
  <c r="J323"/>
  <c r="N323"/>
  <c r="H320"/>
  <c r="L320"/>
  <c r="I320"/>
  <c r="M320"/>
  <c r="J320"/>
  <c r="N320"/>
  <c r="J319"/>
  <c r="N319"/>
  <c r="I319"/>
  <c r="M319"/>
  <c r="H319"/>
  <c r="L319"/>
  <c r="G318"/>
  <c r="J318"/>
  <c r="N318"/>
  <c r="I318"/>
  <c r="M318"/>
  <c r="H318"/>
  <c r="L318"/>
  <c r="J317"/>
  <c r="N317"/>
  <c r="I317"/>
  <c r="M317"/>
  <c r="H317"/>
  <c r="L317"/>
  <c r="J316"/>
  <c r="N316"/>
  <c r="I316"/>
  <c r="M316"/>
  <c r="H316"/>
  <c r="L316"/>
  <c r="J315"/>
  <c r="N315"/>
  <c r="I315"/>
  <c r="M315"/>
  <c r="H315"/>
  <c r="L315"/>
  <c r="H314"/>
  <c r="L314"/>
  <c r="I314"/>
  <c r="M314"/>
  <c r="J314"/>
  <c r="N314"/>
  <c r="H313"/>
  <c r="L313"/>
  <c r="I313"/>
  <c r="M313"/>
  <c r="J313"/>
  <c r="N313"/>
  <c r="H312"/>
  <c r="L312"/>
  <c r="I312"/>
  <c r="M312"/>
  <c r="J312"/>
  <c r="N312"/>
  <c r="I311"/>
  <c r="M311"/>
  <c r="J311"/>
  <c r="N311"/>
  <c r="H311"/>
  <c r="L311"/>
  <c r="H310"/>
  <c r="L310"/>
  <c r="I310"/>
  <c r="M310"/>
  <c r="J310"/>
  <c r="N310"/>
  <c r="J309"/>
  <c r="N309"/>
  <c r="I309"/>
  <c r="M309"/>
  <c r="H309"/>
  <c r="L309"/>
  <c r="J308"/>
  <c r="N308"/>
  <c r="I308"/>
  <c r="M308"/>
  <c r="H308"/>
  <c r="L308"/>
  <c r="J307"/>
  <c r="N307"/>
  <c r="I307"/>
  <c r="M307"/>
  <c r="X13" i="5"/>
  <c r="H307" i="1"/>
  <c r="L307"/>
  <c r="J306"/>
  <c r="N306"/>
  <c r="I306"/>
  <c r="M306"/>
  <c r="H306"/>
  <c r="L306"/>
  <c r="J305"/>
  <c r="N305"/>
  <c r="I305"/>
  <c r="M305"/>
  <c r="H305"/>
  <c r="L305"/>
  <c r="H304"/>
  <c r="L304"/>
  <c r="I304"/>
  <c r="M304"/>
  <c r="J304"/>
  <c r="N304"/>
  <c r="H303"/>
  <c r="L303"/>
  <c r="I303"/>
  <c r="M303"/>
  <c r="J303"/>
  <c r="N303"/>
  <c r="H302"/>
  <c r="L302"/>
  <c r="I302"/>
  <c r="M302"/>
  <c r="J302"/>
  <c r="N302"/>
  <c r="I301"/>
  <c r="M301"/>
  <c r="J301"/>
  <c r="N301"/>
  <c r="H301"/>
  <c r="L301"/>
  <c r="G300"/>
  <c r="J300"/>
  <c r="N300"/>
  <c r="I300"/>
  <c r="M300"/>
  <c r="H300"/>
  <c r="L300"/>
  <c r="J299"/>
  <c r="N299"/>
  <c r="I299"/>
  <c r="M299"/>
  <c r="H299"/>
  <c r="L299"/>
  <c r="J298"/>
  <c r="N298"/>
  <c r="I298"/>
  <c r="M298"/>
  <c r="H298"/>
  <c r="L298"/>
  <c r="J297"/>
  <c r="N297"/>
  <c r="I297"/>
  <c r="M297"/>
  <c r="H297"/>
  <c r="L297"/>
  <c r="H296"/>
  <c r="L296"/>
  <c r="I296"/>
  <c r="M296"/>
  <c r="J296"/>
  <c r="N296"/>
  <c r="H295"/>
  <c r="L295"/>
  <c r="I295"/>
  <c r="M295"/>
  <c r="J295"/>
  <c r="N295"/>
  <c r="H294"/>
  <c r="L294"/>
  <c r="I294"/>
  <c r="M294"/>
  <c r="J294"/>
  <c r="N294"/>
  <c r="J293"/>
  <c r="N293"/>
  <c r="I293"/>
  <c r="M293"/>
  <c r="H293"/>
  <c r="L293"/>
  <c r="G292"/>
  <c r="J292"/>
  <c r="N292"/>
  <c r="I292"/>
  <c r="M292"/>
  <c r="H292"/>
  <c r="L292"/>
  <c r="G286"/>
  <c r="G282"/>
  <c r="G268"/>
  <c r="G266"/>
  <c r="G258"/>
  <c r="G253"/>
  <c r="G250"/>
  <c r="G247"/>
  <c r="I247"/>
  <c r="M247"/>
  <c r="J247"/>
  <c r="H247"/>
  <c r="G246"/>
  <c r="G241"/>
  <c r="G237"/>
  <c r="H231"/>
  <c r="I231"/>
  <c r="J231"/>
  <c r="H232"/>
  <c r="I232"/>
  <c r="J232"/>
  <c r="H233"/>
  <c r="I233"/>
  <c r="J233"/>
  <c r="I230"/>
  <c r="M230"/>
  <c r="J230"/>
  <c r="H230"/>
  <c r="G233"/>
  <c r="G229"/>
  <c r="G222"/>
  <c r="G214"/>
  <c r="G208"/>
  <c r="H208"/>
  <c r="I208"/>
  <c r="J208"/>
  <c r="I207"/>
  <c r="J207"/>
  <c r="H207"/>
  <c r="G206"/>
  <c r="G199"/>
  <c r="G195"/>
  <c r="G189"/>
  <c r="G188"/>
  <c r="I188"/>
  <c r="J188"/>
  <c r="H188"/>
  <c r="G187"/>
  <c r="G184"/>
  <c r="G178"/>
  <c r="G177"/>
  <c r="G176"/>
  <c r="G172"/>
  <c r="G169"/>
  <c r="H291"/>
  <c r="L291"/>
  <c r="I291"/>
  <c r="M291"/>
  <c r="J291"/>
  <c r="N291"/>
  <c r="H290"/>
  <c r="L290"/>
  <c r="I290"/>
  <c r="M290"/>
  <c r="J290"/>
  <c r="N290"/>
  <c r="H289"/>
  <c r="L289"/>
  <c r="I289"/>
  <c r="M289"/>
  <c r="J289"/>
  <c r="N289"/>
  <c r="H288"/>
  <c r="L288"/>
  <c r="I288"/>
  <c r="M288"/>
  <c r="J288"/>
  <c r="N288"/>
  <c r="H284"/>
  <c r="L284"/>
  <c r="I284"/>
  <c r="M284"/>
  <c r="J284"/>
  <c r="N284"/>
  <c r="H285"/>
  <c r="L285"/>
  <c r="I285"/>
  <c r="M285"/>
  <c r="J285"/>
  <c r="N285"/>
  <c r="H286"/>
  <c r="L286"/>
  <c r="I286"/>
  <c r="M286"/>
  <c r="J286"/>
  <c r="N286"/>
  <c r="I283"/>
  <c r="M283"/>
  <c r="J283"/>
  <c r="N283"/>
  <c r="H283"/>
  <c r="L283"/>
  <c r="H270"/>
  <c r="L270"/>
  <c r="I270"/>
  <c r="M270"/>
  <c r="J270"/>
  <c r="N270"/>
  <c r="H271"/>
  <c r="L271"/>
  <c r="I271"/>
  <c r="M271"/>
  <c r="J271"/>
  <c r="N271"/>
  <c r="H272"/>
  <c r="L272"/>
  <c r="I272"/>
  <c r="M272"/>
  <c r="J272"/>
  <c r="N272"/>
  <c r="H273"/>
  <c r="L273"/>
  <c r="I273"/>
  <c r="M273"/>
  <c r="J273"/>
  <c r="N273"/>
  <c r="H274"/>
  <c r="L274"/>
  <c r="I274"/>
  <c r="M274"/>
  <c r="J274"/>
  <c r="N274"/>
  <c r="H275"/>
  <c r="L275"/>
  <c r="I275"/>
  <c r="M275"/>
  <c r="J275"/>
  <c r="N275"/>
  <c r="H276"/>
  <c r="L276"/>
  <c r="I276"/>
  <c r="M276"/>
  <c r="J276"/>
  <c r="N276"/>
  <c r="H277"/>
  <c r="L277"/>
  <c r="I277"/>
  <c r="M277"/>
  <c r="J277"/>
  <c r="N277"/>
  <c r="H278"/>
  <c r="L278"/>
  <c r="I278"/>
  <c r="M278"/>
  <c r="J278"/>
  <c r="N278"/>
  <c r="H279"/>
  <c r="L279"/>
  <c r="I279"/>
  <c r="M279"/>
  <c r="J279"/>
  <c r="N279"/>
  <c r="H280"/>
  <c r="L280"/>
  <c r="I280"/>
  <c r="M280"/>
  <c r="J280"/>
  <c r="N280"/>
  <c r="H281"/>
  <c r="L281"/>
  <c r="I281"/>
  <c r="M281"/>
  <c r="J281"/>
  <c r="N281"/>
  <c r="H282"/>
  <c r="L282"/>
  <c r="I282"/>
  <c r="M282"/>
  <c r="J282"/>
  <c r="N282"/>
  <c r="I269"/>
  <c r="M269"/>
  <c r="J269"/>
  <c r="N269"/>
  <c r="H269"/>
  <c r="L269"/>
  <c r="H268"/>
  <c r="L268"/>
  <c r="I268"/>
  <c r="M268"/>
  <c r="J268"/>
  <c r="N268"/>
  <c r="I267"/>
  <c r="M267"/>
  <c r="J267"/>
  <c r="N267"/>
  <c r="H267"/>
  <c r="L267"/>
  <c r="H260"/>
  <c r="L260"/>
  <c r="I260"/>
  <c r="M260"/>
  <c r="J260"/>
  <c r="N260"/>
  <c r="H261"/>
  <c r="L261"/>
  <c r="I261"/>
  <c r="M261"/>
  <c r="J261"/>
  <c r="N261"/>
  <c r="H262"/>
  <c r="L262"/>
  <c r="I262"/>
  <c r="M262"/>
  <c r="J262"/>
  <c r="N262"/>
  <c r="H263"/>
  <c r="L263"/>
  <c r="I263"/>
  <c r="M263"/>
  <c r="J263"/>
  <c r="N263"/>
  <c r="H264"/>
  <c r="L264"/>
  <c r="I264"/>
  <c r="M264"/>
  <c r="J264"/>
  <c r="N264"/>
  <c r="H265"/>
  <c r="L265"/>
  <c r="I265"/>
  <c r="M265"/>
  <c r="J265"/>
  <c r="N265"/>
  <c r="H266"/>
  <c r="L266"/>
  <c r="I266"/>
  <c r="M266"/>
  <c r="J266"/>
  <c r="N266"/>
  <c r="I259"/>
  <c r="M259"/>
  <c r="J259"/>
  <c r="N259"/>
  <c r="H259"/>
  <c r="L259"/>
  <c r="H255"/>
  <c r="L255"/>
  <c r="I255"/>
  <c r="M255"/>
  <c r="J255"/>
  <c r="N255"/>
  <c r="H256"/>
  <c r="L256"/>
  <c r="I256"/>
  <c r="M256"/>
  <c r="J256"/>
  <c r="N256"/>
  <c r="H257"/>
  <c r="L257"/>
  <c r="I257"/>
  <c r="M257"/>
  <c r="J257"/>
  <c r="N257"/>
  <c r="H258"/>
  <c r="L258"/>
  <c r="I258"/>
  <c r="M258"/>
  <c r="J258"/>
  <c r="N258"/>
  <c r="I254"/>
  <c r="M254"/>
  <c r="J254"/>
  <c r="N254"/>
  <c r="H254"/>
  <c r="L254"/>
  <c r="H252"/>
  <c r="L252"/>
  <c r="I252"/>
  <c r="M252"/>
  <c r="J252"/>
  <c r="N252"/>
  <c r="H253"/>
  <c r="L253"/>
  <c r="I253"/>
  <c r="M253"/>
  <c r="J253"/>
  <c r="N253"/>
  <c r="I251"/>
  <c r="M251"/>
  <c r="J251"/>
  <c r="N251"/>
  <c r="H251"/>
  <c r="L251"/>
  <c r="H249"/>
  <c r="L249"/>
  <c r="I249"/>
  <c r="M249"/>
  <c r="J249"/>
  <c r="N249"/>
  <c r="H250"/>
  <c r="L250"/>
  <c r="I250"/>
  <c r="M250"/>
  <c r="J250"/>
  <c r="N250"/>
  <c r="I248"/>
  <c r="M248"/>
  <c r="J248"/>
  <c r="N248"/>
  <c r="H248"/>
  <c r="L248"/>
  <c r="H243"/>
  <c r="L243"/>
  <c r="I243"/>
  <c r="M243"/>
  <c r="J243"/>
  <c r="N243"/>
  <c r="H244"/>
  <c r="L244"/>
  <c r="I244"/>
  <c r="M244"/>
  <c r="J244"/>
  <c r="N244"/>
  <c r="H245"/>
  <c r="L245"/>
  <c r="I245"/>
  <c r="M245"/>
  <c r="J245"/>
  <c r="N245"/>
  <c r="H246"/>
  <c r="L246"/>
  <c r="I246"/>
  <c r="M246"/>
  <c r="J246"/>
  <c r="N246"/>
  <c r="L247"/>
  <c r="N247"/>
  <c r="I242"/>
  <c r="M242"/>
  <c r="J242"/>
  <c r="N242"/>
  <c r="H242"/>
  <c r="L242"/>
  <c r="H239"/>
  <c r="L239"/>
  <c r="I239"/>
  <c r="M239"/>
  <c r="J239"/>
  <c r="N239"/>
  <c r="H240"/>
  <c r="L240"/>
  <c r="I240"/>
  <c r="M240"/>
  <c r="J240"/>
  <c r="N240"/>
  <c r="H241"/>
  <c r="L241"/>
  <c r="I241"/>
  <c r="M241"/>
  <c r="J241"/>
  <c r="N241"/>
  <c r="I238"/>
  <c r="M238"/>
  <c r="J238"/>
  <c r="N238"/>
  <c r="H238"/>
  <c r="L238"/>
  <c r="H235"/>
  <c r="L235"/>
  <c r="I235"/>
  <c r="M235"/>
  <c r="J235"/>
  <c r="N235"/>
  <c r="H236"/>
  <c r="L236"/>
  <c r="I236"/>
  <c r="M236"/>
  <c r="J236"/>
  <c r="N236"/>
  <c r="H237"/>
  <c r="L237"/>
  <c r="I237"/>
  <c r="M237"/>
  <c r="J237"/>
  <c r="N237"/>
  <c r="I234"/>
  <c r="M234"/>
  <c r="J234"/>
  <c r="N234"/>
  <c r="H234"/>
  <c r="L234"/>
  <c r="H224"/>
  <c r="L224"/>
  <c r="I224"/>
  <c r="M224"/>
  <c r="J224"/>
  <c r="N224"/>
  <c r="H225"/>
  <c r="L225"/>
  <c r="I225"/>
  <c r="M225"/>
  <c r="J225"/>
  <c r="N225"/>
  <c r="H226"/>
  <c r="L226"/>
  <c r="I226"/>
  <c r="M226"/>
  <c r="J226"/>
  <c r="N226"/>
  <c r="H227"/>
  <c r="L227"/>
  <c r="I227"/>
  <c r="M227"/>
  <c r="J227"/>
  <c r="N227"/>
  <c r="H228"/>
  <c r="L228"/>
  <c r="I228"/>
  <c r="M228"/>
  <c r="J228"/>
  <c r="N228"/>
  <c r="H229"/>
  <c r="L229"/>
  <c r="I229"/>
  <c r="M229"/>
  <c r="J229"/>
  <c r="N229"/>
  <c r="L230"/>
  <c r="N230"/>
  <c r="L231"/>
  <c r="M231"/>
  <c r="N231"/>
  <c r="L232"/>
  <c r="M232"/>
  <c r="N232"/>
  <c r="L233"/>
  <c r="M233"/>
  <c r="N233"/>
  <c r="I223"/>
  <c r="M223"/>
  <c r="J223"/>
  <c r="N223"/>
  <c r="H223"/>
  <c r="L223"/>
  <c r="H216"/>
  <c r="L216"/>
  <c r="I216"/>
  <c r="M216"/>
  <c r="J216"/>
  <c r="N216"/>
  <c r="H217"/>
  <c r="L217"/>
  <c r="I217"/>
  <c r="M217"/>
  <c r="J217"/>
  <c r="N217"/>
  <c r="H218"/>
  <c r="L218"/>
  <c r="I218"/>
  <c r="M218"/>
  <c r="J218"/>
  <c r="N218"/>
  <c r="H219"/>
  <c r="L219"/>
  <c r="I219"/>
  <c r="M219"/>
  <c r="J219"/>
  <c r="N219"/>
  <c r="H220"/>
  <c r="L220"/>
  <c r="I220"/>
  <c r="M220"/>
  <c r="J220"/>
  <c r="N220"/>
  <c r="H221"/>
  <c r="L221"/>
  <c r="I221"/>
  <c r="M221"/>
  <c r="J221"/>
  <c r="N221"/>
  <c r="H222"/>
  <c r="L222"/>
  <c r="I222"/>
  <c r="M222"/>
  <c r="J222"/>
  <c r="N222"/>
  <c r="I215"/>
  <c r="M215"/>
  <c r="J215"/>
  <c r="N215"/>
  <c r="H215"/>
  <c r="L215"/>
  <c r="H210"/>
  <c r="L210"/>
  <c r="I210"/>
  <c r="M210"/>
  <c r="J210"/>
  <c r="N210"/>
  <c r="H211"/>
  <c r="L211"/>
  <c r="I211"/>
  <c r="M211"/>
  <c r="J211"/>
  <c r="N211"/>
  <c r="H212"/>
  <c r="L212"/>
  <c r="I212"/>
  <c r="M212"/>
  <c r="J212"/>
  <c r="N212"/>
  <c r="H213"/>
  <c r="L213"/>
  <c r="I213"/>
  <c r="M213"/>
  <c r="J213"/>
  <c r="N213"/>
  <c r="H214"/>
  <c r="L214"/>
  <c r="I214"/>
  <c r="M214"/>
  <c r="J214"/>
  <c r="N214"/>
  <c r="I209"/>
  <c r="M209"/>
  <c r="J209"/>
  <c r="N209"/>
  <c r="H209"/>
  <c r="L209"/>
  <c r="H201"/>
  <c r="L201"/>
  <c r="I201"/>
  <c r="M201"/>
  <c r="J201"/>
  <c r="N201"/>
  <c r="H202"/>
  <c r="L202"/>
  <c r="I202"/>
  <c r="M202"/>
  <c r="J202"/>
  <c r="N202"/>
  <c r="H203"/>
  <c r="L203"/>
  <c r="I203"/>
  <c r="M203"/>
  <c r="J203"/>
  <c r="N203"/>
  <c r="H204"/>
  <c r="L204"/>
  <c r="I204"/>
  <c r="M204"/>
  <c r="J204"/>
  <c r="N204"/>
  <c r="H205"/>
  <c r="L205"/>
  <c r="I205"/>
  <c r="M205"/>
  <c r="J205"/>
  <c r="N205"/>
  <c r="H206"/>
  <c r="L206"/>
  <c r="I206"/>
  <c r="M206"/>
  <c r="J206"/>
  <c r="N206"/>
  <c r="L207"/>
  <c r="M207"/>
  <c r="N207"/>
  <c r="L208"/>
  <c r="M208"/>
  <c r="N208"/>
  <c r="J200"/>
  <c r="N200"/>
  <c r="I200"/>
  <c r="M200"/>
  <c r="H200"/>
  <c r="L200"/>
  <c r="H197"/>
  <c r="L197"/>
  <c r="I197"/>
  <c r="M197"/>
  <c r="J197"/>
  <c r="N197"/>
  <c r="H198"/>
  <c r="L198"/>
  <c r="I198"/>
  <c r="M198"/>
  <c r="J198"/>
  <c r="N198"/>
  <c r="H199"/>
  <c r="L199"/>
  <c r="I199"/>
  <c r="M199"/>
  <c r="J199"/>
  <c r="N199"/>
  <c r="I196"/>
  <c r="M196"/>
  <c r="J196"/>
  <c r="N196"/>
  <c r="H196"/>
  <c r="L196"/>
  <c r="H191"/>
  <c r="L191"/>
  <c r="I191"/>
  <c r="M191"/>
  <c r="J191"/>
  <c r="N191"/>
  <c r="H192"/>
  <c r="L192"/>
  <c r="I192"/>
  <c r="M192"/>
  <c r="J192"/>
  <c r="N192"/>
  <c r="H193"/>
  <c r="L193"/>
  <c r="I193"/>
  <c r="M193"/>
  <c r="J193"/>
  <c r="N193"/>
  <c r="H194"/>
  <c r="L194"/>
  <c r="I194"/>
  <c r="M194"/>
  <c r="J194"/>
  <c r="N194"/>
  <c r="H195"/>
  <c r="L195"/>
  <c r="I195"/>
  <c r="M195"/>
  <c r="J195"/>
  <c r="N195"/>
  <c r="I190"/>
  <c r="M190"/>
  <c r="J190"/>
  <c r="N190"/>
  <c r="H190"/>
  <c r="L190"/>
  <c r="I189"/>
  <c r="M189"/>
  <c r="J189"/>
  <c r="N189"/>
  <c r="H189"/>
  <c r="L189"/>
  <c r="H186"/>
  <c r="L186"/>
  <c r="I186"/>
  <c r="M186"/>
  <c r="J186"/>
  <c r="N186"/>
  <c r="H187"/>
  <c r="L187"/>
  <c r="I187"/>
  <c r="M187"/>
  <c r="J187"/>
  <c r="N187"/>
  <c r="L188"/>
  <c r="M188"/>
  <c r="N188"/>
  <c r="I185"/>
  <c r="M185"/>
  <c r="J185"/>
  <c r="N185"/>
  <c r="H185"/>
  <c r="L185"/>
  <c r="H180"/>
  <c r="L180"/>
  <c r="I180"/>
  <c r="M180"/>
  <c r="J180"/>
  <c r="N180"/>
  <c r="H181"/>
  <c r="L181"/>
  <c r="I181"/>
  <c r="M181"/>
  <c r="J181"/>
  <c r="N181"/>
  <c r="H182"/>
  <c r="L182"/>
  <c r="I182"/>
  <c r="M182"/>
  <c r="J182"/>
  <c r="N182"/>
  <c r="H183"/>
  <c r="L183"/>
  <c r="I183"/>
  <c r="M183"/>
  <c r="J183"/>
  <c r="N183"/>
  <c r="H184"/>
  <c r="L184"/>
  <c r="I184"/>
  <c r="M184"/>
  <c r="J184"/>
  <c r="N184"/>
  <c r="J179"/>
  <c r="N179"/>
  <c r="I179"/>
  <c r="M179"/>
  <c r="H179"/>
  <c r="L179"/>
  <c r="J178"/>
  <c r="N178"/>
  <c r="I178"/>
  <c r="M178"/>
  <c r="H178"/>
  <c r="L178"/>
  <c r="I177"/>
  <c r="M177"/>
  <c r="J177"/>
  <c r="N177"/>
  <c r="H177"/>
  <c r="L177"/>
  <c r="H174"/>
  <c r="L174"/>
  <c r="I174"/>
  <c r="M174"/>
  <c r="H175"/>
  <c r="L175"/>
  <c r="I175"/>
  <c r="M175"/>
  <c r="H176"/>
  <c r="L176"/>
  <c r="I176"/>
  <c r="M176"/>
  <c r="J174"/>
  <c r="N174"/>
  <c r="J175"/>
  <c r="N175"/>
  <c r="J176"/>
  <c r="N176"/>
  <c r="J173"/>
  <c r="N173"/>
  <c r="I173"/>
  <c r="M173"/>
  <c r="H173"/>
  <c r="L173"/>
  <c r="J171"/>
  <c r="N171"/>
  <c r="J172"/>
  <c r="N172"/>
  <c r="J170"/>
  <c r="N170"/>
  <c r="I171"/>
  <c r="M171"/>
  <c r="I172"/>
  <c r="M172"/>
  <c r="I170"/>
  <c r="M170"/>
  <c r="H171"/>
  <c r="L171"/>
  <c r="H172"/>
  <c r="L172"/>
  <c r="H170"/>
  <c r="L170"/>
  <c r="I166"/>
  <c r="M166"/>
  <c r="I167"/>
  <c r="M167"/>
  <c r="I168"/>
  <c r="M168"/>
  <c r="I169"/>
  <c r="M169"/>
  <c r="J166"/>
  <c r="N166"/>
  <c r="O166"/>
  <c r="J167"/>
  <c r="N167"/>
  <c r="O167"/>
  <c r="J168"/>
  <c r="N168"/>
  <c r="O168"/>
  <c r="J169"/>
  <c r="N169"/>
  <c r="O169"/>
  <c r="J165"/>
  <c r="N165"/>
  <c r="O165"/>
  <c r="I165"/>
  <c r="M165"/>
  <c r="H168"/>
  <c r="L168"/>
  <c r="H169"/>
  <c r="L169"/>
  <c r="H167"/>
  <c r="L167"/>
  <c r="H166"/>
  <c r="L166"/>
  <c r="H165"/>
  <c r="L165"/>
  <c r="J287"/>
  <c r="N287"/>
  <c r="I287"/>
  <c r="M287"/>
  <c r="H287"/>
  <c r="L287"/>
  <c r="H3"/>
  <c r="J3"/>
  <c r="I3"/>
  <c r="O170"/>
  <c r="O172"/>
  <c r="O175"/>
  <c r="O171"/>
  <c r="O176"/>
  <c r="O177"/>
  <c r="O178"/>
  <c r="O182"/>
  <c r="O173"/>
  <c r="O174"/>
  <c r="O183"/>
  <c r="O181"/>
  <c r="O179"/>
  <c r="O180"/>
  <c r="O184"/>
  <c r="O185"/>
  <c r="O186"/>
  <c r="O187"/>
  <c r="O188"/>
  <c r="O189"/>
  <c r="O194"/>
  <c r="O193"/>
  <c r="O190"/>
  <c r="O195"/>
  <c r="O199"/>
  <c r="O191"/>
  <c r="O192"/>
  <c r="O196"/>
  <c r="O197"/>
  <c r="O198"/>
  <c r="O201"/>
  <c r="O203"/>
  <c r="O200"/>
  <c r="O202"/>
  <c r="O206"/>
  <c r="O204"/>
  <c r="O205"/>
  <c r="O207"/>
  <c r="O208"/>
  <c r="O210"/>
  <c r="O211"/>
  <c r="O212"/>
  <c r="O214"/>
  <c r="O213"/>
  <c r="O209"/>
  <c r="O220"/>
  <c r="O216"/>
  <c r="O219"/>
  <c r="O215"/>
  <c r="O222"/>
  <c r="O218"/>
  <c r="O221"/>
  <c r="O217"/>
  <c r="O227"/>
  <c r="O224"/>
  <c r="O226"/>
  <c r="O229"/>
  <c r="O223"/>
  <c r="O225"/>
  <c r="O228"/>
  <c r="O233"/>
  <c r="O230"/>
  <c r="O231"/>
  <c r="O232"/>
  <c r="O234"/>
  <c r="O236"/>
  <c r="O237"/>
  <c r="O235"/>
  <c r="O238"/>
  <c r="O239"/>
  <c r="O240"/>
  <c r="O241"/>
  <c r="O246"/>
  <c r="O247"/>
  <c r="O244"/>
  <c r="O245"/>
  <c r="O242"/>
  <c r="O243"/>
  <c r="O249"/>
  <c r="O248"/>
  <c r="O250"/>
  <c r="O251"/>
  <c r="O253"/>
  <c r="O252"/>
  <c r="O255"/>
  <c r="O254"/>
  <c r="O258"/>
  <c r="O257"/>
  <c r="O256"/>
  <c r="O262"/>
  <c r="O260"/>
  <c r="O265"/>
  <c r="O259"/>
  <c r="O264"/>
  <c r="O263"/>
  <c r="O261"/>
  <c r="O266"/>
  <c r="O267"/>
  <c r="O268"/>
  <c r="O278"/>
  <c r="O272"/>
  <c r="O282"/>
  <c r="O280"/>
  <c r="O277"/>
  <c r="O271"/>
  <c r="O269"/>
  <c r="O279"/>
  <c r="O276"/>
  <c r="O273"/>
  <c r="O275"/>
  <c r="O274"/>
  <c r="O281"/>
  <c r="O270"/>
  <c r="O285"/>
  <c r="O283"/>
  <c r="O284"/>
  <c r="O286"/>
  <c r="O292"/>
  <c r="O295"/>
  <c r="O297"/>
  <c r="O300"/>
  <c r="O298"/>
  <c r="O299"/>
  <c r="O296"/>
  <c r="O293"/>
  <c r="O294"/>
  <c r="O287"/>
  <c r="O288"/>
  <c r="O290"/>
  <c r="O289"/>
  <c r="O291"/>
  <c r="O307"/>
  <c r="O310"/>
  <c r="O309"/>
  <c r="O308"/>
  <c r="O301"/>
  <c r="O304"/>
  <c r="O303"/>
  <c r="O305"/>
  <c r="O306"/>
  <c r="O302"/>
  <c r="O311"/>
  <c r="O314"/>
  <c r="O317"/>
  <c r="O312"/>
  <c r="O316"/>
  <c r="O318"/>
  <c r="O315"/>
  <c r="O313"/>
  <c r="O324"/>
  <c r="O325"/>
  <c r="O323"/>
  <c r="O321"/>
  <c r="O322"/>
  <c r="O319"/>
  <c r="O320"/>
</calcChain>
</file>

<file path=xl/comments1.xml><?xml version="1.0" encoding="utf-8"?>
<comments xmlns="http://schemas.openxmlformats.org/spreadsheetml/2006/main">
  <authors>
    <author>作者</author>
  </authors>
  <commentList>
    <comment ref="D45" authorId="0">
      <text>
        <r>
          <rPr>
            <b/>
            <sz val="9"/>
            <color indexed="81"/>
            <rFont val="宋体"/>
            <charset val="134"/>
          </rPr>
          <t>形成三线，面临操作点。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 xml:space="preserve">资金强势进入，多空线向上，操作上要平多单。空单要逢高开，前期高点：2289是第一个点位，第二个点位是：2299，实际操作点位设在2298 。
若不到就放弃操作。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charset val="134"/>
          </rPr>
          <t>：从日线角度看，一旦被突破，若是有效的话，不应该在</t>
        </r>
        <r>
          <rPr>
            <b/>
            <sz val="9"/>
            <color indexed="81"/>
            <rFont val="Tahoma"/>
            <family val="2"/>
          </rPr>
          <t>1-2</t>
        </r>
        <r>
          <rPr>
            <b/>
            <sz val="9"/>
            <color indexed="81"/>
            <rFont val="宋体"/>
            <charset val="134"/>
          </rPr>
          <t>之内被会破，不然，就是一次失败的突破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从日线角度看，一旦被突破，若是有效的话，不应该在</t>
        </r>
        <r>
          <rPr>
            <b/>
            <sz val="9"/>
            <color indexed="81"/>
            <rFont val="Tahoma"/>
            <family val="2"/>
          </rPr>
          <t>1-2</t>
        </r>
        <r>
          <rPr>
            <b/>
            <sz val="9"/>
            <color indexed="81"/>
            <rFont val="宋体"/>
            <charset val="134"/>
          </rPr>
          <t>之内被会破，不然，就是一次失败的突破</t>
        </r>
      </text>
    </comment>
  </commentList>
</comments>
</file>

<file path=xl/sharedStrings.xml><?xml version="1.0" encoding="utf-8"?>
<sst xmlns="http://schemas.openxmlformats.org/spreadsheetml/2006/main" count="1145" uniqueCount="635">
  <si>
    <t xml:space="preserve">                  沪深当月 (IFL0)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</si>
  <si>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</si>
  <si>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</si>
  <si>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</si>
  <si>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</si>
  <si>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</si>
  <si>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</si>
  <si>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</si>
  <si>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</si>
  <si>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</si>
  <si>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</si>
  <si>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</si>
  <si>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</si>
  <si>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</si>
  <si>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</si>
  <si>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</si>
  <si>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</si>
  <si>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</si>
  <si>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</si>
  <si>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</si>
  <si>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</si>
  <si>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</si>
  <si>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</si>
  <si>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</si>
  <si>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</si>
  <si>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</si>
  <si>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</si>
  <si>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</si>
  <si>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</si>
  <si>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</si>
  <si>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</si>
  <si>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</si>
  <si>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</si>
  <si>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</si>
  <si>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</si>
  <si>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</si>
  <si>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</si>
  <si>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</si>
  <si>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</si>
  <si>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</si>
  <si>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</si>
  <si>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</si>
  <si>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</si>
  <si>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</si>
  <si>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</si>
  <si>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</si>
  <si>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</si>
  <si>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</si>
  <si>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</si>
  <si>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</si>
  <si>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</si>
  <si>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</si>
  <si>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</si>
  <si>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</si>
  <si>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</si>
  <si>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</si>
  <si>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</si>
  <si>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</si>
  <si>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</si>
  <si>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</si>
  <si>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</si>
  <si>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</si>
  <si>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</si>
  <si>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</si>
  <si>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</si>
  <si>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</si>
  <si>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</si>
  <si>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</si>
  <si>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</si>
  <si>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</si>
  <si>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</si>
  <si>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</si>
  <si>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</si>
  <si>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</si>
  <si>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</si>
  <si>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</si>
  <si>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</si>
  <si>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</si>
  <si>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</si>
  <si>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</si>
  <si>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</si>
  <si>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</si>
  <si>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</si>
  <si>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</si>
  <si>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</si>
  <si>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</si>
  <si>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</si>
  <si>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</si>
  <si>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</si>
  <si>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</si>
  <si>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</si>
  <si>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</si>
  <si>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</si>
  <si>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</si>
  <si>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</si>
  <si>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</si>
  <si>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</si>
  <si>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</si>
  <si>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</si>
  <si>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</si>
  <si>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</si>
  <si>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</si>
  <si>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</si>
  <si>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</si>
  <si>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</si>
  <si>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</si>
  <si>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</si>
  <si>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</si>
  <si>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</si>
  <si>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</si>
  <si>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</si>
  <si>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</si>
  <si>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</si>
  <si>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</si>
  <si>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</si>
  <si>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</si>
  <si>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</si>
  <si>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</si>
  <si>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</si>
  <si>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</si>
  <si>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</si>
  <si>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</si>
  <si>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</si>
  <si>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</si>
  <si>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</si>
  <si>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</si>
  <si>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</si>
  <si>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</si>
  <si>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</si>
  <si>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</si>
  <si>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</si>
  <si>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</si>
  <si>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</si>
  <si>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</si>
  <si>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</si>
  <si>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</si>
  <si>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</si>
  <si>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</si>
  <si>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</si>
  <si>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</si>
  <si>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</si>
  <si>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</si>
  <si>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</si>
  <si>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</si>
  <si>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</si>
  <si>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</si>
  <si>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</si>
  <si>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</si>
  <si>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</si>
  <si>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</si>
  <si>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</si>
  <si>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</si>
  <si>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</si>
  <si>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</si>
  <si>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</si>
  <si>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</si>
  <si>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</si>
  <si>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</si>
  <si>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</si>
  <si>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</si>
  <si>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</si>
  <si>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</si>
  <si>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</si>
  <si>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</si>
  <si>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</si>
  <si>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</si>
  <si>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</si>
  <si>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</si>
  <si>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</si>
  <si>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</si>
  <si>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</si>
  <si>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</si>
  <si>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</si>
  <si>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</si>
  <si>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</si>
  <si>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</si>
  <si>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</si>
  <si>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</si>
  <si>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</si>
  <si>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</si>
  <si>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</si>
  <si>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</si>
  <si>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</si>
  <si>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</si>
  <si>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</si>
  <si>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</si>
  <si>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</si>
  <si>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</si>
  <si>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</si>
  <si>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</si>
  <si>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</si>
  <si>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</si>
  <si>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</si>
  <si>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</si>
  <si>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</si>
  <si>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</si>
  <si>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</si>
  <si>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</si>
  <si>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</si>
  <si>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</si>
  <si>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</si>
  <si>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</si>
  <si>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</si>
  <si>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</si>
  <si>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</si>
  <si>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</si>
  <si>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</si>
  <si>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</si>
  <si>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</si>
  <si>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</si>
  <si>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</si>
  <si>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</si>
  <si>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</si>
  <si>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</si>
  <si>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</si>
  <si>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</si>
  <si>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</si>
  <si>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</si>
  <si>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</si>
  <si>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</si>
  <si>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</si>
  <si>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</si>
  <si>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</si>
  <si>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</si>
  <si>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</si>
  <si>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</si>
  <si>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</si>
  <si>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</si>
  <si>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</si>
  <si>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</si>
  <si>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</si>
  <si>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</si>
  <si>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</si>
  <si>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</si>
  <si>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</si>
  <si>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</si>
  <si>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</si>
  <si>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</si>
  <si>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</si>
  <si>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</si>
  <si>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</si>
  <si>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</si>
  <si>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</si>
  <si>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</si>
  <si>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</si>
  <si>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</si>
  <si>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</si>
  <si>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</si>
  <si>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</si>
  <si>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</si>
  <si>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</si>
  <si>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</si>
  <si>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</si>
  <si>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</si>
  <si>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</si>
  <si>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</si>
  <si>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</si>
  <si>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</si>
  <si>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</si>
  <si>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</si>
  <si>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</si>
  <si>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</si>
  <si>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</si>
  <si>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</si>
  <si>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</si>
  <si>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</si>
  <si>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</si>
  <si>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</si>
  <si>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</si>
  <si>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</si>
  <si>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</si>
  <si>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</si>
  <si>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</si>
  <si>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</si>
  <si>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</si>
  <si>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</si>
  <si>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</si>
  <si>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</si>
  <si>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</si>
  <si>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</si>
  <si>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</si>
  <si>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</si>
  <si>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</si>
  <si>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</si>
  <si>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</si>
  <si>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</si>
  <si>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>信号</t>
    <phoneticPr fontId="1" type="noConversion"/>
  </si>
  <si>
    <t xml:space="preserve"> 2013/07/15</t>
    <phoneticPr fontId="1" type="noConversion"/>
  </si>
  <si>
    <t>最大亏损</t>
    <phoneticPr fontId="1" type="noConversion"/>
  </si>
  <si>
    <t>最大收益</t>
    <phoneticPr fontId="1" type="noConversion"/>
  </si>
  <si>
    <t>收盘收益</t>
    <phoneticPr fontId="1" type="noConversion"/>
  </si>
  <si>
    <t>波段收益</t>
    <phoneticPr fontId="1" type="noConversion"/>
  </si>
  <si>
    <t>手数</t>
    <phoneticPr fontId="1" type="noConversion"/>
  </si>
  <si>
    <t>当天情况（点数）</t>
    <phoneticPr fontId="1" type="noConversion"/>
  </si>
  <si>
    <t>当天情况（资金）</t>
    <phoneticPr fontId="1" type="noConversion"/>
  </si>
  <si>
    <t>本次余额</t>
    <phoneticPr fontId="1" type="noConversion"/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</si>
  <si>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</si>
  <si>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</si>
  <si>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</si>
  <si>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</si>
  <si>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2013/07/15</t>
  </si>
  <si>
    <t xml:space="preserve"> 2013/07/22</t>
    <phoneticPr fontId="1" type="noConversion"/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</si>
  <si>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</si>
  <si>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</si>
  <si>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</si>
  <si>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</si>
  <si>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  <phoneticPr fontId="1" type="noConversion"/>
  </si>
  <si>
    <t xml:space="preserve"> 2013/07/30</t>
  </si>
  <si>
    <t xml:space="preserve"> 2013/07/31</t>
  </si>
  <si>
    <t xml:space="preserve"> 2013/08/01</t>
    <phoneticPr fontId="1" type="noConversion"/>
  </si>
  <si>
    <t xml:space="preserve"> 2013/08/02</t>
  </si>
  <si>
    <t>止损</t>
    <phoneticPr fontId="1" type="noConversion"/>
  </si>
  <si>
    <t>目的</t>
    <phoneticPr fontId="1" type="noConversion"/>
  </si>
  <si>
    <t>降低成本</t>
    <phoneticPr fontId="1" type="noConversion"/>
  </si>
  <si>
    <t>扩大盈利</t>
    <phoneticPr fontId="1" type="noConversion"/>
  </si>
  <si>
    <t>积极</t>
    <phoneticPr fontId="1" type="noConversion"/>
  </si>
  <si>
    <t>保守</t>
    <phoneticPr fontId="1" type="noConversion"/>
  </si>
  <si>
    <t xml:space="preserve"> 2013/08/05</t>
    <phoneticPr fontId="1" type="noConversion"/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</si>
  <si>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</si>
  <si>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</si>
  <si>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</si>
  <si>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</si>
  <si>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  <phoneticPr fontId="1" type="noConversion"/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</si>
  <si>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</si>
  <si>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</si>
  <si>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</si>
  <si>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</si>
  <si>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  <phoneticPr fontId="1" type="noConversion"/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</si>
  <si>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</si>
  <si>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</si>
  <si>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</si>
  <si>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</si>
  <si>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  <phoneticPr fontId="1" type="noConversion"/>
  </si>
  <si>
    <t xml:space="preserve"> 2013/08/27</t>
  </si>
  <si>
    <t xml:space="preserve"> 2013/08/28</t>
  </si>
  <si>
    <t xml:space="preserve"> 2013/08/29</t>
  </si>
  <si>
    <t>战术</t>
    <phoneticPr fontId="1" type="noConversion"/>
  </si>
  <si>
    <t>描述</t>
    <phoneticPr fontId="1" type="noConversion"/>
  </si>
  <si>
    <t>基准价</t>
    <phoneticPr fontId="1" type="noConversion"/>
  </si>
  <si>
    <t>止盈</t>
    <phoneticPr fontId="1" type="noConversion"/>
  </si>
  <si>
    <t>被动</t>
    <phoneticPr fontId="1" type="noConversion"/>
  </si>
  <si>
    <t>主动</t>
    <phoneticPr fontId="1" type="noConversion"/>
  </si>
  <si>
    <t>点数</t>
    <phoneticPr fontId="1" type="noConversion"/>
  </si>
  <si>
    <t>落单</t>
    <phoneticPr fontId="1" type="noConversion"/>
  </si>
  <si>
    <t>心态</t>
    <phoneticPr fontId="1" type="noConversion"/>
  </si>
  <si>
    <t>否</t>
    <phoneticPr fontId="1" type="noConversion"/>
  </si>
  <si>
    <t>是</t>
    <phoneticPr fontId="1" type="noConversion"/>
  </si>
  <si>
    <t>保持成果</t>
    <phoneticPr fontId="1" type="noConversion"/>
  </si>
  <si>
    <t>盈回补</t>
    <phoneticPr fontId="1" type="noConversion"/>
  </si>
  <si>
    <t>亏回补</t>
    <phoneticPr fontId="1" type="noConversion"/>
  </si>
  <si>
    <t>开仓</t>
    <phoneticPr fontId="1" type="noConversion"/>
  </si>
  <si>
    <t>品种</t>
    <phoneticPr fontId="1" type="noConversion"/>
  </si>
  <si>
    <t>非结算周做当月品种，结算周做下月品种</t>
    <phoneticPr fontId="1" type="noConversion"/>
  </si>
  <si>
    <t>换仓</t>
    <phoneticPr fontId="1" type="noConversion"/>
  </si>
  <si>
    <t>平仓</t>
    <phoneticPr fontId="1" type="noConversion"/>
  </si>
  <si>
    <t>以出信号第二天的开盘价作为持仓成本的基准价。</t>
    <phoneticPr fontId="1" type="noConversion"/>
  </si>
  <si>
    <t>以出信号当天的结算价作为上一轮操作平仓的基准价。</t>
    <phoneticPr fontId="1" type="noConversion"/>
  </si>
  <si>
    <t>信念</t>
    <phoneticPr fontId="1" type="noConversion"/>
  </si>
  <si>
    <t>以数据方向开仓后，盘内亏损不会大于60点，盘后亏损不会大于40点。</t>
    <phoneticPr fontId="1" type="noConversion"/>
  </si>
  <si>
    <t>双线</t>
    <phoneticPr fontId="1" type="noConversion"/>
  </si>
  <si>
    <t>两线粘合</t>
    <phoneticPr fontId="1" type="noConversion"/>
  </si>
  <si>
    <t>两线交叉</t>
    <phoneticPr fontId="1" type="noConversion"/>
  </si>
  <si>
    <t>三线</t>
    <phoneticPr fontId="1" type="noConversion"/>
  </si>
  <si>
    <t>三线粘合</t>
    <phoneticPr fontId="1" type="noConversion"/>
  </si>
  <si>
    <t>四线</t>
    <phoneticPr fontId="1" type="noConversion"/>
  </si>
  <si>
    <t>四线粘合</t>
    <phoneticPr fontId="1" type="noConversion"/>
  </si>
  <si>
    <t>成交量</t>
    <phoneticPr fontId="1" type="noConversion"/>
  </si>
  <si>
    <t>kdj</t>
    <phoneticPr fontId="1" type="noConversion"/>
  </si>
  <si>
    <t>1分钟</t>
    <phoneticPr fontId="1" type="noConversion"/>
  </si>
  <si>
    <t>5分钟</t>
    <phoneticPr fontId="1" type="noConversion"/>
  </si>
  <si>
    <t>战术一</t>
    <phoneticPr fontId="1" type="noConversion"/>
  </si>
  <si>
    <t>战术二</t>
    <phoneticPr fontId="1" type="noConversion"/>
  </si>
  <si>
    <t>顺数据、逆市（对顶）</t>
    <phoneticPr fontId="1" type="noConversion"/>
  </si>
  <si>
    <t>战术三</t>
    <phoneticPr fontId="1" type="noConversion"/>
  </si>
  <si>
    <t>攻击形态</t>
    <phoneticPr fontId="1" type="noConversion"/>
  </si>
  <si>
    <t>急功</t>
    <phoneticPr fontId="1" type="noConversion"/>
  </si>
  <si>
    <t>慢攻</t>
    <phoneticPr fontId="1" type="noConversion"/>
  </si>
  <si>
    <t>两次攻击</t>
    <phoneticPr fontId="1" type="noConversion"/>
  </si>
  <si>
    <t>弱势攻击</t>
    <phoneticPr fontId="1" type="noConversion"/>
  </si>
  <si>
    <t>穿越</t>
    <phoneticPr fontId="1" type="noConversion"/>
  </si>
  <si>
    <t>30穿越250，要预见它的穿越。穿越以后一般预示着将在这一方有一段时间的活动。</t>
    <phoneticPr fontId="1" type="noConversion"/>
  </si>
  <si>
    <t>交叉点</t>
    <phoneticPr fontId="1" type="noConversion"/>
  </si>
  <si>
    <t>止损最小，收益最大</t>
    <phoneticPr fontId="1" type="noConversion"/>
  </si>
  <si>
    <t>预判</t>
    <phoneticPr fontId="1" type="noConversion"/>
  </si>
  <si>
    <t>不允许每天研究为什么出信号，或者今天为什么不出信号。坚信信号的准确性和有效性。</t>
    <phoneticPr fontId="1" type="noConversion"/>
  </si>
  <si>
    <t>仓位</t>
    <phoneticPr fontId="1" type="noConversion"/>
  </si>
  <si>
    <t>坚持等量操作原则，满20万后，在下一次信号出来以后加一手。在信号中，亏损10万减一手，不再增加。</t>
    <phoneticPr fontId="1" type="noConversion"/>
  </si>
  <si>
    <t>星期三平仓，星期四开仓。以星期三的结算价和星期四的开盘价作为基准价。</t>
    <phoneticPr fontId="1" type="noConversion"/>
  </si>
  <si>
    <t>盘内（可以）不设止损，盘后以结算价为依据，和基准价相比，大于40点作为止损触发条件。</t>
    <phoneticPr fontId="1" type="noConversion"/>
  </si>
  <si>
    <t>按照战术的要求进行止损，然后再积极的回补，以达到降低持仓成本的目的。</t>
    <phoneticPr fontId="1" type="noConversion"/>
  </si>
  <si>
    <t>第一次</t>
    <phoneticPr fontId="1" type="noConversion"/>
  </si>
  <si>
    <t>第二次</t>
    <phoneticPr fontId="1" type="noConversion"/>
  </si>
  <si>
    <t>可以是第一次没有突破以后的第二次，也可以是第一次突破以后失败，再次试图突破</t>
    <phoneticPr fontId="1" type="noConversion"/>
  </si>
  <si>
    <t>突破</t>
    <phoneticPr fontId="1" type="noConversion"/>
  </si>
  <si>
    <t>回试</t>
    <phoneticPr fontId="1" type="noConversion"/>
  </si>
  <si>
    <t>可以等待比压力点更好的压力点出现，以期待得到一个更好的价格。</t>
    <phoneticPr fontId="1" type="noConversion"/>
  </si>
  <si>
    <t>要有碰不到关键点的思想准备。</t>
    <phoneticPr fontId="1" type="noConversion"/>
  </si>
  <si>
    <t>止损最小：在期指冲击关键点位的时候，对顶建仓，以取得一个最接近关键点的价格，这样止损最小。</t>
    <phoneticPr fontId="1" type="noConversion"/>
  </si>
  <si>
    <t>顺数据、顺势。以关键点作为操作点。以250为界限，但不拘泥于250。</t>
    <phoneticPr fontId="1" type="noConversion"/>
  </si>
  <si>
    <t>以数据方向为准则，以战术为依靠，以技术为手段，实行以盘内交易为主，波段为辅的操作策略。</t>
    <phoneticPr fontId="1" type="noConversion"/>
  </si>
  <si>
    <t>以确定的规则来应对不确定的市场。</t>
  </si>
  <si>
    <t>攻击第三点，一般用于弱势攻击。</t>
    <phoneticPr fontId="1" type="noConversion"/>
  </si>
  <si>
    <t>动态：基于开仓的关键点位被有效击穿以后。</t>
    <phoneticPr fontId="1" type="noConversion"/>
  </si>
  <si>
    <t>再开仓</t>
    <phoneticPr fontId="1" type="noConversion"/>
  </si>
  <si>
    <t>应该积极考虑，以避免波段行情的错过，从而发生落单事情的发生，进而影响心态。</t>
    <phoneticPr fontId="1" type="noConversion"/>
  </si>
  <si>
    <t>攻击幅度</t>
    <phoneticPr fontId="1" type="noConversion"/>
  </si>
  <si>
    <t>策略</t>
    <phoneticPr fontId="1" type="noConversion"/>
  </si>
  <si>
    <t>绝不操作</t>
    <phoneticPr fontId="1" type="noConversion"/>
  </si>
  <si>
    <t>谨慎考虑</t>
    <phoneticPr fontId="1" type="noConversion"/>
  </si>
  <si>
    <t>30均线</t>
    <phoneticPr fontId="1" type="noConversion"/>
  </si>
  <si>
    <t>可以将回试30作为关键点，这个时候止损最大，风险最小。</t>
    <phoneticPr fontId="1" type="noConversion"/>
  </si>
  <si>
    <t>止损最小：同上</t>
    <phoneticPr fontId="1" type="noConversion"/>
  </si>
  <si>
    <t>风险最小：同上</t>
    <phoneticPr fontId="1" type="noConversion"/>
  </si>
  <si>
    <t>同上，推荐操作点</t>
    <phoneticPr fontId="1" type="noConversion"/>
  </si>
  <si>
    <t>同上，强烈推荐。</t>
    <phoneticPr fontId="1" type="noConversion"/>
  </si>
  <si>
    <t>动态：基于开仓的关键点位被有效击穿以后。坚决止损</t>
    <phoneticPr fontId="1" type="noConversion"/>
  </si>
  <si>
    <t>攻击第四点：不考虑第四点止盈，而是将第四点用于战术二</t>
    <phoneticPr fontId="1" type="noConversion"/>
  </si>
  <si>
    <t>攻击第二点，用于弱势攻击中。</t>
    <phoneticPr fontId="1" type="noConversion"/>
  </si>
  <si>
    <t>攻击第三点，弱势和强势均可止盈</t>
    <phoneticPr fontId="1" type="noConversion"/>
  </si>
  <si>
    <t>攻击结束回试点：用于战术二</t>
    <phoneticPr fontId="1" type="noConversion"/>
  </si>
  <si>
    <t>止盈应该积极，以便留出空间执行战术二。这样可以得到一个相对安全的波段仓位的成本价，以坚定持仓信念。</t>
    <phoneticPr fontId="1" type="noConversion"/>
  </si>
  <si>
    <t>技巧</t>
    <phoneticPr fontId="1" type="noConversion"/>
  </si>
  <si>
    <t>一切通过盘内交易技术（战术和技巧的运用）来抚平数据带来的潜在亏损或市值的剧烈波动。</t>
    <phoneticPr fontId="1" type="noConversion"/>
  </si>
  <si>
    <t>当触发止损后，当天再次出现同方向数据信号时，可以不止损。</t>
    <phoneticPr fontId="1" type="noConversion"/>
  </si>
  <si>
    <t>最多预判几分钟之内的行情，以获得一个最佳的操作点位。</t>
    <phoneticPr fontId="1" type="noConversion"/>
  </si>
  <si>
    <t>逆数据、顺势。以关键点作为操作点。严格以250为界限，最好30已经实现穿越。</t>
    <phoneticPr fontId="1" type="noConversion"/>
  </si>
  <si>
    <t>基本上不予考虑</t>
    <phoneticPr fontId="1" type="noConversion"/>
  </si>
  <si>
    <t>均线形态</t>
    <phoneticPr fontId="1" type="noConversion"/>
  </si>
  <si>
    <t>紫脸</t>
    <phoneticPr fontId="1" type="noConversion"/>
  </si>
  <si>
    <t>战    略</t>
    <phoneticPr fontId="1" type="noConversion"/>
  </si>
  <si>
    <t>仓差</t>
    <phoneticPr fontId="1" type="noConversion"/>
  </si>
  <si>
    <t>脱离成交量的一切操作均视为盲目的。</t>
    <phoneticPr fontId="1" type="noConversion"/>
  </si>
  <si>
    <t>期指每分钟的成交量是其他所有技巧的基础，所有技巧的判断都必须带着成交量的概念。</t>
    <phoneticPr fontId="1" type="noConversion"/>
  </si>
  <si>
    <t xml:space="preserve"> 2013/08/30</t>
  </si>
  <si>
    <t xml:space="preserve"> 2013/09/02</t>
    <phoneticPr fontId="1" type="noConversion"/>
  </si>
  <si>
    <t xml:space="preserve"> 2013/09/03</t>
  </si>
  <si>
    <t>当盘内仓差始终很小时（小于1万至1.2万），说明参与人少，预示着可能波动很小。</t>
    <phoneticPr fontId="1" type="noConversion"/>
  </si>
  <si>
    <t>左侧</t>
    <phoneticPr fontId="1" type="noConversion"/>
  </si>
  <si>
    <t>右侧</t>
    <phoneticPr fontId="1" type="noConversion"/>
  </si>
  <si>
    <t>攻击第四点，一般用于强势攻击。</t>
    <phoneticPr fontId="1" type="noConversion"/>
  </si>
  <si>
    <t>攻击结束回试点，弱势和强势攻击均可应用</t>
    <phoneticPr fontId="1" type="noConversion"/>
  </si>
  <si>
    <t>激进的操作点，可以保守对待。</t>
    <phoneticPr fontId="1" type="noConversion"/>
  </si>
  <si>
    <t>开仓（250斜率）</t>
    <phoneticPr fontId="1" type="noConversion"/>
  </si>
  <si>
    <t>排列</t>
    <phoneticPr fontId="1" type="noConversion"/>
  </si>
  <si>
    <t>一般在即将形成排列之前会攻击，以拉开均线，形成排列。成功的攻势应该在形成排列之后的几分钟内继续攻击。</t>
    <phoneticPr fontId="1" type="noConversion"/>
  </si>
  <si>
    <t>30短时间穿越3根均线，将开始一轮较强的攻击；相反，较长时间依次穿越3根均线，往往是一轮攻击结束的时候。</t>
    <phoneticPr fontId="1" type="noConversion"/>
  </si>
  <si>
    <t xml:space="preserve"> 2013/09/04</t>
  </si>
  <si>
    <t xml:space="preserve"> 2013/09/05</t>
  </si>
  <si>
    <t>风险最小：在明确看到关键点起到作用以后再开仓，这样价格偏离关键点多，但是，被止损的风险小。</t>
    <phoneticPr fontId="1" type="noConversion"/>
  </si>
  <si>
    <t>仓位</t>
    <phoneticPr fontId="1" type="noConversion"/>
  </si>
  <si>
    <t>仓位越大，做空的力量越强</t>
    <phoneticPr fontId="1" type="noConversion"/>
  </si>
  <si>
    <t>30穿越二线</t>
    <phoneticPr fontId="1" type="noConversion"/>
  </si>
  <si>
    <t>30穿越三线</t>
    <phoneticPr fontId="1" type="noConversion"/>
  </si>
  <si>
    <t>一轮攻击的起点或者一轮攻击开始的次高点</t>
    <phoneticPr fontId="1" type="noConversion"/>
  </si>
  <si>
    <t>操盘手的工作定义</t>
    <phoneticPr fontId="1" type="noConversion"/>
  </si>
  <si>
    <t>审核是不是关键点位</t>
    <phoneticPr fontId="1" type="noConversion"/>
  </si>
  <si>
    <t>审核方向是否符合规则</t>
    <phoneticPr fontId="1" type="noConversion"/>
  </si>
  <si>
    <t>防止突发事件发生，造成开仓后立刻达到止损位。（以开空为例：放量突破关键点位）</t>
  </si>
  <si>
    <t>左侧开仓：往往预计不会碰到关键点位而提前操作。</t>
    <phoneticPr fontId="1" type="noConversion"/>
  </si>
  <si>
    <t>中庸开仓：碰到关键点位就开仓。</t>
    <phoneticPr fontId="1" type="noConversion"/>
  </si>
  <si>
    <t>右侧交易：当明确关键点位起到作用以后，等回试关键点位开仓。（风险在于是否有回试，以及回试可以达到的高度）</t>
    <phoneticPr fontId="1" type="noConversion"/>
  </si>
  <si>
    <t>观察成交量和期价的关系，判断市场对关键点的态度，从而决定在是否操作，或者在那个位置操作</t>
  </si>
  <si>
    <t>义务</t>
    <phoneticPr fontId="1" type="noConversion"/>
  </si>
  <si>
    <t>宗旨</t>
    <phoneticPr fontId="1" type="noConversion"/>
  </si>
  <si>
    <t>在安全的前提下得到一个最佳操作价格。</t>
    <phoneticPr fontId="1" type="noConversion"/>
  </si>
  <si>
    <t>方法</t>
    <phoneticPr fontId="1" type="noConversion"/>
  </si>
  <si>
    <t>后续工作</t>
    <phoneticPr fontId="1" type="noConversion"/>
  </si>
  <si>
    <t>和止损员确定极限止损的方式或点位（动态或静态）</t>
    <phoneticPr fontId="1" type="noConversion"/>
  </si>
  <si>
    <t>若是开仓，则明确第一止损位。可以是动态的，也可以是静态的。</t>
    <phoneticPr fontId="1" type="noConversion"/>
  </si>
  <si>
    <t>在持仓阶段，确立被动止盈的方式和点位（探讨）</t>
    <phoneticPr fontId="1" type="noConversion"/>
  </si>
  <si>
    <t>在可忍受的范围内，尽可能（或绝对）不落单</t>
    <phoneticPr fontId="1" type="noConversion"/>
  </si>
  <si>
    <t>设置静态止损位，以防止突发情况的发生，或者是犹豫不决的心态发生。</t>
    <phoneticPr fontId="1" type="noConversion"/>
  </si>
  <si>
    <t>探讨和设计主动止盈的方式或点位。</t>
    <phoneticPr fontId="1" type="noConversion"/>
  </si>
  <si>
    <t>在得到操作指示后，不应该有懈怠表现，而是应该积极按照上述各项内容进入工作状态。</t>
    <phoneticPr fontId="1" type="noConversion"/>
  </si>
  <si>
    <t>不应该再次审视当前需要操作的点位是否合理（只能审核是否符合规则）</t>
    <phoneticPr fontId="1" type="noConversion"/>
  </si>
  <si>
    <t>不应该再次判断该操作点的成功率</t>
    <phoneticPr fontId="1" type="noConversion"/>
  </si>
  <si>
    <t>不应该再次判断获利空间的大小</t>
    <phoneticPr fontId="1" type="noConversion"/>
  </si>
  <si>
    <t>忌讳</t>
    <phoneticPr fontId="1" type="noConversion"/>
  </si>
  <si>
    <t>日期</t>
    <phoneticPr fontId="1" type="noConversion"/>
  </si>
  <si>
    <t>斜率</t>
    <phoneticPr fontId="1" type="noConversion"/>
  </si>
  <si>
    <t>误差</t>
    <phoneticPr fontId="1" type="noConversion"/>
  </si>
  <si>
    <t>新高</t>
    <phoneticPr fontId="1" type="noConversion"/>
  </si>
  <si>
    <t>空</t>
    <phoneticPr fontId="1" type="noConversion"/>
  </si>
  <si>
    <t>开跌</t>
    <phoneticPr fontId="1" type="noConversion"/>
  </si>
  <si>
    <t>-</t>
    <phoneticPr fontId="1" type="noConversion"/>
  </si>
  <si>
    <t>破，涨</t>
    <phoneticPr fontId="1" type="noConversion"/>
  </si>
  <si>
    <t>破，涨，破</t>
    <phoneticPr fontId="1" type="noConversion"/>
  </si>
  <si>
    <t>结果1</t>
    <phoneticPr fontId="1" type="noConversion"/>
  </si>
  <si>
    <t>结果2</t>
    <phoneticPr fontId="1" type="noConversion"/>
  </si>
  <si>
    <t>信号2</t>
    <phoneticPr fontId="1" type="noConversion"/>
  </si>
  <si>
    <t>未破</t>
    <phoneticPr fontId="1" type="noConversion"/>
  </si>
  <si>
    <t>涨</t>
    <phoneticPr fontId="1" type="noConversion"/>
  </si>
  <si>
    <t>大跌，回上</t>
    <phoneticPr fontId="1" type="noConversion"/>
  </si>
  <si>
    <t>破</t>
    <phoneticPr fontId="1" type="noConversion"/>
  </si>
  <si>
    <t>开涨</t>
    <phoneticPr fontId="1" type="noConversion"/>
  </si>
  <si>
    <t>破，涨，平</t>
    <phoneticPr fontId="1" type="noConversion"/>
  </si>
  <si>
    <t>跌</t>
    <phoneticPr fontId="1" type="noConversion"/>
  </si>
  <si>
    <t>破，跌</t>
    <phoneticPr fontId="1" type="noConversion"/>
  </si>
  <si>
    <t>多</t>
    <phoneticPr fontId="1" type="noConversion"/>
  </si>
  <si>
    <t>破，大跌</t>
    <phoneticPr fontId="1" type="noConversion"/>
  </si>
  <si>
    <t>破，回试，破</t>
    <phoneticPr fontId="1" type="noConversion"/>
  </si>
  <si>
    <t>破，开跌</t>
    <phoneticPr fontId="1" type="noConversion"/>
  </si>
  <si>
    <t>破，回试，大跌</t>
    <phoneticPr fontId="1" type="noConversion"/>
  </si>
  <si>
    <t>回破</t>
    <phoneticPr fontId="1" type="noConversion"/>
  </si>
  <si>
    <t>连续三天的高（低）点在一条线上，这个是最标准的三日线。</t>
  </si>
  <si>
    <t>1、3、4天的高（低）点在一条线上。</t>
  </si>
  <si>
    <t>1、2、4天的高（低）点在一条线上。</t>
  </si>
  <si>
    <t>1、3天的高（低）点在一条线上。第二天的点位欠缺一点，但是不能太多，行情破位后，一般在连线的延长线上得到极限点位。</t>
  </si>
  <si>
    <t>理想的三日线的第一天应该不在上一个反方向三日线之内，极限情况下，只能第一天可以，因为，当破掉三日线之后，可能会有回试的动作。</t>
  </si>
  <si>
    <t>三线成立以后，不能将三线当作支撑线或者阻力线看待，而是看是否突破三线，若突破就认定为趋势的改变，因而要在突破以后实施追进操作。</t>
  </si>
  <si>
    <t>定义</t>
    <phoneticPr fontId="1" type="noConversion"/>
  </si>
  <si>
    <t>种类</t>
    <phoneticPr fontId="1" type="noConversion"/>
  </si>
  <si>
    <t>离开当前日最近的三天或4天最低点（最高点）的连线。当这条线被打破的话，意味着短线多（空）趋势将发生改变，应该果断进行操作。</t>
    <phoneticPr fontId="1" type="noConversion"/>
  </si>
  <si>
    <t>拓展</t>
    <phoneticPr fontId="1" type="noConversion"/>
  </si>
  <si>
    <t>应用</t>
    <phoneticPr fontId="1" type="noConversion"/>
  </si>
  <si>
    <t>*</t>
    <phoneticPr fontId="1" type="noConversion"/>
  </si>
  <si>
    <t>日信号</t>
    <phoneticPr fontId="1" type="noConversion"/>
  </si>
  <si>
    <t>多三线截图\20130301-5.jpg</t>
  </si>
  <si>
    <t>多三线截图\20130325-5.jpg</t>
  </si>
  <si>
    <t>多三线截图\20130422-5.jpg</t>
  </si>
  <si>
    <t>多三线截图\20130506-5.jpg</t>
  </si>
  <si>
    <t>破，回，跌</t>
    <phoneticPr fontId="1" type="noConversion"/>
  </si>
  <si>
    <t>多三线截图\20130522-5.jpg</t>
  </si>
  <si>
    <t>多三线截图\20130725-5.jpg</t>
  </si>
  <si>
    <t>多三线截图\20130807-5.jpg</t>
  </si>
  <si>
    <t>多三线截图\20130827-5.jpg</t>
  </si>
  <si>
    <t>多三线截图\20130904-5.jpg</t>
  </si>
  <si>
    <t>多三线截图\20131014-5.jpg</t>
  </si>
  <si>
    <t>多三线截图\20130925-5.jpg</t>
  </si>
  <si>
    <t>多三线截图\20131119-5.jpg</t>
  </si>
  <si>
    <t>多三线截图\20131127-5.jpg</t>
  </si>
  <si>
    <t>多三线截图\20131205-5.jpg</t>
  </si>
  <si>
    <t>多三线截图\20131231-5.jpg</t>
  </si>
  <si>
    <t>多三线截图\20140116-5.jpg</t>
  </si>
  <si>
    <t>多三线截图\20140123-5.jpg</t>
  </si>
  <si>
    <t>多三线截图\20130731-5.jpg</t>
  </si>
  <si>
    <t>多三线截图\20130801-5.jpg</t>
  </si>
  <si>
    <t>开盘</t>
    <phoneticPr fontId="1" type="noConversion"/>
  </si>
  <si>
    <t>尾日</t>
    <phoneticPr fontId="1" type="noConversion"/>
  </si>
  <si>
    <t>碰</t>
    <phoneticPr fontId="1" type="noConversion"/>
  </si>
  <si>
    <t>操作点</t>
    <phoneticPr fontId="1" type="noConversion"/>
  </si>
  <si>
    <t>次高</t>
    <phoneticPr fontId="1" type="noConversion"/>
  </si>
  <si>
    <t>前高</t>
    <phoneticPr fontId="1" type="noConversion"/>
  </si>
  <si>
    <t>大涨</t>
    <phoneticPr fontId="1" type="noConversion"/>
  </si>
  <si>
    <t>诱破</t>
    <phoneticPr fontId="1" type="noConversion"/>
  </si>
  <si>
    <t>高涨</t>
    <phoneticPr fontId="1" type="noConversion"/>
  </si>
  <si>
    <t>长破</t>
    <phoneticPr fontId="1" type="noConversion"/>
  </si>
  <si>
    <t>低破</t>
    <phoneticPr fontId="1" type="noConversion"/>
  </si>
  <si>
    <t>低开</t>
    <phoneticPr fontId="1" type="noConversion"/>
  </si>
  <si>
    <t>平开</t>
    <phoneticPr fontId="1" type="noConversion"/>
  </si>
  <si>
    <t>大破</t>
    <phoneticPr fontId="1" type="noConversion"/>
  </si>
  <si>
    <t>诱多</t>
    <phoneticPr fontId="1" type="noConversion"/>
  </si>
  <si>
    <t>短破</t>
    <phoneticPr fontId="1" type="noConversion"/>
  </si>
  <si>
    <t>*</t>
    <phoneticPr fontId="1" type="noConversion"/>
  </si>
  <si>
    <t>回破</t>
    <phoneticPr fontId="1" type="noConversion"/>
  </si>
  <si>
    <t>回试</t>
    <phoneticPr fontId="1" type="noConversion"/>
  </si>
  <si>
    <t>高平</t>
    <phoneticPr fontId="1" type="noConversion"/>
  </si>
  <si>
    <t>破134</t>
    <phoneticPr fontId="1" type="noConversion"/>
  </si>
  <si>
    <t>破123</t>
    <phoneticPr fontId="1" type="noConversion"/>
  </si>
  <si>
    <t>空</t>
    <phoneticPr fontId="1" type="noConversion"/>
  </si>
  <si>
    <t>交易日</t>
    <phoneticPr fontId="1" type="noConversion"/>
  </si>
  <si>
    <t>信号</t>
    <phoneticPr fontId="1" type="noConversion"/>
  </si>
  <si>
    <t>短二线： 有效期是当天</t>
    <phoneticPr fontId="1" type="noConversion"/>
  </si>
  <si>
    <t>空</t>
    <phoneticPr fontId="1" type="noConversion"/>
  </si>
  <si>
    <t>破日</t>
    <phoneticPr fontId="1" type="noConversion"/>
  </si>
  <si>
    <t>*</t>
    <phoneticPr fontId="1" type="noConversion"/>
  </si>
  <si>
    <t>碰</t>
    <phoneticPr fontId="1" type="noConversion"/>
  </si>
  <si>
    <t>新高</t>
    <phoneticPr fontId="1" type="noConversion"/>
  </si>
  <si>
    <t>破134</t>
    <phoneticPr fontId="1" type="noConversion"/>
  </si>
  <si>
    <t>是</t>
    <phoneticPr fontId="1" type="noConversion"/>
  </si>
  <si>
    <t>多三线截图\20131101-5.jpg</t>
  </si>
  <si>
    <t>多三线截图\20131011-5.jpg</t>
  </si>
  <si>
    <t>多三线截图\20130913-5.jpg</t>
  </si>
  <si>
    <t>长破</t>
    <phoneticPr fontId="1" type="noConversion"/>
  </si>
  <si>
    <t>高平</t>
    <phoneticPr fontId="1" type="noConversion"/>
  </si>
  <si>
    <t>多三线截图\20130913-51.jpg</t>
  </si>
  <si>
    <t>多</t>
    <phoneticPr fontId="1" type="noConversion"/>
  </si>
  <si>
    <t>高跌</t>
    <phoneticPr fontId="1" type="noConversion"/>
  </si>
  <si>
    <t>多三线截图\20130822-5.jpg</t>
  </si>
  <si>
    <t>平涨</t>
    <phoneticPr fontId="1" type="noConversion"/>
  </si>
  <si>
    <t>多三线截图\20130813-5.jpg</t>
  </si>
  <si>
    <t>短破</t>
    <phoneticPr fontId="1" type="noConversion"/>
  </si>
  <si>
    <t>高破</t>
    <phoneticPr fontId="1" type="noConversion"/>
  </si>
  <si>
    <t>多三线截图\20130308-5.jpg</t>
  </si>
  <si>
    <t>破123</t>
    <phoneticPr fontId="1" type="noConversion"/>
  </si>
  <si>
    <t>多三线截图\20130425-5.jpg</t>
  </si>
  <si>
    <t>高涨</t>
    <phoneticPr fontId="1" type="noConversion"/>
  </si>
  <si>
    <t>前高</t>
    <phoneticPr fontId="1" type="noConversion"/>
  </si>
  <si>
    <t>低盘</t>
    <phoneticPr fontId="1" type="noConversion"/>
  </si>
  <si>
    <t>多三线截图\20130508-5.jpg</t>
  </si>
  <si>
    <t>破线日点位</t>
    <phoneticPr fontId="1" type="noConversion"/>
  </si>
  <si>
    <t>基准</t>
    <phoneticPr fontId="1" type="noConversion"/>
  </si>
  <si>
    <t>最高</t>
    <phoneticPr fontId="1" type="noConversion"/>
  </si>
  <si>
    <t>最低</t>
    <phoneticPr fontId="1" type="noConversion"/>
  </si>
  <si>
    <t>破线日盈亏</t>
    <phoneticPr fontId="1" type="noConversion"/>
  </si>
  <si>
    <t>亏损</t>
    <phoneticPr fontId="1" type="noConversion"/>
  </si>
  <si>
    <t>盈利</t>
    <phoneticPr fontId="1" type="noConversion"/>
  </si>
  <si>
    <t>反向标志</t>
    <phoneticPr fontId="1" type="noConversion"/>
  </si>
  <si>
    <t>空三线</t>
    <phoneticPr fontId="1" type="noConversion"/>
  </si>
  <si>
    <t>微碰</t>
    <phoneticPr fontId="1" type="noConversion"/>
  </si>
  <si>
    <t>破三线：上升通道的多三线被破，他有一定的滞空能力，可以逢高开空</t>
    <phoneticPr fontId="1" type="noConversion"/>
  </si>
  <si>
    <t>持仓日</t>
    <phoneticPr fontId="1" type="noConversion"/>
  </si>
  <si>
    <t>最高</t>
    <phoneticPr fontId="1" type="noConversion"/>
  </si>
  <si>
    <t>最低</t>
    <phoneticPr fontId="1" type="noConversion"/>
  </si>
  <si>
    <t>月</t>
    <phoneticPr fontId="1" type="noConversion"/>
  </si>
  <si>
    <t>日</t>
    <phoneticPr fontId="1" type="noConversion"/>
  </si>
  <si>
    <t>多三线</t>
    <phoneticPr fontId="1" type="noConversion"/>
  </si>
  <si>
    <t>短二线</t>
    <phoneticPr fontId="1" type="noConversion"/>
  </si>
  <si>
    <t>延伸</t>
    <phoneticPr fontId="1" type="noConversion"/>
  </si>
  <si>
    <t>操作</t>
    <phoneticPr fontId="1" type="noConversion"/>
  </si>
  <si>
    <t>二月份</t>
    <phoneticPr fontId="1" type="noConversion"/>
  </si>
  <si>
    <t>2014年</t>
    <phoneticPr fontId="1" type="noConversion"/>
  </si>
  <si>
    <t>信号体系</t>
    <phoneticPr fontId="1" type="noConversion"/>
  </si>
  <si>
    <t>线</t>
    <phoneticPr fontId="1" type="noConversion"/>
  </si>
  <si>
    <t>量</t>
    <phoneticPr fontId="1" type="noConversion"/>
  </si>
  <si>
    <t>贴</t>
    <phoneticPr fontId="1" type="noConversion"/>
  </si>
  <si>
    <t>收</t>
    <phoneticPr fontId="1" type="noConversion"/>
  </si>
  <si>
    <t>早</t>
    <phoneticPr fontId="1" type="noConversion"/>
  </si>
  <si>
    <t>行</t>
    <phoneticPr fontId="1" type="noConversion"/>
  </si>
  <si>
    <t>盘后数据</t>
    <phoneticPr fontId="1" type="noConversion"/>
  </si>
  <si>
    <t>检查</t>
    <phoneticPr fontId="1" type="noConversion"/>
  </si>
  <si>
    <t>日</t>
    <phoneticPr fontId="1" type="noConversion"/>
  </si>
  <si>
    <t>图形</t>
    <phoneticPr fontId="1" type="noConversion"/>
  </si>
  <si>
    <t>有</t>
    <phoneticPr fontId="1" type="noConversion"/>
  </si>
  <si>
    <t>1：开盘在空短二线之上，立刻平调空单。涨30点以上继续开空；2：多空三线都太平，放弃提前开仓动作。</t>
    <phoneticPr fontId="1" type="noConversion"/>
  </si>
  <si>
    <t>颈线</t>
    <phoneticPr fontId="1" type="noConversion"/>
  </si>
  <si>
    <t>多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</si>
  <si>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</si>
  <si>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</si>
  <si>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</si>
  <si>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X</t>
    <phoneticPr fontId="1" type="noConversion"/>
  </si>
  <si>
    <t>中石化开盘涨停，中石油大涨接近涨停；</t>
    <phoneticPr fontId="1" type="noConversion"/>
  </si>
  <si>
    <t>空</t>
    <phoneticPr fontId="1" type="noConversion"/>
  </si>
  <si>
    <t>*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</si>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</sst>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>
  <numFmts count="7">
    <numFmt numFmtId="176" formatCode="0.0_ ;[Red]\-0.0\ "/>
    <numFmt numFmtId="177" formatCode="0.00_ ;[Red]\-0.00\ "/>
    <numFmt numFmtId="178" formatCode="0.0_ "/>
    <numFmt numFmtId="179" formatCode="0_ ;[Red]\-0\ "/>
    <numFmt numFmtId="180" formatCode="0_ "/>
    <numFmt numFmtId="181" formatCode="0.0;[Red]0.0"/>
    <numFmt numFmtId="182" formatCode="0_);[Red]\(0\)"/>
  </numFmts>
  <fonts count="20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1"/>
      <color indexed="14"/>
      <name val="宋体"/>
      <charset val="134"/>
    </font>
    <font>
      <b/>
      <sz val="11"/>
      <color indexed="13"/>
      <name val="宋体"/>
      <charset val="134"/>
    </font>
    <font>
      <b/>
      <sz val="11"/>
      <color indexed="17"/>
      <name val="宋体"/>
      <charset val="134"/>
    </font>
    <font>
      <b/>
      <sz val="11"/>
      <color indexed="17"/>
      <name val="宋体"/>
      <charset val="134"/>
    </font>
    <font>
      <b/>
      <sz val="11"/>
      <color indexed="10"/>
      <name val="宋体"/>
      <charset val="134"/>
    </font>
    <font>
      <b/>
      <sz val="9"/>
      <color indexed="81"/>
      <name val="Tahoma"/>
      <family val="2"/>
    </font>
    <font>
      <u/>
      <sz val="11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46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78" fontId="3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80" fontId="6" fillId="0" borderId="1" xfId="0" applyNumberFormat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80" fontId="6" fillId="0" borderId="3" xfId="0" applyNumberFormat="1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180" fontId="6" fillId="0" borderId="7" xfId="0" applyNumberFormat="1" applyFont="1" applyBorder="1">
      <alignment vertical="center"/>
    </xf>
    <xf numFmtId="180" fontId="6" fillId="0" borderId="2" xfId="0" applyNumberFormat="1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0" fontId="6" fillId="0" borderId="10" xfId="0" applyNumberFormat="1" applyFont="1" applyBorder="1">
      <alignment vertical="center"/>
    </xf>
    <xf numFmtId="180" fontId="6" fillId="0" borderId="11" xfId="0" applyNumberFormat="1" applyFont="1" applyBorder="1">
      <alignment vertical="center"/>
    </xf>
    <xf numFmtId="180" fontId="6" fillId="0" borderId="12" xfId="0" applyNumberFormat="1" applyFont="1" applyBorder="1">
      <alignment vertical="center"/>
    </xf>
    <xf numFmtId="180" fontId="6" fillId="0" borderId="4" xfId="0" applyNumberFormat="1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80" fontId="6" fillId="0" borderId="17" xfId="0" applyNumberFormat="1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2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9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26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3" borderId="0" xfId="0" applyFont="1" applyFill="1">
      <alignment vertical="center"/>
    </xf>
    <xf numFmtId="178" fontId="7" fillId="3" borderId="0" xfId="0" applyNumberFormat="1" applyFont="1" applyFill="1">
      <alignment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178" fontId="9" fillId="0" borderId="0" xfId="0" applyNumberFormat="1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19" fillId="3" borderId="0" xfId="1" applyFill="1" applyAlignment="1" applyProtection="1">
      <alignment vertical="center"/>
    </xf>
    <xf numFmtId="0" fontId="3" fillId="3" borderId="0" xfId="0" applyFont="1" applyFill="1">
      <alignment vertical="center"/>
    </xf>
    <xf numFmtId="178" fontId="3" fillId="3" borderId="0" xfId="0" applyNumberFormat="1" applyFont="1" applyFill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178" fontId="0" fillId="3" borderId="0" xfId="0" applyNumberFormat="1" applyFont="1" applyFill="1">
      <alignment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3" borderId="26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3" fillId="0" borderId="2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0" fillId="3" borderId="26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7" fillId="0" borderId="26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8" xfId="0" applyFont="1" applyBorder="1">
      <alignment vertical="center"/>
    </xf>
    <xf numFmtId="0" fontId="3" fillId="3" borderId="26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9" fillId="0" borderId="26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8" xfId="0" applyFont="1" applyBorder="1">
      <alignment vertical="center"/>
    </xf>
    <xf numFmtId="0" fontId="7" fillId="3" borderId="31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182" fontId="7" fillId="3" borderId="26" xfId="0" applyNumberFormat="1" applyFont="1" applyFill="1" applyBorder="1">
      <alignment vertical="center"/>
    </xf>
    <xf numFmtId="180" fontId="0" fillId="0" borderId="0" xfId="0" applyNumberFormat="1" applyAlignment="1">
      <alignment vertical="center"/>
    </xf>
    <xf numFmtId="180" fontId="7" fillId="3" borderId="0" xfId="0" applyNumberFormat="1" applyFont="1" applyFill="1">
      <alignment vertical="center"/>
    </xf>
    <xf numFmtId="180" fontId="3" fillId="0" borderId="0" xfId="0" applyNumberFormat="1" applyFont="1">
      <alignment vertical="center"/>
    </xf>
    <xf numFmtId="180" fontId="0" fillId="3" borderId="0" xfId="0" applyNumberFormat="1" applyFont="1" applyFill="1">
      <alignment vertical="center"/>
    </xf>
    <xf numFmtId="180" fontId="7" fillId="0" borderId="0" xfId="0" applyNumberFormat="1" applyFont="1">
      <alignment vertical="center"/>
    </xf>
    <xf numFmtId="180" fontId="3" fillId="3" borderId="0" xfId="0" applyNumberFormat="1" applyFont="1" applyFill="1">
      <alignment vertical="center"/>
    </xf>
    <xf numFmtId="180" fontId="9" fillId="0" borderId="0" xfId="0" applyNumberFormat="1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16" fillId="0" borderId="26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8" xfId="0" applyFont="1" applyBorder="1" applyAlignment="1">
      <alignment horizontal="right" vertical="center"/>
    </xf>
    <xf numFmtId="0" fontId="16" fillId="0" borderId="27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0" fontId="17" fillId="0" borderId="31" xfId="0" applyFont="1" applyBorder="1" applyAlignment="1">
      <alignment horizontal="right" vertical="center"/>
    </xf>
    <xf numFmtId="0" fontId="17" fillId="0" borderId="4" xfId="0" applyFont="1" applyBorder="1" applyAlignment="1">
      <alignment horizontal="right" vertical="center"/>
    </xf>
    <xf numFmtId="0" fontId="17" fillId="0" borderId="13" xfId="0" applyFont="1" applyBorder="1" applyAlignment="1">
      <alignment horizontal="right" vertical="center"/>
    </xf>
    <xf numFmtId="0" fontId="17" fillId="0" borderId="26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17" fillId="0" borderId="8" xfId="0" applyFont="1" applyBorder="1" applyAlignment="1">
      <alignment horizontal="right" vertical="center"/>
    </xf>
    <xf numFmtId="0" fontId="17" fillId="0" borderId="27" xfId="0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0" fillId="4" borderId="3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6" fillId="0" borderId="14" xfId="0" applyFont="1" applyBorder="1" applyAlignment="1">
      <alignment horizontal="right" vertical="center"/>
    </xf>
    <xf numFmtId="0" fontId="16" fillId="0" borderId="15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7" fillId="0" borderId="14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31" xfId="0" applyNumberFormat="1" applyBorder="1">
      <alignment vertical="center"/>
    </xf>
    <xf numFmtId="180" fontId="0" fillId="0" borderId="4" xfId="0" applyNumberFormat="1" applyBorder="1">
      <alignment vertical="center"/>
    </xf>
    <xf numFmtId="180" fontId="0" fillId="0" borderId="13" xfId="0" applyNumberFormat="1" applyBorder="1">
      <alignment vertical="center"/>
    </xf>
    <xf numFmtId="180" fontId="0" fillId="0" borderId="26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27" xfId="0" applyNumberFormat="1" applyBorder="1">
      <alignment vertical="center"/>
    </xf>
    <xf numFmtId="180" fontId="0" fillId="0" borderId="2" xfId="0" applyNumberFormat="1" applyBorder="1">
      <alignment vertical="center"/>
    </xf>
    <xf numFmtId="180" fontId="0" fillId="0" borderId="9" xfId="0" applyNumberFormat="1" applyBorder="1">
      <alignment vertical="center"/>
    </xf>
    <xf numFmtId="179" fontId="7" fillId="3" borderId="1" xfId="0" applyNumberFormat="1" applyFont="1" applyFill="1" applyBorder="1">
      <alignment vertical="center"/>
    </xf>
    <xf numFmtId="179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0" fontId="16" fillId="4" borderId="35" xfId="0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7" fillId="0" borderId="35" xfId="0" applyFont="1" applyBorder="1" applyAlignment="1">
      <alignment horizontal="right" vertical="center"/>
    </xf>
    <xf numFmtId="0" fontId="17" fillId="0" borderId="37" xfId="0" applyFont="1" applyBorder="1" applyAlignment="1">
      <alignment horizontal="right" vertical="center"/>
    </xf>
    <xf numFmtId="0" fontId="17" fillId="0" borderId="40" xfId="0" applyFont="1" applyBorder="1" applyAlignment="1">
      <alignment horizontal="right" vertical="center"/>
    </xf>
    <xf numFmtId="0" fontId="16" fillId="4" borderId="37" xfId="0" applyFont="1" applyFill="1" applyBorder="1" applyAlignment="1">
      <alignment horizontal="center" vertical="center"/>
    </xf>
    <xf numFmtId="182" fontId="7" fillId="5" borderId="26" xfId="0" applyNumberFormat="1" applyFont="1" applyFill="1" applyBorder="1">
      <alignment vertical="center"/>
    </xf>
    <xf numFmtId="0" fontId="7" fillId="5" borderId="8" xfId="0" applyFont="1" applyFill="1" applyBorder="1">
      <alignment vertical="center"/>
    </xf>
    <xf numFmtId="0" fontId="7" fillId="5" borderId="26" xfId="0" applyFont="1" applyFill="1" applyBorder="1">
      <alignment vertical="center"/>
    </xf>
    <xf numFmtId="0" fontId="7" fillId="5" borderId="1" xfId="0" applyFont="1" applyFill="1" applyBorder="1">
      <alignment vertical="center"/>
    </xf>
    <xf numFmtId="179" fontId="7" fillId="5" borderId="1" xfId="0" applyNumberFormat="1" applyFont="1" applyFill="1" applyBorder="1">
      <alignment vertical="center"/>
    </xf>
    <xf numFmtId="0" fontId="7" fillId="5" borderId="0" xfId="0" applyFont="1" applyFill="1">
      <alignment vertical="center"/>
    </xf>
    <xf numFmtId="178" fontId="7" fillId="5" borderId="0" xfId="0" applyNumberFormat="1" applyFont="1" applyFill="1">
      <alignment vertical="center"/>
    </xf>
    <xf numFmtId="180" fontId="7" fillId="5" borderId="0" xfId="0" applyNumberFormat="1" applyFont="1" applyFill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40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5" fillId="0" borderId="0" xfId="0" applyFont="1" applyAlignment="1">
      <alignment vertical="center" textRotation="255"/>
    </xf>
    <xf numFmtId="0" fontId="7" fillId="0" borderId="41" xfId="0" applyFont="1" applyBorder="1" applyAlignment="1">
      <alignment vertical="center" textRotation="255"/>
    </xf>
    <xf numFmtId="0" fontId="7" fillId="0" borderId="32" xfId="0" applyFont="1" applyBorder="1" applyAlignment="1">
      <alignment vertical="center" textRotation="255"/>
    </xf>
    <xf numFmtId="0" fontId="7" fillId="0" borderId="44" xfId="0" applyFont="1" applyBorder="1" applyAlignment="1">
      <alignment vertical="center" textRotation="255"/>
    </xf>
    <xf numFmtId="0" fontId="6" fillId="0" borderId="47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0" xfId="0" applyFont="1" applyAlignment="1">
      <alignment vertical="center" textRotation="255"/>
    </xf>
    <xf numFmtId="0" fontId="7" fillId="0" borderId="0" xfId="0" applyFont="1" applyAlignment="1">
      <alignment vertical="center" textRotation="255"/>
    </xf>
    <xf numFmtId="0" fontId="7" fillId="0" borderId="2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9" xfId="0" applyFont="1" applyBorder="1" applyAlignment="1">
      <alignment vertical="center" textRotation="255"/>
    </xf>
    <xf numFmtId="0" fontId="7" fillId="0" borderId="20" xfId="0" applyFont="1" applyBorder="1" applyAlignment="1">
      <alignment vertical="center" textRotation="255"/>
    </xf>
    <xf numFmtId="0" fontId="7" fillId="0" borderId="21" xfId="0" applyFont="1" applyBorder="1" applyAlignment="1">
      <alignment vertical="center" textRotation="255"/>
    </xf>
    <xf numFmtId="0" fontId="7" fillId="0" borderId="19" xfId="0" applyFont="1" applyBorder="1" applyAlignment="1">
      <alignment horizontal="center" vertical="center" textRotation="255"/>
    </xf>
    <xf numFmtId="0" fontId="7" fillId="0" borderId="20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vertical="center" textRotation="255"/>
    </xf>
    <xf numFmtId="0" fontId="5" fillId="0" borderId="20" xfId="0" applyFont="1" applyBorder="1" applyAlignment="1">
      <alignment vertical="center" textRotation="255"/>
    </xf>
    <xf numFmtId="0" fontId="5" fillId="0" borderId="21" xfId="0" applyFont="1" applyBorder="1" applyAlignment="1">
      <alignment vertical="center" textRotation="255"/>
    </xf>
    <xf numFmtId="0" fontId="6" fillId="0" borderId="39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19" xfId="0" applyBorder="1" applyAlignment="1">
      <alignment vertical="center" textRotation="255"/>
    </xf>
    <xf numFmtId="0" fontId="0" fillId="0" borderId="20" xfId="0" applyBorder="1" applyAlignment="1">
      <alignment vertical="center" textRotation="255"/>
    </xf>
    <xf numFmtId="0" fontId="0" fillId="0" borderId="20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21" xfId="0" applyBorder="1" applyAlignment="1">
      <alignment vertical="center" textRotation="255"/>
    </xf>
    <xf numFmtId="0" fontId="0" fillId="0" borderId="4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25" xfId="0" applyBorder="1" applyAlignment="1">
      <alignment vertical="center" textRotation="255"/>
    </xf>
    <xf numFmtId="0" fontId="0" fillId="0" borderId="6" xfId="0" applyBorder="1" applyAlignment="1">
      <alignment vertical="center" textRotation="255"/>
    </xf>
    <xf numFmtId="0" fontId="0" fillId="0" borderId="4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5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80" fontId="8" fillId="0" borderId="0" xfId="0" applyNumberFormat="1" applyFont="1" applyBorder="1" applyAlignment="1">
      <alignment horizontal="center" vertical="center" textRotation="255"/>
    </xf>
    <xf numFmtId="0" fontId="0" fillId="0" borderId="23" xfId="0" applyBorder="1" applyAlignment="1">
      <alignment horizontal="center" vertical="center" textRotation="255"/>
    </xf>
    <xf numFmtId="178" fontId="8" fillId="0" borderId="0" xfId="0" applyNumberFormat="1" applyFont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8" fillId="0" borderId="19" xfId="0" applyFont="1" applyBorder="1" applyAlignment="1">
      <alignment horizontal="center" vertical="center" textRotation="255"/>
    </xf>
    <xf numFmtId="0" fontId="8" fillId="0" borderId="21" xfId="0" applyFont="1" applyBorder="1" applyAlignment="1">
      <alignment horizontal="center" vertical="center" textRotation="255"/>
    </xf>
    <xf numFmtId="0" fontId="0" fillId="0" borderId="31" xfId="0" applyBorder="1" applyAlignment="1">
      <alignment vertical="center" textRotation="255"/>
    </xf>
    <xf numFmtId="0" fontId="0" fillId="0" borderId="26" xfId="0" applyBorder="1" applyAlignment="1">
      <alignment vertical="center" textRotation="255"/>
    </xf>
    <xf numFmtId="0" fontId="0" fillId="0" borderId="27" xfId="0" applyBorder="1" applyAlignment="1">
      <alignment vertical="center" textRotation="255"/>
    </xf>
    <xf numFmtId="0" fontId="0" fillId="0" borderId="5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1085443702768637E-2"/>
          <c:y val="2.555914530367865E-2"/>
          <c:w val="0.76550532473603428"/>
          <c:h val="0.7859437180881184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Sheet1!$O$165:$O$286</c:f>
              <c:numCache>
                <c:formatCode>0.00_ ;[Red]\-0.00\ </c:formatCode>
                <c:ptCount val="122"/>
                <c:pt idx="0">
                  <c:v>20.138000000000012</c:v>
                </c:pt>
                <c:pt idx="1">
                  <c:v>20.198000000000011</c:v>
                </c:pt>
                <c:pt idx="2">
                  <c:v>20.372000000000003</c:v>
                </c:pt>
                <c:pt idx="3">
                  <c:v>20</c:v>
                </c:pt>
                <c:pt idx="4">
                  <c:v>21.176000000000009</c:v>
                </c:pt>
                <c:pt idx="5">
                  <c:v>23.960000000000015</c:v>
                </c:pt>
                <c:pt idx="6">
                  <c:v>24.464000000000006</c:v>
                </c:pt>
                <c:pt idx="7">
                  <c:v>23.480000000000015</c:v>
                </c:pt>
                <c:pt idx="8">
                  <c:v>23.918000000000028</c:v>
                </c:pt>
                <c:pt idx="9">
                  <c:v>22.757000000000019</c:v>
                </c:pt>
                <c:pt idx="10">
                  <c:v>22.742000000000019</c:v>
                </c:pt>
                <c:pt idx="11">
                  <c:v>23.222000000000019</c:v>
                </c:pt>
                <c:pt idx="12">
                  <c:v>23.16200000000002</c:v>
                </c:pt>
                <c:pt idx="13">
                  <c:v>23.906000000000027</c:v>
                </c:pt>
                <c:pt idx="14">
                  <c:v>23.61200000000002</c:v>
                </c:pt>
                <c:pt idx="15">
                  <c:v>25.424000000000024</c:v>
                </c:pt>
                <c:pt idx="16">
                  <c:v>26.180000000000032</c:v>
                </c:pt>
                <c:pt idx="17">
                  <c:v>26.492000000000022</c:v>
                </c:pt>
                <c:pt idx="18">
                  <c:v>26.720000000000031</c:v>
                </c:pt>
                <c:pt idx="19">
                  <c:v>28.358000000000029</c:v>
                </c:pt>
                <c:pt idx="20">
                  <c:v>28.29800000000003</c:v>
                </c:pt>
                <c:pt idx="21">
                  <c:v>27.518000000000029</c:v>
                </c:pt>
                <c:pt idx="22">
                  <c:v>27.242000000000036</c:v>
                </c:pt>
                <c:pt idx="23">
                  <c:v>27.170000000000034</c:v>
                </c:pt>
                <c:pt idx="24">
                  <c:v>27.188000000000034</c:v>
                </c:pt>
                <c:pt idx="25">
                  <c:v>28.250000000000036</c:v>
                </c:pt>
                <c:pt idx="26">
                  <c:v>29.726000000000035</c:v>
                </c:pt>
                <c:pt idx="27">
                  <c:v>29.606000000000034</c:v>
                </c:pt>
                <c:pt idx="28">
                  <c:v>32.372000000000043</c:v>
                </c:pt>
                <c:pt idx="29">
                  <c:v>32.780000000000037</c:v>
                </c:pt>
                <c:pt idx="30">
                  <c:v>32.540000000000035</c:v>
                </c:pt>
                <c:pt idx="31">
                  <c:v>32.156000000000041</c:v>
                </c:pt>
                <c:pt idx="32">
                  <c:v>32.555000000000035</c:v>
                </c:pt>
                <c:pt idx="33">
                  <c:v>34.886000000000038</c:v>
                </c:pt>
                <c:pt idx="34">
                  <c:v>34.724000000000039</c:v>
                </c:pt>
                <c:pt idx="35">
                  <c:v>37.772000000000034</c:v>
                </c:pt>
                <c:pt idx="36">
                  <c:v>35.822000000000038</c:v>
                </c:pt>
                <c:pt idx="37">
                  <c:v>34.862000000000037</c:v>
                </c:pt>
                <c:pt idx="38">
                  <c:v>35.732000000000042</c:v>
                </c:pt>
                <c:pt idx="39">
                  <c:v>35.86400000000004</c:v>
                </c:pt>
                <c:pt idx="40">
                  <c:v>36.545000000000044</c:v>
                </c:pt>
                <c:pt idx="41">
                  <c:v>37.976000000000049</c:v>
                </c:pt>
                <c:pt idx="42">
                  <c:v>38.768000000000036</c:v>
                </c:pt>
                <c:pt idx="43">
                  <c:v>38.822000000000038</c:v>
                </c:pt>
                <c:pt idx="44">
                  <c:v>39.074000000000041</c:v>
                </c:pt>
                <c:pt idx="45">
                  <c:v>38.090000000000039</c:v>
                </c:pt>
                <c:pt idx="46">
                  <c:v>38.516000000000048</c:v>
                </c:pt>
                <c:pt idx="47">
                  <c:v>40.964000000000048</c:v>
                </c:pt>
                <c:pt idx="48">
                  <c:v>41.168000000000049</c:v>
                </c:pt>
                <c:pt idx="49">
                  <c:v>41.534000000000049</c:v>
                </c:pt>
                <c:pt idx="50">
                  <c:v>41.810000000000038</c:v>
                </c:pt>
                <c:pt idx="51">
                  <c:v>43.076000000000036</c:v>
                </c:pt>
                <c:pt idx="52">
                  <c:v>43.17800000000004</c:v>
                </c:pt>
                <c:pt idx="53">
                  <c:v>45.380000000000038</c:v>
                </c:pt>
                <c:pt idx="54">
                  <c:v>45.530000000000044</c:v>
                </c:pt>
                <c:pt idx="55">
                  <c:v>45.860000000000042</c:v>
                </c:pt>
                <c:pt idx="56">
                  <c:v>45.782000000000046</c:v>
                </c:pt>
                <c:pt idx="57">
                  <c:v>45.932000000000045</c:v>
                </c:pt>
                <c:pt idx="58">
                  <c:v>46.550000000000047</c:v>
                </c:pt>
                <c:pt idx="59">
                  <c:v>47.024000000000044</c:v>
                </c:pt>
                <c:pt idx="60">
                  <c:v>46.838000000000044</c:v>
                </c:pt>
                <c:pt idx="61">
                  <c:v>46.544000000000047</c:v>
                </c:pt>
                <c:pt idx="62">
                  <c:v>46.220000000000049</c:v>
                </c:pt>
                <c:pt idx="63">
                  <c:v>45.446000000000055</c:v>
                </c:pt>
                <c:pt idx="64">
                  <c:v>45.908000000000044</c:v>
                </c:pt>
                <c:pt idx="65">
                  <c:v>45.782000000000053</c:v>
                </c:pt>
                <c:pt idx="66">
                  <c:v>46.016000000000048</c:v>
                </c:pt>
                <c:pt idx="67">
                  <c:v>48.338000000000044</c:v>
                </c:pt>
                <c:pt idx="68">
                  <c:v>48.092000000000056</c:v>
                </c:pt>
                <c:pt idx="69">
                  <c:v>50.684000000000061</c:v>
                </c:pt>
                <c:pt idx="70">
                  <c:v>49.490000000000073</c:v>
                </c:pt>
                <c:pt idx="71">
                  <c:v>50.042000000000058</c:v>
                </c:pt>
                <c:pt idx="72">
                  <c:v>50.810000000000073</c:v>
                </c:pt>
                <c:pt idx="73">
                  <c:v>51.092000000000077</c:v>
                </c:pt>
                <c:pt idx="74">
                  <c:v>52.544000000000082</c:v>
                </c:pt>
                <c:pt idx="75">
                  <c:v>53.504000000000083</c:v>
                </c:pt>
                <c:pt idx="76">
                  <c:v>53.492000000000083</c:v>
                </c:pt>
                <c:pt idx="77">
                  <c:v>53.426000000000073</c:v>
                </c:pt>
                <c:pt idx="78">
                  <c:v>53.936000000000071</c:v>
                </c:pt>
                <c:pt idx="79">
                  <c:v>53.534000000000084</c:v>
                </c:pt>
                <c:pt idx="80">
                  <c:v>53.918000000000085</c:v>
                </c:pt>
                <c:pt idx="81">
                  <c:v>55.106000000000073</c:v>
                </c:pt>
                <c:pt idx="82">
                  <c:v>55.250000000000071</c:v>
                </c:pt>
                <c:pt idx="83">
                  <c:v>56.564000000000057</c:v>
                </c:pt>
                <c:pt idx="84">
                  <c:v>58.292000000000073</c:v>
                </c:pt>
                <c:pt idx="85">
                  <c:v>58.97000000000007</c:v>
                </c:pt>
                <c:pt idx="86">
                  <c:v>58.826000000000072</c:v>
                </c:pt>
                <c:pt idx="87">
                  <c:v>58.802000000000071</c:v>
                </c:pt>
                <c:pt idx="88">
                  <c:v>59.564000000000057</c:v>
                </c:pt>
                <c:pt idx="89">
                  <c:v>59.720000000000056</c:v>
                </c:pt>
                <c:pt idx="90">
                  <c:v>59.420000000000059</c:v>
                </c:pt>
                <c:pt idx="91">
                  <c:v>60.788000000000046</c:v>
                </c:pt>
                <c:pt idx="92">
                  <c:v>60.980000000000061</c:v>
                </c:pt>
                <c:pt idx="93">
                  <c:v>60.890000000000057</c:v>
                </c:pt>
                <c:pt idx="94">
                  <c:v>61.826000000000057</c:v>
                </c:pt>
                <c:pt idx="95">
                  <c:v>62.030000000000058</c:v>
                </c:pt>
                <c:pt idx="96">
                  <c:v>63.080000000000055</c:v>
                </c:pt>
                <c:pt idx="97">
                  <c:v>63.302000000000056</c:v>
                </c:pt>
                <c:pt idx="98">
                  <c:v>63.848000000000056</c:v>
                </c:pt>
                <c:pt idx="99">
                  <c:v>65.56400000000005</c:v>
                </c:pt>
                <c:pt idx="100">
                  <c:v>68.318000000000055</c:v>
                </c:pt>
                <c:pt idx="101">
                  <c:v>67.886000000000053</c:v>
                </c:pt>
                <c:pt idx="102">
                  <c:v>67.490000000000052</c:v>
                </c:pt>
                <c:pt idx="103">
                  <c:v>67.682000000000073</c:v>
                </c:pt>
                <c:pt idx="104">
                  <c:v>68.138000000000076</c:v>
                </c:pt>
                <c:pt idx="105">
                  <c:v>70.052000000000064</c:v>
                </c:pt>
                <c:pt idx="106">
                  <c:v>70.334000000000074</c:v>
                </c:pt>
                <c:pt idx="107">
                  <c:v>74.71400000000007</c:v>
                </c:pt>
                <c:pt idx="108">
                  <c:v>75.794000000000068</c:v>
                </c:pt>
                <c:pt idx="109">
                  <c:v>75.884000000000071</c:v>
                </c:pt>
                <c:pt idx="110">
                  <c:v>75.866000000000071</c:v>
                </c:pt>
                <c:pt idx="111">
                  <c:v>75.116000000000071</c:v>
                </c:pt>
                <c:pt idx="112">
                  <c:v>74.588000000000079</c:v>
                </c:pt>
                <c:pt idx="113">
                  <c:v>74.654000000000067</c:v>
                </c:pt>
                <c:pt idx="114">
                  <c:v>74.870000000000076</c:v>
                </c:pt>
                <c:pt idx="115">
                  <c:v>74.378000000000085</c:v>
                </c:pt>
                <c:pt idx="116">
                  <c:v>74.180000000000064</c:v>
                </c:pt>
                <c:pt idx="117">
                  <c:v>75.542000000000073</c:v>
                </c:pt>
                <c:pt idx="118">
                  <c:v>75.488000000000071</c:v>
                </c:pt>
                <c:pt idx="119">
                  <c:v>77.024000000000072</c:v>
                </c:pt>
                <c:pt idx="120">
                  <c:v>81.008000000000067</c:v>
                </c:pt>
                <c:pt idx="121">
                  <c:v>79.616000000000071</c:v>
                </c:pt>
              </c:numCache>
            </c:numRef>
          </c:val>
        </c:ser>
        <c:marker val="1"/>
        <c:axId val="38112640"/>
        <c:axId val="31212672"/>
      </c:lineChart>
      <c:catAx>
        <c:axId val="38112640"/>
        <c:scaling>
          <c:orientation val="minMax"/>
        </c:scaling>
        <c:axPos val="b"/>
        <c:numFmt formatCode="General" sourceLinked="1"/>
        <c:tickLblPos val="nextTo"/>
        <c:crossAx val="31212672"/>
        <c:crosses val="autoZero"/>
        <c:auto val="1"/>
        <c:lblAlgn val="ctr"/>
        <c:lblOffset val="100"/>
      </c:catAx>
      <c:valAx>
        <c:axId val="31212672"/>
        <c:scaling>
          <c:orientation val="minMax"/>
        </c:scaling>
        <c:axPos val="l"/>
        <c:majorGridlines/>
        <c:numFmt formatCode="0.00_ ;[Red]\-0.00\ " sourceLinked="1"/>
        <c:tickLblPos val="nextTo"/>
        <c:crossAx val="3811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08686312769332"/>
          <c:y val="0.46325950862917553"/>
          <c:w val="0.1414731359638747"/>
          <c:h val="7.6677435911035957E-2"/>
        </c:manualLayout>
      </c:layout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125</xdr:row>
      <xdr:rowOff>76200</xdr:rowOff>
    </xdr:from>
    <xdr:to>
      <xdr:col>16</xdr:col>
      <xdr:colOff>590550</xdr:colOff>
      <xdr:row>142</xdr:row>
      <xdr:rowOff>142875</xdr:rowOff>
    </xdr:to>
    <xdr:graphicFrame macro="">
      <xdr:nvGraphicFramePr>
        <xdr:cNvPr id="307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Documents%20and%20Settings/may/Local%20Settings/Temp/&#22810;&#19977;&#32447;&#25130;&#22270;/20130827-5.jpg" TargetMode="External"/><Relationship Id="rId13" Type="http://schemas.openxmlformats.org/officeDocument/2006/relationships/hyperlink" Target="../../../Documents%20and%20Settings/may/Local%20Settings/Temp/&#22810;&#19977;&#32447;&#25130;&#22270;/20131127-5.jpg" TargetMode="External"/><Relationship Id="rId18" Type="http://schemas.openxmlformats.org/officeDocument/2006/relationships/hyperlink" Target="../../../Documents%20and%20Settings/may/Local%20Settings/Temp/&#22810;&#19977;&#32447;&#25130;&#22270;/20130731-5.jpg" TargetMode="External"/><Relationship Id="rId26" Type="http://schemas.openxmlformats.org/officeDocument/2006/relationships/hyperlink" Target="../../../Documents%20and%20Settings/may/Local%20Settings/Temp/&#22810;&#19977;&#32447;&#25130;&#22270;/20130308-5.jpg" TargetMode="External"/><Relationship Id="rId3" Type="http://schemas.openxmlformats.org/officeDocument/2006/relationships/hyperlink" Target="../../../Documents%20and%20Settings/may/Local%20Settings/Temp/&#22810;&#19977;&#32447;&#25130;&#22270;/20130422-5.jpg" TargetMode="External"/><Relationship Id="rId21" Type="http://schemas.openxmlformats.org/officeDocument/2006/relationships/hyperlink" Target="../../../Documents%20and%20Settings/may/Local%20Settings/Temp/&#22810;&#19977;&#32447;&#25130;&#22270;/20131011-5.jpg" TargetMode="External"/><Relationship Id="rId7" Type="http://schemas.openxmlformats.org/officeDocument/2006/relationships/hyperlink" Target="../../../Documents%20and%20Settings/may/Local%20Settings/Temp/&#22810;&#19977;&#32447;&#25130;&#22270;/20130807-5.jpg" TargetMode="External"/><Relationship Id="rId12" Type="http://schemas.openxmlformats.org/officeDocument/2006/relationships/hyperlink" Target="../../../Documents%20and%20Settings/may/Local%20Settings/Temp/&#22810;&#19977;&#32447;&#25130;&#22270;/20131119-5.jpg" TargetMode="External"/><Relationship Id="rId17" Type="http://schemas.openxmlformats.org/officeDocument/2006/relationships/hyperlink" Target="../../../Documents%20and%20Settings/may/Local%20Settings/Temp/&#22810;&#19977;&#32447;&#25130;&#22270;/20140123-5.jpg" TargetMode="External"/><Relationship Id="rId25" Type="http://schemas.openxmlformats.org/officeDocument/2006/relationships/hyperlink" Target="../../../Documents%20and%20Settings/may/Local%20Settings/Temp/&#22810;&#19977;&#32447;&#25130;&#22270;/20130813-5.jpg" TargetMode="External"/><Relationship Id="rId2" Type="http://schemas.openxmlformats.org/officeDocument/2006/relationships/hyperlink" Target="../../../Documents%20and%20Settings/may/Local%20Settings/Temp/&#22810;&#19977;&#32447;&#25130;&#22270;/20130325-5.jpg" TargetMode="External"/><Relationship Id="rId16" Type="http://schemas.openxmlformats.org/officeDocument/2006/relationships/hyperlink" Target="../../../Documents%20and%20Settings/may/Local%20Settings/Temp/&#22810;&#19977;&#32447;&#25130;&#22270;/20140116-5.jpg" TargetMode="External"/><Relationship Id="rId20" Type="http://schemas.openxmlformats.org/officeDocument/2006/relationships/hyperlink" Target="../../../Documents%20and%20Settings/may/Local%20Settings/Temp/&#22810;&#19977;&#32447;&#25130;&#22270;/20131101-5.jpg" TargetMode="External"/><Relationship Id="rId29" Type="http://schemas.openxmlformats.org/officeDocument/2006/relationships/hyperlink" Target="../../../Documents%20and%20Settings/may/Local%20Settings/Temp/&#22810;&#19977;&#32447;&#25130;&#22270;/20130301-5.jpg" TargetMode="External"/><Relationship Id="rId1" Type="http://schemas.openxmlformats.org/officeDocument/2006/relationships/hyperlink" Target="../../../Documents%20and%20Settings/may/Local%20Settings/Temp/&#22810;&#19977;&#32447;&#25130;&#22270;/20130301-5.jpg" TargetMode="External"/><Relationship Id="rId6" Type="http://schemas.openxmlformats.org/officeDocument/2006/relationships/hyperlink" Target="../../../Documents%20and%20Settings/may/Local%20Settings/Temp/&#22810;&#19977;&#32447;&#25130;&#22270;/20130725-5.jpg" TargetMode="External"/><Relationship Id="rId11" Type="http://schemas.openxmlformats.org/officeDocument/2006/relationships/hyperlink" Target="../../../Documents%20and%20Settings/may/Local%20Settings/Temp/&#22810;&#19977;&#32447;&#25130;&#22270;/20130925-5.jpg" TargetMode="External"/><Relationship Id="rId24" Type="http://schemas.openxmlformats.org/officeDocument/2006/relationships/hyperlink" Target="../../../Documents%20and%20Settings/may/Local%20Settings/Temp/&#22810;&#19977;&#32447;&#25130;&#22270;/20130822-5.jpg" TargetMode="External"/><Relationship Id="rId32" Type="http://schemas.openxmlformats.org/officeDocument/2006/relationships/comments" Target="../comments1.xml"/><Relationship Id="rId5" Type="http://schemas.openxmlformats.org/officeDocument/2006/relationships/hyperlink" Target="../../../Documents%20and%20Settings/may/Local%20Settings/Temp/&#22810;&#19977;&#32447;&#25130;&#22270;/20130522-5.jpg" TargetMode="External"/><Relationship Id="rId15" Type="http://schemas.openxmlformats.org/officeDocument/2006/relationships/hyperlink" Target="../../../Documents%20and%20Settings/may/Local%20Settings/Temp/&#22810;&#19977;&#32447;&#25130;&#22270;/20131231-5.jpg" TargetMode="External"/><Relationship Id="rId23" Type="http://schemas.openxmlformats.org/officeDocument/2006/relationships/hyperlink" Target="../../../Documents%20and%20Settings/may/Local%20Settings/Temp/&#22810;&#19977;&#32447;&#25130;&#22270;/20130913-51.jpg" TargetMode="External"/><Relationship Id="rId28" Type="http://schemas.openxmlformats.org/officeDocument/2006/relationships/hyperlink" Target="../../../Documents%20and%20Settings/may/Local%20Settings/Temp/&#22810;&#19977;&#32447;&#25130;&#22270;/20130508-5.jpg" TargetMode="External"/><Relationship Id="rId10" Type="http://schemas.openxmlformats.org/officeDocument/2006/relationships/hyperlink" Target="../../../Documents%20and%20Settings/may/Local%20Settings/Temp/&#22810;&#19977;&#32447;&#25130;&#22270;/20131014-5.jpg" TargetMode="External"/><Relationship Id="rId19" Type="http://schemas.openxmlformats.org/officeDocument/2006/relationships/hyperlink" Target="../../../Documents%20and%20Settings/may/Local%20Settings/Temp/&#22810;&#19977;&#32447;&#25130;&#22270;/20130801-5.jpg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../../../Documents%20and%20Settings/may/Local%20Settings/Temp/&#22810;&#19977;&#32447;&#25130;&#22270;/20130506-5.jpg" TargetMode="External"/><Relationship Id="rId9" Type="http://schemas.openxmlformats.org/officeDocument/2006/relationships/hyperlink" Target="../../../Documents%20and%20Settings/may/Local%20Settings/Temp/&#22810;&#19977;&#32447;&#25130;&#22270;/20130904-5.jpg" TargetMode="External"/><Relationship Id="rId14" Type="http://schemas.openxmlformats.org/officeDocument/2006/relationships/hyperlink" Target="../../../Documents%20and%20Settings/may/Local%20Settings/Temp/&#22810;&#19977;&#32447;&#25130;&#22270;/20131205-5.jpg" TargetMode="External"/><Relationship Id="rId22" Type="http://schemas.openxmlformats.org/officeDocument/2006/relationships/hyperlink" Target="../../../Documents%20and%20Settings/may/Local%20Settings/Temp/&#22810;&#19977;&#32447;&#25130;&#22270;/20130913-5.jpg" TargetMode="External"/><Relationship Id="rId27" Type="http://schemas.openxmlformats.org/officeDocument/2006/relationships/hyperlink" Target="../../../Documents%20and%20Settings/may/Local%20Settings/Temp/&#22810;&#19977;&#32447;&#25130;&#22270;/20130425-5.jpg" TargetMode="External"/><Relationship Id="rId30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5"/>
  <sheetViews>
    <sheetView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3.5"/>
  <cols>
    <col min="1" max="1" width="12.25" customWidth="1"/>
    <col min="7" max="7" width="11" customWidth="1"/>
    <col min="8" max="8" width="9" style="2"/>
  </cols>
  <sheetData>
    <row r="1" spans="1:18">
      <c r="A1" t="s">
        <v>0</v>
      </c>
    </row>
    <row r="2" spans="1:18">
      <c r="I2" s="1"/>
      <c r="J2" s="1"/>
      <c r="P2" s="2"/>
      <c r="Q2" s="1"/>
      <c r="R2" s="1"/>
    </row>
    <row r="3" spans="1:18">
      <c r="H3" s="2">
        <f>MIN(H165:H287)</f>
        <v>-58.799999999999727</v>
      </c>
      <c r="I3" s="2">
        <f>MIN(I165:I287)</f>
        <v>-38</v>
      </c>
      <c r="J3" s="2">
        <f>MIN(J165:J287)</f>
        <v>-37.199999999999818</v>
      </c>
      <c r="P3" s="2"/>
    </row>
    <row r="4" spans="1:18">
      <c r="H4" s="234" t="s">
        <v>293</v>
      </c>
      <c r="I4" s="235"/>
      <c r="J4" s="235"/>
      <c r="L4" s="234" t="s">
        <v>294</v>
      </c>
      <c r="M4" s="235"/>
      <c r="N4" s="235"/>
      <c r="P4" s="2"/>
    </row>
    <row r="5" spans="1:18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286</v>
      </c>
      <c r="G5" t="s">
        <v>291</v>
      </c>
      <c r="H5" s="2" t="s">
        <v>288</v>
      </c>
      <c r="I5" t="s">
        <v>289</v>
      </c>
      <c r="J5" t="s">
        <v>290</v>
      </c>
      <c r="K5" t="s">
        <v>292</v>
      </c>
      <c r="L5" s="2" t="s">
        <v>288</v>
      </c>
      <c r="M5" t="s">
        <v>289</v>
      </c>
      <c r="N5" t="s">
        <v>290</v>
      </c>
      <c r="O5" t="s">
        <v>295</v>
      </c>
      <c r="P5" s="2"/>
    </row>
    <row r="7" spans="1:18">
      <c r="A7" t="s">
        <v>6</v>
      </c>
      <c r="B7" s="4">
        <v>2573</v>
      </c>
      <c r="C7" s="4">
        <v>2613</v>
      </c>
      <c r="D7" s="4">
        <v>2568.6</v>
      </c>
      <c r="E7" s="4">
        <v>2603.1999999999998</v>
      </c>
    </row>
    <row r="8" spans="1:18">
      <c r="A8" t="s">
        <v>7</v>
      </c>
      <c r="B8" s="4">
        <v>2593.8000000000002</v>
      </c>
      <c r="C8" s="4">
        <v>2598.1999999999998</v>
      </c>
      <c r="D8" s="4">
        <v>2574.4</v>
      </c>
      <c r="E8" s="4">
        <v>2576</v>
      </c>
    </row>
    <row r="9" spans="1:18">
      <c r="A9" t="s">
        <v>8</v>
      </c>
      <c r="B9" s="4">
        <v>2575</v>
      </c>
      <c r="C9" s="4">
        <v>2603.4</v>
      </c>
      <c r="D9" s="4">
        <v>2561.4</v>
      </c>
      <c r="E9" s="4">
        <v>2583</v>
      </c>
    </row>
    <row r="10" spans="1:18">
      <c r="A10" t="s">
        <v>9</v>
      </c>
      <c r="B10" s="4">
        <v>2593</v>
      </c>
      <c r="C10" s="4">
        <v>2611.8000000000002</v>
      </c>
      <c r="D10" s="4">
        <v>2588.4</v>
      </c>
      <c r="E10" s="4">
        <v>2607.6</v>
      </c>
    </row>
    <row r="11" spans="1:18">
      <c r="A11" t="s">
        <v>10</v>
      </c>
      <c r="B11" s="4">
        <v>2597</v>
      </c>
      <c r="C11" s="4">
        <v>2615</v>
      </c>
      <c r="D11" s="4">
        <v>2575</v>
      </c>
      <c r="E11" s="4">
        <v>2587.8000000000002</v>
      </c>
    </row>
    <row r="12" spans="1:18">
      <c r="A12" t="s">
        <v>11</v>
      </c>
      <c r="B12" s="4">
        <v>2595</v>
      </c>
      <c r="C12" s="4">
        <v>2608</v>
      </c>
      <c r="D12" s="4">
        <v>2564.6</v>
      </c>
      <c r="E12" s="4">
        <v>2582.1999999999998</v>
      </c>
    </row>
    <row r="13" spans="1:18">
      <c r="A13" t="s">
        <v>12</v>
      </c>
      <c r="B13" s="4">
        <v>2579.1999999999998</v>
      </c>
      <c r="C13" s="4">
        <v>2585</v>
      </c>
      <c r="D13" s="4">
        <v>2557.8000000000002</v>
      </c>
      <c r="E13" s="4">
        <v>2565.4</v>
      </c>
    </row>
    <row r="14" spans="1:18">
      <c r="A14" t="s">
        <v>13</v>
      </c>
      <c r="B14" s="4">
        <v>2564</v>
      </c>
      <c r="C14" s="4">
        <v>2602.6</v>
      </c>
      <c r="D14" s="4">
        <v>2548</v>
      </c>
      <c r="E14" s="4">
        <v>2598.8000000000002</v>
      </c>
    </row>
    <row r="15" spans="1:18">
      <c r="A15" t="s">
        <v>14</v>
      </c>
      <c r="B15" s="4">
        <v>2597</v>
      </c>
      <c r="C15" s="4">
        <v>2656</v>
      </c>
      <c r="D15" s="4">
        <v>2596.6</v>
      </c>
      <c r="E15" s="4">
        <v>2645</v>
      </c>
    </row>
    <row r="16" spans="1:18">
      <c r="A16" t="s">
        <v>15</v>
      </c>
      <c r="B16" s="4">
        <v>2635</v>
      </c>
      <c r="C16" s="4">
        <v>2644</v>
      </c>
      <c r="D16" s="4">
        <v>2628.8</v>
      </c>
      <c r="E16" s="4">
        <v>2632.4</v>
      </c>
    </row>
    <row r="17" spans="1:5">
      <c r="A17" t="s">
        <v>16</v>
      </c>
      <c r="B17" s="4">
        <v>2621.1999999999998</v>
      </c>
      <c r="C17" s="4">
        <v>2643.4</v>
      </c>
      <c r="D17" s="4">
        <v>2612</v>
      </c>
      <c r="E17" s="4">
        <v>2635.6</v>
      </c>
    </row>
    <row r="18" spans="1:5">
      <c r="A18" t="s">
        <v>17</v>
      </c>
      <c r="B18" s="4">
        <v>2630</v>
      </c>
      <c r="C18" s="4">
        <v>2659.8</v>
      </c>
      <c r="D18" s="4">
        <v>2615.1999999999998</v>
      </c>
      <c r="E18" s="4">
        <v>2629.2</v>
      </c>
    </row>
    <row r="19" spans="1:5">
      <c r="A19" t="s">
        <v>18</v>
      </c>
      <c r="B19" s="4">
        <v>2600</v>
      </c>
      <c r="C19" s="4">
        <v>2600</v>
      </c>
      <c r="D19" s="4">
        <v>2545</v>
      </c>
      <c r="E19" s="4">
        <v>2545.4</v>
      </c>
    </row>
    <row r="20" spans="1:5">
      <c r="A20" t="s">
        <v>19</v>
      </c>
      <c r="B20" s="4">
        <v>2555.6</v>
      </c>
      <c r="C20" s="4">
        <v>2566.4</v>
      </c>
      <c r="D20" s="4">
        <v>2546.1999999999998</v>
      </c>
      <c r="E20" s="4">
        <v>2552.4</v>
      </c>
    </row>
    <row r="21" spans="1:5">
      <c r="A21" t="s">
        <v>20</v>
      </c>
      <c r="B21" s="4">
        <v>2549.8000000000002</v>
      </c>
      <c r="C21" s="4">
        <v>2569.6</v>
      </c>
      <c r="D21" s="4">
        <v>2540.1999999999998</v>
      </c>
      <c r="E21" s="4">
        <v>2549</v>
      </c>
    </row>
    <row r="22" spans="1:5">
      <c r="A22" t="s">
        <v>21</v>
      </c>
      <c r="B22" s="4">
        <v>2570</v>
      </c>
      <c r="C22" s="4">
        <v>2575.6</v>
      </c>
      <c r="D22" s="4">
        <v>2521</v>
      </c>
      <c r="E22" s="4">
        <v>2533.8000000000002</v>
      </c>
    </row>
    <row r="23" spans="1:5">
      <c r="A23" t="s">
        <v>22</v>
      </c>
      <c r="B23" s="4">
        <v>2545.1999999999998</v>
      </c>
      <c r="C23" s="4">
        <v>2548.8000000000002</v>
      </c>
      <c r="D23" s="4">
        <v>2511</v>
      </c>
      <c r="E23" s="4">
        <v>2513</v>
      </c>
    </row>
    <row r="24" spans="1:5">
      <c r="A24" t="s">
        <v>23</v>
      </c>
      <c r="B24" s="4">
        <v>2535</v>
      </c>
      <c r="C24" s="4">
        <v>2568.6</v>
      </c>
      <c r="D24" s="4">
        <v>2520.8000000000002</v>
      </c>
      <c r="E24" s="4">
        <v>2552.1999999999998</v>
      </c>
    </row>
    <row r="25" spans="1:5">
      <c r="A25" t="s">
        <v>24</v>
      </c>
      <c r="B25" s="4">
        <v>2534.4</v>
      </c>
      <c r="C25" s="4">
        <v>2552.6</v>
      </c>
      <c r="D25" s="4">
        <v>2521.6</v>
      </c>
      <c r="E25" s="4">
        <v>2540.8000000000002</v>
      </c>
    </row>
    <row r="26" spans="1:5">
      <c r="A26" t="s">
        <v>25</v>
      </c>
      <c r="B26" s="4">
        <v>2542</v>
      </c>
      <c r="C26" s="4">
        <v>2574.8000000000002</v>
      </c>
      <c r="D26" s="4">
        <v>2537</v>
      </c>
      <c r="E26" s="4">
        <v>2568</v>
      </c>
    </row>
    <row r="27" spans="1:5">
      <c r="A27" t="s">
        <v>26</v>
      </c>
      <c r="B27" s="4">
        <v>2564</v>
      </c>
      <c r="C27" s="4">
        <v>2582.4</v>
      </c>
      <c r="D27" s="4">
        <v>2557</v>
      </c>
      <c r="E27" s="4">
        <v>2558.8000000000002</v>
      </c>
    </row>
    <row r="28" spans="1:5">
      <c r="A28" t="s">
        <v>27</v>
      </c>
      <c r="B28" s="4">
        <v>2565</v>
      </c>
      <c r="C28" s="4">
        <v>2579</v>
      </c>
      <c r="D28" s="4">
        <v>2543.1999999999998</v>
      </c>
      <c r="E28" s="4">
        <v>2556</v>
      </c>
    </row>
    <row r="29" spans="1:5">
      <c r="A29" t="s">
        <v>28</v>
      </c>
      <c r="B29" s="4">
        <v>2579</v>
      </c>
      <c r="C29" s="4">
        <v>2590.1999999999998</v>
      </c>
      <c r="D29" s="4">
        <v>2565</v>
      </c>
      <c r="E29" s="4">
        <v>2572.4</v>
      </c>
    </row>
    <row r="30" spans="1:5">
      <c r="A30" t="s">
        <v>29</v>
      </c>
      <c r="B30" s="4">
        <v>2572.1999999999998</v>
      </c>
      <c r="C30" s="4">
        <v>2573</v>
      </c>
      <c r="D30" s="4">
        <v>2550.1999999999998</v>
      </c>
      <c r="E30" s="4">
        <v>2558</v>
      </c>
    </row>
    <row r="31" spans="1:5">
      <c r="A31" t="s">
        <v>30</v>
      </c>
      <c r="B31" s="4">
        <v>2563.4</v>
      </c>
      <c r="C31" s="4">
        <v>2569.8000000000002</v>
      </c>
      <c r="D31" s="4">
        <v>2548</v>
      </c>
      <c r="E31" s="4">
        <v>2549</v>
      </c>
    </row>
    <row r="32" spans="1:5">
      <c r="A32" t="s">
        <v>31</v>
      </c>
      <c r="B32" s="4">
        <v>2544.8000000000002</v>
      </c>
      <c r="C32" s="4">
        <v>2545.1999999999998</v>
      </c>
      <c r="D32" s="4">
        <v>2493.1999999999998</v>
      </c>
      <c r="E32" s="4">
        <v>2510.8000000000002</v>
      </c>
    </row>
    <row r="33" spans="1:5">
      <c r="A33" t="s">
        <v>32</v>
      </c>
      <c r="B33" s="4">
        <v>2500.1999999999998</v>
      </c>
      <c r="C33" s="4">
        <v>2506.8000000000002</v>
      </c>
      <c r="D33" s="4">
        <v>2459.1999999999998</v>
      </c>
      <c r="E33" s="4">
        <v>2467.6</v>
      </c>
    </row>
    <row r="34" spans="1:5">
      <c r="A34" t="s">
        <v>33</v>
      </c>
      <c r="B34" s="4">
        <v>2463.1999999999998</v>
      </c>
      <c r="C34" s="4">
        <v>2469</v>
      </c>
      <c r="D34" s="4">
        <v>2448.8000000000002</v>
      </c>
      <c r="E34" s="4">
        <v>2461</v>
      </c>
    </row>
    <row r="35" spans="1:5">
      <c r="A35" t="s">
        <v>34</v>
      </c>
      <c r="B35" s="4">
        <v>2456</v>
      </c>
      <c r="C35" s="4">
        <v>2475</v>
      </c>
      <c r="D35" s="4">
        <v>2449.8000000000002</v>
      </c>
      <c r="E35" s="4">
        <v>2454.8000000000002</v>
      </c>
    </row>
    <row r="36" spans="1:5">
      <c r="A36" t="s">
        <v>35</v>
      </c>
      <c r="B36" s="4">
        <v>2461.1999999999998</v>
      </c>
      <c r="C36" s="4">
        <v>2468</v>
      </c>
      <c r="D36" s="4">
        <v>2435.4</v>
      </c>
      <c r="E36" s="4">
        <v>2439.4</v>
      </c>
    </row>
    <row r="37" spans="1:5">
      <c r="A37" t="s">
        <v>36</v>
      </c>
      <c r="B37" s="4">
        <v>2431.1999999999998</v>
      </c>
      <c r="C37" s="4">
        <v>2472</v>
      </c>
      <c r="D37" s="4">
        <v>2431</v>
      </c>
      <c r="E37" s="4">
        <v>2469</v>
      </c>
    </row>
    <row r="38" spans="1:5">
      <c r="A38" t="s">
        <v>37</v>
      </c>
      <c r="B38" s="4">
        <v>2477</v>
      </c>
      <c r="C38" s="4">
        <v>2477.8000000000002</v>
      </c>
      <c r="D38" s="4">
        <v>2455.1999999999998</v>
      </c>
      <c r="E38" s="4">
        <v>2464</v>
      </c>
    </row>
    <row r="39" spans="1:5">
      <c r="A39" t="s">
        <v>38</v>
      </c>
      <c r="B39" s="4">
        <v>2466.6</v>
      </c>
      <c r="C39" s="4">
        <v>2499.1999999999998</v>
      </c>
      <c r="D39" s="4">
        <v>2461.1999999999998</v>
      </c>
      <c r="E39" s="4">
        <v>2469</v>
      </c>
    </row>
    <row r="40" spans="1:5">
      <c r="A40" t="s">
        <v>39</v>
      </c>
      <c r="B40" s="4">
        <v>2473</v>
      </c>
      <c r="C40" s="4">
        <v>2486</v>
      </c>
      <c r="D40" s="4">
        <v>2463.4</v>
      </c>
      <c r="E40" s="4">
        <v>2469.6</v>
      </c>
    </row>
    <row r="41" spans="1:5">
      <c r="A41" t="s">
        <v>40</v>
      </c>
      <c r="B41" s="4">
        <v>2469.6</v>
      </c>
      <c r="C41" s="4">
        <v>2469.8000000000002</v>
      </c>
      <c r="D41" s="4">
        <v>2431.6</v>
      </c>
      <c r="E41" s="4">
        <v>2444.8000000000002</v>
      </c>
    </row>
    <row r="42" spans="1:5">
      <c r="A42" t="s">
        <v>41</v>
      </c>
      <c r="B42" s="4">
        <v>2442.8000000000002</v>
      </c>
      <c r="C42" s="4">
        <v>2495</v>
      </c>
      <c r="D42" s="4">
        <v>2429</v>
      </c>
      <c r="E42" s="4">
        <v>2479.6</v>
      </c>
    </row>
    <row r="43" spans="1:5">
      <c r="A43" t="s">
        <v>42</v>
      </c>
      <c r="B43" s="4">
        <v>2467.8000000000002</v>
      </c>
      <c r="C43" s="4">
        <v>2478.8000000000002</v>
      </c>
      <c r="D43" s="4">
        <v>2425.1999999999998</v>
      </c>
      <c r="E43" s="4">
        <v>2430.8000000000002</v>
      </c>
    </row>
    <row r="44" spans="1:5">
      <c r="A44" t="s">
        <v>43</v>
      </c>
      <c r="B44" s="4">
        <v>2427.4</v>
      </c>
      <c r="C44" s="4">
        <v>2435.6</v>
      </c>
      <c r="D44" s="4">
        <v>2418.1999999999998</v>
      </c>
      <c r="E44" s="4">
        <v>2422.6</v>
      </c>
    </row>
    <row r="45" spans="1:5">
      <c r="A45" t="s">
        <v>44</v>
      </c>
      <c r="B45" s="4">
        <v>2415</v>
      </c>
      <c r="C45" s="4">
        <v>2440</v>
      </c>
      <c r="D45" s="4">
        <v>2411</v>
      </c>
      <c r="E45" s="4">
        <v>2428.6</v>
      </c>
    </row>
    <row r="46" spans="1:5">
      <c r="A46" t="s">
        <v>45</v>
      </c>
      <c r="B46" s="4">
        <v>2427</v>
      </c>
      <c r="C46" s="4">
        <v>2464.8000000000002</v>
      </c>
      <c r="D46" s="4">
        <v>2412.4</v>
      </c>
      <c r="E46" s="4">
        <v>2446.4</v>
      </c>
    </row>
    <row r="47" spans="1:5">
      <c r="A47" t="s">
        <v>46</v>
      </c>
      <c r="B47" s="4">
        <v>2448.6</v>
      </c>
      <c r="C47" s="4">
        <v>2477</v>
      </c>
      <c r="D47" s="4">
        <v>2446.1999999999998</v>
      </c>
      <c r="E47" s="4">
        <v>2457</v>
      </c>
    </row>
    <row r="48" spans="1:5">
      <c r="A48" t="s">
        <v>47</v>
      </c>
      <c r="B48" s="4">
        <v>2462</v>
      </c>
      <c r="C48" s="4">
        <v>2464.8000000000002</v>
      </c>
      <c r="D48" s="4">
        <v>2413.6</v>
      </c>
      <c r="E48" s="4">
        <v>2417</v>
      </c>
    </row>
    <row r="49" spans="1:5">
      <c r="A49" t="s">
        <v>48</v>
      </c>
      <c r="B49" s="4">
        <v>2412</v>
      </c>
      <c r="C49" s="4">
        <v>2429</v>
      </c>
      <c r="D49" s="4">
        <v>2409.6</v>
      </c>
      <c r="E49" s="4">
        <v>2422.4</v>
      </c>
    </row>
    <row r="50" spans="1:5">
      <c r="A50" t="s">
        <v>49</v>
      </c>
      <c r="B50" s="4">
        <v>2418.4</v>
      </c>
      <c r="C50" s="4">
        <v>2430</v>
      </c>
      <c r="D50" s="4">
        <v>2380.6</v>
      </c>
      <c r="E50" s="4">
        <v>2419.1999999999998</v>
      </c>
    </row>
    <row r="51" spans="1:5">
      <c r="A51" t="s">
        <v>50</v>
      </c>
      <c r="B51" s="4">
        <v>2423.6</v>
      </c>
      <c r="C51" s="4">
        <v>2449</v>
      </c>
      <c r="D51" s="4">
        <v>2414.6</v>
      </c>
      <c r="E51" s="4">
        <v>2422.8000000000002</v>
      </c>
    </row>
    <row r="52" spans="1:5">
      <c r="A52" t="s">
        <v>51</v>
      </c>
      <c r="B52" s="4">
        <v>2425</v>
      </c>
      <c r="C52" s="4">
        <v>2426.1999999999998</v>
      </c>
      <c r="D52" s="4">
        <v>2400</v>
      </c>
      <c r="E52" s="4">
        <v>2402.6</v>
      </c>
    </row>
    <row r="53" spans="1:5">
      <c r="A53" t="s">
        <v>52</v>
      </c>
      <c r="B53" s="4">
        <v>2401.6</v>
      </c>
      <c r="C53" s="4">
        <v>2402.6</v>
      </c>
      <c r="D53" s="4">
        <v>2373.4</v>
      </c>
      <c r="E53" s="4">
        <v>2378.1999999999998</v>
      </c>
    </row>
    <row r="54" spans="1:5">
      <c r="A54" t="s">
        <v>53</v>
      </c>
      <c r="B54" s="4">
        <v>2374.8000000000002</v>
      </c>
      <c r="C54" s="4">
        <v>2406.6</v>
      </c>
      <c r="D54" s="4">
        <v>2371</v>
      </c>
      <c r="E54" s="4">
        <v>2382.4</v>
      </c>
    </row>
    <row r="55" spans="1:5">
      <c r="A55" t="s">
        <v>54</v>
      </c>
      <c r="B55" s="4">
        <v>2375</v>
      </c>
      <c r="C55" s="4">
        <v>2397</v>
      </c>
      <c r="D55" s="4">
        <v>2369.1999999999998</v>
      </c>
      <c r="E55" s="4">
        <v>2374</v>
      </c>
    </row>
    <row r="56" spans="1:5">
      <c r="A56" t="s">
        <v>55</v>
      </c>
      <c r="B56" s="4">
        <v>2372.4</v>
      </c>
      <c r="C56" s="4">
        <v>2390.6</v>
      </c>
      <c r="D56" s="4">
        <v>2361.6</v>
      </c>
      <c r="E56" s="4">
        <v>2365</v>
      </c>
    </row>
    <row r="57" spans="1:5">
      <c r="A57" t="s">
        <v>56</v>
      </c>
      <c r="B57" s="4">
        <v>2370.8000000000002</v>
      </c>
      <c r="C57" s="4">
        <v>2380.8000000000002</v>
      </c>
      <c r="D57" s="4">
        <v>2363.6</v>
      </c>
      <c r="E57" s="4">
        <v>2372.1999999999998</v>
      </c>
    </row>
    <row r="58" spans="1:5">
      <c r="A58" t="s">
        <v>57</v>
      </c>
      <c r="B58" s="4">
        <v>2373</v>
      </c>
      <c r="C58" s="4">
        <v>2388</v>
      </c>
      <c r="D58" s="4">
        <v>2359.4</v>
      </c>
      <c r="E58" s="4">
        <v>2363.8000000000002</v>
      </c>
    </row>
    <row r="59" spans="1:5">
      <c r="A59" t="s">
        <v>58</v>
      </c>
      <c r="B59" s="4">
        <v>2361</v>
      </c>
      <c r="C59" s="4">
        <v>2376.4</v>
      </c>
      <c r="D59" s="4">
        <v>2361</v>
      </c>
      <c r="E59" s="4">
        <v>2363.1999999999998</v>
      </c>
    </row>
    <row r="60" spans="1:5">
      <c r="A60" t="s">
        <v>59</v>
      </c>
      <c r="B60" s="4">
        <v>2358.4</v>
      </c>
      <c r="C60" s="4">
        <v>2385</v>
      </c>
      <c r="D60" s="4">
        <v>2358</v>
      </c>
      <c r="E60" s="4">
        <v>2369.6</v>
      </c>
    </row>
    <row r="61" spans="1:5">
      <c r="A61" t="s">
        <v>60</v>
      </c>
      <c r="B61" s="4">
        <v>2369.6</v>
      </c>
      <c r="C61" s="4">
        <v>2372</v>
      </c>
      <c r="D61" s="4">
        <v>2337.6</v>
      </c>
      <c r="E61" s="4">
        <v>2351.1999999999998</v>
      </c>
    </row>
    <row r="62" spans="1:5">
      <c r="A62" t="s">
        <v>61</v>
      </c>
      <c r="B62" s="4">
        <v>2354.8000000000002</v>
      </c>
      <c r="C62" s="4">
        <v>2368.8000000000002</v>
      </c>
      <c r="D62" s="4">
        <v>2345.6</v>
      </c>
      <c r="E62" s="4">
        <v>2367.8000000000002</v>
      </c>
    </row>
    <row r="63" spans="1:5">
      <c r="A63" t="s">
        <v>62</v>
      </c>
      <c r="B63" s="4">
        <v>2360.6</v>
      </c>
      <c r="C63" s="4">
        <v>2393.1999999999998</v>
      </c>
      <c r="D63" s="4">
        <v>2360.1999999999998</v>
      </c>
      <c r="E63" s="4">
        <v>2384.4</v>
      </c>
    </row>
    <row r="64" spans="1:5">
      <c r="A64" t="s">
        <v>63</v>
      </c>
      <c r="B64" s="4">
        <v>2385.4</v>
      </c>
      <c r="C64" s="4">
        <v>2394.8000000000002</v>
      </c>
      <c r="D64" s="4">
        <v>2385.1999999999998</v>
      </c>
      <c r="E64" s="4">
        <v>2392.1999999999998</v>
      </c>
    </row>
    <row r="65" spans="1:5">
      <c r="A65" t="s">
        <v>64</v>
      </c>
      <c r="B65" s="4">
        <v>2396</v>
      </c>
      <c r="C65" s="4">
        <v>2409</v>
      </c>
      <c r="D65" s="4">
        <v>2389.1999999999998</v>
      </c>
      <c r="E65" s="4">
        <v>2391.1999999999998</v>
      </c>
    </row>
    <row r="66" spans="1:5">
      <c r="A66" t="s">
        <v>65</v>
      </c>
      <c r="B66" s="4">
        <v>2393.6</v>
      </c>
      <c r="C66" s="4">
        <v>2421.4</v>
      </c>
      <c r="D66" s="4">
        <v>2385.1999999999998</v>
      </c>
      <c r="E66" s="4">
        <v>2418.1999999999998</v>
      </c>
    </row>
    <row r="67" spans="1:5">
      <c r="A67" t="s">
        <v>66</v>
      </c>
      <c r="B67" s="4">
        <v>2419.6</v>
      </c>
      <c r="C67" s="4">
        <v>2422.1999999999998</v>
      </c>
      <c r="D67" s="4">
        <v>2405.4</v>
      </c>
      <c r="E67" s="4">
        <v>2411.6</v>
      </c>
    </row>
    <row r="68" spans="1:5">
      <c r="A68" t="s">
        <v>67</v>
      </c>
      <c r="B68" s="4">
        <v>2407.1999999999998</v>
      </c>
      <c r="C68" s="4">
        <v>2408.8000000000002</v>
      </c>
      <c r="D68" s="4">
        <v>2365.1999999999998</v>
      </c>
      <c r="E68" s="4">
        <v>2367.8000000000002</v>
      </c>
    </row>
    <row r="69" spans="1:5">
      <c r="A69" t="s">
        <v>68</v>
      </c>
      <c r="B69" s="4">
        <v>2364.8000000000002</v>
      </c>
      <c r="C69" s="4">
        <v>2370.6</v>
      </c>
      <c r="D69" s="4">
        <v>2331.6</v>
      </c>
      <c r="E69" s="4">
        <v>2357.6</v>
      </c>
    </row>
    <row r="70" spans="1:5">
      <c r="A70" t="s">
        <v>69</v>
      </c>
      <c r="B70" s="4">
        <v>2355.4</v>
      </c>
      <c r="C70" s="4">
        <v>2356.6</v>
      </c>
      <c r="D70" s="4">
        <v>2335.6</v>
      </c>
      <c r="E70" s="4">
        <v>2339.6</v>
      </c>
    </row>
    <row r="71" spans="1:5">
      <c r="A71" t="s">
        <v>70</v>
      </c>
      <c r="B71" s="4">
        <v>2343</v>
      </c>
      <c r="C71" s="4">
        <v>2343</v>
      </c>
      <c r="D71" s="4">
        <v>2327.6</v>
      </c>
      <c r="E71" s="4">
        <v>2329.1999999999998</v>
      </c>
    </row>
    <row r="72" spans="1:5">
      <c r="A72" t="s">
        <v>71</v>
      </c>
      <c r="B72" s="4">
        <v>2328.8000000000002</v>
      </c>
      <c r="C72" s="4">
        <v>2330</v>
      </c>
      <c r="D72" s="4">
        <v>2299.1999999999998</v>
      </c>
      <c r="E72" s="4">
        <v>2303.4</v>
      </c>
    </row>
    <row r="73" spans="1:5">
      <c r="A73" t="s">
        <v>72</v>
      </c>
      <c r="B73" s="4">
        <v>2320.8000000000002</v>
      </c>
      <c r="C73" s="4">
        <v>2328.8000000000002</v>
      </c>
      <c r="D73" s="4">
        <v>2295.8000000000002</v>
      </c>
      <c r="E73" s="4">
        <v>2316.4</v>
      </c>
    </row>
    <row r="74" spans="1:5">
      <c r="A74" t="s">
        <v>73</v>
      </c>
      <c r="B74" s="4">
        <v>2316.1999999999998</v>
      </c>
      <c r="C74" s="4">
        <v>2350.6</v>
      </c>
      <c r="D74" s="4">
        <v>2314</v>
      </c>
      <c r="E74" s="4">
        <v>2323</v>
      </c>
    </row>
    <row r="75" spans="1:5">
      <c r="A75" t="s">
        <v>74</v>
      </c>
      <c r="B75" s="4">
        <v>2321.6</v>
      </c>
      <c r="C75" s="4">
        <v>2331.1999999999998</v>
      </c>
      <c r="D75" s="4">
        <v>2302.4</v>
      </c>
      <c r="E75" s="4">
        <v>2309.8000000000002</v>
      </c>
    </row>
    <row r="76" spans="1:5">
      <c r="A76" t="s">
        <v>75</v>
      </c>
      <c r="B76" s="4">
        <v>2312.4</v>
      </c>
      <c r="C76" s="4">
        <v>2331.8000000000002</v>
      </c>
      <c r="D76" s="4">
        <v>2304.1999999999998</v>
      </c>
      <c r="E76" s="4">
        <v>2323.6</v>
      </c>
    </row>
    <row r="77" spans="1:5">
      <c r="A77" t="s">
        <v>76</v>
      </c>
      <c r="B77" s="4">
        <v>2316.1999999999998</v>
      </c>
      <c r="C77" s="4">
        <v>2317</v>
      </c>
      <c r="D77" s="4">
        <v>2293.1999999999998</v>
      </c>
      <c r="E77" s="4">
        <v>2295</v>
      </c>
    </row>
    <row r="78" spans="1:5">
      <c r="A78" t="s">
        <v>77</v>
      </c>
      <c r="B78" s="4">
        <v>2295.8000000000002</v>
      </c>
      <c r="C78" s="4">
        <v>2297</v>
      </c>
      <c r="D78" s="4">
        <v>2248.1999999999998</v>
      </c>
      <c r="E78" s="4">
        <v>2249.4</v>
      </c>
    </row>
    <row r="79" spans="1:5">
      <c r="A79" t="s">
        <v>78</v>
      </c>
      <c r="B79" s="4">
        <v>2248</v>
      </c>
      <c r="C79" s="4">
        <v>2269</v>
      </c>
      <c r="D79" s="4">
        <v>2243.1999999999998</v>
      </c>
      <c r="E79" s="4">
        <v>2248</v>
      </c>
    </row>
    <row r="80" spans="1:5">
      <c r="A80" t="s">
        <v>79</v>
      </c>
      <c r="B80" s="4">
        <v>2246.6</v>
      </c>
      <c r="C80" s="4">
        <v>2257.6</v>
      </c>
      <c r="D80" s="4">
        <v>2230</v>
      </c>
      <c r="E80" s="4">
        <v>2232.1999999999998</v>
      </c>
    </row>
    <row r="81" spans="1:7">
      <c r="A81" t="s">
        <v>80</v>
      </c>
      <c r="B81" s="4">
        <v>2228.6</v>
      </c>
      <c r="C81" s="4">
        <v>2238.1999999999998</v>
      </c>
      <c r="D81" s="4">
        <v>2208.4</v>
      </c>
      <c r="E81" s="4">
        <v>2221.8000000000002</v>
      </c>
    </row>
    <row r="82" spans="1:7">
      <c r="A82" t="s">
        <v>81</v>
      </c>
      <c r="B82" s="4">
        <v>2215</v>
      </c>
      <c r="C82" s="4">
        <v>2233</v>
      </c>
      <c r="D82" s="4">
        <v>2214.4</v>
      </c>
      <c r="E82" s="4">
        <v>2216</v>
      </c>
    </row>
    <row r="83" spans="1:7">
      <c r="A83" t="s">
        <v>82</v>
      </c>
      <c r="B83" s="4">
        <v>2215.6</v>
      </c>
      <c r="C83" s="4">
        <v>2244.6</v>
      </c>
      <c r="D83" s="4">
        <v>2202.1999999999998</v>
      </c>
      <c r="E83" s="4">
        <v>2234.4</v>
      </c>
    </row>
    <row r="84" spans="1:7">
      <c r="A84" t="s">
        <v>83</v>
      </c>
      <c r="B84" s="4">
        <v>2232.8000000000002</v>
      </c>
      <c r="C84" s="4">
        <v>2240.6</v>
      </c>
      <c r="D84" s="4">
        <v>2206.1999999999998</v>
      </c>
      <c r="E84" s="4">
        <v>2210.8000000000002</v>
      </c>
    </row>
    <row r="85" spans="1:7">
      <c r="A85" t="s">
        <v>84</v>
      </c>
      <c r="B85" s="4">
        <v>2208.1999999999998</v>
      </c>
      <c r="C85" s="4">
        <v>2217.8000000000002</v>
      </c>
      <c r="D85" s="4">
        <v>2198.8000000000002</v>
      </c>
      <c r="E85" s="4">
        <v>2210</v>
      </c>
    </row>
    <row r="86" spans="1:7">
      <c r="A86" t="s">
        <v>85</v>
      </c>
      <c r="B86" s="4">
        <v>2210</v>
      </c>
      <c r="C86" s="4">
        <v>2243.8000000000002</v>
      </c>
      <c r="D86" s="4">
        <v>2205.4</v>
      </c>
      <c r="E86" s="4">
        <v>2241.1999999999998</v>
      </c>
    </row>
    <row r="87" spans="1:7">
      <c r="A87" t="s">
        <v>86</v>
      </c>
      <c r="B87" s="4">
        <v>2248.1999999999998</v>
      </c>
      <c r="C87" s="4">
        <v>2362.8000000000002</v>
      </c>
      <c r="D87" s="4">
        <v>2242</v>
      </c>
      <c r="E87" s="4">
        <v>2341.1999999999998</v>
      </c>
    </row>
    <row r="88" spans="1:7">
      <c r="A88" t="s">
        <v>87</v>
      </c>
      <c r="B88" s="4">
        <v>2340.1999999999998</v>
      </c>
      <c r="C88" s="4">
        <v>2347.8000000000002</v>
      </c>
      <c r="D88" s="4">
        <v>2326.1999999999998</v>
      </c>
      <c r="E88" s="4">
        <v>2337.8000000000002</v>
      </c>
    </row>
    <row r="89" spans="1:7">
      <c r="A89" t="s">
        <v>88</v>
      </c>
      <c r="B89" s="4">
        <v>2331.6</v>
      </c>
      <c r="C89" s="4">
        <v>2332</v>
      </c>
      <c r="D89" s="4">
        <v>2302.1999999999998</v>
      </c>
      <c r="E89" s="4">
        <v>2323.6</v>
      </c>
    </row>
    <row r="90" spans="1:7">
      <c r="A90" t="s">
        <v>89</v>
      </c>
      <c r="B90" s="4">
        <v>2329</v>
      </c>
      <c r="C90" s="4">
        <v>2353.8000000000002</v>
      </c>
      <c r="D90" s="4">
        <v>2304.1999999999998</v>
      </c>
      <c r="E90" s="4">
        <v>2330.4</v>
      </c>
      <c r="G90" s="2"/>
    </row>
    <row r="91" spans="1:7">
      <c r="A91" t="s">
        <v>90</v>
      </c>
      <c r="B91" s="4">
        <v>2328.6</v>
      </c>
      <c r="C91" s="4">
        <v>2336.4</v>
      </c>
      <c r="D91" s="4">
        <v>2295.6</v>
      </c>
      <c r="E91" s="4">
        <v>2300.8000000000002</v>
      </c>
      <c r="G91" s="2"/>
    </row>
    <row r="92" spans="1:7">
      <c r="A92" t="s">
        <v>91</v>
      </c>
      <c r="B92" s="4">
        <v>2335</v>
      </c>
      <c r="C92" s="4">
        <v>2354</v>
      </c>
      <c r="D92" s="4">
        <v>2304.1999999999998</v>
      </c>
      <c r="E92" s="4">
        <v>2329</v>
      </c>
      <c r="G92" s="2"/>
    </row>
    <row r="93" spans="1:7">
      <c r="A93" t="s">
        <v>92</v>
      </c>
      <c r="B93" s="4">
        <v>2320</v>
      </c>
      <c r="C93" s="4">
        <v>2323.8000000000002</v>
      </c>
      <c r="D93" s="4">
        <v>2265.1999999999998</v>
      </c>
      <c r="E93" s="4">
        <v>2269.4</v>
      </c>
      <c r="G93" s="2"/>
    </row>
    <row r="94" spans="1:7">
      <c r="A94" t="s">
        <v>93</v>
      </c>
      <c r="B94" s="4">
        <v>2261.6</v>
      </c>
      <c r="C94" s="4">
        <v>2263.4</v>
      </c>
      <c r="D94" s="4">
        <v>2231</v>
      </c>
      <c r="E94" s="4">
        <v>2232.4</v>
      </c>
      <c r="G94" s="2"/>
    </row>
    <row r="95" spans="1:7">
      <c r="A95" t="s">
        <v>94</v>
      </c>
      <c r="B95" s="4">
        <v>2238.6</v>
      </c>
      <c r="C95" s="4">
        <v>2255</v>
      </c>
      <c r="D95" s="4">
        <v>2232.6</v>
      </c>
      <c r="E95" s="4">
        <v>2246.8000000000002</v>
      </c>
      <c r="G95" s="2"/>
    </row>
    <row r="96" spans="1:7">
      <c r="A96" t="s">
        <v>95</v>
      </c>
      <c r="B96" s="4">
        <v>2245</v>
      </c>
      <c r="C96" s="4">
        <v>2245.8000000000002</v>
      </c>
      <c r="D96" s="4">
        <v>2189.6</v>
      </c>
      <c r="E96" s="4">
        <v>2195</v>
      </c>
      <c r="G96" s="2"/>
    </row>
    <row r="97" spans="1:7">
      <c r="A97" t="s">
        <v>96</v>
      </c>
      <c r="B97" s="4">
        <v>2193</v>
      </c>
      <c r="C97" s="4">
        <v>2216</v>
      </c>
      <c r="D97" s="4">
        <v>2184.1999999999998</v>
      </c>
      <c r="E97" s="4">
        <v>2203.6</v>
      </c>
      <c r="G97" s="2"/>
    </row>
    <row r="98" spans="1:7">
      <c r="A98" t="s">
        <v>97</v>
      </c>
      <c r="B98" s="4">
        <v>2200</v>
      </c>
      <c r="C98" s="4">
        <v>2242.8000000000002</v>
      </c>
      <c r="D98" s="4">
        <v>2185.1999999999998</v>
      </c>
      <c r="E98" s="4">
        <v>2221.4</v>
      </c>
      <c r="G98" s="2"/>
    </row>
    <row r="99" spans="1:7">
      <c r="A99" t="s">
        <v>98</v>
      </c>
      <c r="B99" s="4">
        <v>2213</v>
      </c>
      <c r="C99" s="4">
        <v>2237</v>
      </c>
      <c r="D99" s="4">
        <v>2208</v>
      </c>
      <c r="E99" s="4">
        <v>2218.6</v>
      </c>
      <c r="G99" s="2"/>
    </row>
    <row r="100" spans="1:7">
      <c r="A100" t="s">
        <v>99</v>
      </c>
      <c r="B100" s="4">
        <v>2210.1999999999998</v>
      </c>
      <c r="C100" s="4">
        <v>2229.1999999999998</v>
      </c>
      <c r="D100" s="4">
        <v>2192.6</v>
      </c>
      <c r="E100" s="4">
        <v>2200.1999999999998</v>
      </c>
      <c r="G100" s="2"/>
    </row>
    <row r="101" spans="1:7">
      <c r="A101" t="s">
        <v>100</v>
      </c>
      <c r="B101" s="4">
        <v>2198</v>
      </c>
      <c r="C101" s="4">
        <v>2320</v>
      </c>
      <c r="D101" s="4">
        <v>2197.8000000000002</v>
      </c>
      <c r="E101" s="4">
        <v>2257.1999999999998</v>
      </c>
      <c r="G101" s="2"/>
    </row>
    <row r="102" spans="1:7">
      <c r="A102" t="s">
        <v>101</v>
      </c>
      <c r="B102" s="4">
        <v>2250</v>
      </c>
      <c r="C102" s="4">
        <v>2316.4</v>
      </c>
      <c r="D102" s="4">
        <v>2240.6</v>
      </c>
      <c r="E102" s="4">
        <v>2315.6</v>
      </c>
      <c r="G102" s="2"/>
    </row>
    <row r="103" spans="1:7">
      <c r="A103" t="s">
        <v>102</v>
      </c>
      <c r="B103" s="4">
        <v>2306.4</v>
      </c>
      <c r="C103" s="4">
        <v>2313.6</v>
      </c>
      <c r="D103" s="4">
        <v>2262</v>
      </c>
      <c r="E103" s="4">
        <v>2276.6</v>
      </c>
      <c r="G103" s="2"/>
    </row>
    <row r="104" spans="1:7">
      <c r="A104" t="s">
        <v>103</v>
      </c>
      <c r="B104" s="4">
        <v>2283.1999999999998</v>
      </c>
      <c r="C104" s="4">
        <v>2345</v>
      </c>
      <c r="D104" s="4">
        <v>2280.6</v>
      </c>
      <c r="E104" s="4">
        <v>2323.8000000000002</v>
      </c>
      <c r="G104" s="2"/>
    </row>
    <row r="105" spans="1:7">
      <c r="A105" t="s">
        <v>104</v>
      </c>
      <c r="B105" s="4">
        <v>2313.4</v>
      </c>
      <c r="C105" s="4">
        <v>2333.6</v>
      </c>
      <c r="D105" s="4">
        <v>2310.1999999999998</v>
      </c>
      <c r="E105" s="4">
        <v>2321.4</v>
      </c>
      <c r="G105" s="2"/>
    </row>
    <row r="106" spans="1:7">
      <c r="A106" t="s">
        <v>105</v>
      </c>
      <c r="B106" s="4">
        <v>2320.4</v>
      </c>
      <c r="C106" s="4">
        <v>2328</v>
      </c>
      <c r="D106" s="4">
        <v>2305.4</v>
      </c>
      <c r="E106" s="4">
        <v>2320</v>
      </c>
      <c r="G106" s="2"/>
    </row>
    <row r="107" spans="1:7">
      <c r="A107" t="s">
        <v>106</v>
      </c>
      <c r="B107" s="4">
        <v>2318.1999999999998</v>
      </c>
      <c r="C107" s="4">
        <v>2343.6</v>
      </c>
      <c r="D107" s="4">
        <v>2288.6</v>
      </c>
      <c r="E107" s="4">
        <v>2307.1999999999998</v>
      </c>
      <c r="G107" s="2"/>
    </row>
    <row r="108" spans="1:7">
      <c r="A108" t="s">
        <v>107</v>
      </c>
      <c r="B108" s="4">
        <v>2300</v>
      </c>
      <c r="C108" s="4">
        <v>2324.8000000000002</v>
      </c>
      <c r="D108" s="4">
        <v>2283</v>
      </c>
      <c r="E108" s="4">
        <v>2302.4</v>
      </c>
      <c r="G108" s="2"/>
    </row>
    <row r="109" spans="1:7">
      <c r="A109" t="s">
        <v>108</v>
      </c>
      <c r="B109" s="4">
        <v>2305</v>
      </c>
      <c r="C109" s="4">
        <v>2323</v>
      </c>
      <c r="D109" s="4">
        <v>2290.1999999999998</v>
      </c>
      <c r="E109" s="4">
        <v>2298.8000000000002</v>
      </c>
      <c r="G109" s="2"/>
    </row>
    <row r="110" spans="1:7">
      <c r="A110" t="s">
        <v>109</v>
      </c>
      <c r="B110" s="4">
        <v>2309.6</v>
      </c>
      <c r="C110" s="4">
        <v>2319</v>
      </c>
      <c r="D110" s="4">
        <v>2282.1999999999998</v>
      </c>
      <c r="E110" s="4">
        <v>2309.4</v>
      </c>
      <c r="G110" s="2"/>
    </row>
    <row r="111" spans="1:7">
      <c r="A111" t="s">
        <v>110</v>
      </c>
      <c r="B111" s="4">
        <v>2318</v>
      </c>
      <c r="C111" s="4">
        <v>2344.1999999999998</v>
      </c>
      <c r="D111" s="4">
        <v>2310.8000000000002</v>
      </c>
      <c r="E111" s="4">
        <v>2332.6</v>
      </c>
      <c r="G111" s="2"/>
    </row>
    <row r="112" spans="1:7">
      <c r="A112" t="s">
        <v>111</v>
      </c>
      <c r="B112" s="4">
        <v>2337</v>
      </c>
      <c r="C112" s="4">
        <v>2338.4</v>
      </c>
      <c r="D112" s="4">
        <v>2328</v>
      </c>
      <c r="E112" s="4">
        <v>2333.8000000000002</v>
      </c>
      <c r="G112" s="2"/>
    </row>
    <row r="113" spans="1:7">
      <c r="A113" t="s">
        <v>112</v>
      </c>
      <c r="B113" s="4">
        <v>2334.8000000000002</v>
      </c>
      <c r="C113" s="4">
        <v>2365</v>
      </c>
      <c r="D113" s="4">
        <v>2328.1999999999998</v>
      </c>
      <c r="E113" s="4">
        <v>2351</v>
      </c>
      <c r="G113" s="2"/>
    </row>
    <row r="114" spans="1:7">
      <c r="A114" t="s">
        <v>113</v>
      </c>
      <c r="B114" s="4">
        <v>2355</v>
      </c>
      <c r="C114" s="4">
        <v>2357.8000000000002</v>
      </c>
      <c r="D114" s="4">
        <v>2323.1999999999998</v>
      </c>
      <c r="E114" s="4">
        <v>2324.4</v>
      </c>
      <c r="G114" s="2"/>
    </row>
    <row r="115" spans="1:7">
      <c r="A115" t="s">
        <v>114</v>
      </c>
      <c r="B115" s="4">
        <v>2318</v>
      </c>
      <c r="C115" s="4">
        <v>2337.8000000000002</v>
      </c>
      <c r="D115" s="4">
        <v>2315.4</v>
      </c>
      <c r="E115" s="4">
        <v>2322</v>
      </c>
      <c r="G115" s="2"/>
    </row>
    <row r="116" spans="1:7">
      <c r="A116" t="s">
        <v>115</v>
      </c>
      <c r="B116" s="4">
        <v>2322</v>
      </c>
      <c r="C116" s="4">
        <v>2334.4</v>
      </c>
      <c r="D116" s="4">
        <v>2304</v>
      </c>
      <c r="E116" s="4">
        <v>2307.4</v>
      </c>
      <c r="G116" s="2"/>
    </row>
    <row r="117" spans="1:7">
      <c r="A117" t="s">
        <v>116</v>
      </c>
      <c r="B117" s="4">
        <v>2305.8000000000002</v>
      </c>
      <c r="C117" s="4">
        <v>2309.4</v>
      </c>
      <c r="D117" s="4">
        <v>2245.4</v>
      </c>
      <c r="E117" s="4">
        <v>2252</v>
      </c>
      <c r="G117" s="2"/>
    </row>
    <row r="118" spans="1:7">
      <c r="A118" t="s">
        <v>117</v>
      </c>
      <c r="B118" s="4">
        <v>2250</v>
      </c>
      <c r="C118" s="4">
        <v>2255.8000000000002</v>
      </c>
      <c r="D118" s="4">
        <v>2233.4</v>
      </c>
      <c r="E118" s="4">
        <v>2244</v>
      </c>
      <c r="G118" s="2"/>
    </row>
    <row r="119" spans="1:7">
      <c r="A119" t="s">
        <v>118</v>
      </c>
      <c r="B119" s="4">
        <v>2245</v>
      </c>
      <c r="C119" s="4">
        <v>2269.8000000000002</v>
      </c>
      <c r="D119" s="4">
        <v>2237</v>
      </c>
      <c r="E119" s="4">
        <v>2245.4</v>
      </c>
      <c r="G119" s="2"/>
    </row>
    <row r="120" spans="1:7">
      <c r="A120" t="s">
        <v>119</v>
      </c>
      <c r="B120" s="4">
        <v>2252</v>
      </c>
      <c r="C120" s="4">
        <v>2261</v>
      </c>
      <c r="D120" s="4">
        <v>2238.4</v>
      </c>
      <c r="E120" s="4">
        <v>2255.1999999999998</v>
      </c>
      <c r="G120" s="2"/>
    </row>
    <row r="121" spans="1:7">
      <c r="A121" t="s">
        <v>120</v>
      </c>
      <c r="B121" s="4">
        <v>2257.4</v>
      </c>
      <c r="C121" s="4">
        <v>2318.1999999999998</v>
      </c>
      <c r="D121" s="4">
        <v>2255.4</v>
      </c>
      <c r="E121" s="4">
        <v>2306.1999999999998</v>
      </c>
      <c r="G121" s="2"/>
    </row>
    <row r="122" spans="1:7">
      <c r="A122" t="s">
        <v>121</v>
      </c>
      <c r="B122" s="4">
        <v>2311.1999999999998</v>
      </c>
      <c r="C122" s="4">
        <v>2316</v>
      </c>
      <c r="D122" s="4">
        <v>2289.1999999999998</v>
      </c>
      <c r="E122" s="4">
        <v>2307.1999999999998</v>
      </c>
      <c r="G122" s="2"/>
    </row>
    <row r="123" spans="1:7">
      <c r="A123" t="s">
        <v>122</v>
      </c>
      <c r="B123" s="4">
        <v>2305.4</v>
      </c>
      <c r="C123" s="4">
        <v>2330</v>
      </c>
      <c r="D123" s="4">
        <v>2293</v>
      </c>
      <c r="E123" s="4">
        <v>2307</v>
      </c>
      <c r="G123" s="2"/>
    </row>
    <row r="124" spans="1:7">
      <c r="A124" t="s">
        <v>123</v>
      </c>
      <c r="B124" s="4">
        <v>2309</v>
      </c>
      <c r="C124" s="4">
        <v>2314.6</v>
      </c>
      <c r="D124" s="4">
        <v>2261.1999999999998</v>
      </c>
      <c r="E124" s="4">
        <v>2290.8000000000002</v>
      </c>
      <c r="G124" s="2"/>
    </row>
    <row r="125" spans="1:7">
      <c r="A125" t="s">
        <v>124</v>
      </c>
      <c r="B125" s="4">
        <v>2296.8000000000002</v>
      </c>
      <c r="C125" s="4">
        <v>2310</v>
      </c>
      <c r="D125" s="4">
        <v>2279</v>
      </c>
      <c r="E125" s="4">
        <v>2292</v>
      </c>
      <c r="G125" s="2"/>
    </row>
    <row r="126" spans="1:7">
      <c r="A126" t="s">
        <v>125</v>
      </c>
      <c r="B126" s="4">
        <v>2275</v>
      </c>
      <c r="C126" s="4">
        <v>2282.8000000000002</v>
      </c>
      <c r="D126" s="4">
        <v>2243.8000000000002</v>
      </c>
      <c r="E126" s="4">
        <v>2245</v>
      </c>
      <c r="G126" s="2"/>
    </row>
    <row r="127" spans="1:7">
      <c r="A127" t="s">
        <v>126</v>
      </c>
      <c r="B127" s="4">
        <v>2247.6</v>
      </c>
      <c r="C127" s="4">
        <v>2254.6</v>
      </c>
      <c r="D127" s="4">
        <v>2236.1999999999998</v>
      </c>
      <c r="E127" s="4">
        <v>2244.6</v>
      </c>
      <c r="G127" s="2"/>
    </row>
    <row r="128" spans="1:7">
      <c r="A128" t="s">
        <v>127</v>
      </c>
      <c r="B128" s="4">
        <v>2245</v>
      </c>
      <c r="C128" s="4">
        <v>2257.4</v>
      </c>
      <c r="D128" s="4">
        <v>2231</v>
      </c>
      <c r="E128" s="4">
        <v>2249</v>
      </c>
      <c r="G128" s="2"/>
    </row>
    <row r="129" spans="1:7">
      <c r="A129" t="s">
        <v>128</v>
      </c>
      <c r="B129" s="4">
        <v>2250</v>
      </c>
      <c r="C129" s="4">
        <v>2251</v>
      </c>
      <c r="D129" s="4">
        <v>2207.1999999999998</v>
      </c>
      <c r="E129" s="4">
        <v>2214.4</v>
      </c>
      <c r="G129" s="2"/>
    </row>
    <row r="130" spans="1:7">
      <c r="A130" t="s">
        <v>129</v>
      </c>
      <c r="B130" s="4">
        <v>2215.1999999999998</v>
      </c>
      <c r="C130" s="4">
        <v>2224.1999999999998</v>
      </c>
      <c r="D130" s="4">
        <v>2210.4</v>
      </c>
      <c r="E130" s="4">
        <v>2217.4</v>
      </c>
      <c r="G130" s="2"/>
    </row>
    <row r="131" spans="1:7">
      <c r="A131" t="s">
        <v>130</v>
      </c>
      <c r="B131" s="4">
        <v>2206</v>
      </c>
      <c r="C131" s="4">
        <v>2223.6</v>
      </c>
      <c r="D131" s="4">
        <v>2189.1999999999998</v>
      </c>
      <c r="E131" s="4">
        <v>2192.8000000000002</v>
      </c>
      <c r="G131" s="2"/>
    </row>
    <row r="132" spans="1:7">
      <c r="A132" t="s">
        <v>131</v>
      </c>
      <c r="B132" s="4">
        <v>2188.4</v>
      </c>
      <c r="C132" s="4">
        <v>2194</v>
      </c>
      <c r="D132" s="4">
        <v>2166</v>
      </c>
      <c r="E132" s="4">
        <v>2169.4</v>
      </c>
      <c r="G132" s="2"/>
    </row>
    <row r="133" spans="1:7">
      <c r="A133" t="s">
        <v>132</v>
      </c>
      <c r="B133" s="4">
        <v>2183.4</v>
      </c>
      <c r="C133" s="4">
        <v>2184.4</v>
      </c>
      <c r="D133" s="4">
        <v>2156.1999999999998</v>
      </c>
      <c r="E133" s="4">
        <v>2176.1999999999998</v>
      </c>
      <c r="G133" s="2"/>
    </row>
    <row r="134" spans="1:7">
      <c r="A134" t="s">
        <v>133</v>
      </c>
      <c r="B134" s="4">
        <v>2182</v>
      </c>
      <c r="C134" s="4">
        <v>2188.4</v>
      </c>
      <c r="D134" s="4">
        <v>2166.1999999999998</v>
      </c>
      <c r="E134" s="4">
        <v>2181</v>
      </c>
      <c r="G134" s="2"/>
    </row>
    <row r="135" spans="1:7">
      <c r="A135" t="s">
        <v>134</v>
      </c>
      <c r="B135" s="4">
        <v>2177</v>
      </c>
      <c r="C135" s="4">
        <v>2201</v>
      </c>
      <c r="D135" s="4">
        <v>2158.1999999999998</v>
      </c>
      <c r="E135" s="4">
        <v>2192.4</v>
      </c>
      <c r="G135" s="2"/>
    </row>
    <row r="136" spans="1:7">
      <c r="A136" t="s">
        <v>135</v>
      </c>
      <c r="B136" s="4">
        <v>2190.1999999999998</v>
      </c>
      <c r="C136" s="4">
        <v>2191</v>
      </c>
      <c r="D136" s="4">
        <v>2172.1999999999998</v>
      </c>
      <c r="E136" s="4">
        <v>2187.6</v>
      </c>
      <c r="G136" s="2"/>
    </row>
    <row r="137" spans="1:7">
      <c r="A137" t="s">
        <v>136</v>
      </c>
      <c r="B137" s="4">
        <v>2193</v>
      </c>
      <c r="C137" s="4">
        <v>2209.6</v>
      </c>
      <c r="D137" s="4">
        <v>2185.1999999999998</v>
      </c>
      <c r="E137" s="4">
        <v>2194.4</v>
      </c>
      <c r="G137" s="2"/>
    </row>
    <row r="138" spans="1:7">
      <c r="A138" t="s">
        <v>137</v>
      </c>
      <c r="B138" s="4">
        <v>2197.1999999999998</v>
      </c>
      <c r="C138" s="4">
        <v>2197.6</v>
      </c>
      <c r="D138" s="4">
        <v>2173.8000000000002</v>
      </c>
      <c r="E138" s="4">
        <v>2180.1999999999998</v>
      </c>
      <c r="G138" s="2"/>
    </row>
    <row r="139" spans="1:7">
      <c r="A139" t="s">
        <v>138</v>
      </c>
      <c r="B139" s="4">
        <v>2177.1999999999998</v>
      </c>
      <c r="C139" s="4">
        <v>2177.6</v>
      </c>
      <c r="D139" s="4">
        <v>2156.6</v>
      </c>
      <c r="E139" s="4">
        <v>2158</v>
      </c>
      <c r="G139" s="2"/>
    </row>
    <row r="140" spans="1:7">
      <c r="A140" t="s">
        <v>139</v>
      </c>
      <c r="B140" s="4">
        <v>2154</v>
      </c>
      <c r="C140" s="4">
        <v>2154</v>
      </c>
      <c r="D140" s="4">
        <v>2137</v>
      </c>
      <c r="E140" s="4">
        <v>2141.8000000000002</v>
      </c>
      <c r="G140" s="2"/>
    </row>
    <row r="141" spans="1:7">
      <c r="A141" t="s">
        <v>140</v>
      </c>
      <c r="B141" s="4">
        <v>2140.4</v>
      </c>
      <c r="C141" s="4">
        <v>2149.8000000000002</v>
      </c>
      <c r="D141" s="4">
        <v>2125.4</v>
      </c>
      <c r="E141" s="4">
        <v>2125.6</v>
      </c>
      <c r="G141" s="2"/>
    </row>
    <row r="142" spans="1:7">
      <c r="A142" t="s">
        <v>141</v>
      </c>
      <c r="B142" s="4">
        <v>2123.8000000000002</v>
      </c>
      <c r="C142" s="4">
        <v>2147.8000000000002</v>
      </c>
      <c r="D142" s="4">
        <v>2121</v>
      </c>
      <c r="E142" s="4">
        <v>2138.4</v>
      </c>
      <c r="G142" s="2"/>
    </row>
    <row r="143" spans="1:7">
      <c r="A143" t="s">
        <v>142</v>
      </c>
      <c r="B143" s="4">
        <v>2139.6</v>
      </c>
      <c r="C143" s="4">
        <v>2156.1999999999998</v>
      </c>
      <c r="D143" s="4">
        <v>2115.6</v>
      </c>
      <c r="E143" s="4">
        <v>2117.4</v>
      </c>
      <c r="G143" s="2"/>
    </row>
    <row r="144" spans="1:7">
      <c r="A144" t="s">
        <v>143</v>
      </c>
      <c r="B144" s="4">
        <v>2112</v>
      </c>
      <c r="C144" s="4">
        <v>2139.4</v>
      </c>
      <c r="D144" s="4">
        <v>2111.8000000000002</v>
      </c>
      <c r="E144" s="4">
        <v>2131.4</v>
      </c>
      <c r="G144" s="2"/>
    </row>
    <row r="145" spans="1:7">
      <c r="A145" t="s">
        <v>144</v>
      </c>
      <c r="B145" s="4">
        <v>2133.6</v>
      </c>
      <c r="C145" s="4">
        <v>2226</v>
      </c>
      <c r="D145" s="4">
        <v>2131.4</v>
      </c>
      <c r="E145" s="4">
        <v>2215.8000000000002</v>
      </c>
      <c r="G145" s="2"/>
    </row>
    <row r="146" spans="1:7">
      <c r="A146" t="s">
        <v>145</v>
      </c>
      <c r="B146" s="4">
        <v>2218</v>
      </c>
      <c r="C146" s="4">
        <v>2222.1999999999998</v>
      </c>
      <c r="D146" s="4">
        <v>2200.1999999999998</v>
      </c>
      <c r="E146" s="4">
        <v>2204.4</v>
      </c>
      <c r="G146" s="2"/>
    </row>
    <row r="147" spans="1:7">
      <c r="A147" t="s">
        <v>146</v>
      </c>
      <c r="B147" s="4">
        <v>2208.6</v>
      </c>
      <c r="C147" s="4">
        <v>2258.8000000000002</v>
      </c>
      <c r="D147" s="4">
        <v>2205.6</v>
      </c>
      <c r="E147" s="4">
        <v>2254.8000000000002</v>
      </c>
      <c r="G147" s="2"/>
    </row>
    <row r="148" spans="1:7">
      <c r="A148" t="s">
        <v>147</v>
      </c>
      <c r="B148" s="4">
        <v>2262</v>
      </c>
      <c r="C148" s="4">
        <v>2277</v>
      </c>
      <c r="D148" s="4">
        <v>2255.8000000000002</v>
      </c>
      <c r="E148" s="4">
        <v>2268.4</v>
      </c>
      <c r="G148" s="2"/>
    </row>
    <row r="149" spans="1:7">
      <c r="A149" t="s">
        <v>148</v>
      </c>
      <c r="B149" s="4">
        <v>2267</v>
      </c>
      <c r="C149" s="4">
        <v>2272.6</v>
      </c>
      <c r="D149" s="4">
        <v>2257.1999999999998</v>
      </c>
      <c r="E149" s="4">
        <v>2261.4</v>
      </c>
      <c r="G149" s="2"/>
    </row>
    <row r="150" spans="1:7">
      <c r="A150" t="s">
        <v>149</v>
      </c>
      <c r="B150" s="4">
        <v>2264</v>
      </c>
      <c r="C150" s="4">
        <v>2275.6</v>
      </c>
      <c r="D150" s="4">
        <v>2255</v>
      </c>
      <c r="E150" s="4">
        <v>2268.4</v>
      </c>
      <c r="G150" s="2"/>
    </row>
    <row r="151" spans="1:7">
      <c r="A151" t="s">
        <v>150</v>
      </c>
      <c r="B151" s="4">
        <v>2268</v>
      </c>
      <c r="C151" s="4">
        <v>2268.6</v>
      </c>
      <c r="D151" s="4">
        <v>2247</v>
      </c>
      <c r="E151" s="4">
        <v>2252.6</v>
      </c>
      <c r="G151" s="2"/>
    </row>
    <row r="152" spans="1:7">
      <c r="A152" t="s">
        <v>151</v>
      </c>
      <c r="B152" s="4">
        <v>2253</v>
      </c>
      <c r="C152" s="4">
        <v>2375.6</v>
      </c>
      <c r="D152" s="4">
        <v>2251.4</v>
      </c>
      <c r="E152" s="4">
        <v>2374.1999999999998</v>
      </c>
      <c r="G152" s="2"/>
    </row>
    <row r="153" spans="1:7">
      <c r="A153" t="s">
        <v>152</v>
      </c>
      <c r="B153" s="4">
        <v>2372.8000000000002</v>
      </c>
      <c r="C153" s="4">
        <v>2379</v>
      </c>
      <c r="D153" s="4">
        <v>2362</v>
      </c>
      <c r="E153" s="4">
        <v>2373</v>
      </c>
      <c r="G153" s="2"/>
    </row>
    <row r="154" spans="1:7">
      <c r="A154" t="s">
        <v>153</v>
      </c>
      <c r="B154" s="4">
        <v>2373</v>
      </c>
      <c r="C154" s="4">
        <v>2410</v>
      </c>
      <c r="D154" s="4">
        <v>2347.4</v>
      </c>
      <c r="E154" s="4">
        <v>2366</v>
      </c>
      <c r="G154" s="2"/>
    </row>
    <row r="155" spans="1:7">
      <c r="A155" t="s">
        <v>154</v>
      </c>
      <c r="B155" s="4">
        <v>2375</v>
      </c>
      <c r="C155" s="4">
        <v>2385.4</v>
      </c>
      <c r="D155" s="4">
        <v>2359.4</v>
      </c>
      <c r="E155" s="4">
        <v>2369.6</v>
      </c>
      <c r="G155" s="2"/>
    </row>
    <row r="156" spans="1:7">
      <c r="A156" t="s">
        <v>155</v>
      </c>
      <c r="B156" s="4">
        <v>2362.6</v>
      </c>
      <c r="C156" s="4">
        <v>2397.8000000000002</v>
      </c>
      <c r="D156" s="4">
        <v>2351.1999999999998</v>
      </c>
      <c r="E156" s="4">
        <v>2390.8000000000002</v>
      </c>
      <c r="G156" s="2"/>
    </row>
    <row r="157" spans="1:7">
      <c r="A157" t="s">
        <v>156</v>
      </c>
      <c r="B157" s="4">
        <v>2390.1999999999998</v>
      </c>
      <c r="C157" s="4">
        <v>2414.6</v>
      </c>
      <c r="D157" s="4">
        <v>2370.6</v>
      </c>
      <c r="E157" s="4">
        <v>2378</v>
      </c>
      <c r="G157" s="2"/>
    </row>
    <row r="158" spans="1:7">
      <c r="A158" t="s">
        <v>157</v>
      </c>
      <c r="B158" s="4">
        <v>2389</v>
      </c>
      <c r="C158" s="4">
        <v>2417.6</v>
      </c>
      <c r="D158" s="4">
        <v>2388</v>
      </c>
      <c r="E158" s="4">
        <v>2390.8000000000002</v>
      </c>
      <c r="G158" s="2"/>
    </row>
    <row r="159" spans="1:7">
      <c r="A159" t="s">
        <v>158</v>
      </c>
      <c r="B159" s="4">
        <v>2386.4</v>
      </c>
      <c r="C159" s="4">
        <v>2478.8000000000002</v>
      </c>
      <c r="D159" s="4">
        <v>2381.4</v>
      </c>
      <c r="E159" s="4">
        <v>2453</v>
      </c>
      <c r="G159" s="2"/>
    </row>
    <row r="160" spans="1:7">
      <c r="A160" t="s">
        <v>159</v>
      </c>
      <c r="B160" s="4">
        <v>2453.6</v>
      </c>
      <c r="C160" s="4">
        <v>2466.1999999999998</v>
      </c>
      <c r="D160" s="4">
        <v>2453.1999999999998</v>
      </c>
      <c r="E160" s="4">
        <v>2461.8000000000002</v>
      </c>
      <c r="G160" s="2"/>
    </row>
    <row r="161" spans="1:16">
      <c r="A161" t="s">
        <v>160</v>
      </c>
      <c r="B161" s="4">
        <v>2472</v>
      </c>
      <c r="C161" s="4">
        <v>2497</v>
      </c>
      <c r="D161" s="4">
        <v>2453.6</v>
      </c>
      <c r="E161" s="4">
        <v>2466.6</v>
      </c>
      <c r="G161" s="2"/>
    </row>
    <row r="162" spans="1:16">
      <c r="A162" t="s">
        <v>161</v>
      </c>
      <c r="B162" s="4">
        <v>2465.8000000000002</v>
      </c>
      <c r="C162" s="4">
        <v>2502</v>
      </c>
      <c r="D162" s="4">
        <v>2462.8000000000002</v>
      </c>
      <c r="E162" s="4">
        <v>2499</v>
      </c>
      <c r="G162" s="2"/>
      <c r="I162" s="2"/>
      <c r="J162" s="2"/>
    </row>
    <row r="163" spans="1:16">
      <c r="A163" t="s">
        <v>162</v>
      </c>
      <c r="B163" s="4">
        <v>2501.6</v>
      </c>
      <c r="C163" s="4">
        <v>2544</v>
      </c>
      <c r="D163" s="4">
        <v>2501</v>
      </c>
      <c r="E163" s="4">
        <v>2538</v>
      </c>
      <c r="G163" s="2"/>
    </row>
    <row r="164" spans="1:16">
      <c r="A164" t="s">
        <v>163</v>
      </c>
      <c r="B164" s="4">
        <v>2565</v>
      </c>
      <c r="C164" s="4">
        <v>2567.4</v>
      </c>
      <c r="D164" s="4">
        <v>2503.1999999999998</v>
      </c>
      <c r="E164" s="4">
        <v>2533.1999999999998</v>
      </c>
      <c r="G164" s="2"/>
      <c r="O164">
        <v>200000</v>
      </c>
    </row>
    <row r="165" spans="1:16">
      <c r="A165" t="s">
        <v>164</v>
      </c>
      <c r="B165" s="4">
        <v>2537.8000000000002</v>
      </c>
      <c r="C165" s="4">
        <v>2554.4</v>
      </c>
      <c r="D165" s="4">
        <v>2523.1999999999998</v>
      </c>
      <c r="E165" s="4">
        <v>2533.1999999999998</v>
      </c>
      <c r="F165" s="8">
        <v>-1</v>
      </c>
      <c r="G165" s="2"/>
      <c r="H165" s="2">
        <f t="shared" ref="H165:J169" si="0">(C165-$B$165)*$F$287</f>
        <v>-16.599999999999909</v>
      </c>
      <c r="I165" s="2">
        <f t="shared" si="0"/>
        <v>14.600000000000364</v>
      </c>
      <c r="J165" s="2">
        <f t="shared" si="0"/>
        <v>4.6000000000003638</v>
      </c>
      <c r="K165">
        <v>1</v>
      </c>
      <c r="L165" s="5">
        <f t="shared" ref="L165:L196" si="1">H165*$K$165*300</f>
        <v>-4979.9999999999727</v>
      </c>
      <c r="M165" s="5">
        <f t="shared" ref="M165:M196" si="2">I165*$K$165*300</f>
        <v>4380.0000000001091</v>
      </c>
      <c r="N165" s="5">
        <f t="shared" ref="N165:N196" si="3">J165*$K$165*300</f>
        <v>1380.0000000001091</v>
      </c>
      <c r="O165" s="3">
        <f>(O$164+N165)/10000</f>
        <v>20.138000000000012</v>
      </c>
      <c r="P165">
        <v>1</v>
      </c>
    </row>
    <row r="166" spans="1:16">
      <c r="A166" t="s">
        <v>165</v>
      </c>
      <c r="B166" s="4">
        <v>2537</v>
      </c>
      <c r="C166" s="4">
        <v>2548.8000000000002</v>
      </c>
      <c r="D166" s="4">
        <v>2506.6</v>
      </c>
      <c r="E166" s="4">
        <v>2531.1999999999998</v>
      </c>
      <c r="F166" s="8"/>
      <c r="G166" s="2"/>
      <c r="H166" s="2">
        <f t="shared" si="0"/>
        <v>-11</v>
      </c>
      <c r="I166" s="2">
        <f t="shared" si="0"/>
        <v>31.200000000000273</v>
      </c>
      <c r="J166" s="2">
        <f t="shared" si="0"/>
        <v>6.6000000000003638</v>
      </c>
      <c r="L166" s="5">
        <f t="shared" si="1"/>
        <v>-3300</v>
      </c>
      <c r="M166" s="5">
        <f t="shared" si="2"/>
        <v>9360.0000000000819</v>
      </c>
      <c r="N166" s="5">
        <f t="shared" si="3"/>
        <v>1980.0000000001091</v>
      </c>
      <c r="O166" s="3">
        <f>(O$164+N166)/10000</f>
        <v>20.198000000000011</v>
      </c>
    </row>
    <row r="167" spans="1:16">
      <c r="A167" t="s">
        <v>166</v>
      </c>
      <c r="B167" s="4">
        <v>2531.6</v>
      </c>
      <c r="C167" s="4">
        <v>2543.8000000000002</v>
      </c>
      <c r="D167" s="4">
        <v>2509</v>
      </c>
      <c r="E167" s="4">
        <v>2525.4</v>
      </c>
      <c r="F167" s="8"/>
      <c r="G167" s="2"/>
      <c r="H167" s="2">
        <f t="shared" si="0"/>
        <v>-6</v>
      </c>
      <c r="I167" s="2">
        <f t="shared" si="0"/>
        <v>28.800000000000182</v>
      </c>
      <c r="J167" s="2">
        <f t="shared" si="0"/>
        <v>12.400000000000091</v>
      </c>
      <c r="L167" s="5">
        <f t="shared" si="1"/>
        <v>-1800</v>
      </c>
      <c r="M167" s="5">
        <f t="shared" si="2"/>
        <v>8640.0000000000546</v>
      </c>
      <c r="N167" s="5">
        <f t="shared" si="3"/>
        <v>3720.0000000000273</v>
      </c>
      <c r="O167" s="3">
        <f>(O$164+N167)/10000</f>
        <v>20.372000000000003</v>
      </c>
    </row>
    <row r="168" spans="1:16">
      <c r="A168" t="s">
        <v>167</v>
      </c>
      <c r="B168" s="4">
        <v>2529.4</v>
      </c>
      <c r="C168" s="4">
        <v>2562.1999999999998</v>
      </c>
      <c r="D168" s="4">
        <v>2512.6</v>
      </c>
      <c r="E168" s="4">
        <v>2537.8000000000002</v>
      </c>
      <c r="F168" s="8"/>
      <c r="G168" s="2"/>
      <c r="H168" s="2">
        <f t="shared" si="0"/>
        <v>-24.399999999999636</v>
      </c>
      <c r="I168" s="2">
        <f t="shared" si="0"/>
        <v>25.200000000000273</v>
      </c>
      <c r="J168" s="2">
        <f t="shared" si="0"/>
        <v>0</v>
      </c>
      <c r="L168" s="5">
        <f t="shared" si="1"/>
        <v>-7319.9999999998909</v>
      </c>
      <c r="M168" s="5">
        <f t="shared" si="2"/>
        <v>7560.0000000000819</v>
      </c>
      <c r="N168" s="5">
        <f t="shared" si="3"/>
        <v>0</v>
      </c>
      <c r="O168" s="3">
        <f>(O$164+N168)/10000</f>
        <v>20</v>
      </c>
    </row>
    <row r="169" spans="1:16">
      <c r="A169" t="s">
        <v>168</v>
      </c>
      <c r="B169" s="4">
        <v>2542</v>
      </c>
      <c r="C169" s="4">
        <v>2547.8000000000002</v>
      </c>
      <c r="D169" s="4">
        <v>2481.8000000000002</v>
      </c>
      <c r="E169" s="4">
        <v>2498.6</v>
      </c>
      <c r="F169" s="8"/>
      <c r="G169" s="2">
        <f>B165-E169</f>
        <v>39.200000000000273</v>
      </c>
      <c r="H169" s="2">
        <f t="shared" si="0"/>
        <v>-10</v>
      </c>
      <c r="I169" s="11">
        <f t="shared" si="0"/>
        <v>56</v>
      </c>
      <c r="J169" s="2">
        <f t="shared" si="0"/>
        <v>39.200000000000273</v>
      </c>
      <c r="L169" s="5">
        <f t="shared" si="1"/>
        <v>-3000</v>
      </c>
      <c r="M169" s="5">
        <f t="shared" si="2"/>
        <v>16800</v>
      </c>
      <c r="N169" s="5">
        <f t="shared" si="3"/>
        <v>11760.000000000082</v>
      </c>
      <c r="O169" s="3">
        <f>(O$164+N169)/10000</f>
        <v>21.176000000000009</v>
      </c>
    </row>
    <row r="170" spans="1:16">
      <c r="A170" t="s">
        <v>169</v>
      </c>
      <c r="B170" s="4">
        <v>2507</v>
      </c>
      <c r="C170" s="4">
        <v>2609.1999999999998</v>
      </c>
      <c r="D170" s="4">
        <v>2502</v>
      </c>
      <c r="E170" s="4">
        <v>2599.8000000000002</v>
      </c>
      <c r="F170" s="8">
        <v>1</v>
      </c>
      <c r="G170" s="2"/>
      <c r="H170" s="2">
        <f t="shared" ref="H170:J172" si="4">(C170-$B$170)*$F$170</f>
        <v>102.19999999999982</v>
      </c>
      <c r="I170" s="2">
        <f t="shared" si="4"/>
        <v>-5</v>
      </c>
      <c r="J170" s="2">
        <f t="shared" si="4"/>
        <v>92.800000000000182</v>
      </c>
      <c r="L170" s="5">
        <f t="shared" si="1"/>
        <v>30659.999999999945</v>
      </c>
      <c r="M170" s="5">
        <f t="shared" si="2"/>
        <v>-1500</v>
      </c>
      <c r="N170" s="5">
        <f t="shared" si="3"/>
        <v>27840.000000000055</v>
      </c>
      <c r="O170" s="3">
        <f>(O$169*10000+N170)/10000</f>
        <v>23.960000000000015</v>
      </c>
      <c r="P170">
        <v>2</v>
      </c>
    </row>
    <row r="171" spans="1:16">
      <c r="A171" t="s">
        <v>170</v>
      </c>
      <c r="B171" s="4">
        <v>2602.1999999999998</v>
      </c>
      <c r="C171" s="4">
        <v>2623</v>
      </c>
      <c r="D171" s="4">
        <v>2599</v>
      </c>
      <c r="E171" s="4">
        <v>2616.6</v>
      </c>
      <c r="F171" s="8"/>
      <c r="G171" s="2"/>
      <c r="H171" s="2">
        <f t="shared" si="4"/>
        <v>116</v>
      </c>
      <c r="I171" s="2">
        <f t="shared" si="4"/>
        <v>92</v>
      </c>
      <c r="J171" s="2">
        <f t="shared" si="4"/>
        <v>109.59999999999991</v>
      </c>
      <c r="L171" s="5">
        <f t="shared" si="1"/>
        <v>34800</v>
      </c>
      <c r="M171" s="5">
        <f t="shared" si="2"/>
        <v>27600</v>
      </c>
      <c r="N171" s="5">
        <f t="shared" si="3"/>
        <v>32879.999999999971</v>
      </c>
      <c r="O171" s="3">
        <f>(O$169*10000+N171)/10000</f>
        <v>24.464000000000006</v>
      </c>
    </row>
    <row r="172" spans="1:16">
      <c r="A172" t="s">
        <v>171</v>
      </c>
      <c r="B172" s="4">
        <v>2616.6</v>
      </c>
      <c r="C172" s="4">
        <v>2619.1999999999998</v>
      </c>
      <c r="D172" s="4">
        <v>2545.8000000000002</v>
      </c>
      <c r="E172" s="4">
        <v>2583.8000000000002</v>
      </c>
      <c r="F172" s="8"/>
      <c r="G172" s="2">
        <f>E172-B170</f>
        <v>76.800000000000182</v>
      </c>
      <c r="H172" s="11">
        <f t="shared" si="4"/>
        <v>112.19999999999982</v>
      </c>
      <c r="I172" s="2">
        <f t="shared" si="4"/>
        <v>38.800000000000182</v>
      </c>
      <c r="J172" s="2">
        <f t="shared" si="4"/>
        <v>76.800000000000182</v>
      </c>
      <c r="L172" s="5">
        <f t="shared" si="1"/>
        <v>33659.999999999942</v>
      </c>
      <c r="M172" s="5">
        <f t="shared" si="2"/>
        <v>11640.000000000055</v>
      </c>
      <c r="N172" s="5">
        <f t="shared" si="3"/>
        <v>23040.000000000055</v>
      </c>
      <c r="O172" s="3">
        <f>(O$169*10000+N172)/10000</f>
        <v>23.480000000000015</v>
      </c>
    </row>
    <row r="173" spans="1:16">
      <c r="A173" t="s">
        <v>172</v>
      </c>
      <c r="B173" s="4">
        <v>2583.8000000000002</v>
      </c>
      <c r="C173" s="4">
        <v>2593</v>
      </c>
      <c r="D173" s="4">
        <v>2548.6</v>
      </c>
      <c r="E173" s="4">
        <v>2569.1999999999998</v>
      </c>
      <c r="F173" s="8">
        <v>-1</v>
      </c>
      <c r="G173" s="2"/>
      <c r="H173" s="2">
        <f t="shared" ref="H173:J176" si="5">(C173-$B$173)*$F$173</f>
        <v>-9.1999999999998181</v>
      </c>
      <c r="I173" s="11">
        <f t="shared" si="5"/>
        <v>35.200000000000273</v>
      </c>
      <c r="J173" s="2">
        <f t="shared" si="5"/>
        <v>14.600000000000364</v>
      </c>
      <c r="L173" s="5">
        <f t="shared" si="1"/>
        <v>-2759.9999999999454</v>
      </c>
      <c r="M173" s="5">
        <f t="shared" si="2"/>
        <v>10560.000000000082</v>
      </c>
      <c r="N173" s="5">
        <f t="shared" si="3"/>
        <v>4380.0000000001091</v>
      </c>
      <c r="O173" s="3">
        <f>(O$172*10000+N173)/10000</f>
        <v>23.918000000000028</v>
      </c>
      <c r="P173" s="6">
        <v>3</v>
      </c>
    </row>
    <row r="174" spans="1:16">
      <c r="A174" s="6" t="s">
        <v>173</v>
      </c>
      <c r="B174" s="7">
        <v>2580.4</v>
      </c>
      <c r="C174" s="7">
        <v>2628</v>
      </c>
      <c r="D174" s="7">
        <v>2565.1999999999998</v>
      </c>
      <c r="E174" s="7">
        <v>2607.9</v>
      </c>
      <c r="F174" s="8"/>
      <c r="G174" s="2"/>
      <c r="H174" s="2">
        <f t="shared" si="5"/>
        <v>-44.199999999999818</v>
      </c>
      <c r="I174" s="2">
        <f t="shared" si="5"/>
        <v>18.600000000000364</v>
      </c>
      <c r="J174" s="2">
        <f t="shared" si="5"/>
        <v>-24.099999999999909</v>
      </c>
      <c r="L174" s="5">
        <f t="shared" si="1"/>
        <v>-13259.999999999945</v>
      </c>
      <c r="M174" s="5">
        <f t="shared" si="2"/>
        <v>5580.0000000001091</v>
      </c>
      <c r="N174" s="5">
        <f t="shared" si="3"/>
        <v>-7229.9999999999727</v>
      </c>
      <c r="O174" s="3">
        <f>(O$172*10000+N174)/10000</f>
        <v>22.757000000000019</v>
      </c>
    </row>
    <row r="175" spans="1:16">
      <c r="A175" t="s">
        <v>174</v>
      </c>
      <c r="B175" s="4">
        <v>2614</v>
      </c>
      <c r="C175" s="4">
        <v>2621</v>
      </c>
      <c r="D175" s="4">
        <v>2587</v>
      </c>
      <c r="E175" s="4">
        <v>2608.4</v>
      </c>
      <c r="F175" s="8"/>
      <c r="G175" s="2"/>
      <c r="H175" s="2">
        <f t="shared" si="5"/>
        <v>-37.199999999999818</v>
      </c>
      <c r="I175" s="2">
        <f t="shared" si="5"/>
        <v>-3.1999999999998181</v>
      </c>
      <c r="J175" s="2">
        <f t="shared" si="5"/>
        <v>-24.599999999999909</v>
      </c>
      <c r="L175" s="5">
        <f t="shared" si="1"/>
        <v>-11159.999999999945</v>
      </c>
      <c r="M175" s="5">
        <f t="shared" si="2"/>
        <v>-959.99999999994543</v>
      </c>
      <c r="N175" s="5">
        <f t="shared" si="3"/>
        <v>-7379.9999999999727</v>
      </c>
      <c r="O175" s="3">
        <f>(O$172*10000+N175)/10000</f>
        <v>22.742000000000019</v>
      </c>
    </row>
    <row r="176" spans="1:16">
      <c r="A176" t="s">
        <v>175</v>
      </c>
      <c r="B176" s="4">
        <v>2610.8000000000002</v>
      </c>
      <c r="C176" s="4">
        <v>2616.8000000000002</v>
      </c>
      <c r="D176" s="4">
        <v>2579.1999999999998</v>
      </c>
      <c r="E176" s="4">
        <v>2592.4</v>
      </c>
      <c r="F176" s="8"/>
      <c r="G176" s="2">
        <f>B173-E176</f>
        <v>-8.5999999999999091</v>
      </c>
      <c r="H176" s="2">
        <f t="shared" si="5"/>
        <v>-33</v>
      </c>
      <c r="I176" s="11">
        <f t="shared" si="5"/>
        <v>4.6000000000003638</v>
      </c>
      <c r="J176" s="2">
        <f t="shared" si="5"/>
        <v>-8.5999999999999091</v>
      </c>
      <c r="L176" s="5">
        <f t="shared" si="1"/>
        <v>-9900</v>
      </c>
      <c r="M176" s="5">
        <f t="shared" si="2"/>
        <v>1380.0000000001091</v>
      </c>
      <c r="N176" s="5">
        <f t="shared" si="3"/>
        <v>-2579.9999999999727</v>
      </c>
      <c r="O176" s="3">
        <f>(O$172*10000+N176)/10000</f>
        <v>23.222000000000019</v>
      </c>
    </row>
    <row r="177" spans="1:16">
      <c r="A177" t="s">
        <v>176</v>
      </c>
      <c r="B177" s="4">
        <v>2604</v>
      </c>
      <c r="C177" s="4">
        <v>2616.1999999999998</v>
      </c>
      <c r="D177" s="4">
        <v>2582.4</v>
      </c>
      <c r="E177" s="4">
        <v>2602</v>
      </c>
      <c r="F177" s="8">
        <v>1</v>
      </c>
      <c r="G177" s="2">
        <f>E177-B177</f>
        <v>-2</v>
      </c>
      <c r="H177" s="11">
        <f>(C177-$B$177)*$F$177</f>
        <v>12.199999999999818</v>
      </c>
      <c r="I177" s="2">
        <f>(D177-$B$177)*$F$177</f>
        <v>-21.599999999999909</v>
      </c>
      <c r="J177" s="2">
        <f>(E177-$B$177)*$F$177</f>
        <v>-2</v>
      </c>
      <c r="L177" s="5">
        <f t="shared" si="1"/>
        <v>3659.9999999999454</v>
      </c>
      <c r="M177" s="5">
        <f t="shared" si="2"/>
        <v>-6479.9999999999727</v>
      </c>
      <c r="N177" s="5">
        <f t="shared" si="3"/>
        <v>-600</v>
      </c>
      <c r="O177" s="3">
        <f>(O$176*10000+N177)/10000</f>
        <v>23.16200000000002</v>
      </c>
      <c r="P177" s="6">
        <v>4</v>
      </c>
    </row>
    <row r="178" spans="1:16">
      <c r="A178" t="s">
        <v>177</v>
      </c>
      <c r="B178" s="4">
        <v>2614.8000000000002</v>
      </c>
      <c r="C178" s="4">
        <v>2673.6</v>
      </c>
      <c r="D178" s="4">
        <v>2572.8000000000002</v>
      </c>
      <c r="E178" s="4">
        <v>2590</v>
      </c>
      <c r="F178" s="8">
        <v>-1</v>
      </c>
      <c r="G178" s="2">
        <f>B178-E178</f>
        <v>24.800000000000182</v>
      </c>
      <c r="H178" s="2">
        <f>(C178-$B$178)*$F$178</f>
        <v>-58.799999999999727</v>
      </c>
      <c r="I178" s="11">
        <f>(D178-$B$178)*$F$178</f>
        <v>42</v>
      </c>
      <c r="J178" s="2">
        <f>(E178-$B$178)*$F$178</f>
        <v>24.800000000000182</v>
      </c>
      <c r="L178" s="5">
        <f t="shared" si="1"/>
        <v>-17639.99999999992</v>
      </c>
      <c r="M178" s="5">
        <f t="shared" si="2"/>
        <v>12600</v>
      </c>
      <c r="N178" s="5">
        <f t="shared" si="3"/>
        <v>7440.0000000000546</v>
      </c>
      <c r="O178" s="3">
        <f>(O$177*10000+N178)/10000</f>
        <v>23.906000000000027</v>
      </c>
      <c r="P178">
        <v>5</v>
      </c>
    </row>
    <row r="179" spans="1:16">
      <c r="A179" t="s">
        <v>178</v>
      </c>
      <c r="B179" s="4">
        <v>2598</v>
      </c>
      <c r="C179" s="4">
        <v>2601.1999999999998</v>
      </c>
      <c r="D179" s="4">
        <v>2581.6</v>
      </c>
      <c r="E179" s="4">
        <v>2588.1999999999998</v>
      </c>
      <c r="F179" s="8">
        <v>1</v>
      </c>
      <c r="G179" s="2"/>
      <c r="H179" s="2">
        <f t="shared" ref="H179:J184" si="6">(C179-$B$179)*$F$179</f>
        <v>3.1999999999998181</v>
      </c>
      <c r="I179" s="2">
        <f t="shared" si="6"/>
        <v>-16.400000000000091</v>
      </c>
      <c r="J179" s="2">
        <f t="shared" si="6"/>
        <v>-9.8000000000001819</v>
      </c>
      <c r="L179" s="5">
        <f t="shared" si="1"/>
        <v>959.99999999994543</v>
      </c>
      <c r="M179" s="5">
        <f t="shared" si="2"/>
        <v>-4920.0000000000273</v>
      </c>
      <c r="N179" s="5">
        <f t="shared" si="3"/>
        <v>-2940.0000000000546</v>
      </c>
      <c r="O179" s="3">
        <f t="shared" ref="O179:O184" si="7">(O$178*10000+N179)/10000</f>
        <v>23.61200000000002</v>
      </c>
      <c r="P179">
        <v>6</v>
      </c>
    </row>
    <row r="180" spans="1:16">
      <c r="A180" t="s">
        <v>179</v>
      </c>
      <c r="B180" s="4">
        <v>2593</v>
      </c>
      <c r="C180" s="4">
        <v>2660.6</v>
      </c>
      <c r="D180" s="4">
        <v>2590.4</v>
      </c>
      <c r="E180" s="4">
        <v>2648.6</v>
      </c>
      <c r="F180" s="8"/>
      <c r="G180" s="2"/>
      <c r="H180" s="2">
        <f t="shared" si="6"/>
        <v>62.599999999999909</v>
      </c>
      <c r="I180" s="2">
        <f t="shared" si="6"/>
        <v>-7.5999999999999091</v>
      </c>
      <c r="J180" s="2">
        <f t="shared" si="6"/>
        <v>50.599999999999909</v>
      </c>
      <c r="L180" s="5">
        <f t="shared" si="1"/>
        <v>18779.999999999971</v>
      </c>
      <c r="M180" s="5">
        <f t="shared" si="2"/>
        <v>-2279.9999999999727</v>
      </c>
      <c r="N180" s="5">
        <f t="shared" si="3"/>
        <v>15179.999999999973</v>
      </c>
      <c r="O180" s="3">
        <f t="shared" si="7"/>
        <v>25.424000000000024</v>
      </c>
    </row>
    <row r="181" spans="1:16">
      <c r="A181" t="s">
        <v>180</v>
      </c>
      <c r="B181" s="4">
        <v>2656</v>
      </c>
      <c r="C181" s="4">
        <v>2687.4</v>
      </c>
      <c r="D181" s="4">
        <v>2653.6</v>
      </c>
      <c r="E181" s="4">
        <v>2673.8</v>
      </c>
      <c r="F181" s="8"/>
      <c r="G181" s="2"/>
      <c r="H181" s="2">
        <f t="shared" si="6"/>
        <v>89.400000000000091</v>
      </c>
      <c r="I181" s="2">
        <f t="shared" si="6"/>
        <v>55.599999999999909</v>
      </c>
      <c r="J181" s="2">
        <f t="shared" si="6"/>
        <v>75.800000000000182</v>
      </c>
      <c r="L181" s="5">
        <f t="shared" si="1"/>
        <v>26820.000000000029</v>
      </c>
      <c r="M181" s="5">
        <f t="shared" si="2"/>
        <v>16679.999999999971</v>
      </c>
      <c r="N181" s="5">
        <f t="shared" si="3"/>
        <v>22740.000000000055</v>
      </c>
      <c r="O181" s="3">
        <f t="shared" si="7"/>
        <v>26.180000000000032</v>
      </c>
    </row>
    <row r="182" spans="1:16">
      <c r="A182" t="s">
        <v>181</v>
      </c>
      <c r="B182" s="4">
        <v>2681</v>
      </c>
      <c r="C182" s="4">
        <v>2700.4</v>
      </c>
      <c r="D182" s="4">
        <v>2661.2</v>
      </c>
      <c r="E182" s="4">
        <v>2684.2</v>
      </c>
      <c r="F182" s="8"/>
      <c r="G182" s="2"/>
      <c r="H182" s="2">
        <f t="shared" si="6"/>
        <v>102.40000000000009</v>
      </c>
      <c r="I182" s="2">
        <f t="shared" si="6"/>
        <v>63.199999999999818</v>
      </c>
      <c r="J182" s="2">
        <f t="shared" si="6"/>
        <v>86.199999999999818</v>
      </c>
      <c r="L182" s="5">
        <f t="shared" si="1"/>
        <v>30720.000000000029</v>
      </c>
      <c r="M182" s="5">
        <f t="shared" si="2"/>
        <v>18959.999999999945</v>
      </c>
      <c r="N182" s="5">
        <f t="shared" si="3"/>
        <v>25859.999999999945</v>
      </c>
      <c r="O182" s="3">
        <f t="shared" si="7"/>
        <v>26.492000000000022</v>
      </c>
    </row>
    <row r="183" spans="1:16">
      <c r="A183" t="s">
        <v>182</v>
      </c>
      <c r="B183" s="4">
        <v>2699</v>
      </c>
      <c r="C183" s="4">
        <v>2703.6</v>
      </c>
      <c r="D183" s="4">
        <v>2676.6</v>
      </c>
      <c r="E183" s="4">
        <v>2691.8</v>
      </c>
      <c r="F183" s="8"/>
      <c r="G183" s="2"/>
      <c r="H183" s="2">
        <f t="shared" si="6"/>
        <v>105.59999999999991</v>
      </c>
      <c r="I183" s="2">
        <f t="shared" si="6"/>
        <v>78.599999999999909</v>
      </c>
      <c r="J183" s="2">
        <f t="shared" si="6"/>
        <v>93.800000000000182</v>
      </c>
      <c r="L183" s="5">
        <f t="shared" si="1"/>
        <v>31679.999999999971</v>
      </c>
      <c r="M183" s="5">
        <f t="shared" si="2"/>
        <v>23579.999999999971</v>
      </c>
      <c r="N183" s="5">
        <f t="shared" si="3"/>
        <v>28140.000000000055</v>
      </c>
      <c r="O183" s="3">
        <f t="shared" si="7"/>
        <v>26.720000000000031</v>
      </c>
    </row>
    <row r="184" spans="1:16">
      <c r="A184" t="s">
        <v>183</v>
      </c>
      <c r="B184" s="4">
        <v>2695.2</v>
      </c>
      <c r="C184" s="4">
        <v>2753.8</v>
      </c>
      <c r="D184" s="4">
        <v>2675.2</v>
      </c>
      <c r="E184" s="4">
        <v>2746.4</v>
      </c>
      <c r="F184" s="8"/>
      <c r="G184" s="2">
        <f>E184-B179</f>
        <v>148.40000000000009</v>
      </c>
      <c r="H184" s="11">
        <f t="shared" si="6"/>
        <v>155.80000000000018</v>
      </c>
      <c r="I184" s="2">
        <f t="shared" si="6"/>
        <v>77.199999999999818</v>
      </c>
      <c r="J184" s="2">
        <f t="shared" si="6"/>
        <v>148.40000000000009</v>
      </c>
      <c r="L184" s="5">
        <f t="shared" si="1"/>
        <v>46740.000000000058</v>
      </c>
      <c r="M184" s="5">
        <f t="shared" si="2"/>
        <v>23159.999999999945</v>
      </c>
      <c r="N184" s="5">
        <f t="shared" si="3"/>
        <v>44520.000000000029</v>
      </c>
      <c r="O184" s="3">
        <f t="shared" si="7"/>
        <v>28.358000000000029</v>
      </c>
    </row>
    <row r="185" spans="1:16">
      <c r="A185" t="s">
        <v>184</v>
      </c>
      <c r="B185" s="4">
        <v>2751</v>
      </c>
      <c r="C185" s="4">
        <v>2768.4</v>
      </c>
      <c r="D185" s="4">
        <v>2739.2</v>
      </c>
      <c r="E185" s="4">
        <v>2753</v>
      </c>
      <c r="F185" s="8">
        <v>-1</v>
      </c>
      <c r="G185" s="2"/>
      <c r="H185" s="2">
        <f t="shared" ref="H185:J187" si="8">(C185-$B$185)*$F$185</f>
        <v>-17.400000000000091</v>
      </c>
      <c r="I185" s="2">
        <f t="shared" si="8"/>
        <v>11.800000000000182</v>
      </c>
      <c r="J185" s="2">
        <f t="shared" si="8"/>
        <v>-2</v>
      </c>
      <c r="L185" s="5">
        <f t="shared" si="1"/>
        <v>-5220.0000000000273</v>
      </c>
      <c r="M185" s="5">
        <f t="shared" si="2"/>
        <v>3540.0000000000546</v>
      </c>
      <c r="N185" s="5">
        <f t="shared" si="3"/>
        <v>-600</v>
      </c>
      <c r="O185" s="3">
        <f>(O$184*10000+N185)/10000</f>
        <v>28.29800000000003</v>
      </c>
      <c r="P185" s="6">
        <v>7</v>
      </c>
    </row>
    <row r="186" spans="1:16">
      <c r="A186" t="s">
        <v>185</v>
      </c>
      <c r="B186" s="4">
        <v>2737.8</v>
      </c>
      <c r="C186" s="4">
        <v>2795.2</v>
      </c>
      <c r="D186" s="4">
        <v>2737</v>
      </c>
      <c r="E186" s="4">
        <v>2779</v>
      </c>
      <c r="F186" s="8"/>
      <c r="G186" s="2"/>
      <c r="H186" s="2">
        <f t="shared" si="8"/>
        <v>-44.199999999999818</v>
      </c>
      <c r="I186" s="11">
        <f t="shared" si="8"/>
        <v>14</v>
      </c>
      <c r="J186" s="2">
        <f t="shared" si="8"/>
        <v>-28</v>
      </c>
      <c r="L186" s="5">
        <f t="shared" si="1"/>
        <v>-13259.999999999945</v>
      </c>
      <c r="M186" s="5">
        <f t="shared" si="2"/>
        <v>4200</v>
      </c>
      <c r="N186" s="5">
        <f t="shared" si="3"/>
        <v>-8400</v>
      </c>
      <c r="O186" s="3">
        <f>(O$184*10000+N186)/10000</f>
        <v>27.518000000000029</v>
      </c>
    </row>
    <row r="187" spans="1:16">
      <c r="A187" t="s">
        <v>186</v>
      </c>
      <c r="B187" s="4">
        <v>2779</v>
      </c>
      <c r="C187" s="4">
        <v>2797.6</v>
      </c>
      <c r="D187" s="4">
        <v>2776.4</v>
      </c>
      <c r="E187" s="4">
        <v>2788.2</v>
      </c>
      <c r="F187" s="8"/>
      <c r="G187" s="2">
        <f>B185-E187</f>
        <v>-37.199999999999818</v>
      </c>
      <c r="H187" s="2">
        <f t="shared" si="8"/>
        <v>-46.599999999999909</v>
      </c>
      <c r="I187" s="2">
        <f t="shared" si="8"/>
        <v>-25.400000000000091</v>
      </c>
      <c r="J187" s="2">
        <f t="shared" si="8"/>
        <v>-37.199999999999818</v>
      </c>
      <c r="L187" s="5">
        <f t="shared" si="1"/>
        <v>-13979.999999999973</v>
      </c>
      <c r="M187" s="5">
        <f t="shared" si="2"/>
        <v>-7620.0000000000273</v>
      </c>
      <c r="N187" s="5">
        <f t="shared" si="3"/>
        <v>-11159.999999999945</v>
      </c>
      <c r="O187" s="3">
        <f>(O$184*10000+N187)/10000</f>
        <v>27.242000000000036</v>
      </c>
    </row>
    <row r="188" spans="1:16">
      <c r="A188" t="s">
        <v>187</v>
      </c>
      <c r="B188" s="4">
        <v>2798</v>
      </c>
      <c r="C188" s="4">
        <v>2808.4</v>
      </c>
      <c r="D188" s="4">
        <v>2756.8</v>
      </c>
      <c r="E188" s="4">
        <v>2800.4</v>
      </c>
      <c r="F188" s="8">
        <v>-1</v>
      </c>
      <c r="G188" s="2">
        <f>B188-E188</f>
        <v>-2.4000000000000909</v>
      </c>
      <c r="H188" s="2">
        <f>(C188-$B$188)*$F$188</f>
        <v>-10.400000000000091</v>
      </c>
      <c r="I188" s="11">
        <f>(D188-$B$188)*$F$188</f>
        <v>41.199999999999818</v>
      </c>
      <c r="J188" s="2">
        <f>(E188-$B$188)*$F$188</f>
        <v>-2.4000000000000909</v>
      </c>
      <c r="L188" s="5">
        <f t="shared" si="1"/>
        <v>-3120.0000000000273</v>
      </c>
      <c r="M188" s="5">
        <f t="shared" si="2"/>
        <v>12359.999999999945</v>
      </c>
      <c r="N188" s="5">
        <f t="shared" si="3"/>
        <v>-720.00000000002728</v>
      </c>
      <c r="O188" s="3">
        <f>(O$187*10000+N188)/10000</f>
        <v>27.170000000000034</v>
      </c>
    </row>
    <row r="189" spans="1:16">
      <c r="A189" t="s">
        <v>188</v>
      </c>
      <c r="B189" s="4">
        <v>2801</v>
      </c>
      <c r="C189" s="4">
        <v>2830</v>
      </c>
      <c r="D189" s="4">
        <v>2778.8</v>
      </c>
      <c r="E189" s="4">
        <v>2801.6</v>
      </c>
      <c r="F189" s="8">
        <v>1</v>
      </c>
      <c r="G189" s="2">
        <f>E189-B189</f>
        <v>0.59999999999990905</v>
      </c>
      <c r="H189" s="2">
        <f>(C189-$B$189)*$F$189</f>
        <v>29</v>
      </c>
      <c r="I189" s="2">
        <f>(D189-$B$189)*$F$189</f>
        <v>-22.199999999999818</v>
      </c>
      <c r="J189" s="2">
        <f>(E189-$B$189)*$F$189</f>
        <v>0.59999999999990905</v>
      </c>
      <c r="L189" s="5">
        <f t="shared" si="1"/>
        <v>8700</v>
      </c>
      <c r="M189" s="5">
        <f t="shared" si="2"/>
        <v>-6659.9999999999454</v>
      </c>
      <c r="N189" s="5">
        <f t="shared" si="3"/>
        <v>179.99999999997272</v>
      </c>
      <c r="O189" s="3">
        <f>(O$188*10000+N189)/10000</f>
        <v>27.188000000000034</v>
      </c>
      <c r="P189">
        <v>8</v>
      </c>
    </row>
    <row r="190" spans="1:16">
      <c r="A190" s="6" t="s">
        <v>189</v>
      </c>
      <c r="B190" s="7">
        <v>2792</v>
      </c>
      <c r="C190" s="7">
        <v>2800.8</v>
      </c>
      <c r="D190" s="7">
        <v>2738</v>
      </c>
      <c r="E190" s="7">
        <v>2756.6</v>
      </c>
      <c r="F190" s="8">
        <v>-1</v>
      </c>
      <c r="G190" s="2"/>
      <c r="H190" s="2">
        <f t="shared" ref="H190:J195" si="9">(C190-$B$190)*$F$190</f>
        <v>-8.8000000000001819</v>
      </c>
      <c r="I190" s="2">
        <f t="shared" si="9"/>
        <v>54</v>
      </c>
      <c r="J190" s="2">
        <f t="shared" si="9"/>
        <v>35.400000000000091</v>
      </c>
      <c r="L190" s="5">
        <f t="shared" si="1"/>
        <v>-2640.0000000000546</v>
      </c>
      <c r="M190" s="5">
        <f t="shared" si="2"/>
        <v>16200</v>
      </c>
      <c r="N190" s="5">
        <f t="shared" si="3"/>
        <v>10620.000000000027</v>
      </c>
      <c r="O190" s="3">
        <f t="shared" ref="O190:O195" si="10">(O$189*10000+N190)/10000</f>
        <v>28.250000000000036</v>
      </c>
      <c r="P190">
        <v>9</v>
      </c>
    </row>
    <row r="191" spans="1:16">
      <c r="A191" t="s">
        <v>190</v>
      </c>
      <c r="B191" s="4">
        <v>2753.2</v>
      </c>
      <c r="C191" s="4">
        <v>2756.8</v>
      </c>
      <c r="D191" s="4">
        <v>2696.8</v>
      </c>
      <c r="E191" s="4">
        <v>2707.4</v>
      </c>
      <c r="F191" s="8"/>
      <c r="G191" s="2"/>
      <c r="H191" s="2">
        <f t="shared" si="9"/>
        <v>35.199999999999818</v>
      </c>
      <c r="I191" s="2">
        <f t="shared" si="9"/>
        <v>95.199999999999818</v>
      </c>
      <c r="J191" s="2">
        <f t="shared" si="9"/>
        <v>84.599999999999909</v>
      </c>
      <c r="L191" s="5">
        <f t="shared" si="1"/>
        <v>10559.999999999945</v>
      </c>
      <c r="M191" s="5">
        <f t="shared" si="2"/>
        <v>28559.999999999945</v>
      </c>
      <c r="N191" s="5">
        <f t="shared" si="3"/>
        <v>25379.999999999971</v>
      </c>
      <c r="O191" s="3">
        <f t="shared" si="10"/>
        <v>29.726000000000035</v>
      </c>
    </row>
    <row r="192" spans="1:16">
      <c r="A192" t="s">
        <v>191</v>
      </c>
      <c r="B192" s="4">
        <v>2713.2</v>
      </c>
      <c r="C192" s="4">
        <v>2717.4</v>
      </c>
      <c r="D192" s="4">
        <v>2696</v>
      </c>
      <c r="E192" s="4">
        <v>2711.4</v>
      </c>
      <c r="F192" s="8"/>
      <c r="G192" s="2"/>
      <c r="H192" s="2">
        <f t="shared" si="9"/>
        <v>74.599999999999909</v>
      </c>
      <c r="I192" s="2">
        <f t="shared" si="9"/>
        <v>96</v>
      </c>
      <c r="J192" s="2">
        <f t="shared" si="9"/>
        <v>80.599999999999909</v>
      </c>
      <c r="L192" s="5">
        <f t="shared" si="1"/>
        <v>22379.999999999971</v>
      </c>
      <c r="M192" s="5">
        <f t="shared" si="2"/>
        <v>28800</v>
      </c>
      <c r="N192" s="5">
        <f t="shared" si="3"/>
        <v>24179.999999999971</v>
      </c>
      <c r="O192" s="3">
        <f t="shared" si="10"/>
        <v>29.606000000000034</v>
      </c>
    </row>
    <row r="193" spans="1:16">
      <c r="A193" t="s">
        <v>192</v>
      </c>
      <c r="B193" s="4">
        <v>2697</v>
      </c>
      <c r="C193" s="4">
        <v>2697.8</v>
      </c>
      <c r="D193" s="4">
        <v>2590.4</v>
      </c>
      <c r="E193" s="4">
        <v>2619.1999999999998</v>
      </c>
      <c r="F193" s="8"/>
      <c r="G193" s="2"/>
      <c r="H193" s="2">
        <f t="shared" si="9"/>
        <v>94.199999999999818</v>
      </c>
      <c r="I193" s="11">
        <f t="shared" si="9"/>
        <v>201.59999999999991</v>
      </c>
      <c r="J193" s="2">
        <f t="shared" si="9"/>
        <v>172.80000000000018</v>
      </c>
      <c r="L193" s="5">
        <f t="shared" si="1"/>
        <v>28259.999999999945</v>
      </c>
      <c r="M193" s="5">
        <f t="shared" si="2"/>
        <v>60479.999999999971</v>
      </c>
      <c r="N193" s="5">
        <f t="shared" si="3"/>
        <v>51840.000000000058</v>
      </c>
      <c r="O193" s="3">
        <f t="shared" si="10"/>
        <v>32.372000000000043</v>
      </c>
    </row>
    <row r="194" spans="1:16">
      <c r="A194" t="s">
        <v>193</v>
      </c>
      <c r="B194" s="4">
        <v>2615.1999999999998</v>
      </c>
      <c r="C194" s="4">
        <v>2625.4</v>
      </c>
      <c r="D194" s="4">
        <v>2593.1999999999998</v>
      </c>
      <c r="E194" s="4">
        <v>2605.6</v>
      </c>
      <c r="F194" s="8"/>
      <c r="G194" s="2"/>
      <c r="H194" s="2">
        <f t="shared" si="9"/>
        <v>166.59999999999991</v>
      </c>
      <c r="I194" s="2">
        <f t="shared" si="9"/>
        <v>198.80000000000018</v>
      </c>
      <c r="J194" s="2">
        <f t="shared" si="9"/>
        <v>186.40000000000009</v>
      </c>
      <c r="L194" s="5">
        <f t="shared" si="1"/>
        <v>49979.999999999971</v>
      </c>
      <c r="M194" s="5">
        <f t="shared" si="2"/>
        <v>59640.000000000058</v>
      </c>
      <c r="N194" s="5">
        <f t="shared" si="3"/>
        <v>55920.000000000029</v>
      </c>
      <c r="O194" s="3">
        <f t="shared" si="10"/>
        <v>32.780000000000037</v>
      </c>
    </row>
    <row r="195" spans="1:16">
      <c r="A195" t="s">
        <v>194</v>
      </c>
      <c r="B195" s="4">
        <v>2587.8000000000002</v>
      </c>
      <c r="C195" s="4">
        <v>2642</v>
      </c>
      <c r="D195" s="4">
        <v>2584</v>
      </c>
      <c r="E195" s="4">
        <v>2613.6</v>
      </c>
      <c r="F195" s="8"/>
      <c r="G195" s="2">
        <f>B190-E195</f>
        <v>178.40000000000009</v>
      </c>
      <c r="H195" s="2">
        <f t="shared" si="9"/>
        <v>150</v>
      </c>
      <c r="I195" s="2">
        <f t="shared" si="9"/>
        <v>208</v>
      </c>
      <c r="J195" s="2">
        <f t="shared" si="9"/>
        <v>178.40000000000009</v>
      </c>
      <c r="L195" s="5">
        <f t="shared" si="1"/>
        <v>45000</v>
      </c>
      <c r="M195" s="5">
        <f t="shared" si="2"/>
        <v>62400</v>
      </c>
      <c r="N195" s="5">
        <f t="shared" si="3"/>
        <v>53520.000000000029</v>
      </c>
      <c r="O195" s="3">
        <f t="shared" si="10"/>
        <v>32.540000000000035</v>
      </c>
    </row>
    <row r="196" spans="1:16">
      <c r="A196" t="s">
        <v>195</v>
      </c>
      <c r="B196" s="4">
        <v>2591.1999999999998</v>
      </c>
      <c r="C196" s="4">
        <v>2638.8</v>
      </c>
      <c r="D196" s="4">
        <v>2560</v>
      </c>
      <c r="E196" s="4">
        <v>2578.4</v>
      </c>
      <c r="F196" s="8">
        <v>1</v>
      </c>
      <c r="G196" s="2"/>
      <c r="H196" s="2">
        <f t="shared" ref="H196:J199" si="11">(C196-$B$196)*$F$196</f>
        <v>47.600000000000364</v>
      </c>
      <c r="I196" s="2">
        <f t="shared" si="11"/>
        <v>-31.199999999999818</v>
      </c>
      <c r="J196" s="2">
        <f t="shared" si="11"/>
        <v>-12.799999999999727</v>
      </c>
      <c r="L196" s="5">
        <f t="shared" si="1"/>
        <v>14280.000000000109</v>
      </c>
      <c r="M196" s="5">
        <f t="shared" si="2"/>
        <v>-9359.9999999999454</v>
      </c>
      <c r="N196" s="5">
        <f t="shared" si="3"/>
        <v>-3839.9999999999181</v>
      </c>
      <c r="O196" s="3">
        <f>(O$195*10000+N196)/10000</f>
        <v>32.156000000000041</v>
      </c>
      <c r="P196">
        <v>10</v>
      </c>
    </row>
    <row r="197" spans="1:16">
      <c r="A197" t="s">
        <v>196</v>
      </c>
      <c r="B197" s="4">
        <v>2581</v>
      </c>
      <c r="C197" s="4">
        <v>2622</v>
      </c>
      <c r="D197" s="4">
        <v>2572.1999999999998</v>
      </c>
      <c r="E197" s="4">
        <v>2591.6999999999998</v>
      </c>
      <c r="F197" s="8"/>
      <c r="G197" s="2"/>
      <c r="H197" s="2">
        <f t="shared" si="11"/>
        <v>30.800000000000182</v>
      </c>
      <c r="I197" s="2">
        <f t="shared" si="11"/>
        <v>-19</v>
      </c>
      <c r="J197" s="2">
        <f t="shared" si="11"/>
        <v>0.5</v>
      </c>
      <c r="L197" s="5">
        <f t="shared" ref="L197:L214" si="12">H197*$K$165*300</f>
        <v>9240.0000000000546</v>
      </c>
      <c r="M197" s="5">
        <f t="shared" ref="M197:M214" si="13">I197*$K$165*300</f>
        <v>-5700</v>
      </c>
      <c r="N197" s="5">
        <f t="shared" ref="N197:N214" si="14">J197*$K$165*300</f>
        <v>150</v>
      </c>
      <c r="O197" s="3">
        <f>(O$195*10000+N197)/10000</f>
        <v>32.555000000000035</v>
      </c>
    </row>
    <row r="198" spans="1:16">
      <c r="A198" t="s">
        <v>197</v>
      </c>
      <c r="B198" s="4">
        <v>2605</v>
      </c>
      <c r="C198" s="4">
        <v>2685</v>
      </c>
      <c r="D198" s="4">
        <v>2597.4</v>
      </c>
      <c r="E198" s="4">
        <v>2669.4</v>
      </c>
      <c r="F198" s="8"/>
      <c r="G198" s="2"/>
      <c r="H198" s="11">
        <f t="shared" si="11"/>
        <v>93.800000000000182</v>
      </c>
      <c r="I198" s="2">
        <f t="shared" si="11"/>
        <v>6.2000000000002728</v>
      </c>
      <c r="J198" s="2">
        <f t="shared" si="11"/>
        <v>78.200000000000273</v>
      </c>
      <c r="L198" s="5">
        <f t="shared" si="12"/>
        <v>28140.000000000055</v>
      </c>
      <c r="M198" s="5">
        <f t="shared" si="13"/>
        <v>1860.0000000000819</v>
      </c>
      <c r="N198" s="5">
        <f t="shared" si="14"/>
        <v>23460.00000000008</v>
      </c>
      <c r="O198" s="3">
        <f>(O$195*10000+N198)/10000</f>
        <v>34.886000000000038</v>
      </c>
    </row>
    <row r="199" spans="1:16">
      <c r="A199" t="s">
        <v>198</v>
      </c>
      <c r="B199" s="4">
        <v>2671.4</v>
      </c>
      <c r="C199" s="4">
        <v>2683</v>
      </c>
      <c r="D199" s="4">
        <v>2622.4</v>
      </c>
      <c r="E199" s="4">
        <v>2664</v>
      </c>
      <c r="F199" s="8"/>
      <c r="G199" s="2">
        <f>E199-B196</f>
        <v>72.800000000000182</v>
      </c>
      <c r="H199" s="2">
        <f t="shared" si="11"/>
        <v>91.800000000000182</v>
      </c>
      <c r="I199" s="2">
        <f t="shared" si="11"/>
        <v>31.200000000000273</v>
      </c>
      <c r="J199" s="2">
        <f t="shared" si="11"/>
        <v>72.800000000000182</v>
      </c>
      <c r="L199" s="5">
        <f t="shared" si="12"/>
        <v>27540.000000000055</v>
      </c>
      <c r="M199" s="5">
        <f t="shared" si="13"/>
        <v>9360.0000000000819</v>
      </c>
      <c r="N199" s="5">
        <f t="shared" si="14"/>
        <v>21840.000000000055</v>
      </c>
      <c r="O199" s="3">
        <f>(O$195*10000+N199)/10000</f>
        <v>34.724000000000039</v>
      </c>
    </row>
    <row r="200" spans="1:16">
      <c r="A200" t="s">
        <v>199</v>
      </c>
      <c r="B200" s="4">
        <v>2651.4</v>
      </c>
      <c r="C200" s="4">
        <v>2653</v>
      </c>
      <c r="D200" s="4">
        <v>2537.4</v>
      </c>
      <c r="E200" s="4">
        <v>2549.8000000000002</v>
      </c>
      <c r="F200" s="8">
        <v>-1</v>
      </c>
      <c r="G200" s="2"/>
      <c r="H200" s="2">
        <f t="shared" ref="H200:J206" si="15">(C200-$B$200)*$F$200</f>
        <v>-1.5999999999999091</v>
      </c>
      <c r="I200" s="2">
        <f t="shared" si="15"/>
        <v>114</v>
      </c>
      <c r="J200" s="2">
        <f t="shared" si="15"/>
        <v>101.59999999999991</v>
      </c>
      <c r="L200" s="5">
        <f t="shared" si="12"/>
        <v>-479.99999999997272</v>
      </c>
      <c r="M200" s="5">
        <f t="shared" si="13"/>
        <v>34200</v>
      </c>
      <c r="N200" s="5">
        <f t="shared" si="14"/>
        <v>30479.999999999971</v>
      </c>
      <c r="O200" s="3">
        <f t="shared" ref="O200:O206" si="16">(O$199*10000+N200)/10000</f>
        <v>37.772000000000034</v>
      </c>
      <c r="P200">
        <v>11</v>
      </c>
    </row>
    <row r="201" spans="1:16">
      <c r="A201" t="s">
        <v>200</v>
      </c>
      <c r="B201" s="4">
        <v>2553</v>
      </c>
      <c r="C201" s="4">
        <v>2628</v>
      </c>
      <c r="D201" s="4">
        <v>2549.6</v>
      </c>
      <c r="E201" s="4">
        <v>2614.8000000000002</v>
      </c>
      <c r="F201" s="8"/>
      <c r="G201" s="2"/>
      <c r="H201" s="2">
        <f t="shared" si="15"/>
        <v>23.400000000000091</v>
      </c>
      <c r="I201" s="2">
        <f t="shared" si="15"/>
        <v>101.80000000000018</v>
      </c>
      <c r="J201" s="2">
        <f t="shared" si="15"/>
        <v>36.599999999999909</v>
      </c>
      <c r="L201" s="5">
        <f t="shared" si="12"/>
        <v>7020.0000000000273</v>
      </c>
      <c r="M201" s="5">
        <f t="shared" si="13"/>
        <v>30540.000000000055</v>
      </c>
      <c r="N201" s="5">
        <f t="shared" si="14"/>
        <v>10979.999999999973</v>
      </c>
      <c r="O201" s="3">
        <f t="shared" si="16"/>
        <v>35.822000000000038</v>
      </c>
    </row>
    <row r="202" spans="1:16">
      <c r="A202" t="s">
        <v>201</v>
      </c>
      <c r="B202" s="4">
        <v>2627.8</v>
      </c>
      <c r="C202" s="4">
        <v>2664</v>
      </c>
      <c r="D202" s="4">
        <v>2621</v>
      </c>
      <c r="E202" s="4">
        <v>2646.8</v>
      </c>
      <c r="F202" s="8"/>
      <c r="G202" s="2"/>
      <c r="H202" s="2">
        <f t="shared" si="15"/>
        <v>-12.599999999999909</v>
      </c>
      <c r="I202" s="2">
        <f t="shared" si="15"/>
        <v>30.400000000000091</v>
      </c>
      <c r="J202" s="2">
        <f t="shared" si="15"/>
        <v>4.5999999999999091</v>
      </c>
      <c r="L202" s="5">
        <f t="shared" si="12"/>
        <v>-3779.9999999999727</v>
      </c>
      <c r="M202" s="5">
        <f t="shared" si="13"/>
        <v>9120.0000000000273</v>
      </c>
      <c r="N202" s="5">
        <f t="shared" si="14"/>
        <v>1379.9999999999727</v>
      </c>
      <c r="O202" s="3">
        <f t="shared" si="16"/>
        <v>34.862000000000037</v>
      </c>
    </row>
    <row r="203" spans="1:16">
      <c r="A203" t="s">
        <v>202</v>
      </c>
      <c r="B203" s="4">
        <v>2653</v>
      </c>
      <c r="C203" s="4">
        <v>2659.4</v>
      </c>
      <c r="D203" s="4">
        <v>2588.1999999999998</v>
      </c>
      <c r="E203" s="4">
        <v>2617.8000000000002</v>
      </c>
      <c r="F203" s="8"/>
      <c r="G203" s="2"/>
      <c r="H203" s="2">
        <f t="shared" si="15"/>
        <v>-8</v>
      </c>
      <c r="I203" s="2">
        <f t="shared" si="15"/>
        <v>63.200000000000273</v>
      </c>
      <c r="J203" s="2">
        <f t="shared" si="15"/>
        <v>33.599999999999909</v>
      </c>
      <c r="L203" s="5">
        <f t="shared" si="12"/>
        <v>-2400</v>
      </c>
      <c r="M203" s="5">
        <f t="shared" si="13"/>
        <v>18960.00000000008</v>
      </c>
      <c r="N203" s="5">
        <f t="shared" si="14"/>
        <v>10079.999999999973</v>
      </c>
      <c r="O203" s="3">
        <f t="shared" si="16"/>
        <v>35.732000000000042</v>
      </c>
    </row>
    <row r="204" spans="1:16">
      <c r="A204" t="s">
        <v>203</v>
      </c>
      <c r="B204" s="4">
        <v>2623</v>
      </c>
      <c r="C204" s="4">
        <v>2637.8</v>
      </c>
      <c r="D204" s="4">
        <v>2602</v>
      </c>
      <c r="E204" s="4">
        <v>2613.4</v>
      </c>
      <c r="F204" s="8"/>
      <c r="G204" s="2"/>
      <c r="H204" s="2">
        <f t="shared" si="15"/>
        <v>13.599999999999909</v>
      </c>
      <c r="I204" s="2">
        <f t="shared" si="15"/>
        <v>49.400000000000091</v>
      </c>
      <c r="J204" s="2">
        <f t="shared" si="15"/>
        <v>38</v>
      </c>
      <c r="L204" s="5">
        <f t="shared" si="12"/>
        <v>4079.9999999999727</v>
      </c>
      <c r="M204" s="5">
        <f t="shared" si="13"/>
        <v>14820.000000000027</v>
      </c>
      <c r="N204" s="5">
        <f t="shared" si="14"/>
        <v>11400</v>
      </c>
      <c r="O204" s="3">
        <f t="shared" si="16"/>
        <v>35.86400000000004</v>
      </c>
    </row>
    <row r="205" spans="1:16">
      <c r="A205" t="s">
        <v>204</v>
      </c>
      <c r="B205" s="4">
        <v>2615.4</v>
      </c>
      <c r="C205" s="4">
        <v>2619.1999999999998</v>
      </c>
      <c r="D205" s="4">
        <v>2569</v>
      </c>
      <c r="E205" s="4">
        <v>2590.6999999999998</v>
      </c>
      <c r="F205" s="8"/>
      <c r="G205" s="2"/>
      <c r="H205" s="2">
        <f t="shared" si="15"/>
        <v>32.200000000000273</v>
      </c>
      <c r="I205" s="2">
        <f t="shared" si="15"/>
        <v>82.400000000000091</v>
      </c>
      <c r="J205" s="2">
        <f t="shared" si="15"/>
        <v>60.700000000000273</v>
      </c>
      <c r="L205" s="5">
        <f t="shared" si="12"/>
        <v>9660.0000000000819</v>
      </c>
      <c r="M205" s="5">
        <f t="shared" si="13"/>
        <v>24720.000000000029</v>
      </c>
      <c r="N205" s="5">
        <f t="shared" si="14"/>
        <v>18210.00000000008</v>
      </c>
      <c r="O205" s="3">
        <f t="shared" si="16"/>
        <v>36.545000000000044</v>
      </c>
    </row>
    <row r="206" spans="1:16">
      <c r="A206" t="s">
        <v>205</v>
      </c>
      <c r="B206" s="4">
        <v>2596</v>
      </c>
      <c r="C206" s="4">
        <v>2624</v>
      </c>
      <c r="D206" s="4">
        <v>2526.1999999999998</v>
      </c>
      <c r="E206" s="4">
        <v>2543</v>
      </c>
      <c r="F206" s="8"/>
      <c r="G206" s="2">
        <f>B200-E206</f>
        <v>108.40000000000009</v>
      </c>
      <c r="H206" s="2">
        <f t="shared" si="15"/>
        <v>27.400000000000091</v>
      </c>
      <c r="I206" s="11">
        <f t="shared" si="15"/>
        <v>125.20000000000027</v>
      </c>
      <c r="J206" s="2">
        <f t="shared" si="15"/>
        <v>108.40000000000009</v>
      </c>
      <c r="L206" s="5">
        <f t="shared" si="12"/>
        <v>8220.0000000000273</v>
      </c>
      <c r="M206" s="5">
        <f t="shared" si="13"/>
        <v>37560.00000000008</v>
      </c>
      <c r="N206" s="5">
        <f t="shared" si="14"/>
        <v>32520.000000000029</v>
      </c>
      <c r="O206" s="3">
        <f t="shared" si="16"/>
        <v>37.976000000000049</v>
      </c>
    </row>
    <row r="207" spans="1:16">
      <c r="A207" t="s">
        <v>206</v>
      </c>
      <c r="B207" s="4">
        <v>2560.1999999999998</v>
      </c>
      <c r="C207" s="4">
        <v>2565</v>
      </c>
      <c r="D207" s="4">
        <v>2521.1999999999998</v>
      </c>
      <c r="E207" s="4">
        <v>2533.8000000000002</v>
      </c>
      <c r="F207" s="8">
        <v>-1</v>
      </c>
      <c r="G207" s="2"/>
      <c r="H207" s="2">
        <f t="shared" ref="H207:J208" si="17">(C207-$B$207)*$F$207</f>
        <v>-4.8000000000001819</v>
      </c>
      <c r="I207" s="2">
        <f t="shared" si="17"/>
        <v>39</v>
      </c>
      <c r="J207" s="2">
        <f t="shared" si="17"/>
        <v>26.399999999999636</v>
      </c>
      <c r="L207" s="5">
        <f t="shared" si="12"/>
        <v>-1440.0000000000546</v>
      </c>
      <c r="M207" s="5">
        <f t="shared" si="13"/>
        <v>11700</v>
      </c>
      <c r="N207" s="5">
        <f t="shared" si="14"/>
        <v>7919.9999999998909</v>
      </c>
      <c r="O207" s="3">
        <f>(O$206*10000+N207)/10000</f>
        <v>38.768000000000036</v>
      </c>
    </row>
    <row r="208" spans="1:16">
      <c r="A208" t="s">
        <v>207</v>
      </c>
      <c r="B208" s="4">
        <v>2528</v>
      </c>
      <c r="C208" s="4">
        <v>2557.6</v>
      </c>
      <c r="D208" s="4">
        <v>2507.6</v>
      </c>
      <c r="E208" s="4">
        <v>2532</v>
      </c>
      <c r="F208" s="8"/>
      <c r="G208" s="2">
        <f>B207-E208</f>
        <v>28.199999999999818</v>
      </c>
      <c r="H208" s="2">
        <f t="shared" si="17"/>
        <v>2.5999999999999091</v>
      </c>
      <c r="I208" s="11">
        <f t="shared" si="17"/>
        <v>52.599999999999909</v>
      </c>
      <c r="J208" s="2">
        <f t="shared" si="17"/>
        <v>28.199999999999818</v>
      </c>
      <c r="L208" s="5">
        <f t="shared" si="12"/>
        <v>779.99999999997272</v>
      </c>
      <c r="M208" s="5">
        <f t="shared" si="13"/>
        <v>15779.999999999973</v>
      </c>
      <c r="N208" s="5">
        <f t="shared" si="14"/>
        <v>8459.9999999999454</v>
      </c>
      <c r="O208" s="3">
        <f>(O$206*10000+N208)/10000</f>
        <v>38.822000000000038</v>
      </c>
    </row>
    <row r="209" spans="1:16">
      <c r="A209" s="6" t="s">
        <v>208</v>
      </c>
      <c r="B209" s="7">
        <v>2534.6</v>
      </c>
      <c r="C209" s="7">
        <v>2615.8000000000002</v>
      </c>
      <c r="D209" s="7">
        <v>2503.4</v>
      </c>
      <c r="E209" s="7">
        <v>2543</v>
      </c>
      <c r="F209" s="8">
        <v>1</v>
      </c>
      <c r="G209" s="2"/>
      <c r="H209" s="2">
        <f t="shared" ref="H209:J214" si="18">(C209-$B$209)*$F$209</f>
        <v>81.200000000000273</v>
      </c>
      <c r="I209" s="2">
        <f t="shared" si="18"/>
        <v>-31.199999999999818</v>
      </c>
      <c r="J209" s="2">
        <f t="shared" si="18"/>
        <v>8.4000000000000909</v>
      </c>
      <c r="L209" s="5">
        <f t="shared" si="12"/>
        <v>24360.00000000008</v>
      </c>
      <c r="M209" s="5">
        <f t="shared" si="13"/>
        <v>-9359.9999999999454</v>
      </c>
      <c r="N209" s="5">
        <f t="shared" si="14"/>
        <v>2520.0000000000273</v>
      </c>
      <c r="O209" s="3">
        <f t="shared" ref="O209:O214" si="19">(O$208*10000+N209)/10000</f>
        <v>39.074000000000041</v>
      </c>
      <c r="P209">
        <v>12</v>
      </c>
    </row>
    <row r="210" spans="1:16">
      <c r="A210" t="s">
        <v>209</v>
      </c>
      <c r="B210" s="4">
        <v>2505.1999999999998</v>
      </c>
      <c r="C210" s="4">
        <v>2555</v>
      </c>
      <c r="D210" s="4">
        <v>2501</v>
      </c>
      <c r="E210" s="4">
        <v>2510.1999999999998</v>
      </c>
      <c r="F210" s="8"/>
      <c r="G210" s="2"/>
      <c r="H210" s="2">
        <f t="shared" si="18"/>
        <v>20.400000000000091</v>
      </c>
      <c r="I210" s="2">
        <f t="shared" si="18"/>
        <v>-33.599999999999909</v>
      </c>
      <c r="J210" s="2">
        <f t="shared" si="18"/>
        <v>-24.400000000000091</v>
      </c>
      <c r="L210" s="5">
        <f t="shared" si="12"/>
        <v>6120.0000000000273</v>
      </c>
      <c r="M210" s="5">
        <f t="shared" si="13"/>
        <v>-10079.999999999973</v>
      </c>
      <c r="N210" s="5">
        <f t="shared" si="14"/>
        <v>-7320.0000000000273</v>
      </c>
      <c r="O210" s="3">
        <f t="shared" si="19"/>
        <v>38.090000000000039</v>
      </c>
    </row>
    <row r="211" spans="1:16">
      <c r="A211" t="s">
        <v>210</v>
      </c>
      <c r="B211" s="4">
        <v>2520</v>
      </c>
      <c r="C211" s="4">
        <v>2544</v>
      </c>
      <c r="D211" s="4">
        <v>2497</v>
      </c>
      <c r="E211" s="4">
        <v>2524.4</v>
      </c>
      <c r="F211" s="8"/>
      <c r="G211" s="2"/>
      <c r="H211" s="2">
        <f t="shared" si="18"/>
        <v>9.4000000000000909</v>
      </c>
      <c r="I211" s="2">
        <f t="shared" si="18"/>
        <v>-37.599999999999909</v>
      </c>
      <c r="J211" s="2">
        <f t="shared" si="18"/>
        <v>-10.199999999999818</v>
      </c>
      <c r="L211" s="5">
        <f t="shared" si="12"/>
        <v>2820.0000000000273</v>
      </c>
      <c r="M211" s="5">
        <f t="shared" si="13"/>
        <v>-11279.999999999973</v>
      </c>
      <c r="N211" s="5">
        <f t="shared" si="14"/>
        <v>-3059.9999999999454</v>
      </c>
      <c r="O211" s="3">
        <f t="shared" si="19"/>
        <v>38.516000000000048</v>
      </c>
    </row>
    <row r="212" spans="1:16">
      <c r="A212" t="s">
        <v>211</v>
      </c>
      <c r="B212" s="4">
        <v>2529</v>
      </c>
      <c r="C212" s="4">
        <v>2613.1999999999998</v>
      </c>
      <c r="D212" s="4">
        <v>2525.8000000000002</v>
      </c>
      <c r="E212" s="4">
        <v>2606</v>
      </c>
      <c r="F212" s="8"/>
      <c r="G212" s="2"/>
      <c r="H212" s="2">
        <f t="shared" si="18"/>
        <v>78.599999999999909</v>
      </c>
      <c r="I212" s="2">
        <f t="shared" si="18"/>
        <v>-8.7999999999997272</v>
      </c>
      <c r="J212" s="2">
        <f t="shared" si="18"/>
        <v>71.400000000000091</v>
      </c>
      <c r="L212" s="5">
        <f t="shared" si="12"/>
        <v>23579.999999999971</v>
      </c>
      <c r="M212" s="5">
        <f t="shared" si="13"/>
        <v>-2639.9999999999181</v>
      </c>
      <c r="N212" s="5">
        <f t="shared" si="14"/>
        <v>21420.000000000029</v>
      </c>
      <c r="O212" s="3">
        <f t="shared" si="19"/>
        <v>40.964000000000048</v>
      </c>
    </row>
    <row r="213" spans="1:16">
      <c r="A213" t="s">
        <v>212</v>
      </c>
      <c r="B213" s="4">
        <v>2621</v>
      </c>
      <c r="C213" s="4">
        <v>2633</v>
      </c>
      <c r="D213" s="4">
        <v>2604</v>
      </c>
      <c r="E213" s="4">
        <v>2612.8000000000002</v>
      </c>
      <c r="F213" s="8"/>
      <c r="G213" s="2"/>
      <c r="H213" s="11">
        <f t="shared" si="18"/>
        <v>98.400000000000091</v>
      </c>
      <c r="I213" s="2">
        <f t="shared" si="18"/>
        <v>69.400000000000091</v>
      </c>
      <c r="J213" s="2">
        <f t="shared" si="18"/>
        <v>78.200000000000273</v>
      </c>
      <c r="L213" s="5">
        <f t="shared" si="12"/>
        <v>29520.000000000029</v>
      </c>
      <c r="M213" s="5">
        <f t="shared" si="13"/>
        <v>20820.000000000029</v>
      </c>
      <c r="N213" s="5">
        <f t="shared" si="14"/>
        <v>23460.00000000008</v>
      </c>
      <c r="O213" s="3">
        <f t="shared" si="19"/>
        <v>41.168000000000049</v>
      </c>
    </row>
    <row r="214" spans="1:16">
      <c r="A214" t="s">
        <v>213</v>
      </c>
      <c r="B214" s="4">
        <v>2613.1999999999998</v>
      </c>
      <c r="C214" s="4">
        <v>2634.8</v>
      </c>
      <c r="D214" s="4">
        <v>2607.6</v>
      </c>
      <c r="E214" s="4">
        <v>2625</v>
      </c>
      <c r="F214" s="8"/>
      <c r="G214" s="2">
        <f>E214-B209</f>
        <v>90.400000000000091</v>
      </c>
      <c r="H214" s="2">
        <f t="shared" si="18"/>
        <v>100.20000000000027</v>
      </c>
      <c r="I214" s="2">
        <f t="shared" si="18"/>
        <v>73</v>
      </c>
      <c r="J214" s="2">
        <f t="shared" si="18"/>
        <v>90.400000000000091</v>
      </c>
      <c r="L214" s="5">
        <f t="shared" si="12"/>
        <v>30060.00000000008</v>
      </c>
      <c r="M214" s="5">
        <f t="shared" si="13"/>
        <v>21900</v>
      </c>
      <c r="N214" s="5">
        <f t="shared" si="14"/>
        <v>27120.000000000029</v>
      </c>
      <c r="O214" s="3">
        <f t="shared" si="19"/>
        <v>41.534000000000049</v>
      </c>
    </row>
    <row r="215" spans="1:16">
      <c r="A215" t="s">
        <v>214</v>
      </c>
      <c r="B215" s="4">
        <v>2630.2</v>
      </c>
      <c r="C215" s="4">
        <v>2652.8</v>
      </c>
      <c r="D215" s="4">
        <v>2609</v>
      </c>
      <c r="E215" s="4">
        <v>2621</v>
      </c>
      <c r="F215" s="8">
        <v>-1</v>
      </c>
      <c r="G215" s="2"/>
      <c r="H215" s="2">
        <f t="shared" ref="H215:J222" si="20">(C215-$B$215)*$F$215</f>
        <v>-22.600000000000364</v>
      </c>
      <c r="I215" s="2">
        <f t="shared" si="20"/>
        <v>21.199999999999818</v>
      </c>
      <c r="J215" s="2">
        <f t="shared" si="20"/>
        <v>9.1999999999998181</v>
      </c>
      <c r="K215">
        <v>1</v>
      </c>
      <c r="L215" s="5">
        <f t="shared" ref="L215:L237" si="21">H215*$K$215*300</f>
        <v>-6780.0000000001091</v>
      </c>
      <c r="M215" s="5">
        <f t="shared" ref="M215:M237" si="22">I215*$K$215*300</f>
        <v>6359.9999999999454</v>
      </c>
      <c r="N215" s="5">
        <f t="shared" ref="N215:N237" si="23">J215*$K$215*300</f>
        <v>2759.9999999999454</v>
      </c>
      <c r="O215" s="3">
        <f t="shared" ref="O215:O222" si="24">(O$214*10000+N215)/10000</f>
        <v>41.810000000000038</v>
      </c>
      <c r="P215">
        <v>13</v>
      </c>
    </row>
    <row r="216" spans="1:16">
      <c r="A216" t="s">
        <v>215</v>
      </c>
      <c r="B216" s="4">
        <v>2617</v>
      </c>
      <c r="C216" s="4">
        <v>2617.4</v>
      </c>
      <c r="D216" s="4">
        <v>2553</v>
      </c>
      <c r="E216" s="4">
        <v>2578.8000000000002</v>
      </c>
      <c r="F216" s="8"/>
      <c r="G216" s="2"/>
      <c r="H216" s="2">
        <f t="shared" si="20"/>
        <v>12.799999999999727</v>
      </c>
      <c r="I216" s="2">
        <f t="shared" si="20"/>
        <v>77.199999999999818</v>
      </c>
      <c r="J216" s="2">
        <f t="shared" si="20"/>
        <v>51.399999999999636</v>
      </c>
      <c r="L216" s="5">
        <f t="shared" si="21"/>
        <v>3839.9999999999181</v>
      </c>
      <c r="M216" s="5">
        <f t="shared" si="22"/>
        <v>23159.999999999945</v>
      </c>
      <c r="N216" s="5">
        <f t="shared" si="23"/>
        <v>15419.999999999891</v>
      </c>
      <c r="O216" s="3">
        <f t="shared" si="24"/>
        <v>43.076000000000036</v>
      </c>
    </row>
    <row r="217" spans="1:16">
      <c r="A217" t="s">
        <v>216</v>
      </c>
      <c r="B217" s="4">
        <v>2578.8000000000002</v>
      </c>
      <c r="C217" s="4">
        <v>2617.8000000000002</v>
      </c>
      <c r="D217" s="4">
        <v>2562</v>
      </c>
      <c r="E217" s="4">
        <v>2575.4</v>
      </c>
      <c r="F217" s="8"/>
      <c r="G217" s="2"/>
      <c r="H217" s="2">
        <f t="shared" si="20"/>
        <v>12.399999999999636</v>
      </c>
      <c r="I217" s="2">
        <f t="shared" si="20"/>
        <v>68.199999999999818</v>
      </c>
      <c r="J217" s="2">
        <f t="shared" si="20"/>
        <v>54.799999999999727</v>
      </c>
      <c r="L217" s="5">
        <f t="shared" si="21"/>
        <v>3719.9999999998909</v>
      </c>
      <c r="M217" s="5">
        <f t="shared" si="22"/>
        <v>20459.999999999945</v>
      </c>
      <c r="N217" s="5">
        <f t="shared" si="23"/>
        <v>16439.99999999992</v>
      </c>
      <c r="O217" s="3">
        <f t="shared" si="24"/>
        <v>43.17800000000004</v>
      </c>
    </row>
    <row r="218" spans="1:16">
      <c r="A218" t="s">
        <v>217</v>
      </c>
      <c r="B218" s="4">
        <v>2566</v>
      </c>
      <c r="C218" s="4">
        <v>2566.8000000000002</v>
      </c>
      <c r="D218" s="4">
        <v>2492.6</v>
      </c>
      <c r="E218" s="4">
        <v>2502</v>
      </c>
      <c r="F218" s="8"/>
      <c r="G218" s="2"/>
      <c r="H218" s="2">
        <f t="shared" si="20"/>
        <v>63.399999999999636</v>
      </c>
      <c r="I218" s="2">
        <f t="shared" si="20"/>
        <v>137.59999999999991</v>
      </c>
      <c r="J218" s="2">
        <f t="shared" si="20"/>
        <v>128.19999999999982</v>
      </c>
      <c r="L218" s="5">
        <f t="shared" si="21"/>
        <v>19019.999999999891</v>
      </c>
      <c r="M218" s="5">
        <f t="shared" si="22"/>
        <v>41279.999999999971</v>
      </c>
      <c r="N218" s="5">
        <f t="shared" si="23"/>
        <v>38459.999999999942</v>
      </c>
      <c r="O218" s="3">
        <f t="shared" si="24"/>
        <v>45.380000000000038</v>
      </c>
    </row>
    <row r="219" spans="1:16">
      <c r="A219" t="s">
        <v>218</v>
      </c>
      <c r="B219" s="4">
        <v>2501.4</v>
      </c>
      <c r="C219" s="4">
        <v>2515.4</v>
      </c>
      <c r="D219" s="4">
        <v>2482</v>
      </c>
      <c r="E219" s="4">
        <v>2497</v>
      </c>
      <c r="F219" s="8"/>
      <c r="G219" s="2"/>
      <c r="H219" s="2">
        <f t="shared" si="20"/>
        <v>114.79999999999973</v>
      </c>
      <c r="I219" s="2">
        <f t="shared" si="20"/>
        <v>148.19999999999982</v>
      </c>
      <c r="J219" s="2">
        <f t="shared" si="20"/>
        <v>133.19999999999982</v>
      </c>
      <c r="L219" s="5">
        <f t="shared" si="21"/>
        <v>34439.99999999992</v>
      </c>
      <c r="M219" s="5">
        <f t="shared" si="22"/>
        <v>44459.999999999942</v>
      </c>
      <c r="N219" s="5">
        <f t="shared" si="23"/>
        <v>39959.999999999942</v>
      </c>
      <c r="O219" s="3">
        <f t="shared" si="24"/>
        <v>45.530000000000044</v>
      </c>
    </row>
    <row r="220" spans="1:16">
      <c r="A220" t="s">
        <v>219</v>
      </c>
      <c r="B220" s="4">
        <v>2481.1999999999998</v>
      </c>
      <c r="C220" s="4">
        <v>2512.1999999999998</v>
      </c>
      <c r="D220" s="4">
        <v>2471.1999999999998</v>
      </c>
      <c r="E220" s="4">
        <v>2486</v>
      </c>
      <c r="F220" s="8"/>
      <c r="G220" s="2"/>
      <c r="H220" s="2">
        <f t="shared" si="20"/>
        <v>118</v>
      </c>
      <c r="I220" s="2">
        <f t="shared" si="20"/>
        <v>159</v>
      </c>
      <c r="J220" s="2">
        <f t="shared" si="20"/>
        <v>144.19999999999982</v>
      </c>
      <c r="L220" s="5">
        <f t="shared" si="21"/>
        <v>35400</v>
      </c>
      <c r="M220" s="5">
        <f t="shared" si="22"/>
        <v>47700</v>
      </c>
      <c r="N220" s="5">
        <f t="shared" si="23"/>
        <v>43259.999999999942</v>
      </c>
      <c r="O220" s="3">
        <f t="shared" si="24"/>
        <v>45.860000000000042</v>
      </c>
    </row>
    <row r="221" spans="1:16">
      <c r="A221" t="s">
        <v>220</v>
      </c>
      <c r="B221" s="4">
        <v>2490</v>
      </c>
      <c r="C221" s="4">
        <v>2529</v>
      </c>
      <c r="D221" s="4">
        <v>2467</v>
      </c>
      <c r="E221" s="4">
        <v>2488.6</v>
      </c>
      <c r="F221" s="8"/>
      <c r="G221" s="2"/>
      <c r="H221" s="2">
        <f t="shared" si="20"/>
        <v>101.19999999999982</v>
      </c>
      <c r="I221" s="11">
        <f t="shared" si="20"/>
        <v>163.19999999999982</v>
      </c>
      <c r="J221" s="2">
        <f t="shared" si="20"/>
        <v>141.59999999999991</v>
      </c>
      <c r="L221" s="5">
        <f t="shared" si="21"/>
        <v>30359.999999999945</v>
      </c>
      <c r="M221" s="5">
        <f t="shared" si="22"/>
        <v>48959.999999999942</v>
      </c>
      <c r="N221" s="5">
        <f t="shared" si="23"/>
        <v>42479.999999999971</v>
      </c>
      <c r="O221" s="3">
        <f t="shared" si="24"/>
        <v>45.782000000000046</v>
      </c>
    </row>
    <row r="222" spans="1:16">
      <c r="A222" t="s">
        <v>221</v>
      </c>
      <c r="B222" s="4">
        <v>2502.1999999999998</v>
      </c>
      <c r="C222" s="4">
        <v>2515</v>
      </c>
      <c r="D222" s="4">
        <v>2474.4</v>
      </c>
      <c r="E222" s="4">
        <v>2483.6</v>
      </c>
      <c r="F222" s="8"/>
      <c r="G222" s="2">
        <f>B215-E222</f>
        <v>146.59999999999991</v>
      </c>
      <c r="H222" s="2">
        <f t="shared" si="20"/>
        <v>115.19999999999982</v>
      </c>
      <c r="I222" s="2">
        <f t="shared" si="20"/>
        <v>155.79999999999973</v>
      </c>
      <c r="J222" s="2">
        <f t="shared" si="20"/>
        <v>146.59999999999991</v>
      </c>
      <c r="L222" s="5">
        <f t="shared" si="21"/>
        <v>34559.999999999942</v>
      </c>
      <c r="M222" s="5">
        <f t="shared" si="22"/>
        <v>46739.99999999992</v>
      </c>
      <c r="N222" s="5">
        <f t="shared" si="23"/>
        <v>43979.999999999971</v>
      </c>
      <c r="O222" s="3">
        <f t="shared" si="24"/>
        <v>45.932000000000045</v>
      </c>
    </row>
    <row r="223" spans="1:16">
      <c r="A223" t="s">
        <v>222</v>
      </c>
      <c r="B223" s="4">
        <v>2450</v>
      </c>
      <c r="C223" s="4">
        <v>2478</v>
      </c>
      <c r="D223" s="4">
        <v>2435.1999999999998</v>
      </c>
      <c r="E223" s="4">
        <v>2470.6</v>
      </c>
      <c r="F223" s="8">
        <v>1</v>
      </c>
      <c r="G223" s="2"/>
      <c r="H223" s="2">
        <f t="shared" ref="H223:J229" si="25">(C223-$B$223)*$F$223</f>
        <v>28</v>
      </c>
      <c r="I223" s="2">
        <f t="shared" si="25"/>
        <v>-14.800000000000182</v>
      </c>
      <c r="J223" s="2">
        <f t="shared" si="25"/>
        <v>20.599999999999909</v>
      </c>
      <c r="L223" s="5">
        <f t="shared" si="21"/>
        <v>8400</v>
      </c>
      <c r="M223" s="5">
        <f t="shared" si="22"/>
        <v>-4440.0000000000546</v>
      </c>
      <c r="N223" s="5">
        <f t="shared" si="23"/>
        <v>6179.9999999999727</v>
      </c>
      <c r="O223" s="3">
        <f t="shared" ref="O223:O229" si="26">(O$222*10000+N223)/10000</f>
        <v>46.550000000000047</v>
      </c>
      <c r="P223" s="6">
        <v>14</v>
      </c>
    </row>
    <row r="224" spans="1:16">
      <c r="A224" t="s">
        <v>223</v>
      </c>
      <c r="B224" s="4">
        <v>2473</v>
      </c>
      <c r="C224" s="4">
        <v>2511.6</v>
      </c>
      <c r="D224" s="4">
        <v>2471</v>
      </c>
      <c r="E224" s="4">
        <v>2486.4</v>
      </c>
      <c r="F224" s="8"/>
      <c r="G224" s="2"/>
      <c r="H224" s="2">
        <f t="shared" si="25"/>
        <v>61.599999999999909</v>
      </c>
      <c r="I224" s="2">
        <f t="shared" si="25"/>
        <v>21</v>
      </c>
      <c r="J224" s="2">
        <f t="shared" si="25"/>
        <v>36.400000000000091</v>
      </c>
      <c r="L224" s="5">
        <f t="shared" si="21"/>
        <v>18479.999999999971</v>
      </c>
      <c r="M224" s="5">
        <f t="shared" si="22"/>
        <v>6300</v>
      </c>
      <c r="N224" s="5">
        <f t="shared" si="23"/>
        <v>10920.000000000027</v>
      </c>
      <c r="O224" s="3">
        <f t="shared" si="26"/>
        <v>47.024000000000044</v>
      </c>
    </row>
    <row r="225" spans="1:16">
      <c r="A225" t="s">
        <v>224</v>
      </c>
      <c r="B225" s="4">
        <v>2485.6</v>
      </c>
      <c r="C225" s="4">
        <v>2491.1999999999998</v>
      </c>
      <c r="D225" s="4">
        <v>2464</v>
      </c>
      <c r="E225" s="4">
        <v>2480.1999999999998</v>
      </c>
      <c r="F225" s="8"/>
      <c r="G225" s="2"/>
      <c r="H225" s="2">
        <f t="shared" si="25"/>
        <v>41.199999999999818</v>
      </c>
      <c r="I225" s="2">
        <f t="shared" si="25"/>
        <v>14</v>
      </c>
      <c r="J225" s="2">
        <f t="shared" si="25"/>
        <v>30.199999999999818</v>
      </c>
      <c r="L225" s="5">
        <f t="shared" si="21"/>
        <v>12359.999999999945</v>
      </c>
      <c r="M225" s="5">
        <f t="shared" si="22"/>
        <v>4200</v>
      </c>
      <c r="N225" s="5">
        <f t="shared" si="23"/>
        <v>9059.9999999999454</v>
      </c>
      <c r="O225" s="3">
        <f t="shared" si="26"/>
        <v>46.838000000000044</v>
      </c>
    </row>
    <row r="226" spans="1:16">
      <c r="A226" t="s">
        <v>225</v>
      </c>
      <c r="B226" s="4">
        <v>2493.8000000000002</v>
      </c>
      <c r="C226" s="4">
        <v>2512</v>
      </c>
      <c r="D226" s="4">
        <v>2465.4</v>
      </c>
      <c r="E226" s="4">
        <v>2470.4</v>
      </c>
      <c r="F226" s="8"/>
      <c r="G226" s="2"/>
      <c r="H226" s="2">
        <f t="shared" si="25"/>
        <v>62</v>
      </c>
      <c r="I226" s="2">
        <f t="shared" si="25"/>
        <v>15.400000000000091</v>
      </c>
      <c r="J226" s="2">
        <f t="shared" si="25"/>
        <v>20.400000000000091</v>
      </c>
      <c r="L226" s="5">
        <f t="shared" si="21"/>
        <v>18600</v>
      </c>
      <c r="M226" s="5">
        <f t="shared" si="22"/>
        <v>4620.0000000000273</v>
      </c>
      <c r="N226" s="5">
        <f t="shared" si="23"/>
        <v>6120.0000000000273</v>
      </c>
      <c r="O226" s="3">
        <f t="shared" si="26"/>
        <v>46.544000000000047</v>
      </c>
    </row>
    <row r="227" spans="1:16">
      <c r="A227" t="s">
        <v>226</v>
      </c>
      <c r="B227" s="4">
        <v>2474.4</v>
      </c>
      <c r="C227" s="4">
        <v>2482</v>
      </c>
      <c r="D227" s="4">
        <v>2454</v>
      </c>
      <c r="E227" s="4">
        <v>2459.6</v>
      </c>
      <c r="F227" s="8"/>
      <c r="G227" s="2"/>
      <c r="H227" s="2">
        <f t="shared" si="25"/>
        <v>32</v>
      </c>
      <c r="I227" s="2">
        <f t="shared" si="25"/>
        <v>4</v>
      </c>
      <c r="J227" s="2">
        <f t="shared" si="25"/>
        <v>9.5999999999999091</v>
      </c>
      <c r="L227" s="5">
        <f t="shared" si="21"/>
        <v>9600</v>
      </c>
      <c r="M227" s="5">
        <f t="shared" si="22"/>
        <v>1200</v>
      </c>
      <c r="N227" s="5">
        <f t="shared" si="23"/>
        <v>2879.9999999999727</v>
      </c>
      <c r="O227" s="3">
        <f t="shared" si="26"/>
        <v>46.220000000000049</v>
      </c>
    </row>
    <row r="228" spans="1:16">
      <c r="A228" t="s">
        <v>227</v>
      </c>
      <c r="B228" s="4">
        <v>2442.8000000000002</v>
      </c>
      <c r="C228" s="4">
        <v>2463.8000000000002</v>
      </c>
      <c r="D228" s="4">
        <v>2422.6</v>
      </c>
      <c r="E228" s="4">
        <v>2433.8000000000002</v>
      </c>
      <c r="F228" s="8"/>
      <c r="G228" s="2"/>
      <c r="H228" s="2">
        <f t="shared" si="25"/>
        <v>13.800000000000182</v>
      </c>
      <c r="I228" s="2">
        <f t="shared" si="25"/>
        <v>-27.400000000000091</v>
      </c>
      <c r="J228" s="2">
        <f t="shared" si="25"/>
        <v>-16.199999999999818</v>
      </c>
      <c r="L228" s="5">
        <f t="shared" si="21"/>
        <v>4140.0000000000546</v>
      </c>
      <c r="M228" s="5">
        <f t="shared" si="22"/>
        <v>-8220.0000000000273</v>
      </c>
      <c r="N228" s="5">
        <f t="shared" si="23"/>
        <v>-4859.9999999999454</v>
      </c>
      <c r="O228" s="3">
        <f t="shared" si="26"/>
        <v>45.446000000000055</v>
      </c>
    </row>
    <row r="229" spans="1:16">
      <c r="A229" t="s">
        <v>228</v>
      </c>
      <c r="B229" s="4">
        <v>2426.4</v>
      </c>
      <c r="C229" s="4">
        <v>2457.6</v>
      </c>
      <c r="D229" s="4">
        <v>2417.1999999999998</v>
      </c>
      <c r="E229" s="4">
        <v>2449.1999999999998</v>
      </c>
      <c r="F229" s="8"/>
      <c r="G229" s="2">
        <f>E229-B223</f>
        <v>-0.8000000000001819</v>
      </c>
      <c r="H229" s="2">
        <f t="shared" si="25"/>
        <v>7.5999999999999091</v>
      </c>
      <c r="I229" s="2">
        <f t="shared" si="25"/>
        <v>-32.800000000000182</v>
      </c>
      <c r="J229" s="2">
        <f t="shared" si="25"/>
        <v>-0.8000000000001819</v>
      </c>
      <c r="L229" s="5">
        <f t="shared" si="21"/>
        <v>2279.9999999999727</v>
      </c>
      <c r="M229" s="5">
        <f t="shared" si="22"/>
        <v>-9840.0000000000546</v>
      </c>
      <c r="N229" s="5">
        <f t="shared" si="23"/>
        <v>-240.00000000005457</v>
      </c>
      <c r="O229" s="3">
        <f t="shared" si="26"/>
        <v>45.908000000000044</v>
      </c>
    </row>
    <row r="230" spans="1:16">
      <c r="A230" t="s">
        <v>229</v>
      </c>
      <c r="B230" s="4">
        <v>2455</v>
      </c>
      <c r="C230" s="4">
        <v>2458.8000000000002</v>
      </c>
      <c r="D230" s="4">
        <v>2431.1999999999998</v>
      </c>
      <c r="E230" s="4">
        <v>2450.8000000000002</v>
      </c>
      <c r="F230" s="8">
        <v>1</v>
      </c>
      <c r="G230" s="2"/>
      <c r="H230" s="2">
        <f t="shared" ref="H230:J233" si="27">(C230-$B$230)*$F$223</f>
        <v>3.8000000000001819</v>
      </c>
      <c r="I230" s="2">
        <f t="shared" si="27"/>
        <v>-23.800000000000182</v>
      </c>
      <c r="J230" s="2">
        <f t="shared" si="27"/>
        <v>-4.1999999999998181</v>
      </c>
      <c r="L230" s="5">
        <f t="shared" si="21"/>
        <v>1140.0000000000546</v>
      </c>
      <c r="M230" s="5">
        <f t="shared" si="22"/>
        <v>-7140.0000000000546</v>
      </c>
      <c r="N230" s="5">
        <f t="shared" si="23"/>
        <v>-1259.9999999999454</v>
      </c>
      <c r="O230" s="3">
        <f>(O$229*10000+N230)/10000</f>
        <v>45.782000000000053</v>
      </c>
    </row>
    <row r="231" spans="1:16">
      <c r="A231" t="s">
        <v>230</v>
      </c>
      <c r="B231" s="4">
        <v>2430</v>
      </c>
      <c r="C231" s="4">
        <v>2480</v>
      </c>
      <c r="D231" s="4">
        <v>2421.6</v>
      </c>
      <c r="E231" s="4">
        <v>2458.6</v>
      </c>
      <c r="F231" s="8"/>
      <c r="G231" s="2"/>
      <c r="H231" s="2">
        <f t="shared" si="27"/>
        <v>25</v>
      </c>
      <c r="I231" s="2">
        <f t="shared" si="27"/>
        <v>-33.400000000000091</v>
      </c>
      <c r="J231" s="2">
        <f t="shared" si="27"/>
        <v>3.5999999999999091</v>
      </c>
      <c r="L231" s="5">
        <f t="shared" si="21"/>
        <v>7500</v>
      </c>
      <c r="M231" s="5">
        <f t="shared" si="22"/>
        <v>-10020.000000000027</v>
      </c>
      <c r="N231" s="5">
        <f t="shared" si="23"/>
        <v>1079.9999999999727</v>
      </c>
      <c r="O231" s="3">
        <f>(O$229*10000+N231)/10000</f>
        <v>46.016000000000048</v>
      </c>
    </row>
    <row r="232" spans="1:16">
      <c r="A232" s="6" t="s">
        <v>231</v>
      </c>
      <c r="B232" s="7">
        <v>2462</v>
      </c>
      <c r="C232" s="7">
        <v>2547.4</v>
      </c>
      <c r="D232" s="7">
        <v>2461</v>
      </c>
      <c r="E232" s="7">
        <v>2536</v>
      </c>
      <c r="F232" s="8"/>
      <c r="G232" s="2"/>
      <c r="H232" s="11">
        <f t="shared" si="27"/>
        <v>92.400000000000091</v>
      </c>
      <c r="I232" s="2">
        <f t="shared" si="27"/>
        <v>6</v>
      </c>
      <c r="J232" s="2">
        <f t="shared" si="27"/>
        <v>81</v>
      </c>
      <c r="L232" s="5">
        <f t="shared" si="21"/>
        <v>27720.000000000029</v>
      </c>
      <c r="M232" s="5">
        <f t="shared" si="22"/>
        <v>1800</v>
      </c>
      <c r="N232" s="5">
        <f t="shared" si="23"/>
        <v>24300</v>
      </c>
      <c r="O232" s="3">
        <f>(O$229*10000+N232)/10000</f>
        <v>48.338000000000044</v>
      </c>
    </row>
    <row r="233" spans="1:16">
      <c r="A233" t="s">
        <v>232</v>
      </c>
      <c r="B233" s="4">
        <v>2526.8000000000002</v>
      </c>
      <c r="C233" s="4">
        <v>2543</v>
      </c>
      <c r="D233" s="4">
        <v>2521</v>
      </c>
      <c r="E233" s="4">
        <v>2527.8000000000002</v>
      </c>
      <c r="F233" s="8"/>
      <c r="G233" s="2">
        <f>E233-B230</f>
        <v>72.800000000000182</v>
      </c>
      <c r="H233" s="2">
        <f t="shared" si="27"/>
        <v>88</v>
      </c>
      <c r="I233" s="2">
        <f t="shared" si="27"/>
        <v>66</v>
      </c>
      <c r="J233" s="2">
        <f t="shared" si="27"/>
        <v>72.800000000000182</v>
      </c>
      <c r="L233" s="5">
        <f t="shared" si="21"/>
        <v>26400</v>
      </c>
      <c r="M233" s="5">
        <f t="shared" si="22"/>
        <v>19800</v>
      </c>
      <c r="N233" s="5">
        <f t="shared" si="23"/>
        <v>21840.000000000055</v>
      </c>
      <c r="O233" s="3">
        <f>(O$229*10000+N233)/10000</f>
        <v>48.092000000000056</v>
      </c>
    </row>
    <row r="234" spans="1:16">
      <c r="A234" t="s">
        <v>233</v>
      </c>
      <c r="B234" s="4">
        <v>2534.8000000000002</v>
      </c>
      <c r="C234" s="4">
        <v>2540.8000000000002</v>
      </c>
      <c r="D234" s="4">
        <v>2440.8000000000002</v>
      </c>
      <c r="E234" s="4">
        <v>2448.4</v>
      </c>
      <c r="F234" s="8">
        <v>-1</v>
      </c>
      <c r="G234" s="2"/>
      <c r="H234" s="2">
        <f t="shared" ref="H234:J237" si="28">(C234-$B$234)*$F$234</f>
        <v>-6</v>
      </c>
      <c r="I234" s="2">
        <f t="shared" si="28"/>
        <v>94</v>
      </c>
      <c r="J234" s="2">
        <f t="shared" si="28"/>
        <v>86.400000000000091</v>
      </c>
      <c r="L234" s="5">
        <f t="shared" si="21"/>
        <v>-1800</v>
      </c>
      <c r="M234" s="5">
        <f t="shared" si="22"/>
        <v>28200</v>
      </c>
      <c r="N234" s="5">
        <f t="shared" si="23"/>
        <v>25920.000000000029</v>
      </c>
      <c r="O234" s="3">
        <f>(O$233*10000+N234)/10000</f>
        <v>50.684000000000061</v>
      </c>
      <c r="P234">
        <v>15</v>
      </c>
    </row>
    <row r="235" spans="1:16">
      <c r="A235" t="s">
        <v>234</v>
      </c>
      <c r="B235" s="4">
        <v>2459.6</v>
      </c>
      <c r="C235" s="4">
        <v>2514.4</v>
      </c>
      <c r="D235" s="4">
        <v>2443.6</v>
      </c>
      <c r="E235" s="4">
        <v>2488.1999999999998</v>
      </c>
      <c r="F235" s="8"/>
      <c r="G235" s="2"/>
      <c r="H235" s="2">
        <f t="shared" si="28"/>
        <v>20.400000000000091</v>
      </c>
      <c r="I235" s="2">
        <f t="shared" si="28"/>
        <v>91.200000000000273</v>
      </c>
      <c r="J235" s="2">
        <f t="shared" si="28"/>
        <v>46.600000000000364</v>
      </c>
      <c r="L235" s="5">
        <f t="shared" si="21"/>
        <v>6120.0000000000273</v>
      </c>
      <c r="M235" s="5">
        <f t="shared" si="22"/>
        <v>27360.00000000008</v>
      </c>
      <c r="N235" s="5">
        <f t="shared" si="23"/>
        <v>13980.000000000109</v>
      </c>
      <c r="O235" s="3">
        <f>(O$233*10000+N235)/10000</f>
        <v>49.490000000000073</v>
      </c>
    </row>
    <row r="236" spans="1:16">
      <c r="A236" t="s">
        <v>235</v>
      </c>
      <c r="B236" s="4">
        <v>2488.1999999999998</v>
      </c>
      <c r="C236" s="4">
        <v>2507.8000000000002</v>
      </c>
      <c r="D236" s="4">
        <v>2450.4</v>
      </c>
      <c r="E236" s="4">
        <v>2469.8000000000002</v>
      </c>
      <c r="F236" s="8"/>
      <c r="G236" s="2"/>
      <c r="H236" s="2">
        <f t="shared" si="28"/>
        <v>27</v>
      </c>
      <c r="I236" s="2">
        <f t="shared" si="28"/>
        <v>84.400000000000091</v>
      </c>
      <c r="J236" s="2">
        <f t="shared" si="28"/>
        <v>65</v>
      </c>
      <c r="L236" s="5">
        <f t="shared" si="21"/>
        <v>8100</v>
      </c>
      <c r="M236" s="5">
        <f t="shared" si="22"/>
        <v>25320.000000000029</v>
      </c>
      <c r="N236" s="5">
        <f t="shared" si="23"/>
        <v>19500</v>
      </c>
      <c r="O236" s="3">
        <f>(O$233*10000+N236)/10000</f>
        <v>50.042000000000058</v>
      </c>
    </row>
    <row r="237" spans="1:16">
      <c r="A237" t="s">
        <v>236</v>
      </c>
      <c r="B237" s="4">
        <v>2469.8000000000002</v>
      </c>
      <c r="C237" s="4">
        <v>2490</v>
      </c>
      <c r="D237" s="4">
        <v>2430.6</v>
      </c>
      <c r="E237" s="4">
        <v>2444.1999999999998</v>
      </c>
      <c r="F237" s="8"/>
      <c r="G237" s="2">
        <f>B234-E237</f>
        <v>90.600000000000364</v>
      </c>
      <c r="H237" s="2">
        <f t="shared" si="28"/>
        <v>44.800000000000182</v>
      </c>
      <c r="I237" s="11">
        <f t="shared" si="28"/>
        <v>104.20000000000027</v>
      </c>
      <c r="J237" s="2">
        <f t="shared" si="28"/>
        <v>90.600000000000364</v>
      </c>
      <c r="L237" s="5">
        <f t="shared" si="21"/>
        <v>13440.000000000055</v>
      </c>
      <c r="M237" s="5">
        <f t="shared" si="22"/>
        <v>31260.00000000008</v>
      </c>
      <c r="N237" s="5">
        <f t="shared" si="23"/>
        <v>27180.000000000109</v>
      </c>
      <c r="O237" s="3">
        <f>(O$233*10000+N237)/10000</f>
        <v>50.810000000000073</v>
      </c>
    </row>
    <row r="238" spans="1:16">
      <c r="A238" t="s">
        <v>237</v>
      </c>
      <c r="B238" s="4">
        <v>2426</v>
      </c>
      <c r="C238" s="4">
        <v>2446.6</v>
      </c>
      <c r="D238" s="4">
        <v>2415</v>
      </c>
      <c r="E238" s="4">
        <v>2435.4</v>
      </c>
      <c r="F238" s="8">
        <v>1</v>
      </c>
      <c r="G238" s="2"/>
      <c r="H238" s="2">
        <f t="shared" ref="H238:J241" si="29">(C238-$B$238)*$F$238</f>
        <v>20.599999999999909</v>
      </c>
      <c r="I238" s="2">
        <f t="shared" si="29"/>
        <v>-11</v>
      </c>
      <c r="J238" s="2">
        <f t="shared" si="29"/>
        <v>9.4000000000000909</v>
      </c>
      <c r="K238">
        <v>1</v>
      </c>
      <c r="L238" s="5">
        <f t="shared" ref="L238:L266" si="30">H238*$K$238*300</f>
        <v>6179.9999999999727</v>
      </c>
      <c r="M238" s="5">
        <f t="shared" ref="M238:M266" si="31">I238*$K$238*300</f>
        <v>-3300</v>
      </c>
      <c r="N238" s="5">
        <f t="shared" ref="N238:N266" si="32">J238*$K$238*300</f>
        <v>2820.0000000000273</v>
      </c>
      <c r="O238" s="3">
        <f>(O$237*10000+N238)/10000</f>
        <v>51.092000000000077</v>
      </c>
      <c r="P238">
        <v>16</v>
      </c>
    </row>
    <row r="239" spans="1:16">
      <c r="A239" t="s">
        <v>238</v>
      </c>
      <c r="B239" s="4">
        <v>2451.6</v>
      </c>
      <c r="C239" s="4">
        <v>2521.1999999999998</v>
      </c>
      <c r="D239" s="4">
        <v>2447.1999999999998</v>
      </c>
      <c r="E239" s="4">
        <v>2483.8000000000002</v>
      </c>
      <c r="F239" s="8"/>
      <c r="G239" s="2"/>
      <c r="H239" s="2">
        <f t="shared" si="29"/>
        <v>95.199999999999818</v>
      </c>
      <c r="I239" s="2">
        <f t="shared" si="29"/>
        <v>21.199999999999818</v>
      </c>
      <c r="J239" s="2">
        <f t="shared" si="29"/>
        <v>57.800000000000182</v>
      </c>
      <c r="L239" s="5">
        <f t="shared" si="30"/>
        <v>28559.999999999945</v>
      </c>
      <c r="M239" s="5">
        <f t="shared" si="31"/>
        <v>6359.9999999999454</v>
      </c>
      <c r="N239" s="5">
        <f t="shared" si="32"/>
        <v>17340.000000000055</v>
      </c>
      <c r="O239" s="3">
        <f>(O$237*10000+N239)/10000</f>
        <v>52.544000000000082</v>
      </c>
    </row>
    <row r="240" spans="1:16">
      <c r="A240" t="s">
        <v>239</v>
      </c>
      <c r="B240" s="4">
        <v>2503.8000000000002</v>
      </c>
      <c r="C240" s="4">
        <v>2527.8000000000002</v>
      </c>
      <c r="D240" s="4">
        <v>2492.4</v>
      </c>
      <c r="E240" s="4">
        <v>2515.8000000000002</v>
      </c>
      <c r="F240" s="8"/>
      <c r="G240" s="2"/>
      <c r="H240" s="2">
        <f t="shared" si="29"/>
        <v>101.80000000000018</v>
      </c>
      <c r="I240" s="2">
        <f t="shared" si="29"/>
        <v>66.400000000000091</v>
      </c>
      <c r="J240" s="2">
        <f t="shared" si="29"/>
        <v>89.800000000000182</v>
      </c>
      <c r="L240" s="5">
        <f t="shared" si="30"/>
        <v>30540.000000000055</v>
      </c>
      <c r="M240" s="5">
        <f t="shared" si="31"/>
        <v>19920.000000000029</v>
      </c>
      <c r="N240" s="5">
        <f t="shared" si="32"/>
        <v>26940.000000000055</v>
      </c>
      <c r="O240" s="3">
        <f>(O$237*10000+N240)/10000</f>
        <v>53.504000000000083</v>
      </c>
    </row>
    <row r="241" spans="1:16">
      <c r="A241" t="s">
        <v>240</v>
      </c>
      <c r="B241" s="4">
        <v>2509</v>
      </c>
      <c r="C241" s="4">
        <v>2531.6</v>
      </c>
      <c r="D241" s="4">
        <v>2495</v>
      </c>
      <c r="E241" s="4">
        <v>2515.4</v>
      </c>
      <c r="F241" s="8"/>
      <c r="G241" s="2">
        <f>E241-B238</f>
        <v>89.400000000000091</v>
      </c>
      <c r="H241" s="11">
        <f t="shared" si="29"/>
        <v>105.59999999999991</v>
      </c>
      <c r="I241" s="2">
        <f t="shared" si="29"/>
        <v>69</v>
      </c>
      <c r="J241" s="2">
        <f t="shared" si="29"/>
        <v>89.400000000000091</v>
      </c>
      <c r="L241" s="5">
        <f t="shared" si="30"/>
        <v>31679.999999999971</v>
      </c>
      <c r="M241" s="5">
        <f t="shared" si="31"/>
        <v>20700</v>
      </c>
      <c r="N241" s="5">
        <f t="shared" si="32"/>
        <v>26820.000000000029</v>
      </c>
      <c r="O241" s="3">
        <f>(O$237*10000+N241)/10000</f>
        <v>53.492000000000083</v>
      </c>
    </row>
    <row r="242" spans="1:16">
      <c r="A242" t="s">
        <v>241</v>
      </c>
      <c r="B242" s="4">
        <v>2533.6</v>
      </c>
      <c r="C242" s="4">
        <v>2563</v>
      </c>
      <c r="D242" s="4">
        <v>2525.6</v>
      </c>
      <c r="E242" s="4">
        <v>2535.8000000000002</v>
      </c>
      <c r="F242" s="8">
        <v>-1</v>
      </c>
      <c r="G242" s="2"/>
      <c r="H242" s="2">
        <f t="shared" ref="H242:J246" si="33">(C242-$B$242)*$F$242</f>
        <v>-29.400000000000091</v>
      </c>
      <c r="I242" s="2">
        <f t="shared" si="33"/>
        <v>8</v>
      </c>
      <c r="J242" s="2">
        <f t="shared" si="33"/>
        <v>-2.2000000000002728</v>
      </c>
      <c r="L242" s="5">
        <f t="shared" si="30"/>
        <v>-8820.0000000000273</v>
      </c>
      <c r="M242" s="5">
        <f t="shared" si="31"/>
        <v>2400</v>
      </c>
      <c r="N242" s="5">
        <f t="shared" si="32"/>
        <v>-660.00000000008185</v>
      </c>
      <c r="O242" s="3">
        <f>(O$241*10000+N242)/10000</f>
        <v>53.426000000000073</v>
      </c>
      <c r="P242">
        <v>17</v>
      </c>
    </row>
    <row r="243" spans="1:16">
      <c r="A243" t="s">
        <v>242</v>
      </c>
      <c r="B243" s="4">
        <v>2538</v>
      </c>
      <c r="C243" s="4">
        <v>2542</v>
      </c>
      <c r="D243" s="4">
        <v>2502.1999999999998</v>
      </c>
      <c r="E243" s="4">
        <v>2518.8000000000002</v>
      </c>
      <c r="F243" s="8"/>
      <c r="G243" s="2"/>
      <c r="H243" s="2">
        <f t="shared" si="33"/>
        <v>-8.4000000000000909</v>
      </c>
      <c r="I243" s="2">
        <f t="shared" si="33"/>
        <v>31.400000000000091</v>
      </c>
      <c r="J243" s="2">
        <f t="shared" si="33"/>
        <v>14.799999999999727</v>
      </c>
      <c r="L243" s="5">
        <f t="shared" si="30"/>
        <v>-2520.0000000000273</v>
      </c>
      <c r="M243" s="5">
        <f t="shared" si="31"/>
        <v>9420.0000000000273</v>
      </c>
      <c r="N243" s="5">
        <f t="shared" si="32"/>
        <v>4439.9999999999181</v>
      </c>
      <c r="O243" s="3">
        <f>(O$241*10000+N243)/10000</f>
        <v>53.936000000000071</v>
      </c>
    </row>
    <row r="244" spans="1:16">
      <c r="A244" t="s">
        <v>243</v>
      </c>
      <c r="B244" s="4">
        <v>2511.8000000000002</v>
      </c>
      <c r="C244" s="4">
        <v>2545.6</v>
      </c>
      <c r="D244" s="4">
        <v>2508</v>
      </c>
      <c r="E244" s="4">
        <v>2532.1999999999998</v>
      </c>
      <c r="F244" s="8"/>
      <c r="G244" s="2"/>
      <c r="H244" s="2">
        <f t="shared" si="33"/>
        <v>-12</v>
      </c>
      <c r="I244" s="2">
        <f t="shared" si="33"/>
        <v>25.599999999999909</v>
      </c>
      <c r="J244" s="2">
        <f t="shared" si="33"/>
        <v>1.4000000000000909</v>
      </c>
      <c r="L244" s="5">
        <f t="shared" si="30"/>
        <v>-3600</v>
      </c>
      <c r="M244" s="5">
        <f t="shared" si="31"/>
        <v>7679.9999999999727</v>
      </c>
      <c r="N244" s="5">
        <f t="shared" si="32"/>
        <v>420.00000000002728</v>
      </c>
      <c r="O244" s="3">
        <f>(O$241*10000+N244)/10000</f>
        <v>53.534000000000084</v>
      </c>
    </row>
    <row r="245" spans="1:16">
      <c r="A245" t="s">
        <v>244</v>
      </c>
      <c r="B245" s="4">
        <v>2541</v>
      </c>
      <c r="C245" s="4">
        <v>2544.8000000000002</v>
      </c>
      <c r="D245" s="4">
        <v>2505.8000000000002</v>
      </c>
      <c r="E245" s="4">
        <v>2519.4</v>
      </c>
      <c r="F245" s="8"/>
      <c r="G245" s="2"/>
      <c r="H245" s="2">
        <f t="shared" si="33"/>
        <v>-11.200000000000273</v>
      </c>
      <c r="I245" s="2">
        <f t="shared" si="33"/>
        <v>27.799999999999727</v>
      </c>
      <c r="J245" s="2">
        <f t="shared" si="33"/>
        <v>14.199999999999818</v>
      </c>
      <c r="L245" s="5">
        <f t="shared" si="30"/>
        <v>-3360.0000000000819</v>
      </c>
      <c r="M245" s="5">
        <f t="shared" si="31"/>
        <v>8339.9999999999181</v>
      </c>
      <c r="N245" s="5">
        <f t="shared" si="32"/>
        <v>4259.9999999999454</v>
      </c>
      <c r="O245" s="3">
        <f>(O$241*10000+N245)/10000</f>
        <v>53.918000000000085</v>
      </c>
    </row>
    <row r="246" spans="1:16">
      <c r="A246" t="s">
        <v>245</v>
      </c>
      <c r="B246" s="4">
        <v>2516.1999999999998</v>
      </c>
      <c r="C246" s="4">
        <v>2522.8000000000002</v>
      </c>
      <c r="D246" s="4">
        <v>2461.6</v>
      </c>
      <c r="E246" s="4">
        <v>2479.8000000000002</v>
      </c>
      <c r="F246" s="8"/>
      <c r="G246" s="10">
        <f>B242-E246</f>
        <v>53.799999999999727</v>
      </c>
      <c r="H246" s="2">
        <f t="shared" si="33"/>
        <v>10.799999999999727</v>
      </c>
      <c r="I246" s="11">
        <f t="shared" si="33"/>
        <v>72</v>
      </c>
      <c r="J246" s="2">
        <f t="shared" si="33"/>
        <v>53.799999999999727</v>
      </c>
      <c r="L246" s="5">
        <f t="shared" si="30"/>
        <v>3239.9999999999181</v>
      </c>
      <c r="M246" s="5">
        <f t="shared" si="31"/>
        <v>21600</v>
      </c>
      <c r="N246" s="5">
        <f t="shared" si="32"/>
        <v>16139.999999999918</v>
      </c>
      <c r="O246" s="3">
        <f>(O$241*10000+N246)/10000</f>
        <v>55.106000000000073</v>
      </c>
    </row>
    <row r="247" spans="1:16">
      <c r="A247" t="s">
        <v>246</v>
      </c>
      <c r="B247" s="4">
        <v>2480</v>
      </c>
      <c r="C247" s="4">
        <v>2488</v>
      </c>
      <c r="D247" s="4">
        <v>2466.6</v>
      </c>
      <c r="E247" s="4">
        <v>2475.1999999999998</v>
      </c>
      <c r="F247" s="8">
        <v>-1</v>
      </c>
      <c r="G247" s="2">
        <f>B247-E247</f>
        <v>4.8000000000001819</v>
      </c>
      <c r="H247" s="2">
        <f>(C247-$B$247)*$F$247</f>
        <v>-8</v>
      </c>
      <c r="I247" s="2">
        <f>(D247-$B$247)*$F$247</f>
        <v>13.400000000000091</v>
      </c>
      <c r="J247" s="2">
        <f>(E247-$B$247)*$F$247</f>
        <v>4.8000000000001819</v>
      </c>
      <c r="L247" s="5">
        <f t="shared" si="30"/>
        <v>-2400</v>
      </c>
      <c r="M247" s="5">
        <f t="shared" si="31"/>
        <v>4020.0000000000273</v>
      </c>
      <c r="N247" s="5">
        <f t="shared" si="32"/>
        <v>1440.0000000000546</v>
      </c>
      <c r="O247" s="3">
        <f>(O$246*10000+N247)/10000</f>
        <v>55.250000000000071</v>
      </c>
    </row>
    <row r="248" spans="1:16">
      <c r="A248" t="s">
        <v>247</v>
      </c>
      <c r="B248" s="4">
        <v>2474.4</v>
      </c>
      <c r="C248" s="4">
        <v>2529</v>
      </c>
      <c r="D248" s="4">
        <v>2453</v>
      </c>
      <c r="E248" s="4">
        <v>2518.1999999999998</v>
      </c>
      <c r="F248" s="8">
        <v>1</v>
      </c>
      <c r="G248" s="2"/>
      <c r="H248" s="2">
        <f t="shared" ref="H248:J250" si="34">(C248-$B$248)*$F$248</f>
        <v>54.599999999999909</v>
      </c>
      <c r="I248" s="2">
        <f t="shared" si="34"/>
        <v>-21.400000000000091</v>
      </c>
      <c r="J248" s="2">
        <f t="shared" si="34"/>
        <v>43.799999999999727</v>
      </c>
      <c r="L248" s="5">
        <f t="shared" si="30"/>
        <v>16379.999999999973</v>
      </c>
      <c r="M248" s="5">
        <f t="shared" si="31"/>
        <v>-6420.0000000000273</v>
      </c>
      <c r="N248" s="5">
        <f t="shared" si="32"/>
        <v>13139.999999999918</v>
      </c>
      <c r="O248" s="3">
        <f>(O$247*10000+N248)/10000</f>
        <v>56.564000000000057</v>
      </c>
      <c r="P248">
        <v>18</v>
      </c>
    </row>
    <row r="249" spans="1:16">
      <c r="A249" s="6" t="s">
        <v>248</v>
      </c>
      <c r="B249" s="7">
        <v>2525</v>
      </c>
      <c r="C249" s="7">
        <v>2585.6</v>
      </c>
      <c r="D249" s="7">
        <v>2519.1999999999998</v>
      </c>
      <c r="E249" s="7">
        <v>2575.8000000000002</v>
      </c>
      <c r="F249" s="8"/>
      <c r="G249" s="2"/>
      <c r="H249" s="2">
        <f t="shared" si="34"/>
        <v>111.19999999999982</v>
      </c>
      <c r="I249" s="2">
        <f t="shared" si="34"/>
        <v>44.799999999999727</v>
      </c>
      <c r="J249" s="2">
        <f t="shared" si="34"/>
        <v>101.40000000000009</v>
      </c>
      <c r="L249" s="5">
        <f t="shared" si="30"/>
        <v>33359.999999999942</v>
      </c>
      <c r="M249" s="5">
        <f t="shared" si="31"/>
        <v>13439.999999999918</v>
      </c>
      <c r="N249" s="5">
        <f t="shared" si="32"/>
        <v>30420.000000000029</v>
      </c>
      <c r="O249" s="3">
        <f>(O$247*10000+N249)/10000</f>
        <v>58.292000000000073</v>
      </c>
    </row>
    <row r="250" spans="1:16">
      <c r="A250" t="s">
        <v>249</v>
      </c>
      <c r="B250" s="4">
        <v>2579.1999999999998</v>
      </c>
      <c r="C250" s="4">
        <v>2617</v>
      </c>
      <c r="D250" s="4">
        <v>2574.4</v>
      </c>
      <c r="E250" s="4">
        <v>2598.4</v>
      </c>
      <c r="F250" s="8"/>
      <c r="G250" s="2">
        <f>E250-B248</f>
        <v>124</v>
      </c>
      <c r="H250" s="11">
        <f t="shared" si="34"/>
        <v>142.59999999999991</v>
      </c>
      <c r="I250" s="2">
        <f t="shared" si="34"/>
        <v>100</v>
      </c>
      <c r="J250" s="2">
        <f t="shared" si="34"/>
        <v>124</v>
      </c>
      <c r="L250" s="5">
        <f t="shared" si="30"/>
        <v>42779.999999999971</v>
      </c>
      <c r="M250" s="5">
        <f t="shared" si="31"/>
        <v>30000</v>
      </c>
      <c r="N250" s="5">
        <f t="shared" si="32"/>
        <v>37200</v>
      </c>
      <c r="O250" s="3">
        <f>(O$247*10000+N250)/10000</f>
        <v>58.97000000000007</v>
      </c>
    </row>
    <row r="251" spans="1:16">
      <c r="A251" t="s">
        <v>250</v>
      </c>
      <c r="B251" s="4">
        <v>2593.6</v>
      </c>
      <c r="C251" s="4">
        <v>2607</v>
      </c>
      <c r="D251" s="4">
        <v>2582.4</v>
      </c>
      <c r="E251" s="4">
        <v>2598.4</v>
      </c>
      <c r="F251" s="8">
        <v>-1</v>
      </c>
      <c r="G251" s="2"/>
      <c r="H251" s="2">
        <f t="shared" ref="H251:J253" si="35">(C251-$B$251)*$F$251</f>
        <v>-13.400000000000091</v>
      </c>
      <c r="I251" s="2">
        <f t="shared" si="35"/>
        <v>11.199999999999818</v>
      </c>
      <c r="J251" s="2">
        <f t="shared" si="35"/>
        <v>-4.8000000000001819</v>
      </c>
      <c r="K251">
        <v>1</v>
      </c>
      <c r="L251" s="5">
        <f t="shared" si="30"/>
        <v>-4020.0000000000273</v>
      </c>
      <c r="M251" s="5">
        <f t="shared" si="31"/>
        <v>3359.9999999999454</v>
      </c>
      <c r="N251" s="5">
        <f t="shared" si="32"/>
        <v>-1440.0000000000546</v>
      </c>
      <c r="O251" s="3">
        <f>(O$250*10000+N251)/10000</f>
        <v>58.826000000000072</v>
      </c>
      <c r="P251">
        <v>19</v>
      </c>
    </row>
    <row r="252" spans="1:16">
      <c r="A252" t="s">
        <v>251</v>
      </c>
      <c r="B252" s="4">
        <v>2602</v>
      </c>
      <c r="C252" s="4">
        <v>2616.8000000000002</v>
      </c>
      <c r="D252" s="4">
        <v>2590.6</v>
      </c>
      <c r="E252" s="4">
        <v>2599.1999999999998</v>
      </c>
      <c r="F252" s="8"/>
      <c r="G252" s="2"/>
      <c r="H252" s="2">
        <f t="shared" si="35"/>
        <v>-23.200000000000273</v>
      </c>
      <c r="I252" s="2">
        <f t="shared" si="35"/>
        <v>3</v>
      </c>
      <c r="J252" s="2">
        <f t="shared" si="35"/>
        <v>-5.5999999999999091</v>
      </c>
      <c r="L252" s="5">
        <f t="shared" si="30"/>
        <v>-6960.0000000000819</v>
      </c>
      <c r="M252" s="5">
        <f t="shared" si="31"/>
        <v>900</v>
      </c>
      <c r="N252" s="5">
        <f t="shared" si="32"/>
        <v>-1679.9999999999727</v>
      </c>
      <c r="O252" s="3">
        <f>(O$250*10000+N252)/10000</f>
        <v>58.802000000000071</v>
      </c>
    </row>
    <row r="253" spans="1:16">
      <c r="A253" t="s">
        <v>252</v>
      </c>
      <c r="B253" s="4">
        <v>2589.6</v>
      </c>
      <c r="C253" s="4">
        <v>2613.8000000000002</v>
      </c>
      <c r="D253" s="4">
        <v>2562</v>
      </c>
      <c r="E253" s="4">
        <v>2573.8000000000002</v>
      </c>
      <c r="F253" s="8"/>
      <c r="G253" s="2">
        <f>B251-E253</f>
        <v>19.799999999999727</v>
      </c>
      <c r="H253" s="2">
        <f t="shared" si="35"/>
        <v>-20.200000000000273</v>
      </c>
      <c r="I253" s="11">
        <f t="shared" si="35"/>
        <v>31.599999999999909</v>
      </c>
      <c r="J253" s="2">
        <f t="shared" si="35"/>
        <v>19.799999999999727</v>
      </c>
      <c r="L253" s="5">
        <f t="shared" si="30"/>
        <v>-6060.0000000000819</v>
      </c>
      <c r="M253" s="5">
        <f t="shared" si="31"/>
        <v>9479.9999999999727</v>
      </c>
      <c r="N253" s="5">
        <f t="shared" si="32"/>
        <v>5939.9999999999181</v>
      </c>
      <c r="O253" s="3">
        <f>(O$250*10000+N253)/10000</f>
        <v>59.564000000000057</v>
      </c>
    </row>
    <row r="254" spans="1:16">
      <c r="A254" t="s">
        <v>253</v>
      </c>
      <c r="B254" s="4">
        <v>2583.8000000000002</v>
      </c>
      <c r="C254" s="4">
        <v>2605</v>
      </c>
      <c r="D254" s="4">
        <v>2558.8000000000002</v>
      </c>
      <c r="E254" s="4">
        <v>2589</v>
      </c>
      <c r="F254" s="8">
        <v>1</v>
      </c>
      <c r="G254" s="2"/>
      <c r="H254" s="2">
        <f t="shared" ref="H254:J258" si="36">(C254-$B$254)*$F$254</f>
        <v>21.199999999999818</v>
      </c>
      <c r="I254" s="2">
        <f t="shared" si="36"/>
        <v>-25</v>
      </c>
      <c r="J254" s="2">
        <f t="shared" si="36"/>
        <v>5.1999999999998181</v>
      </c>
      <c r="L254" s="5">
        <f t="shared" si="30"/>
        <v>6359.9999999999454</v>
      </c>
      <c r="M254" s="5">
        <f t="shared" si="31"/>
        <v>-7500</v>
      </c>
      <c r="N254" s="5">
        <f t="shared" si="32"/>
        <v>1559.9999999999454</v>
      </c>
      <c r="O254" s="3">
        <f>(O$253*10000+N254)/10000</f>
        <v>59.720000000000056</v>
      </c>
      <c r="P254">
        <v>20</v>
      </c>
    </row>
    <row r="255" spans="1:16">
      <c r="A255" t="s">
        <v>254</v>
      </c>
      <c r="B255" s="4">
        <v>2578</v>
      </c>
      <c r="C255" s="4">
        <v>2602</v>
      </c>
      <c r="D255" s="4">
        <v>2572</v>
      </c>
      <c r="E255" s="4">
        <v>2579</v>
      </c>
      <c r="F255" s="8"/>
      <c r="G255" s="2"/>
      <c r="H255" s="2">
        <f t="shared" si="36"/>
        <v>18.199999999999818</v>
      </c>
      <c r="I255" s="2">
        <f t="shared" si="36"/>
        <v>-11.800000000000182</v>
      </c>
      <c r="J255" s="2">
        <f t="shared" si="36"/>
        <v>-4.8000000000001819</v>
      </c>
      <c r="L255" s="5">
        <f t="shared" si="30"/>
        <v>5459.9999999999454</v>
      </c>
      <c r="M255" s="5">
        <f t="shared" si="31"/>
        <v>-3540.0000000000546</v>
      </c>
      <c r="N255" s="5">
        <f t="shared" si="32"/>
        <v>-1440.0000000000546</v>
      </c>
      <c r="O255" s="3">
        <f>(O$253*10000+N255)/10000</f>
        <v>59.420000000000059</v>
      </c>
    </row>
    <row r="256" spans="1:16">
      <c r="A256" t="s">
        <v>255</v>
      </c>
      <c r="B256" s="4">
        <v>2573.6</v>
      </c>
      <c r="C256" s="4">
        <v>2634.8</v>
      </c>
      <c r="D256" s="4">
        <v>2565.8000000000002</v>
      </c>
      <c r="E256" s="4">
        <v>2624.6</v>
      </c>
      <c r="F256" s="8"/>
      <c r="G256" s="2"/>
      <c r="H256" s="2">
        <f t="shared" si="36"/>
        <v>51</v>
      </c>
      <c r="I256" s="2">
        <f t="shared" si="36"/>
        <v>-18</v>
      </c>
      <c r="J256" s="2">
        <f t="shared" si="36"/>
        <v>40.799999999999727</v>
      </c>
      <c r="L256" s="5">
        <f t="shared" si="30"/>
        <v>15300</v>
      </c>
      <c r="M256" s="5">
        <f t="shared" si="31"/>
        <v>-5400</v>
      </c>
      <c r="N256" s="5">
        <f t="shared" si="32"/>
        <v>12239.999999999918</v>
      </c>
      <c r="O256" s="3">
        <f>(O$253*10000+N256)/10000</f>
        <v>60.788000000000046</v>
      </c>
    </row>
    <row r="257" spans="1:16">
      <c r="A257" t="s">
        <v>256</v>
      </c>
      <c r="B257" s="4">
        <v>2638</v>
      </c>
      <c r="C257" s="4">
        <v>2656</v>
      </c>
      <c r="D257" s="4">
        <v>2623</v>
      </c>
      <c r="E257" s="4">
        <v>2631</v>
      </c>
      <c r="F257" s="8"/>
      <c r="G257" s="2"/>
      <c r="H257" s="11">
        <f t="shared" si="36"/>
        <v>72.199999999999818</v>
      </c>
      <c r="I257" s="2">
        <f t="shared" si="36"/>
        <v>39.199999999999818</v>
      </c>
      <c r="J257" s="2">
        <f t="shared" si="36"/>
        <v>47.199999999999818</v>
      </c>
      <c r="L257" s="5">
        <f t="shared" si="30"/>
        <v>21659.999999999945</v>
      </c>
      <c r="M257" s="5">
        <f t="shared" si="31"/>
        <v>11759.999999999945</v>
      </c>
      <c r="N257" s="5">
        <f t="shared" si="32"/>
        <v>14159.999999999945</v>
      </c>
      <c r="O257" s="3">
        <f>(O$253*10000+N257)/10000</f>
        <v>60.980000000000061</v>
      </c>
    </row>
    <row r="258" spans="1:16">
      <c r="A258" t="s">
        <v>257</v>
      </c>
      <c r="B258" s="4">
        <v>2625.6</v>
      </c>
      <c r="C258" s="4">
        <v>2637.2</v>
      </c>
      <c r="D258" s="4">
        <v>2612</v>
      </c>
      <c r="E258" s="4">
        <v>2628</v>
      </c>
      <c r="F258" s="8"/>
      <c r="G258" s="2">
        <f>E258-B254</f>
        <v>44.199999999999818</v>
      </c>
      <c r="H258" s="2">
        <f t="shared" si="36"/>
        <v>53.399999999999636</v>
      </c>
      <c r="I258" s="2">
        <f t="shared" si="36"/>
        <v>28.199999999999818</v>
      </c>
      <c r="J258" s="2">
        <f t="shared" si="36"/>
        <v>44.199999999999818</v>
      </c>
      <c r="L258" s="5">
        <f t="shared" si="30"/>
        <v>16019.999999999891</v>
      </c>
      <c r="M258" s="5">
        <f t="shared" si="31"/>
        <v>8459.9999999999454</v>
      </c>
      <c r="N258" s="5">
        <f t="shared" si="32"/>
        <v>13259.999999999945</v>
      </c>
      <c r="O258" s="3">
        <f>(O$253*10000+N258)/10000</f>
        <v>60.890000000000057</v>
      </c>
    </row>
    <row r="259" spans="1:16">
      <c r="A259" t="s">
        <v>258</v>
      </c>
      <c r="B259" s="4">
        <v>2633.6</v>
      </c>
      <c r="C259" s="4">
        <v>2639.4</v>
      </c>
      <c r="D259" s="4">
        <v>2588</v>
      </c>
      <c r="E259" s="4">
        <v>2602.4</v>
      </c>
      <c r="F259" s="8">
        <v>-1</v>
      </c>
      <c r="G259" s="2"/>
      <c r="H259" s="2">
        <f t="shared" ref="H259:J266" si="37">(C259-$B$259)*$F$259</f>
        <v>-5.8000000000001819</v>
      </c>
      <c r="I259" s="2">
        <f t="shared" si="37"/>
        <v>45.599999999999909</v>
      </c>
      <c r="J259" s="2">
        <f t="shared" si="37"/>
        <v>31.199999999999818</v>
      </c>
      <c r="L259" s="5">
        <f t="shared" si="30"/>
        <v>-1740.0000000000546</v>
      </c>
      <c r="M259" s="5">
        <f t="shared" si="31"/>
        <v>13679.999999999973</v>
      </c>
      <c r="N259" s="5">
        <f t="shared" si="32"/>
        <v>9359.9999999999454</v>
      </c>
      <c r="O259" s="3">
        <f t="shared" ref="O259:O266" si="38">(O$258*10000+N259)/10000</f>
        <v>61.826000000000057</v>
      </c>
      <c r="P259">
        <v>21</v>
      </c>
    </row>
    <row r="260" spans="1:16">
      <c r="A260" t="s">
        <v>259</v>
      </c>
      <c r="B260" s="4">
        <v>2604.4</v>
      </c>
      <c r="C260" s="4">
        <v>2620</v>
      </c>
      <c r="D260" s="4">
        <v>2589</v>
      </c>
      <c r="E260" s="4">
        <v>2595.6</v>
      </c>
      <c r="F260" s="8"/>
      <c r="G260" s="2"/>
      <c r="H260" s="2">
        <f t="shared" si="37"/>
        <v>13.599999999999909</v>
      </c>
      <c r="I260" s="2">
        <f t="shared" si="37"/>
        <v>44.599999999999909</v>
      </c>
      <c r="J260" s="2">
        <f t="shared" si="37"/>
        <v>38</v>
      </c>
      <c r="L260" s="5">
        <f t="shared" si="30"/>
        <v>4079.9999999999727</v>
      </c>
      <c r="M260" s="5">
        <f t="shared" si="31"/>
        <v>13379.999999999973</v>
      </c>
      <c r="N260" s="5">
        <f t="shared" si="32"/>
        <v>11400</v>
      </c>
      <c r="O260" s="3">
        <f t="shared" si="38"/>
        <v>62.030000000000058</v>
      </c>
    </row>
    <row r="261" spans="1:16">
      <c r="A261" t="s">
        <v>260</v>
      </c>
      <c r="B261" s="4">
        <v>2597</v>
      </c>
      <c r="C261" s="4">
        <v>2599.8000000000002</v>
      </c>
      <c r="D261" s="4">
        <v>2550.1999999999998</v>
      </c>
      <c r="E261" s="4">
        <v>2560.6</v>
      </c>
      <c r="F261" s="8"/>
      <c r="G261" s="2"/>
      <c r="H261" s="2">
        <f t="shared" si="37"/>
        <v>33.799999999999727</v>
      </c>
      <c r="I261" s="2">
        <f t="shared" si="37"/>
        <v>83.400000000000091</v>
      </c>
      <c r="J261" s="2">
        <f t="shared" si="37"/>
        <v>73</v>
      </c>
      <c r="L261" s="5">
        <f t="shared" si="30"/>
        <v>10139.999999999918</v>
      </c>
      <c r="M261" s="5">
        <f t="shared" si="31"/>
        <v>25020.000000000029</v>
      </c>
      <c r="N261" s="5">
        <f t="shared" si="32"/>
        <v>21900</v>
      </c>
      <c r="O261" s="3">
        <f t="shared" si="38"/>
        <v>63.080000000000055</v>
      </c>
    </row>
    <row r="262" spans="1:16">
      <c r="A262" t="s">
        <v>261</v>
      </c>
      <c r="B262" s="4">
        <v>2564.6</v>
      </c>
      <c r="C262" s="4">
        <v>2567.4</v>
      </c>
      <c r="D262" s="4">
        <v>2544.1999999999998</v>
      </c>
      <c r="E262" s="4">
        <v>2553.1999999999998</v>
      </c>
      <c r="F262" s="8"/>
      <c r="G262" s="2"/>
      <c r="H262" s="2">
        <f t="shared" si="37"/>
        <v>66.199999999999818</v>
      </c>
      <c r="I262" s="2">
        <f t="shared" si="37"/>
        <v>89.400000000000091</v>
      </c>
      <c r="J262" s="2">
        <f t="shared" si="37"/>
        <v>80.400000000000091</v>
      </c>
      <c r="L262" s="5">
        <f t="shared" si="30"/>
        <v>19859.999999999945</v>
      </c>
      <c r="M262" s="5">
        <f t="shared" si="31"/>
        <v>26820.000000000029</v>
      </c>
      <c r="N262" s="5">
        <f t="shared" si="32"/>
        <v>24120.000000000029</v>
      </c>
      <c r="O262" s="3">
        <f t="shared" si="38"/>
        <v>63.302000000000056</v>
      </c>
    </row>
    <row r="263" spans="1:16">
      <c r="A263" t="s">
        <v>262</v>
      </c>
      <c r="B263" s="4">
        <v>2548</v>
      </c>
      <c r="C263" s="4">
        <v>2559</v>
      </c>
      <c r="D263" s="4">
        <v>2530.4</v>
      </c>
      <c r="E263" s="4">
        <v>2535</v>
      </c>
      <c r="F263" s="8"/>
      <c r="G263" s="2"/>
      <c r="H263" s="2">
        <f t="shared" si="37"/>
        <v>74.599999999999909</v>
      </c>
      <c r="I263" s="2">
        <f t="shared" si="37"/>
        <v>103.19999999999982</v>
      </c>
      <c r="J263" s="2">
        <f t="shared" si="37"/>
        <v>98.599999999999909</v>
      </c>
      <c r="L263" s="5">
        <f t="shared" si="30"/>
        <v>22379.999999999971</v>
      </c>
      <c r="M263" s="5">
        <f t="shared" si="31"/>
        <v>30959.999999999945</v>
      </c>
      <c r="N263" s="5">
        <f t="shared" si="32"/>
        <v>29579.999999999971</v>
      </c>
      <c r="O263" s="3">
        <f t="shared" si="38"/>
        <v>63.848000000000056</v>
      </c>
    </row>
    <row r="264" spans="1:16">
      <c r="A264" t="s">
        <v>263</v>
      </c>
      <c r="B264" s="4">
        <v>2536.1999999999998</v>
      </c>
      <c r="C264" s="4">
        <v>2539.6</v>
      </c>
      <c r="D264" s="4">
        <v>2467</v>
      </c>
      <c r="E264" s="4">
        <v>2477.8000000000002</v>
      </c>
      <c r="F264" s="8"/>
      <c r="G264" s="2"/>
      <c r="H264" s="2">
        <f t="shared" si="37"/>
        <v>94</v>
      </c>
      <c r="I264" s="2">
        <f t="shared" si="37"/>
        <v>166.59999999999991</v>
      </c>
      <c r="J264" s="2">
        <f t="shared" si="37"/>
        <v>155.79999999999973</v>
      </c>
      <c r="L264" s="5">
        <f t="shared" si="30"/>
        <v>28200</v>
      </c>
      <c r="M264" s="5">
        <f t="shared" si="31"/>
        <v>49979.999999999971</v>
      </c>
      <c r="N264" s="5">
        <f t="shared" si="32"/>
        <v>46739.99999999992</v>
      </c>
      <c r="O264" s="3">
        <f t="shared" si="38"/>
        <v>65.56400000000005</v>
      </c>
    </row>
    <row r="265" spans="1:16">
      <c r="A265" t="s">
        <v>264</v>
      </c>
      <c r="B265" s="4">
        <v>2459.4</v>
      </c>
      <c r="C265" s="4">
        <v>2459.8000000000002</v>
      </c>
      <c r="D265" s="4">
        <v>2365.1999999999998</v>
      </c>
      <c r="E265" s="4">
        <v>2386</v>
      </c>
      <c r="F265" s="8"/>
      <c r="G265" s="2"/>
      <c r="H265" s="2">
        <f t="shared" si="37"/>
        <v>173.79999999999973</v>
      </c>
      <c r="I265" s="11">
        <f t="shared" si="37"/>
        <v>268.40000000000009</v>
      </c>
      <c r="J265" s="2">
        <f t="shared" si="37"/>
        <v>247.59999999999991</v>
      </c>
      <c r="L265" s="5">
        <f t="shared" si="30"/>
        <v>52139.99999999992</v>
      </c>
      <c r="M265" s="5">
        <f t="shared" si="31"/>
        <v>80520.000000000029</v>
      </c>
      <c r="N265" s="5">
        <f t="shared" si="32"/>
        <v>74279.999999999971</v>
      </c>
      <c r="O265" s="3">
        <f t="shared" si="38"/>
        <v>68.318000000000055</v>
      </c>
    </row>
    <row r="266" spans="1:16">
      <c r="A266" t="s">
        <v>265</v>
      </c>
      <c r="B266" s="4">
        <v>2394</v>
      </c>
      <c r="C266" s="4">
        <v>2409</v>
      </c>
      <c r="D266" s="4">
        <v>2386.1999999999998</v>
      </c>
      <c r="E266" s="4">
        <v>2400.4</v>
      </c>
      <c r="F266" s="8"/>
      <c r="G266" s="2">
        <f>B259-E267</f>
        <v>246.59999999999991</v>
      </c>
      <c r="H266" s="2">
        <f t="shared" si="37"/>
        <v>224.59999999999991</v>
      </c>
      <c r="I266" s="2">
        <f t="shared" si="37"/>
        <v>247.40000000000009</v>
      </c>
      <c r="J266" s="2">
        <f t="shared" si="37"/>
        <v>233.19999999999982</v>
      </c>
      <c r="L266" s="5">
        <f t="shared" si="30"/>
        <v>67379.999999999971</v>
      </c>
      <c r="M266" s="5">
        <f t="shared" si="31"/>
        <v>74220.000000000029</v>
      </c>
      <c r="N266" s="5">
        <f t="shared" si="32"/>
        <v>69959.999999999942</v>
      </c>
      <c r="O266" s="3">
        <f t="shared" si="38"/>
        <v>67.886000000000053</v>
      </c>
    </row>
    <row r="267" spans="1:16">
      <c r="A267" t="s">
        <v>266</v>
      </c>
      <c r="B267" s="4">
        <v>2400.1999999999998</v>
      </c>
      <c r="C267" s="4">
        <v>2412.8000000000002</v>
      </c>
      <c r="D267" s="4">
        <v>2380</v>
      </c>
      <c r="E267" s="4">
        <v>2387</v>
      </c>
      <c r="F267" s="8">
        <v>1</v>
      </c>
      <c r="G267" s="2"/>
      <c r="H267" s="2">
        <f t="shared" ref="H267:J268" si="39">(C267-$B$267)*$F$267</f>
        <v>12.600000000000364</v>
      </c>
      <c r="I267" s="2">
        <f t="shared" si="39"/>
        <v>-20.199999999999818</v>
      </c>
      <c r="J267" s="2">
        <f t="shared" si="39"/>
        <v>-13.199999999999818</v>
      </c>
      <c r="K267">
        <v>1</v>
      </c>
      <c r="L267" s="5">
        <f t="shared" ref="L267:L282" si="40">H267*$K$267*300</f>
        <v>3780.0000000001091</v>
      </c>
      <c r="M267" s="5">
        <f t="shared" ref="M267:M282" si="41">I267*$K$267*300</f>
        <v>-6059.9999999999454</v>
      </c>
      <c r="N267" s="5">
        <f t="shared" ref="N267:N282" si="42">J267*$K$267*300</f>
        <v>-3959.9999999999454</v>
      </c>
      <c r="O267" s="3">
        <f>(O$266*10000+N267)/10000</f>
        <v>67.490000000000052</v>
      </c>
      <c r="P267" s="6">
        <v>22</v>
      </c>
    </row>
    <row r="268" spans="1:16">
      <c r="A268" t="s">
        <v>267</v>
      </c>
      <c r="B268" s="4">
        <v>2397</v>
      </c>
      <c r="C268" s="4">
        <v>2401</v>
      </c>
      <c r="D268" s="4">
        <v>2362.1999999999998</v>
      </c>
      <c r="E268" s="4">
        <v>2393.4</v>
      </c>
      <c r="F268" s="8"/>
      <c r="G268" s="2">
        <f>E268-B267</f>
        <v>-6.7999999999997272</v>
      </c>
      <c r="H268" s="2">
        <f t="shared" si="39"/>
        <v>0.8000000000001819</v>
      </c>
      <c r="I268" s="2">
        <f t="shared" si="39"/>
        <v>-38</v>
      </c>
      <c r="J268" s="2">
        <f t="shared" si="39"/>
        <v>-6.7999999999997272</v>
      </c>
      <c r="L268" s="5">
        <f t="shared" si="40"/>
        <v>240.00000000005457</v>
      </c>
      <c r="M268" s="5">
        <f t="shared" si="41"/>
        <v>-11400</v>
      </c>
      <c r="N268" s="5">
        <f t="shared" si="42"/>
        <v>-2039.9999999999181</v>
      </c>
      <c r="O268" s="3">
        <f>(O$266*10000+N268)/10000</f>
        <v>67.682000000000073</v>
      </c>
    </row>
    <row r="269" spans="1:16">
      <c r="A269" t="s">
        <v>268</v>
      </c>
      <c r="B269" s="4">
        <v>2392.4</v>
      </c>
      <c r="C269" s="4">
        <v>2392.8000000000002</v>
      </c>
      <c r="D269" s="4">
        <v>2336.6</v>
      </c>
      <c r="E269" s="4">
        <v>2377.1999999999998</v>
      </c>
      <c r="F269" s="8">
        <v>-1</v>
      </c>
      <c r="G269" s="2"/>
      <c r="H269" s="2">
        <f t="shared" ref="H269:H282" si="43">(C269-$B$269)*$F$269</f>
        <v>-0.40000000000009095</v>
      </c>
      <c r="I269" s="2">
        <f t="shared" ref="I269:I282" si="44">(D269-$B$269)*$F$269</f>
        <v>55.800000000000182</v>
      </c>
      <c r="J269" s="2">
        <f t="shared" ref="J269:J282" si="45">(E269-$B$269)*$F$269</f>
        <v>15.200000000000273</v>
      </c>
      <c r="L269" s="5">
        <f t="shared" si="40"/>
        <v>-120.00000000002728</v>
      </c>
      <c r="M269" s="5">
        <f t="shared" si="41"/>
        <v>16740.000000000055</v>
      </c>
      <c r="N269" s="5">
        <f t="shared" si="42"/>
        <v>4560.0000000000819</v>
      </c>
      <c r="O269" s="3">
        <f t="shared" ref="O269:O282" si="46">(O$268*10000+N269)/10000</f>
        <v>68.138000000000076</v>
      </c>
      <c r="P269">
        <v>23</v>
      </c>
    </row>
    <row r="270" spans="1:16">
      <c r="A270" t="s">
        <v>269</v>
      </c>
      <c r="B270" s="4">
        <v>2365</v>
      </c>
      <c r="C270" s="4">
        <v>2368</v>
      </c>
      <c r="D270" s="4">
        <v>2306.8000000000002</v>
      </c>
      <c r="E270" s="4">
        <v>2313.4</v>
      </c>
      <c r="F270" s="8"/>
      <c r="G270" s="2"/>
      <c r="H270" s="2">
        <f t="shared" si="43"/>
        <v>24.400000000000091</v>
      </c>
      <c r="I270" s="2">
        <f t="shared" si="44"/>
        <v>85.599999999999909</v>
      </c>
      <c r="J270" s="2">
        <f t="shared" si="45"/>
        <v>79</v>
      </c>
      <c r="L270" s="5">
        <f t="shared" si="40"/>
        <v>7320.0000000000273</v>
      </c>
      <c r="M270" s="5">
        <f t="shared" si="41"/>
        <v>25679.999999999971</v>
      </c>
      <c r="N270" s="5">
        <f t="shared" si="42"/>
        <v>23700</v>
      </c>
      <c r="O270" s="3">
        <f t="shared" si="46"/>
        <v>70.052000000000064</v>
      </c>
    </row>
    <row r="271" spans="1:16">
      <c r="A271" s="6" t="s">
        <v>270</v>
      </c>
      <c r="B271" s="7">
        <v>2291</v>
      </c>
      <c r="C271" s="7">
        <v>2315</v>
      </c>
      <c r="D271" s="7">
        <v>2263.1999999999998</v>
      </c>
      <c r="E271" s="7">
        <v>2304</v>
      </c>
      <c r="F271" s="8"/>
      <c r="G271" s="2"/>
      <c r="H271" s="2">
        <f t="shared" si="43"/>
        <v>77.400000000000091</v>
      </c>
      <c r="I271" s="2">
        <f t="shared" si="44"/>
        <v>129.20000000000027</v>
      </c>
      <c r="J271" s="2">
        <f t="shared" si="45"/>
        <v>88.400000000000091</v>
      </c>
      <c r="L271" s="5">
        <f t="shared" si="40"/>
        <v>23220.000000000029</v>
      </c>
      <c r="M271" s="5">
        <f t="shared" si="41"/>
        <v>38760.00000000008</v>
      </c>
      <c r="N271" s="5">
        <f t="shared" si="42"/>
        <v>26520.000000000029</v>
      </c>
      <c r="O271" s="3">
        <f t="shared" si="46"/>
        <v>70.334000000000074</v>
      </c>
    </row>
    <row r="272" spans="1:16">
      <c r="A272" t="s">
        <v>271</v>
      </c>
      <c r="B272" s="4">
        <v>2290.1999999999998</v>
      </c>
      <c r="C272" s="4">
        <v>2291.4</v>
      </c>
      <c r="D272" s="4">
        <v>2131</v>
      </c>
      <c r="E272" s="4">
        <v>2158</v>
      </c>
      <c r="F272" s="8"/>
      <c r="G272" s="2"/>
      <c r="H272" s="2">
        <f t="shared" si="43"/>
        <v>101</v>
      </c>
      <c r="I272" s="2">
        <f t="shared" si="44"/>
        <v>261.40000000000009</v>
      </c>
      <c r="J272" s="2">
        <f t="shared" si="45"/>
        <v>234.40000000000009</v>
      </c>
      <c r="L272" s="5">
        <f t="shared" si="40"/>
        <v>30300</v>
      </c>
      <c r="M272" s="5">
        <f t="shared" si="41"/>
        <v>78420.000000000029</v>
      </c>
      <c r="N272" s="5">
        <f t="shared" si="42"/>
        <v>70320.000000000029</v>
      </c>
      <c r="O272" s="3">
        <f t="shared" si="46"/>
        <v>74.71400000000007</v>
      </c>
    </row>
    <row r="273" spans="1:16">
      <c r="A273" t="s">
        <v>272</v>
      </c>
      <c r="B273" s="4">
        <v>2129.8000000000002</v>
      </c>
      <c r="C273" s="4">
        <v>2147.8000000000002</v>
      </c>
      <c r="D273" s="4">
        <v>1996</v>
      </c>
      <c r="E273" s="4">
        <v>2122</v>
      </c>
      <c r="F273" s="8"/>
      <c r="G273" s="2"/>
      <c r="H273" s="2">
        <f t="shared" si="43"/>
        <v>244.59999999999991</v>
      </c>
      <c r="I273" s="11">
        <f t="shared" si="44"/>
        <v>396.40000000000009</v>
      </c>
      <c r="J273" s="2">
        <f t="shared" si="45"/>
        <v>270.40000000000009</v>
      </c>
      <c r="L273" s="5">
        <f t="shared" si="40"/>
        <v>73379.999999999971</v>
      </c>
      <c r="M273" s="5">
        <f t="shared" si="41"/>
        <v>118920.00000000003</v>
      </c>
      <c r="N273" s="5">
        <f t="shared" si="42"/>
        <v>81120.000000000029</v>
      </c>
      <c r="O273" s="3">
        <f t="shared" si="46"/>
        <v>75.794000000000068</v>
      </c>
    </row>
    <row r="274" spans="1:16">
      <c r="A274" t="s">
        <v>273</v>
      </c>
      <c r="B274" s="4">
        <v>2125</v>
      </c>
      <c r="C274" s="4">
        <v>2151</v>
      </c>
      <c r="D274" s="4">
        <v>2093.6</v>
      </c>
      <c r="E274" s="4">
        <v>2119</v>
      </c>
      <c r="F274" s="8"/>
      <c r="G274" s="2"/>
      <c r="H274" s="2">
        <f t="shared" si="43"/>
        <v>241.40000000000009</v>
      </c>
      <c r="I274" s="2">
        <f t="shared" si="44"/>
        <v>298.80000000000018</v>
      </c>
      <c r="J274" s="2">
        <f t="shared" si="45"/>
        <v>273.40000000000009</v>
      </c>
      <c r="L274" s="5">
        <f t="shared" si="40"/>
        <v>72420.000000000029</v>
      </c>
      <c r="M274" s="5">
        <f t="shared" si="41"/>
        <v>89640.000000000058</v>
      </c>
      <c r="N274" s="5">
        <f t="shared" si="42"/>
        <v>82020.000000000029</v>
      </c>
      <c r="O274" s="3">
        <f t="shared" si="46"/>
        <v>75.884000000000071</v>
      </c>
    </row>
    <row r="275" spans="1:16">
      <c r="A275" t="s">
        <v>274</v>
      </c>
      <c r="B275" s="4">
        <v>2134.6</v>
      </c>
      <c r="C275" s="4">
        <v>2180</v>
      </c>
      <c r="D275" s="4">
        <v>2095</v>
      </c>
      <c r="E275" s="4">
        <v>2119.6</v>
      </c>
      <c r="F275" s="8"/>
      <c r="G275" s="2"/>
      <c r="H275" s="2">
        <f t="shared" si="43"/>
        <v>212.40000000000009</v>
      </c>
      <c r="I275" s="2">
        <f t="shared" si="44"/>
        <v>297.40000000000009</v>
      </c>
      <c r="J275" s="2">
        <f t="shared" si="45"/>
        <v>272.80000000000018</v>
      </c>
      <c r="L275" s="5">
        <f t="shared" si="40"/>
        <v>63720.000000000029</v>
      </c>
      <c r="M275" s="5">
        <f t="shared" si="41"/>
        <v>89220.000000000029</v>
      </c>
      <c r="N275" s="5">
        <f t="shared" si="42"/>
        <v>81840.000000000058</v>
      </c>
      <c r="O275" s="3">
        <f t="shared" si="46"/>
        <v>75.866000000000071</v>
      </c>
    </row>
    <row r="276" spans="1:16">
      <c r="A276" t="s">
        <v>275</v>
      </c>
      <c r="B276" s="4">
        <v>2116</v>
      </c>
      <c r="C276" s="4">
        <v>2217.8000000000002</v>
      </c>
      <c r="D276" s="4">
        <v>2098</v>
      </c>
      <c r="E276" s="4">
        <v>2144.6</v>
      </c>
      <c r="F276" s="8"/>
      <c r="G276" s="2"/>
      <c r="H276" s="2">
        <f t="shared" si="43"/>
        <v>174.59999999999991</v>
      </c>
      <c r="I276" s="2">
        <f t="shared" si="44"/>
        <v>294.40000000000009</v>
      </c>
      <c r="J276" s="2">
        <f t="shared" si="45"/>
        <v>247.80000000000018</v>
      </c>
      <c r="L276" s="5">
        <f t="shared" si="40"/>
        <v>52379.999999999971</v>
      </c>
      <c r="M276" s="5">
        <f t="shared" si="41"/>
        <v>88320.000000000029</v>
      </c>
      <c r="N276" s="5">
        <f t="shared" si="42"/>
        <v>74340.000000000058</v>
      </c>
      <c r="O276" s="3">
        <f t="shared" si="46"/>
        <v>75.116000000000071</v>
      </c>
    </row>
    <row r="277" spans="1:16">
      <c r="A277" t="s">
        <v>276</v>
      </c>
      <c r="B277" s="4">
        <v>2158</v>
      </c>
      <c r="C277" s="4">
        <v>2173.8000000000002</v>
      </c>
      <c r="D277" s="4">
        <v>2106.8000000000002</v>
      </c>
      <c r="E277" s="4">
        <v>2162.1999999999998</v>
      </c>
      <c r="F277" s="8"/>
      <c r="G277" s="2"/>
      <c r="H277" s="2">
        <f t="shared" si="43"/>
        <v>218.59999999999991</v>
      </c>
      <c r="I277" s="2">
        <f t="shared" si="44"/>
        <v>285.59999999999991</v>
      </c>
      <c r="J277" s="2">
        <f t="shared" si="45"/>
        <v>230.20000000000027</v>
      </c>
      <c r="L277" s="5">
        <f t="shared" si="40"/>
        <v>65579.999999999971</v>
      </c>
      <c r="M277" s="5">
        <f t="shared" si="41"/>
        <v>85679.999999999971</v>
      </c>
      <c r="N277" s="5">
        <f t="shared" si="42"/>
        <v>69060.000000000087</v>
      </c>
      <c r="O277" s="3">
        <f t="shared" si="46"/>
        <v>74.588000000000079</v>
      </c>
    </row>
    <row r="278" spans="1:16">
      <c r="A278" t="s">
        <v>277</v>
      </c>
      <c r="B278" s="4">
        <v>2170</v>
      </c>
      <c r="C278" s="4">
        <v>2173.4</v>
      </c>
      <c r="D278" s="4">
        <v>2133</v>
      </c>
      <c r="E278" s="4">
        <v>2160</v>
      </c>
      <c r="F278" s="8"/>
      <c r="G278" s="2"/>
      <c r="H278" s="2">
        <f t="shared" si="43"/>
        <v>219</v>
      </c>
      <c r="I278" s="2">
        <f t="shared" si="44"/>
        <v>259.40000000000009</v>
      </c>
      <c r="J278" s="2">
        <f t="shared" si="45"/>
        <v>232.40000000000009</v>
      </c>
      <c r="L278" s="5">
        <f t="shared" si="40"/>
        <v>65700</v>
      </c>
      <c r="M278" s="5">
        <f t="shared" si="41"/>
        <v>77820.000000000029</v>
      </c>
      <c r="N278" s="5">
        <f t="shared" si="42"/>
        <v>69720.000000000029</v>
      </c>
      <c r="O278" s="3">
        <f t="shared" si="46"/>
        <v>74.654000000000067</v>
      </c>
    </row>
    <row r="279" spans="1:16">
      <c r="A279" t="s">
        <v>278</v>
      </c>
      <c r="B279" s="4">
        <v>2150.4</v>
      </c>
      <c r="C279" s="4">
        <v>2162.6</v>
      </c>
      <c r="D279" s="4">
        <v>2109.6</v>
      </c>
      <c r="E279" s="4">
        <v>2152.8000000000002</v>
      </c>
      <c r="F279" s="8"/>
      <c r="G279" s="2"/>
      <c r="H279" s="2">
        <f t="shared" si="43"/>
        <v>229.80000000000018</v>
      </c>
      <c r="I279" s="2">
        <f t="shared" si="44"/>
        <v>282.80000000000018</v>
      </c>
      <c r="J279" s="2">
        <f t="shared" si="45"/>
        <v>239.59999999999991</v>
      </c>
      <c r="L279" s="5">
        <f t="shared" si="40"/>
        <v>68940.000000000058</v>
      </c>
      <c r="M279" s="5">
        <f t="shared" si="41"/>
        <v>84840.000000000058</v>
      </c>
      <c r="N279" s="5">
        <f t="shared" si="42"/>
        <v>71879.999999999971</v>
      </c>
      <c r="O279" s="3">
        <f t="shared" si="46"/>
        <v>74.870000000000076</v>
      </c>
    </row>
    <row r="280" spans="1:16">
      <c r="A280" t="s">
        <v>279</v>
      </c>
      <c r="B280" s="4">
        <v>2140.6</v>
      </c>
      <c r="C280" s="4">
        <v>2203</v>
      </c>
      <c r="D280" s="4">
        <v>2122.1999999999998</v>
      </c>
      <c r="E280" s="4">
        <v>2169.1999999999998</v>
      </c>
      <c r="F280" s="8"/>
      <c r="G280" s="2"/>
      <c r="H280" s="2">
        <f t="shared" si="43"/>
        <v>189.40000000000009</v>
      </c>
      <c r="I280" s="2">
        <f t="shared" si="44"/>
        <v>270.20000000000027</v>
      </c>
      <c r="J280" s="2">
        <f t="shared" si="45"/>
        <v>223.20000000000027</v>
      </c>
      <c r="L280" s="5">
        <f t="shared" si="40"/>
        <v>56820.000000000029</v>
      </c>
      <c r="M280" s="5">
        <f t="shared" si="41"/>
        <v>81060.000000000087</v>
      </c>
      <c r="N280" s="5">
        <f t="shared" si="42"/>
        <v>66960.000000000087</v>
      </c>
      <c r="O280" s="3">
        <f t="shared" si="46"/>
        <v>74.378000000000085</v>
      </c>
    </row>
    <row r="281" spans="1:16">
      <c r="A281" t="s">
        <v>280</v>
      </c>
      <c r="B281" s="4">
        <v>2180</v>
      </c>
      <c r="C281" s="4">
        <v>2205</v>
      </c>
      <c r="D281" s="4">
        <v>2170.1999999999998</v>
      </c>
      <c r="E281" s="4">
        <v>2175.8000000000002</v>
      </c>
      <c r="F281" s="8"/>
      <c r="G281" s="2"/>
      <c r="H281" s="2">
        <f t="shared" si="43"/>
        <v>187.40000000000009</v>
      </c>
      <c r="I281" s="2">
        <f t="shared" si="44"/>
        <v>222.20000000000027</v>
      </c>
      <c r="J281" s="2">
        <f t="shared" si="45"/>
        <v>216.59999999999991</v>
      </c>
      <c r="L281" s="5">
        <f t="shared" si="40"/>
        <v>56220.000000000029</v>
      </c>
      <c r="M281" s="5">
        <f t="shared" si="41"/>
        <v>66660.000000000087</v>
      </c>
      <c r="N281" s="5">
        <f t="shared" si="42"/>
        <v>64979.999999999971</v>
      </c>
      <c r="O281" s="3">
        <f t="shared" si="46"/>
        <v>74.180000000000064</v>
      </c>
    </row>
    <row r="282" spans="1:16">
      <c r="A282" t="s">
        <v>281</v>
      </c>
      <c r="B282" s="4">
        <v>2145</v>
      </c>
      <c r="C282" s="4">
        <v>2165</v>
      </c>
      <c r="D282" s="4">
        <v>2104</v>
      </c>
      <c r="E282" s="4">
        <v>2130.4</v>
      </c>
      <c r="F282" s="8"/>
      <c r="G282" s="2">
        <f>B269-E282</f>
        <v>262</v>
      </c>
      <c r="H282" s="2">
        <f t="shared" si="43"/>
        <v>227.40000000000009</v>
      </c>
      <c r="I282" s="2">
        <f t="shared" si="44"/>
        <v>288.40000000000009</v>
      </c>
      <c r="J282" s="2">
        <f t="shared" si="45"/>
        <v>262</v>
      </c>
      <c r="L282" s="5">
        <f t="shared" si="40"/>
        <v>68220.000000000029</v>
      </c>
      <c r="M282" s="5">
        <f t="shared" si="41"/>
        <v>86520.000000000029</v>
      </c>
      <c r="N282" s="5">
        <f t="shared" si="42"/>
        <v>78600</v>
      </c>
      <c r="O282" s="3">
        <f t="shared" si="46"/>
        <v>75.542000000000073</v>
      </c>
    </row>
    <row r="283" spans="1:16">
      <c r="A283" t="s">
        <v>282</v>
      </c>
      <c r="B283" s="4">
        <v>2135</v>
      </c>
      <c r="C283" s="4">
        <v>2144</v>
      </c>
      <c r="D283" s="4">
        <v>2122.8000000000002</v>
      </c>
      <c r="E283" s="4">
        <v>2133.1999999999998</v>
      </c>
      <c r="F283" s="8">
        <v>1</v>
      </c>
      <c r="G283" s="2"/>
      <c r="H283" s="2">
        <f t="shared" ref="H283:J286" si="47">(C283-$B$283)*$F$283</f>
        <v>9</v>
      </c>
      <c r="I283" s="2">
        <f t="shared" si="47"/>
        <v>-12.199999999999818</v>
      </c>
      <c r="J283" s="2">
        <f t="shared" si="47"/>
        <v>-1.8000000000001819</v>
      </c>
      <c r="K283">
        <v>1</v>
      </c>
      <c r="L283" s="5">
        <f t="shared" ref="L283:N286" si="48">H283*$K$283*300</f>
        <v>2700</v>
      </c>
      <c r="M283" s="5">
        <f t="shared" si="48"/>
        <v>-3659.9999999999454</v>
      </c>
      <c r="N283" s="5">
        <f t="shared" si="48"/>
        <v>-540.00000000005457</v>
      </c>
      <c r="O283" s="3">
        <f>(O$282*10000+N283)/10000</f>
        <v>75.488000000000071</v>
      </c>
      <c r="P283">
        <v>24</v>
      </c>
    </row>
    <row r="284" spans="1:16">
      <c r="A284" t="s">
        <v>283</v>
      </c>
      <c r="B284" s="4">
        <v>2117</v>
      </c>
      <c r="C284" s="4">
        <v>2207</v>
      </c>
      <c r="D284" s="4">
        <v>2112</v>
      </c>
      <c r="E284" s="4">
        <v>2184.4</v>
      </c>
      <c r="F284" s="8"/>
      <c r="G284" s="2"/>
      <c r="H284" s="2">
        <f t="shared" si="47"/>
        <v>72</v>
      </c>
      <c r="I284" s="2">
        <f t="shared" si="47"/>
        <v>-23</v>
      </c>
      <c r="J284" s="2">
        <f t="shared" si="47"/>
        <v>49.400000000000091</v>
      </c>
      <c r="L284" s="5">
        <f t="shared" si="48"/>
        <v>21600</v>
      </c>
      <c r="M284" s="5">
        <f t="shared" si="48"/>
        <v>-6900</v>
      </c>
      <c r="N284" s="5">
        <f t="shared" si="48"/>
        <v>14820.000000000027</v>
      </c>
      <c r="O284" s="3">
        <f>(O$282*10000+N284)/10000</f>
        <v>77.024000000000072</v>
      </c>
    </row>
    <row r="285" spans="1:16">
      <c r="A285" t="s">
        <v>284</v>
      </c>
      <c r="B285" s="4">
        <v>2215</v>
      </c>
      <c r="C285" s="4">
        <v>2360.8000000000002</v>
      </c>
      <c r="D285" s="4">
        <v>2211</v>
      </c>
      <c r="E285" s="4">
        <v>2317.1999999999998</v>
      </c>
      <c r="F285" s="8"/>
      <c r="G285" s="2"/>
      <c r="H285" s="11">
        <f t="shared" si="47"/>
        <v>225.80000000000018</v>
      </c>
      <c r="I285" s="2">
        <f t="shared" si="47"/>
        <v>76</v>
      </c>
      <c r="J285" s="2">
        <f t="shared" si="47"/>
        <v>182.19999999999982</v>
      </c>
      <c r="L285" s="5">
        <f t="shared" si="48"/>
        <v>67740.000000000058</v>
      </c>
      <c r="M285" s="5">
        <f t="shared" si="48"/>
        <v>22800</v>
      </c>
      <c r="N285" s="5">
        <f t="shared" si="48"/>
        <v>54659.999999999942</v>
      </c>
      <c r="O285" s="3">
        <f>(O$282*10000+N285)/10000</f>
        <v>81.008000000000067</v>
      </c>
    </row>
    <row r="286" spans="1:16">
      <c r="A286" t="s">
        <v>285</v>
      </c>
      <c r="B286" s="4">
        <v>2318</v>
      </c>
      <c r="C286" s="4">
        <v>2325.6</v>
      </c>
      <c r="D286" s="4">
        <v>2255</v>
      </c>
      <c r="E286" s="4">
        <v>2270.8000000000002</v>
      </c>
      <c r="F286" s="8"/>
      <c r="G286" s="2">
        <f>E286-B283</f>
        <v>135.80000000000018</v>
      </c>
      <c r="H286" s="2">
        <f t="shared" si="47"/>
        <v>190.59999999999991</v>
      </c>
      <c r="I286" s="2">
        <f t="shared" si="47"/>
        <v>120</v>
      </c>
      <c r="J286" s="2">
        <f t="shared" si="47"/>
        <v>135.80000000000018</v>
      </c>
      <c r="L286" s="5">
        <f t="shared" si="48"/>
        <v>57179.999999999971</v>
      </c>
      <c r="M286" s="5">
        <f t="shared" si="48"/>
        <v>36000</v>
      </c>
      <c r="N286" s="5">
        <f t="shared" si="48"/>
        <v>40740.000000000058</v>
      </c>
      <c r="O286" s="3">
        <f>(O$282*10000+N286)/10000</f>
        <v>79.616000000000071</v>
      </c>
    </row>
    <row r="287" spans="1:16">
      <c r="A287" t="s">
        <v>287</v>
      </c>
      <c r="B287" s="4">
        <v>2278.8000000000002</v>
      </c>
      <c r="C287" s="4">
        <v>2330</v>
      </c>
      <c r="D287" s="4">
        <v>2256.1999999999998</v>
      </c>
      <c r="E287" s="4">
        <v>2283.1999999999998</v>
      </c>
      <c r="F287" s="8">
        <v>-1</v>
      </c>
      <c r="G287" s="2"/>
      <c r="H287" s="2">
        <f t="shared" ref="H287:J292" si="49">(C287-$B$287)*$F$287</f>
        <v>-51.199999999999818</v>
      </c>
      <c r="I287" s="2">
        <f t="shared" si="49"/>
        <v>22.600000000000364</v>
      </c>
      <c r="J287" s="2">
        <f t="shared" si="49"/>
        <v>-4.3999999999996362</v>
      </c>
      <c r="K287">
        <v>1</v>
      </c>
      <c r="L287" s="5">
        <f t="shared" ref="L287:N292" si="50">H287*$K$287*300</f>
        <v>-15359.999999999945</v>
      </c>
      <c r="M287" s="5">
        <f t="shared" si="50"/>
        <v>6780.0000000001091</v>
      </c>
      <c r="N287" s="5">
        <f t="shared" si="50"/>
        <v>-1319.9999999998909</v>
      </c>
      <c r="O287" s="3">
        <f t="shared" ref="O287:O292" si="51">(O$286*10000+N287)/10000</f>
        <v>79.48400000000008</v>
      </c>
      <c r="P287">
        <v>25</v>
      </c>
    </row>
    <row r="288" spans="1:16">
      <c r="A288" t="s">
        <v>296</v>
      </c>
      <c r="B288" s="4">
        <v>2285</v>
      </c>
      <c r="C288" s="4">
        <v>2295</v>
      </c>
      <c r="D288" s="4">
        <v>2250.1999999999998</v>
      </c>
      <c r="E288" s="4">
        <v>2281.4</v>
      </c>
      <c r="F288" s="8"/>
      <c r="H288" s="2">
        <f t="shared" si="49"/>
        <v>-16.199999999999818</v>
      </c>
      <c r="I288" s="2">
        <f t="shared" si="49"/>
        <v>28.600000000000364</v>
      </c>
      <c r="J288" s="2">
        <f t="shared" si="49"/>
        <v>-2.5999999999999091</v>
      </c>
      <c r="L288" s="5">
        <f t="shared" si="50"/>
        <v>-4859.9999999999454</v>
      </c>
      <c r="M288" s="5">
        <f t="shared" si="50"/>
        <v>8580.0000000001091</v>
      </c>
      <c r="N288" s="5">
        <f t="shared" si="50"/>
        <v>-779.99999999997272</v>
      </c>
      <c r="O288" s="3">
        <f t="shared" si="51"/>
        <v>79.538000000000068</v>
      </c>
    </row>
    <row r="289" spans="1:16">
      <c r="A289" t="s">
        <v>297</v>
      </c>
      <c r="B289" s="4">
        <v>2279.6</v>
      </c>
      <c r="C289" s="4">
        <v>2317.4</v>
      </c>
      <c r="D289" s="4">
        <v>2262</v>
      </c>
      <c r="E289" s="4">
        <v>2270.6</v>
      </c>
      <c r="F289" s="8"/>
      <c r="H289" s="2">
        <f t="shared" si="49"/>
        <v>-38.599999999999909</v>
      </c>
      <c r="I289" s="2">
        <f t="shared" si="49"/>
        <v>16.800000000000182</v>
      </c>
      <c r="J289" s="2">
        <f t="shared" si="49"/>
        <v>8.2000000000002728</v>
      </c>
      <c r="L289" s="5">
        <f t="shared" si="50"/>
        <v>-11579.999999999973</v>
      </c>
      <c r="M289" s="5">
        <f t="shared" si="50"/>
        <v>5040.0000000000546</v>
      </c>
      <c r="N289" s="5">
        <f t="shared" si="50"/>
        <v>2460.0000000000819</v>
      </c>
      <c r="O289" s="3">
        <f t="shared" si="51"/>
        <v>79.86200000000008</v>
      </c>
    </row>
    <row r="290" spans="1:16">
      <c r="A290" t="s">
        <v>298</v>
      </c>
      <c r="B290" s="4">
        <v>2265.1999999999998</v>
      </c>
      <c r="C290" s="4">
        <v>2268.8000000000002</v>
      </c>
      <c r="D290" s="4">
        <v>2213</v>
      </c>
      <c r="E290" s="4">
        <v>2232.8000000000002</v>
      </c>
      <c r="F290" s="8"/>
      <c r="H290" s="2">
        <f t="shared" si="49"/>
        <v>10</v>
      </c>
      <c r="I290" s="2">
        <f t="shared" si="49"/>
        <v>65.800000000000182</v>
      </c>
      <c r="J290" s="2">
        <f t="shared" si="49"/>
        <v>46</v>
      </c>
      <c r="L290" s="5">
        <f t="shared" si="50"/>
        <v>3000</v>
      </c>
      <c r="M290" s="5">
        <f t="shared" si="50"/>
        <v>19740.000000000055</v>
      </c>
      <c r="N290" s="5">
        <f t="shared" si="50"/>
        <v>13800</v>
      </c>
      <c r="O290" s="3">
        <f t="shared" si="51"/>
        <v>80.996000000000066</v>
      </c>
    </row>
    <row r="291" spans="1:16">
      <c r="A291" s="6" t="s">
        <v>299</v>
      </c>
      <c r="B291" s="7">
        <v>2236.1999999999998</v>
      </c>
      <c r="C291" s="7">
        <v>2244.4</v>
      </c>
      <c r="D291" s="7">
        <v>2148.8000000000002</v>
      </c>
      <c r="E291" s="7">
        <v>2166</v>
      </c>
      <c r="F291" s="8"/>
      <c r="G291" s="4"/>
      <c r="H291" s="2">
        <f t="shared" si="49"/>
        <v>34.400000000000091</v>
      </c>
      <c r="I291" s="2">
        <f t="shared" si="49"/>
        <v>130</v>
      </c>
      <c r="J291" s="2">
        <f t="shared" si="49"/>
        <v>112.80000000000018</v>
      </c>
      <c r="L291" s="5">
        <f t="shared" si="50"/>
        <v>10320.000000000027</v>
      </c>
      <c r="M291" s="5">
        <f t="shared" si="50"/>
        <v>39000</v>
      </c>
      <c r="N291" s="5">
        <f t="shared" si="50"/>
        <v>33840.000000000058</v>
      </c>
      <c r="O291" s="3">
        <f t="shared" si="51"/>
        <v>83.000000000000071</v>
      </c>
    </row>
    <row r="292" spans="1:16">
      <c r="A292" s="12" t="s">
        <v>301</v>
      </c>
      <c r="B292" s="4">
        <v>2140</v>
      </c>
      <c r="C292" s="4">
        <v>2181.4</v>
      </c>
      <c r="D292" s="4">
        <v>2124</v>
      </c>
      <c r="E292" s="4">
        <v>2170</v>
      </c>
      <c r="F292" s="8"/>
      <c r="G292" s="4">
        <f>B287-E292</f>
        <v>108.80000000000018</v>
      </c>
      <c r="H292" s="2">
        <f t="shared" si="49"/>
        <v>97.400000000000091</v>
      </c>
      <c r="I292" s="2">
        <f t="shared" si="49"/>
        <v>154.80000000000018</v>
      </c>
      <c r="J292" s="2">
        <f t="shared" si="49"/>
        <v>108.80000000000018</v>
      </c>
      <c r="L292" s="5">
        <f t="shared" si="50"/>
        <v>29220.000000000029</v>
      </c>
      <c r="M292" s="5">
        <f t="shared" si="50"/>
        <v>46440.000000000058</v>
      </c>
      <c r="N292" s="5">
        <f t="shared" si="50"/>
        <v>32640.000000000055</v>
      </c>
      <c r="O292" s="3">
        <f t="shared" si="51"/>
        <v>82.880000000000067</v>
      </c>
    </row>
    <row r="293" spans="1:16">
      <c r="A293" s="12" t="s">
        <v>302</v>
      </c>
      <c r="B293" s="4">
        <v>2171.6</v>
      </c>
      <c r="C293" s="4">
        <v>2269</v>
      </c>
      <c r="D293" s="4">
        <v>2171.6</v>
      </c>
      <c r="E293" s="4">
        <v>2238.8000000000002</v>
      </c>
      <c r="F293" s="8">
        <v>1</v>
      </c>
      <c r="H293" s="11">
        <f t="shared" ref="H293:J294" si="52">(C293-$B$293)*$F$293</f>
        <v>97.400000000000091</v>
      </c>
      <c r="I293" s="2">
        <f t="shared" si="52"/>
        <v>0</v>
      </c>
      <c r="J293" s="2">
        <f t="shared" si="52"/>
        <v>67.200000000000273</v>
      </c>
      <c r="K293">
        <v>1</v>
      </c>
      <c r="L293" s="5">
        <f>H293*$K$293*300</f>
        <v>29220.000000000029</v>
      </c>
      <c r="M293" s="5">
        <f>I293*$K$293*300</f>
        <v>0</v>
      </c>
      <c r="N293" s="5">
        <f>J293*$K$293*300</f>
        <v>20160.00000000008</v>
      </c>
      <c r="O293" s="3">
        <f t="shared" ref="O293:O300" si="53">(O$292*10000+N293)/10000</f>
        <v>84.896000000000086</v>
      </c>
      <c r="P293">
        <v>26</v>
      </c>
    </row>
    <row r="294" spans="1:16">
      <c r="A294" s="12" t="s">
        <v>303</v>
      </c>
      <c r="B294" s="4">
        <v>2228.6</v>
      </c>
      <c r="C294" s="4">
        <v>2242.8000000000002</v>
      </c>
      <c r="D294" s="4">
        <v>2171.1999999999998</v>
      </c>
      <c r="E294" s="4">
        <v>2230.6</v>
      </c>
      <c r="F294" s="8"/>
      <c r="H294" s="2">
        <f t="shared" si="52"/>
        <v>71.200000000000273</v>
      </c>
      <c r="I294" s="2">
        <f t="shared" si="52"/>
        <v>-0.40000000000009095</v>
      </c>
      <c r="J294" s="2">
        <f t="shared" si="52"/>
        <v>59</v>
      </c>
      <c r="L294" s="5">
        <f t="shared" ref="L294:N295" si="54">H294*$K$293*300</f>
        <v>21360.00000000008</v>
      </c>
      <c r="M294" s="5">
        <f t="shared" si="54"/>
        <v>-120.00000000002728</v>
      </c>
      <c r="N294" s="5">
        <f t="shared" si="54"/>
        <v>17700</v>
      </c>
      <c r="O294" s="3">
        <f t="shared" si="53"/>
        <v>84.650000000000077</v>
      </c>
    </row>
    <row r="295" spans="1:16">
      <c r="A295" s="12" t="s">
        <v>304</v>
      </c>
      <c r="B295" s="4">
        <v>2227.8000000000002</v>
      </c>
      <c r="C295" s="4">
        <v>2259.8000000000002</v>
      </c>
      <c r="D295" s="4">
        <v>2191</v>
      </c>
      <c r="E295" s="4">
        <v>2220.1999999999998</v>
      </c>
      <c r="F295" s="8"/>
      <c r="H295" s="2">
        <f t="shared" ref="H295:J300" si="55">(C295-$B$293)*$F$293</f>
        <v>88.200000000000273</v>
      </c>
      <c r="I295" s="2">
        <f t="shared" si="55"/>
        <v>19.400000000000091</v>
      </c>
      <c r="J295" s="2">
        <f t="shared" si="55"/>
        <v>48.599999999999909</v>
      </c>
      <c r="L295" s="5">
        <f t="shared" si="54"/>
        <v>26460.00000000008</v>
      </c>
      <c r="M295" s="5">
        <f t="shared" si="54"/>
        <v>5820.0000000000273</v>
      </c>
      <c r="N295" s="5">
        <f t="shared" si="54"/>
        <v>14579.999999999973</v>
      </c>
      <c r="O295" s="3">
        <f t="shared" si="53"/>
        <v>84.338000000000065</v>
      </c>
    </row>
    <row r="296" spans="1:16">
      <c r="A296" s="12" t="s">
        <v>305</v>
      </c>
      <c r="B296" s="4">
        <v>2200.8000000000002</v>
      </c>
      <c r="C296" s="4">
        <v>2218.1999999999998</v>
      </c>
      <c r="D296" s="4">
        <v>2171.6</v>
      </c>
      <c r="E296" s="4">
        <v>2195.4</v>
      </c>
      <c r="F296" s="8"/>
      <c r="H296" s="2">
        <f t="shared" si="55"/>
        <v>46.599999999999909</v>
      </c>
      <c r="I296" s="2">
        <f t="shared" si="55"/>
        <v>0</v>
      </c>
      <c r="J296" s="2">
        <f t="shared" si="55"/>
        <v>23.800000000000182</v>
      </c>
      <c r="L296" s="5">
        <f t="shared" ref="L296:N300" si="56">H296*$K$293*300</f>
        <v>13979.999999999973</v>
      </c>
      <c r="M296" s="5">
        <f t="shared" si="56"/>
        <v>0</v>
      </c>
      <c r="N296" s="5">
        <f t="shared" si="56"/>
        <v>7140.0000000000546</v>
      </c>
      <c r="O296" s="3">
        <f t="shared" si="53"/>
        <v>83.594000000000065</v>
      </c>
    </row>
    <row r="297" spans="1:16">
      <c r="A297" s="12" t="s">
        <v>306</v>
      </c>
      <c r="B297" s="4">
        <v>2169</v>
      </c>
      <c r="C297" s="4">
        <v>2169.8000000000002</v>
      </c>
      <c r="D297" s="4">
        <v>2126.4</v>
      </c>
      <c r="E297" s="4">
        <v>2143.6999999999998</v>
      </c>
      <c r="F297" s="8"/>
      <c r="H297" s="2">
        <f t="shared" si="55"/>
        <v>-1.7999999999997272</v>
      </c>
      <c r="I297" s="2">
        <f t="shared" si="55"/>
        <v>-45.199999999999818</v>
      </c>
      <c r="J297" s="2">
        <f t="shared" si="55"/>
        <v>-27.900000000000091</v>
      </c>
      <c r="L297" s="5">
        <f t="shared" si="56"/>
        <v>-539.99999999991815</v>
      </c>
      <c r="M297" s="5">
        <f t="shared" si="56"/>
        <v>-13559.999999999945</v>
      </c>
      <c r="N297" s="5">
        <f t="shared" si="56"/>
        <v>-8370.0000000000273</v>
      </c>
      <c r="O297" s="3">
        <f t="shared" si="53"/>
        <v>82.043000000000063</v>
      </c>
    </row>
    <row r="298" spans="1:16">
      <c r="A298" s="12" t="s">
        <v>307</v>
      </c>
      <c r="B298" s="4">
        <v>2158</v>
      </c>
      <c r="C298" s="4">
        <v>2212</v>
      </c>
      <c r="D298" s="4">
        <v>2144.1999999999998</v>
      </c>
      <c r="E298" s="4">
        <v>2165.6</v>
      </c>
      <c r="F298" s="8"/>
      <c r="H298" s="2">
        <f t="shared" si="55"/>
        <v>40.400000000000091</v>
      </c>
      <c r="I298" s="2">
        <f t="shared" si="55"/>
        <v>-27.400000000000091</v>
      </c>
      <c r="J298" s="2">
        <f t="shared" si="55"/>
        <v>-6</v>
      </c>
      <c r="L298" s="5">
        <f t="shared" si="56"/>
        <v>12120.000000000027</v>
      </c>
      <c r="M298" s="5">
        <f t="shared" si="56"/>
        <v>-8220.0000000000273</v>
      </c>
      <c r="N298" s="5">
        <f t="shared" si="56"/>
        <v>-1800</v>
      </c>
      <c r="O298" s="3">
        <f t="shared" si="53"/>
        <v>82.700000000000074</v>
      </c>
    </row>
    <row r="299" spans="1:16">
      <c r="A299" s="12" t="s">
        <v>308</v>
      </c>
      <c r="B299" s="4">
        <v>2179.8000000000002</v>
      </c>
      <c r="C299" s="4">
        <v>2224</v>
      </c>
      <c r="D299" s="4">
        <v>2162</v>
      </c>
      <c r="E299" s="4">
        <v>2170</v>
      </c>
      <c r="F299" s="8"/>
      <c r="H299" s="2">
        <f t="shared" si="55"/>
        <v>52.400000000000091</v>
      </c>
      <c r="I299" s="2">
        <f t="shared" si="55"/>
        <v>-9.5999999999999091</v>
      </c>
      <c r="J299" s="2">
        <f t="shared" si="55"/>
        <v>-1.5999999999999091</v>
      </c>
      <c r="L299" s="5">
        <f t="shared" si="56"/>
        <v>15720.000000000027</v>
      </c>
      <c r="M299" s="5">
        <f t="shared" si="56"/>
        <v>-2879.9999999999727</v>
      </c>
      <c r="N299" s="5">
        <f t="shared" si="56"/>
        <v>-479.99999999997272</v>
      </c>
      <c r="O299" s="3">
        <f t="shared" si="53"/>
        <v>82.832000000000065</v>
      </c>
    </row>
    <row r="300" spans="1:16">
      <c r="A300" s="12" t="s">
        <v>309</v>
      </c>
      <c r="B300" s="4">
        <v>2174</v>
      </c>
      <c r="C300" s="4">
        <v>2246</v>
      </c>
      <c r="D300" s="4">
        <v>2173.6</v>
      </c>
      <c r="E300" s="4">
        <v>2224.9</v>
      </c>
      <c r="F300" s="8"/>
      <c r="G300" s="4">
        <f>E300-B293</f>
        <v>53.300000000000182</v>
      </c>
      <c r="H300" s="2">
        <f t="shared" si="55"/>
        <v>74.400000000000091</v>
      </c>
      <c r="I300" s="2">
        <f t="shared" si="55"/>
        <v>2</v>
      </c>
      <c r="J300" s="2">
        <f t="shared" si="55"/>
        <v>53.300000000000182</v>
      </c>
      <c r="L300" s="5">
        <f t="shared" si="56"/>
        <v>22320.000000000029</v>
      </c>
      <c r="M300" s="5">
        <f t="shared" si="56"/>
        <v>600</v>
      </c>
      <c r="N300" s="5">
        <f t="shared" si="56"/>
        <v>15990.000000000055</v>
      </c>
      <c r="O300" s="3">
        <f t="shared" si="53"/>
        <v>84.47900000000007</v>
      </c>
    </row>
    <row r="301" spans="1:16">
      <c r="A301" s="12" t="s">
        <v>310</v>
      </c>
      <c r="B301" s="4">
        <v>2254.8000000000002</v>
      </c>
      <c r="C301" s="4">
        <v>2271.6</v>
      </c>
      <c r="D301" s="4">
        <v>2229.1999999999998</v>
      </c>
      <c r="E301" s="4">
        <v>2239.3000000000002</v>
      </c>
      <c r="F301" s="8">
        <v>-1</v>
      </c>
      <c r="H301" s="2">
        <f t="shared" ref="H301:H309" si="57">(C301-$B$301)*$F$301</f>
        <v>-16.799999999999727</v>
      </c>
      <c r="I301" s="2">
        <f t="shared" ref="I301:J303" si="58">(D301-$B$301)*$F$301</f>
        <v>25.600000000000364</v>
      </c>
      <c r="J301" s="2">
        <f t="shared" si="58"/>
        <v>15.5</v>
      </c>
      <c r="K301">
        <v>1</v>
      </c>
      <c r="L301" s="5">
        <f t="shared" ref="L301:L309" si="59">H301*$K$301*300</f>
        <v>-5039.9999999999181</v>
      </c>
      <c r="M301" s="5">
        <f t="shared" ref="M301:N303" si="60">I301*$K$301*300</f>
        <v>7680.0000000001091</v>
      </c>
      <c r="N301" s="5">
        <f t="shared" si="60"/>
        <v>4650</v>
      </c>
      <c r="O301" s="3">
        <f t="shared" ref="O301:O309" si="61">(O$300*10000+N301)/10000</f>
        <v>84.944000000000074</v>
      </c>
      <c r="P301">
        <v>27</v>
      </c>
    </row>
    <row r="302" spans="1:16">
      <c r="A302" s="12" t="s">
        <v>317</v>
      </c>
      <c r="B302" s="4">
        <v>2244.8000000000002</v>
      </c>
      <c r="C302" s="4">
        <v>2274</v>
      </c>
      <c r="D302" s="4">
        <v>2228.8000000000002</v>
      </c>
      <c r="E302" s="4">
        <v>2264.3000000000002</v>
      </c>
      <c r="F302" s="8">
        <v>-1</v>
      </c>
      <c r="H302" s="2">
        <f t="shared" si="57"/>
        <v>-19.199999999999818</v>
      </c>
      <c r="I302" s="2">
        <f t="shared" si="58"/>
        <v>26</v>
      </c>
      <c r="J302" s="2">
        <f t="shared" si="58"/>
        <v>-9.5</v>
      </c>
      <c r="L302" s="5">
        <f t="shared" si="59"/>
        <v>-5759.9999999999454</v>
      </c>
      <c r="M302" s="5">
        <f t="shared" si="60"/>
        <v>7800</v>
      </c>
      <c r="N302" s="5">
        <f t="shared" si="60"/>
        <v>-2850</v>
      </c>
      <c r="O302" s="3">
        <f t="shared" si="61"/>
        <v>84.194000000000074</v>
      </c>
    </row>
    <row r="303" spans="1:16">
      <c r="A303" s="12" t="s">
        <v>318</v>
      </c>
      <c r="B303" s="4">
        <v>2261.6</v>
      </c>
      <c r="C303" s="4">
        <v>2299</v>
      </c>
      <c r="D303" s="4">
        <v>2241.8000000000002</v>
      </c>
      <c r="E303" s="4">
        <v>2287.9</v>
      </c>
      <c r="F303" s="8">
        <v>-1</v>
      </c>
      <c r="H303" s="2">
        <f t="shared" si="57"/>
        <v>-44.199999999999818</v>
      </c>
      <c r="I303" s="2">
        <f t="shared" si="58"/>
        <v>13</v>
      </c>
      <c r="J303" s="2">
        <f t="shared" si="58"/>
        <v>-33.099999999999909</v>
      </c>
      <c r="L303" s="5">
        <f t="shared" si="59"/>
        <v>-13259.999999999945</v>
      </c>
      <c r="M303" s="5">
        <f t="shared" si="60"/>
        <v>3900</v>
      </c>
      <c r="N303" s="5">
        <f t="shared" si="60"/>
        <v>-9929.9999999999727</v>
      </c>
      <c r="O303" s="3">
        <f t="shared" si="61"/>
        <v>83.486000000000075</v>
      </c>
    </row>
    <row r="304" spans="1:16">
      <c r="A304" s="12" t="s">
        <v>319</v>
      </c>
      <c r="B304" s="4">
        <v>2272.4</v>
      </c>
      <c r="C304" s="4">
        <v>2310</v>
      </c>
      <c r="D304" s="4">
        <v>2256.1999999999998</v>
      </c>
      <c r="E304" s="4">
        <v>2270</v>
      </c>
      <c r="F304" s="8"/>
      <c r="H304" s="2">
        <f t="shared" si="57"/>
        <v>-55.199999999999818</v>
      </c>
      <c r="I304" s="2">
        <f t="shared" ref="I304:I309" si="62">(D304-$B$301)*$F$301</f>
        <v>-1.3999999999996362</v>
      </c>
      <c r="J304" s="2">
        <f t="shared" ref="J304:J309" si="63">(E304-$B$301)*$F$301</f>
        <v>-15.199999999999818</v>
      </c>
      <c r="L304" s="5">
        <f t="shared" si="59"/>
        <v>-16559.999999999945</v>
      </c>
      <c r="M304" s="5">
        <f t="shared" ref="M304:M309" si="64">I304*$K$301*300</f>
        <v>-419.99999999989086</v>
      </c>
      <c r="N304" s="5">
        <f t="shared" ref="N304:N309" si="65">J304*$K$301*300</f>
        <v>-4559.9999999999454</v>
      </c>
      <c r="O304" s="3">
        <f t="shared" si="61"/>
        <v>84.023000000000067</v>
      </c>
    </row>
    <row r="305" spans="1:15">
      <c r="A305" s="12" t="s">
        <v>320</v>
      </c>
      <c r="B305" s="4">
        <v>2270</v>
      </c>
      <c r="C305" s="4">
        <v>2296</v>
      </c>
      <c r="D305" s="4">
        <v>2254.8000000000002</v>
      </c>
      <c r="E305" s="4">
        <v>2263.8000000000002</v>
      </c>
      <c r="F305" s="8"/>
      <c r="H305" s="2">
        <f t="shared" si="57"/>
        <v>-41.199999999999818</v>
      </c>
      <c r="I305" s="2">
        <f t="shared" si="62"/>
        <v>0</v>
      </c>
      <c r="J305" s="2">
        <f t="shared" si="63"/>
        <v>-9</v>
      </c>
      <c r="L305" s="5">
        <f t="shared" si="59"/>
        <v>-12359.999999999945</v>
      </c>
      <c r="M305" s="5">
        <f t="shared" si="64"/>
        <v>0</v>
      </c>
      <c r="N305" s="5">
        <f t="shared" si="65"/>
        <v>-2700</v>
      </c>
      <c r="O305" s="3">
        <f t="shared" si="61"/>
        <v>84.209000000000074</v>
      </c>
    </row>
    <row r="306" spans="1:15">
      <c r="A306" s="12" t="s">
        <v>321</v>
      </c>
      <c r="B306" s="4">
        <v>2272</v>
      </c>
      <c r="C306" s="4">
        <v>2297.8000000000002</v>
      </c>
      <c r="D306" s="4">
        <v>2235.4</v>
      </c>
      <c r="E306" s="4">
        <v>2279</v>
      </c>
      <c r="F306" s="8"/>
      <c r="H306" s="2">
        <f t="shared" si="57"/>
        <v>-43</v>
      </c>
      <c r="I306" s="2">
        <f t="shared" si="62"/>
        <v>19.400000000000091</v>
      </c>
      <c r="J306" s="2">
        <f t="shared" si="63"/>
        <v>-24.199999999999818</v>
      </c>
      <c r="L306" s="5">
        <f t="shared" si="59"/>
        <v>-12900</v>
      </c>
      <c r="M306" s="5">
        <f t="shared" si="64"/>
        <v>5820.0000000000273</v>
      </c>
      <c r="N306" s="5">
        <f t="shared" si="65"/>
        <v>-7259.9999999999454</v>
      </c>
      <c r="O306" s="3">
        <f t="shared" si="61"/>
        <v>83.753000000000071</v>
      </c>
    </row>
    <row r="307" spans="1:15">
      <c r="A307" s="12" t="s">
        <v>322</v>
      </c>
      <c r="B307" s="4">
        <v>2294.6</v>
      </c>
      <c r="C307" s="4">
        <v>2358.8000000000002</v>
      </c>
      <c r="D307" s="4">
        <v>2289.4</v>
      </c>
      <c r="E307" s="4">
        <v>2347.3000000000002</v>
      </c>
      <c r="F307" s="8">
        <v>-1</v>
      </c>
      <c r="H307" s="2">
        <f t="shared" si="57"/>
        <v>-104</v>
      </c>
      <c r="I307" s="2">
        <f t="shared" si="62"/>
        <v>-34.599999999999909</v>
      </c>
      <c r="J307" s="2">
        <f t="shared" si="63"/>
        <v>-92.5</v>
      </c>
      <c r="L307" s="5">
        <f t="shared" si="59"/>
        <v>-31200</v>
      </c>
      <c r="M307" s="5">
        <f t="shared" si="64"/>
        <v>-10379.999999999973</v>
      </c>
      <c r="N307" s="5">
        <f t="shared" si="65"/>
        <v>-27750</v>
      </c>
      <c r="O307" s="3">
        <f t="shared" si="61"/>
        <v>81.704000000000065</v>
      </c>
    </row>
    <row r="308" spans="1:15">
      <c r="A308" s="12" t="s">
        <v>323</v>
      </c>
      <c r="B308" s="4">
        <v>2359.6</v>
      </c>
      <c r="C308" s="4">
        <v>2362</v>
      </c>
      <c r="D308" s="4">
        <v>2338.4</v>
      </c>
      <c r="E308" s="4">
        <v>2352.4</v>
      </c>
      <c r="F308" s="8"/>
      <c r="H308" s="2">
        <f t="shared" si="57"/>
        <v>-107.19999999999982</v>
      </c>
      <c r="I308" s="2">
        <f t="shared" si="62"/>
        <v>-83.599999999999909</v>
      </c>
      <c r="J308" s="2">
        <f t="shared" si="63"/>
        <v>-97.599999999999909</v>
      </c>
      <c r="L308" s="5">
        <f t="shared" si="59"/>
        <v>-32159.999999999945</v>
      </c>
      <c r="M308" s="5">
        <f t="shared" si="64"/>
        <v>-25079.999999999971</v>
      </c>
      <c r="N308" s="5">
        <f t="shared" si="65"/>
        <v>-29279.999999999971</v>
      </c>
      <c r="O308" s="3">
        <f t="shared" si="61"/>
        <v>81.551000000000073</v>
      </c>
    </row>
    <row r="309" spans="1:15">
      <c r="A309" s="12" t="s">
        <v>324</v>
      </c>
      <c r="B309" s="4">
        <v>2359</v>
      </c>
      <c r="C309" s="4">
        <v>2389.8000000000002</v>
      </c>
      <c r="D309" s="4">
        <v>2336</v>
      </c>
      <c r="E309" s="4">
        <v>2349</v>
      </c>
      <c r="F309" s="8"/>
      <c r="H309" s="2">
        <f t="shared" si="57"/>
        <v>-135</v>
      </c>
      <c r="I309" s="2">
        <f t="shared" si="62"/>
        <v>-81.199999999999818</v>
      </c>
      <c r="J309" s="2">
        <f t="shared" si="63"/>
        <v>-94.199999999999818</v>
      </c>
      <c r="L309" s="5">
        <f t="shared" si="59"/>
        <v>-40500</v>
      </c>
      <c r="M309" s="5">
        <f t="shared" si="64"/>
        <v>-24359.999999999945</v>
      </c>
      <c r="N309" s="5">
        <f t="shared" si="65"/>
        <v>-28259.999999999945</v>
      </c>
      <c r="O309" s="3">
        <f t="shared" si="61"/>
        <v>81.653000000000077</v>
      </c>
    </row>
    <row r="310" spans="1:15">
      <c r="A310" s="6" t="s">
        <v>325</v>
      </c>
      <c r="B310" s="7">
        <v>2360</v>
      </c>
      <c r="C310" s="7">
        <v>2369.4</v>
      </c>
      <c r="D310" s="7">
        <v>2318</v>
      </c>
      <c r="E310" s="7">
        <v>2329.4</v>
      </c>
      <c r="F310" s="8"/>
      <c r="H310" s="2">
        <f>(C310-$B$301)*$F$301</f>
        <v>-114.59999999999991</v>
      </c>
      <c r="I310" s="2">
        <f>(D310-$B$301)*$F$301</f>
        <v>-63.199999999999818</v>
      </c>
      <c r="J310" s="2">
        <f>(E310-$B$301)*$F$301</f>
        <v>-74.599999999999909</v>
      </c>
      <c r="L310" s="5">
        <f>H310*$K$301*300</f>
        <v>-34379.999999999971</v>
      </c>
      <c r="M310" s="5">
        <f>I310*$K$301*300</f>
        <v>-18959.999999999945</v>
      </c>
      <c r="N310" s="5">
        <f>J310*$K$301*300</f>
        <v>-22379.999999999971</v>
      </c>
      <c r="O310" s="3">
        <f>(O$300*10000+N310)/10000</f>
        <v>82.241000000000071</v>
      </c>
    </row>
    <row r="311" spans="1:15">
      <c r="A311" s="12" t="s">
        <v>326</v>
      </c>
      <c r="B311" s="4">
        <v>2319.8000000000002</v>
      </c>
      <c r="C311" s="4">
        <v>2408</v>
      </c>
      <c r="D311" s="4">
        <v>2283</v>
      </c>
      <c r="E311" s="4">
        <v>2302</v>
      </c>
      <c r="F311" s="8">
        <v>1</v>
      </c>
      <c r="H311" s="2">
        <f t="shared" ref="H311:H318" si="66">(C311-$B$311)*$F$311</f>
        <v>88.199999999999818</v>
      </c>
      <c r="I311" s="2">
        <f t="shared" ref="I311:J318" si="67">(D311-$B$311)*$F$311</f>
        <v>-36.800000000000182</v>
      </c>
      <c r="J311" s="2">
        <f t="shared" si="67"/>
        <v>-17.800000000000182</v>
      </c>
      <c r="K311">
        <v>1</v>
      </c>
      <c r="L311" s="5">
        <f t="shared" ref="L311:L318" si="68">H311*$K$311*300</f>
        <v>26459.999999999945</v>
      </c>
      <c r="M311" s="5">
        <f t="shared" ref="M311:N318" si="69">I311*$K$311*300</f>
        <v>-11040.000000000055</v>
      </c>
      <c r="N311" s="5">
        <f t="shared" si="69"/>
        <v>-5340.0000000000546</v>
      </c>
      <c r="O311" s="3">
        <f t="shared" ref="O311:O318" si="70">(O$310*10000+N311)/10000</f>
        <v>81.707000000000065</v>
      </c>
    </row>
    <row r="312" spans="1:15">
      <c r="A312" s="12" t="s">
        <v>327</v>
      </c>
      <c r="B312" s="4">
        <v>2283</v>
      </c>
      <c r="C312" s="4">
        <v>2348</v>
      </c>
      <c r="D312" s="4">
        <v>2275.8000000000002</v>
      </c>
      <c r="E312" s="4">
        <v>2331.4</v>
      </c>
      <c r="F312" s="8"/>
      <c r="H312" s="2">
        <f t="shared" si="66"/>
        <v>28.199999999999818</v>
      </c>
      <c r="I312" s="2">
        <f t="shared" si="67"/>
        <v>-44</v>
      </c>
      <c r="J312" s="2">
        <f t="shared" si="67"/>
        <v>11.599999999999909</v>
      </c>
      <c r="L312" s="5">
        <f t="shared" si="68"/>
        <v>8459.9999999999454</v>
      </c>
      <c r="M312" s="5">
        <f t="shared" si="69"/>
        <v>-13200</v>
      </c>
      <c r="N312" s="5">
        <f t="shared" si="69"/>
        <v>3479.9999999999727</v>
      </c>
      <c r="O312" s="3">
        <f t="shared" si="70"/>
        <v>82.58900000000007</v>
      </c>
    </row>
    <row r="313" spans="1:15">
      <c r="A313" s="12" t="s">
        <v>328</v>
      </c>
      <c r="B313" s="4">
        <v>2325</v>
      </c>
      <c r="C313" s="4">
        <v>2358</v>
      </c>
      <c r="D313" s="4">
        <v>2298.8000000000002</v>
      </c>
      <c r="E313" s="4">
        <v>2307.8000000000002</v>
      </c>
      <c r="F313" s="8"/>
      <c r="H313" s="2">
        <f t="shared" si="66"/>
        <v>38.199999999999818</v>
      </c>
      <c r="I313" s="2">
        <f t="shared" si="67"/>
        <v>-21</v>
      </c>
      <c r="J313" s="2">
        <f t="shared" si="67"/>
        <v>-12</v>
      </c>
      <c r="L313" s="5">
        <f t="shared" si="68"/>
        <v>11459.999999999945</v>
      </c>
      <c r="M313" s="5">
        <f t="shared" si="69"/>
        <v>-6300</v>
      </c>
      <c r="N313" s="5">
        <f t="shared" si="69"/>
        <v>-3600</v>
      </c>
      <c r="O313" s="3">
        <f t="shared" si="70"/>
        <v>81.881000000000071</v>
      </c>
    </row>
    <row r="314" spans="1:15">
      <c r="A314" s="12" t="s">
        <v>329</v>
      </c>
      <c r="B314" s="4">
        <v>2321</v>
      </c>
      <c r="C314" s="4">
        <v>2329.5</v>
      </c>
      <c r="D314" s="4">
        <v>2288.8000000000002</v>
      </c>
      <c r="E314" s="4">
        <v>2307.1</v>
      </c>
      <c r="F314" s="8"/>
      <c r="H314" s="2">
        <f t="shared" si="66"/>
        <v>9.6999999999998181</v>
      </c>
      <c r="I314" s="2">
        <f t="shared" si="67"/>
        <v>-31</v>
      </c>
      <c r="J314" s="2">
        <f t="shared" si="67"/>
        <v>-12.700000000000273</v>
      </c>
      <c r="L314" s="5">
        <f t="shared" si="68"/>
        <v>2909.9999999999454</v>
      </c>
      <c r="M314" s="5">
        <f t="shared" si="69"/>
        <v>-9300</v>
      </c>
      <c r="N314" s="5">
        <f t="shared" si="69"/>
        <v>-3810.0000000000819</v>
      </c>
      <c r="O314" s="3">
        <f t="shared" si="70"/>
        <v>81.860000000000056</v>
      </c>
    </row>
    <row r="315" spans="1:15">
      <c r="A315" s="12" t="s">
        <v>330</v>
      </c>
      <c r="B315" s="4">
        <v>2300.1999999999998</v>
      </c>
      <c r="C315" s="4">
        <v>2303.8000000000002</v>
      </c>
      <c r="D315" s="4">
        <v>2292.4</v>
      </c>
      <c r="E315" s="4">
        <v>2307</v>
      </c>
      <c r="F315" s="8"/>
      <c r="H315" s="2">
        <f t="shared" si="66"/>
        <v>-16</v>
      </c>
      <c r="I315" s="2">
        <f t="shared" si="67"/>
        <v>-27.400000000000091</v>
      </c>
      <c r="J315" s="2">
        <f t="shared" si="67"/>
        <v>-12.800000000000182</v>
      </c>
      <c r="L315" s="5">
        <f t="shared" si="68"/>
        <v>-4800</v>
      </c>
      <c r="M315" s="5">
        <f t="shared" si="69"/>
        <v>-8220.0000000000273</v>
      </c>
      <c r="N315" s="5">
        <f t="shared" si="69"/>
        <v>-3840.0000000000546</v>
      </c>
      <c r="O315" s="3">
        <f t="shared" si="70"/>
        <v>81.85700000000007</v>
      </c>
    </row>
    <row r="316" spans="1:15">
      <c r="A316" s="12" t="s">
        <v>331</v>
      </c>
      <c r="B316" s="4">
        <v>2323</v>
      </c>
      <c r="C316" s="4">
        <v>2328.6</v>
      </c>
      <c r="D316" s="4">
        <v>2243.6</v>
      </c>
      <c r="E316" s="4">
        <v>2283.8000000000002</v>
      </c>
      <c r="F316" s="8"/>
      <c r="H316" s="2">
        <f t="shared" si="66"/>
        <v>8.7999999999997272</v>
      </c>
      <c r="I316" s="2">
        <f t="shared" si="67"/>
        <v>-76.200000000000273</v>
      </c>
      <c r="J316" s="2">
        <f t="shared" si="67"/>
        <v>-36</v>
      </c>
      <c r="L316" s="5">
        <f t="shared" si="68"/>
        <v>2639.9999999999181</v>
      </c>
      <c r="M316" s="5">
        <f t="shared" si="69"/>
        <v>-22860.00000000008</v>
      </c>
      <c r="N316" s="5">
        <f t="shared" si="69"/>
        <v>-10800</v>
      </c>
      <c r="O316" s="3">
        <f t="shared" si="70"/>
        <v>81.161000000000072</v>
      </c>
    </row>
    <row r="317" spans="1:15">
      <c r="A317" s="12" t="s">
        <v>332</v>
      </c>
      <c r="B317" s="4">
        <v>2300.1999999999998</v>
      </c>
      <c r="C317" s="4">
        <v>2344</v>
      </c>
      <c r="D317" s="4">
        <v>2285.1999999999998</v>
      </c>
      <c r="E317" s="4">
        <v>2337</v>
      </c>
      <c r="F317" s="8"/>
      <c r="H317" s="2">
        <f t="shared" si="66"/>
        <v>24.199999999999818</v>
      </c>
      <c r="I317" s="2">
        <f t="shared" si="67"/>
        <v>-34.600000000000364</v>
      </c>
      <c r="J317" s="2">
        <f t="shared" si="67"/>
        <v>17.199999999999818</v>
      </c>
      <c r="L317" s="5">
        <f t="shared" si="68"/>
        <v>7259.9999999999454</v>
      </c>
      <c r="M317" s="5">
        <f t="shared" si="69"/>
        <v>-10380.000000000109</v>
      </c>
      <c r="N317" s="5">
        <f t="shared" si="69"/>
        <v>5159.9999999999454</v>
      </c>
      <c r="O317" s="3">
        <f t="shared" si="70"/>
        <v>82.757000000000076</v>
      </c>
    </row>
    <row r="318" spans="1:15">
      <c r="A318" s="12" t="s">
        <v>333</v>
      </c>
      <c r="B318" s="4">
        <v>2340</v>
      </c>
      <c r="C318" s="4">
        <v>2347</v>
      </c>
      <c r="D318" s="4">
        <v>2318.6</v>
      </c>
      <c r="E318" s="4">
        <v>2336.1</v>
      </c>
      <c r="F318" s="8"/>
      <c r="G318" s="4">
        <f>E318-B311</f>
        <v>16.299999999999727</v>
      </c>
      <c r="H318" s="2">
        <f t="shared" si="66"/>
        <v>27.199999999999818</v>
      </c>
      <c r="I318" s="2">
        <f t="shared" si="67"/>
        <v>-1.2000000000002728</v>
      </c>
      <c r="J318" s="2">
        <f t="shared" si="67"/>
        <v>16.299999999999727</v>
      </c>
      <c r="L318" s="5">
        <f t="shared" si="68"/>
        <v>8159.9999999999454</v>
      </c>
      <c r="M318" s="5">
        <f t="shared" si="69"/>
        <v>-360.00000000008185</v>
      </c>
      <c r="N318" s="5">
        <f t="shared" si="69"/>
        <v>4889.9999999999181</v>
      </c>
      <c r="O318" s="3">
        <f t="shared" si="70"/>
        <v>82.730000000000061</v>
      </c>
    </row>
    <row r="319" spans="1:15">
      <c r="A319" s="12" t="s">
        <v>334</v>
      </c>
      <c r="B319" s="4">
        <v>2329.8000000000002</v>
      </c>
      <c r="C319" s="4">
        <v>2347.8000000000002</v>
      </c>
      <c r="D319" s="4">
        <v>2288.8000000000002</v>
      </c>
      <c r="E319" s="4">
        <v>2329.8000000000002</v>
      </c>
      <c r="F319" s="8">
        <v>-1</v>
      </c>
      <c r="H319" s="2">
        <f t="shared" ref="H319:J325" si="71">(C319-$B$319)*$F$319</f>
        <v>-18</v>
      </c>
      <c r="I319" s="2">
        <f t="shared" si="71"/>
        <v>41</v>
      </c>
      <c r="J319" s="2">
        <f t="shared" si="71"/>
        <v>0</v>
      </c>
      <c r="K319">
        <v>1</v>
      </c>
      <c r="L319" s="5">
        <f t="shared" ref="L319:N325" si="72">H319*$K$319*300</f>
        <v>-5400</v>
      </c>
      <c r="M319" s="5">
        <f t="shared" si="72"/>
        <v>12300</v>
      </c>
      <c r="N319" s="5">
        <f t="shared" si="72"/>
        <v>0</v>
      </c>
      <c r="O319" s="3">
        <f t="shared" ref="O319:O325" si="73">(O$318*10000+N319)/10000</f>
        <v>82.730000000000061</v>
      </c>
    </row>
    <row r="320" spans="1:15">
      <c r="A320" s="12" t="s">
        <v>335</v>
      </c>
      <c r="B320" s="4">
        <v>2333.6</v>
      </c>
      <c r="C320" s="4">
        <v>2343.8000000000002</v>
      </c>
      <c r="D320" s="4">
        <v>2295.6</v>
      </c>
      <c r="E320" s="4">
        <v>2314.1999999999998</v>
      </c>
      <c r="F320" s="8"/>
      <c r="H320" s="2">
        <f t="shared" si="71"/>
        <v>-14</v>
      </c>
      <c r="I320" s="2">
        <f t="shared" si="71"/>
        <v>34.200000000000273</v>
      </c>
      <c r="J320" s="2">
        <f t="shared" si="71"/>
        <v>15.600000000000364</v>
      </c>
      <c r="L320" s="5">
        <f t="shared" si="72"/>
        <v>-4200</v>
      </c>
      <c r="M320" s="5">
        <f t="shared" si="72"/>
        <v>10260.000000000082</v>
      </c>
      <c r="N320" s="5">
        <f t="shared" si="72"/>
        <v>4680.0000000001091</v>
      </c>
      <c r="O320" s="3">
        <f t="shared" si="73"/>
        <v>83.198000000000064</v>
      </c>
    </row>
    <row r="321" spans="1:15">
      <c r="A321" s="12" t="s">
        <v>433</v>
      </c>
      <c r="B321" s="4">
        <v>2310.1999999999998</v>
      </c>
      <c r="C321" s="4">
        <v>2328</v>
      </c>
      <c r="D321" s="4">
        <v>2290.4</v>
      </c>
      <c r="E321" s="4">
        <v>2302.1999999999998</v>
      </c>
      <c r="F321" s="8"/>
      <c r="H321" s="2">
        <f t="shared" si="71"/>
        <v>1.8000000000001819</v>
      </c>
      <c r="I321" s="2">
        <f t="shared" si="71"/>
        <v>39.400000000000091</v>
      </c>
      <c r="J321" s="2">
        <f t="shared" si="71"/>
        <v>27.600000000000364</v>
      </c>
      <c r="L321" s="5">
        <f t="shared" si="72"/>
        <v>540.00000000005457</v>
      </c>
      <c r="M321" s="5">
        <f t="shared" si="72"/>
        <v>11820.000000000027</v>
      </c>
      <c r="N321" s="5">
        <f t="shared" si="72"/>
        <v>8280.0000000001091</v>
      </c>
      <c r="O321" s="3">
        <f t="shared" si="73"/>
        <v>83.558000000000064</v>
      </c>
    </row>
    <row r="322" spans="1:15">
      <c r="A322" s="12" t="s">
        <v>434</v>
      </c>
      <c r="B322" s="4">
        <v>2316</v>
      </c>
      <c r="C322" s="4">
        <v>2329.1999999999998</v>
      </c>
      <c r="D322" s="4">
        <v>2291.8000000000002</v>
      </c>
      <c r="E322" s="4">
        <v>2315.1999999999998</v>
      </c>
      <c r="F322" s="4"/>
      <c r="H322" s="2">
        <f t="shared" si="71"/>
        <v>0.6000000000003638</v>
      </c>
      <c r="I322" s="2">
        <f t="shared" si="71"/>
        <v>38</v>
      </c>
      <c r="J322" s="2">
        <f t="shared" si="71"/>
        <v>14.600000000000364</v>
      </c>
      <c r="L322" s="5">
        <f t="shared" si="72"/>
        <v>180.00000000010914</v>
      </c>
      <c r="M322" s="5">
        <f t="shared" si="72"/>
        <v>11400</v>
      </c>
      <c r="N322" s="5">
        <f t="shared" si="72"/>
        <v>4380.0000000001091</v>
      </c>
      <c r="O322" s="3">
        <f t="shared" si="73"/>
        <v>83.168000000000063</v>
      </c>
    </row>
    <row r="323" spans="1:15">
      <c r="A323" s="12" t="s">
        <v>435</v>
      </c>
      <c r="B323" s="4">
        <v>2334.1999999999998</v>
      </c>
      <c r="C323" s="4">
        <v>2354</v>
      </c>
      <c r="D323" s="4">
        <v>2320.8000000000002</v>
      </c>
      <c r="E323" s="4">
        <v>2348.1999999999998</v>
      </c>
      <c r="F323" s="4"/>
      <c r="H323" s="2">
        <f t="shared" si="71"/>
        <v>-24.199999999999818</v>
      </c>
      <c r="I323" s="2">
        <f t="shared" si="71"/>
        <v>9</v>
      </c>
      <c r="J323" s="2">
        <f t="shared" si="71"/>
        <v>-18.399999999999636</v>
      </c>
      <c r="L323" s="5">
        <f t="shared" si="72"/>
        <v>-7259.9999999999454</v>
      </c>
      <c r="M323" s="5">
        <f t="shared" si="72"/>
        <v>2700</v>
      </c>
      <c r="N323" s="5">
        <f t="shared" si="72"/>
        <v>-5519.9999999998909</v>
      </c>
      <c r="O323" s="3">
        <f t="shared" si="73"/>
        <v>82.178000000000068</v>
      </c>
    </row>
    <row r="324" spans="1:15">
      <c r="A324" s="12" t="s">
        <v>446</v>
      </c>
      <c r="B324" s="4">
        <v>2349</v>
      </c>
      <c r="C324" s="4">
        <v>2352</v>
      </c>
      <c r="D324" s="4">
        <v>2339.4</v>
      </c>
      <c r="E324" s="4">
        <v>2345</v>
      </c>
      <c r="F324" s="4"/>
      <c r="H324" s="2">
        <f t="shared" si="71"/>
        <v>-22.199999999999818</v>
      </c>
      <c r="I324" s="2">
        <f t="shared" si="71"/>
        <v>-9.5999999999999091</v>
      </c>
      <c r="J324" s="2">
        <f t="shared" si="71"/>
        <v>-15.199999999999818</v>
      </c>
      <c r="L324" s="5">
        <f t="shared" si="72"/>
        <v>-6659.9999999999454</v>
      </c>
      <c r="M324" s="5">
        <f t="shared" si="72"/>
        <v>-2879.9999999999727</v>
      </c>
      <c r="N324" s="5">
        <f t="shared" si="72"/>
        <v>-4559.9999999999454</v>
      </c>
      <c r="O324" s="3">
        <f t="shared" si="73"/>
        <v>82.274000000000058</v>
      </c>
    </row>
    <row r="325" spans="1:15">
      <c r="A325" s="12" t="s">
        <v>447</v>
      </c>
      <c r="B325" s="4">
        <v>2349</v>
      </c>
      <c r="C325" s="4">
        <v>2349.8000000000002</v>
      </c>
      <c r="D325" s="4">
        <v>2329.1999999999998</v>
      </c>
      <c r="E325" s="4">
        <v>2340.8000000000002</v>
      </c>
      <c r="H325" s="2">
        <f t="shared" si="71"/>
        <v>-20</v>
      </c>
      <c r="I325" s="2">
        <f t="shared" si="71"/>
        <v>0.6000000000003638</v>
      </c>
      <c r="J325" s="2">
        <f t="shared" si="71"/>
        <v>-11</v>
      </c>
      <c r="L325" s="5">
        <f t="shared" si="72"/>
        <v>-6000</v>
      </c>
      <c r="M325" s="5">
        <f t="shared" si="72"/>
        <v>180.00000000010914</v>
      </c>
      <c r="N325" s="5">
        <f t="shared" si="72"/>
        <v>-3300</v>
      </c>
      <c r="O325" s="3">
        <f t="shared" si="73"/>
        <v>82.400000000000063</v>
      </c>
    </row>
  </sheetData>
  <mergeCells count="2">
    <mergeCell ref="H4:J4"/>
    <mergeCell ref="L4:N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9"/>
  <sheetViews>
    <sheetView workbookViewId="0"/>
  </sheetViews>
  <sheetFormatPr defaultRowHeight="13.5"/>
  <cols>
    <col min="1" max="1" width="13.375" bestFit="1" customWidth="1"/>
    <col min="2" max="2" width="12.125" customWidth="1"/>
    <col min="3" max="3" width="9.875" customWidth="1"/>
    <col min="4" max="4" width="10.375" customWidth="1"/>
    <col min="5" max="5" width="11.75" customWidth="1"/>
    <col min="7" max="7" width="11.5" customWidth="1"/>
    <col min="8" max="8" width="11.375" customWidth="1"/>
    <col min="9" max="9" width="11" customWidth="1"/>
    <col min="10" max="10" width="11.75" customWidth="1"/>
  </cols>
  <sheetData>
    <row r="1" spans="1:1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286</v>
      </c>
      <c r="G1" t="s">
        <v>291</v>
      </c>
      <c r="H1" s="2" t="s">
        <v>288</v>
      </c>
      <c r="I1" t="s">
        <v>289</v>
      </c>
      <c r="J1" t="s">
        <v>290</v>
      </c>
      <c r="K1" t="s">
        <v>292</v>
      </c>
      <c r="L1" s="2" t="s">
        <v>288</v>
      </c>
      <c r="M1" t="s">
        <v>289</v>
      </c>
      <c r="N1" t="s">
        <v>290</v>
      </c>
      <c r="O1" t="s">
        <v>295</v>
      </c>
      <c r="P1" s="2"/>
    </row>
    <row r="2" spans="1:16">
      <c r="A2" t="s">
        <v>164</v>
      </c>
      <c r="B2" s="9">
        <v>2537.8000000000002</v>
      </c>
      <c r="C2" s="9">
        <v>2554.4</v>
      </c>
      <c r="D2" s="9">
        <v>2523.1999999999998</v>
      </c>
      <c r="E2" s="9">
        <v>2533.1999999999998</v>
      </c>
      <c r="F2">
        <v>-1</v>
      </c>
      <c r="G2" s="2"/>
      <c r="H2" s="2">
        <v>-16.599999999999909</v>
      </c>
      <c r="I2" s="2">
        <v>14.600000000000364</v>
      </c>
      <c r="J2" s="2">
        <v>4.6000000000003638</v>
      </c>
      <c r="K2">
        <v>1</v>
      </c>
      <c r="L2" s="5">
        <v>-4979.9999999999727</v>
      </c>
      <c r="M2" s="5">
        <v>4380.0000000001091</v>
      </c>
      <c r="N2" s="5">
        <v>1380.0000000001091</v>
      </c>
      <c r="O2" s="9">
        <v>20.138000000000012</v>
      </c>
    </row>
    <row r="3" spans="1:16">
      <c r="A3" t="s">
        <v>165</v>
      </c>
      <c r="B3" s="9">
        <v>2537</v>
      </c>
      <c r="C3" s="9">
        <v>2548.8000000000002</v>
      </c>
      <c r="D3" s="9">
        <v>2506.6</v>
      </c>
      <c r="E3" s="9">
        <v>2531.1999999999998</v>
      </c>
      <c r="G3" s="2"/>
      <c r="H3" s="2">
        <v>-11</v>
      </c>
      <c r="I3" s="2">
        <v>31.200000000000273</v>
      </c>
      <c r="J3" s="2">
        <v>6.6000000000003638</v>
      </c>
      <c r="L3" s="5">
        <v>-3300</v>
      </c>
      <c r="M3" s="5">
        <v>9360.0000000000819</v>
      </c>
      <c r="N3" s="5">
        <v>1980.0000000001091</v>
      </c>
      <c r="O3" s="9">
        <v>20.198000000000011</v>
      </c>
    </row>
    <row r="4" spans="1:16">
      <c r="A4" t="s">
        <v>166</v>
      </c>
      <c r="B4" s="9">
        <v>2531.6</v>
      </c>
      <c r="C4" s="9">
        <v>2543.8000000000002</v>
      </c>
      <c r="D4" s="9">
        <v>2509</v>
      </c>
      <c r="E4" s="9">
        <v>2525.4</v>
      </c>
      <c r="G4" s="2"/>
      <c r="H4" s="2">
        <v>-6</v>
      </c>
      <c r="I4" s="2">
        <v>28.800000000000182</v>
      </c>
      <c r="J4" s="2">
        <v>12.400000000000091</v>
      </c>
      <c r="L4" s="5">
        <v>-1800</v>
      </c>
      <c r="M4" s="5">
        <v>8640.0000000000546</v>
      </c>
      <c r="N4" s="5">
        <v>3720.0000000000273</v>
      </c>
      <c r="O4" s="9">
        <v>20.372000000000003</v>
      </c>
    </row>
    <row r="5" spans="1:16">
      <c r="A5" t="s">
        <v>167</v>
      </c>
      <c r="B5" s="9">
        <v>2529.4</v>
      </c>
      <c r="C5" s="9">
        <v>2562.1999999999998</v>
      </c>
      <c r="D5" s="9">
        <v>2512.6</v>
      </c>
      <c r="E5" s="9">
        <v>2537.8000000000002</v>
      </c>
      <c r="G5" s="2"/>
      <c r="H5" s="2">
        <v>-24.399999999999636</v>
      </c>
      <c r="I5" s="2">
        <v>25.200000000000273</v>
      </c>
      <c r="J5" s="2">
        <v>0</v>
      </c>
      <c r="L5" s="5">
        <v>-7319.9999999998909</v>
      </c>
      <c r="M5" s="5">
        <v>7560.0000000000819</v>
      </c>
      <c r="N5" s="5">
        <v>0</v>
      </c>
      <c r="O5" s="9">
        <v>20</v>
      </c>
    </row>
    <row r="6" spans="1:16">
      <c r="A6" t="s">
        <v>168</v>
      </c>
      <c r="B6" s="9">
        <v>2542</v>
      </c>
      <c r="C6" s="9">
        <v>2547.8000000000002</v>
      </c>
      <c r="D6" s="9">
        <v>2481.8000000000002</v>
      </c>
      <c r="E6" s="9">
        <v>2498.6</v>
      </c>
      <c r="G6" s="2">
        <v>39.200000000000273</v>
      </c>
      <c r="H6" s="2">
        <v>-10</v>
      </c>
      <c r="I6" s="2">
        <v>56</v>
      </c>
      <c r="J6" s="2">
        <v>39.200000000000273</v>
      </c>
      <c r="L6" s="5">
        <v>-3000</v>
      </c>
      <c r="M6" s="5">
        <v>16800</v>
      </c>
      <c r="N6" s="5">
        <v>11760.000000000082</v>
      </c>
      <c r="O6" s="9">
        <v>21.176000000000009</v>
      </c>
    </row>
    <row r="7" spans="1:16">
      <c r="A7" t="s">
        <v>169</v>
      </c>
      <c r="B7" s="9">
        <v>2507</v>
      </c>
      <c r="C7" s="9">
        <v>2609.1999999999998</v>
      </c>
      <c r="D7" s="9">
        <v>2502</v>
      </c>
      <c r="E7" s="9">
        <v>2599.8000000000002</v>
      </c>
      <c r="F7">
        <v>1</v>
      </c>
      <c r="G7" s="2"/>
      <c r="H7" s="2">
        <v>102.19999999999982</v>
      </c>
      <c r="I7" s="2">
        <v>-5</v>
      </c>
      <c r="J7" s="2">
        <v>92.800000000000182</v>
      </c>
      <c r="L7" s="5">
        <v>30659.999999999945</v>
      </c>
      <c r="M7" s="5">
        <v>-1500</v>
      </c>
      <c r="N7" s="5">
        <v>27840.000000000055</v>
      </c>
      <c r="O7" s="9">
        <v>23.960000000000015</v>
      </c>
    </row>
    <row r="8" spans="1:16">
      <c r="A8" t="s">
        <v>170</v>
      </c>
      <c r="B8" s="9">
        <v>2602.1999999999998</v>
      </c>
      <c r="C8" s="9">
        <v>2623</v>
      </c>
      <c r="D8" s="9">
        <v>2599</v>
      </c>
      <c r="E8" s="9">
        <v>2616.6</v>
      </c>
      <c r="G8" s="2"/>
      <c r="H8" s="2">
        <v>116</v>
      </c>
      <c r="I8" s="2">
        <v>92</v>
      </c>
      <c r="J8" s="2">
        <v>109.59999999999991</v>
      </c>
      <c r="L8" s="5">
        <v>34800</v>
      </c>
      <c r="M8" s="5">
        <v>27600</v>
      </c>
      <c r="N8" s="5">
        <v>32879.999999999971</v>
      </c>
      <c r="O8" s="9">
        <v>24.464000000000006</v>
      </c>
    </row>
    <row r="9" spans="1:16">
      <c r="A9" t="s">
        <v>171</v>
      </c>
      <c r="B9" s="9">
        <v>2616.6</v>
      </c>
      <c r="C9" s="9">
        <v>2619.1999999999998</v>
      </c>
      <c r="D9" s="9">
        <v>2545.8000000000002</v>
      </c>
      <c r="E9" s="9">
        <v>2583.8000000000002</v>
      </c>
      <c r="G9" s="2">
        <v>76.800000000000182</v>
      </c>
      <c r="H9" s="2">
        <v>112.19999999999982</v>
      </c>
      <c r="I9" s="2">
        <v>38.800000000000182</v>
      </c>
      <c r="J9" s="2">
        <v>76.800000000000182</v>
      </c>
      <c r="L9" s="5">
        <v>33659.999999999942</v>
      </c>
      <c r="M9" s="5">
        <v>11640.000000000055</v>
      </c>
      <c r="N9" s="5">
        <v>23040.000000000055</v>
      </c>
      <c r="O9" s="9">
        <v>23.480000000000015</v>
      </c>
    </row>
    <row r="10" spans="1:16">
      <c r="A10" t="s">
        <v>172</v>
      </c>
      <c r="B10" s="9">
        <v>2583.8000000000002</v>
      </c>
      <c r="C10" s="9">
        <v>2593</v>
      </c>
      <c r="D10" s="9">
        <v>2548.6</v>
      </c>
      <c r="E10" s="9">
        <v>2569.1999999999998</v>
      </c>
      <c r="F10">
        <v>-1</v>
      </c>
      <c r="G10" s="2"/>
      <c r="H10" s="2">
        <v>-9.1999999999998181</v>
      </c>
      <c r="I10" s="2">
        <v>35.200000000000273</v>
      </c>
      <c r="J10" s="2">
        <v>14.600000000000364</v>
      </c>
      <c r="L10" s="5">
        <v>-2759.9999999999454</v>
      </c>
      <c r="M10" s="5">
        <v>10560.000000000082</v>
      </c>
      <c r="N10" s="5">
        <v>4380.0000000001091</v>
      </c>
      <c r="O10" s="9">
        <v>23.918000000000028</v>
      </c>
    </row>
    <row r="11" spans="1:16">
      <c r="A11" t="s">
        <v>173</v>
      </c>
      <c r="B11" s="9">
        <v>2580.4</v>
      </c>
      <c r="C11" s="9">
        <v>2628</v>
      </c>
      <c r="D11" s="9">
        <v>2565.1999999999998</v>
      </c>
      <c r="E11" s="9">
        <v>2607.9</v>
      </c>
      <c r="G11" s="2"/>
      <c r="H11" s="2">
        <v>-44.199999999999818</v>
      </c>
      <c r="I11" s="2">
        <v>18.600000000000364</v>
      </c>
      <c r="J11" s="2">
        <v>-24.099999999999909</v>
      </c>
      <c r="L11" s="5">
        <v>-13259.999999999945</v>
      </c>
      <c r="M11" s="5">
        <v>5580.0000000001091</v>
      </c>
      <c r="N11" s="5">
        <v>-7229.9999999999727</v>
      </c>
      <c r="O11" s="9">
        <v>22.757000000000019</v>
      </c>
    </row>
    <row r="12" spans="1:16">
      <c r="A12" t="s">
        <v>174</v>
      </c>
      <c r="B12" s="9">
        <v>2614</v>
      </c>
      <c r="C12" s="9">
        <v>2621</v>
      </c>
      <c r="D12" s="9">
        <v>2587</v>
      </c>
      <c r="E12" s="9">
        <v>2608.4</v>
      </c>
      <c r="G12" s="2"/>
      <c r="H12" s="2">
        <v>-37.199999999999818</v>
      </c>
      <c r="I12" s="2">
        <v>-3.1999999999998181</v>
      </c>
      <c r="J12" s="2">
        <v>-24.599999999999909</v>
      </c>
      <c r="L12" s="5">
        <v>-11159.999999999945</v>
      </c>
      <c r="M12" s="5">
        <v>-959.99999999994543</v>
      </c>
      <c r="N12" s="5">
        <v>-7379.9999999999727</v>
      </c>
      <c r="O12" s="9">
        <v>22.742000000000019</v>
      </c>
    </row>
    <row r="13" spans="1:16">
      <c r="A13" t="s">
        <v>175</v>
      </c>
      <c r="B13" s="9">
        <v>2610.8000000000002</v>
      </c>
      <c r="C13" s="9">
        <v>2616.8000000000002</v>
      </c>
      <c r="D13" s="9">
        <v>2579.1999999999998</v>
      </c>
      <c r="E13" s="9">
        <v>2592.4</v>
      </c>
      <c r="G13" s="2">
        <v>-8.5999999999999091</v>
      </c>
      <c r="H13" s="2">
        <v>-33</v>
      </c>
      <c r="I13" s="2">
        <v>4.6000000000003638</v>
      </c>
      <c r="J13" s="2">
        <v>-8.5999999999999091</v>
      </c>
      <c r="L13" s="5">
        <v>-9900</v>
      </c>
      <c r="M13" s="5">
        <v>1380.0000000001091</v>
      </c>
      <c r="N13" s="5">
        <v>-2579.9999999999727</v>
      </c>
      <c r="O13" s="9">
        <v>23.222000000000019</v>
      </c>
    </row>
    <row r="14" spans="1:16">
      <c r="A14" t="s">
        <v>176</v>
      </c>
      <c r="B14" s="9">
        <v>2604</v>
      </c>
      <c r="C14" s="9">
        <v>2616.1999999999998</v>
      </c>
      <c r="D14" s="9">
        <v>2582.4</v>
      </c>
      <c r="E14" s="9">
        <v>2602</v>
      </c>
      <c r="F14">
        <v>1</v>
      </c>
      <c r="G14" s="2">
        <v>-2</v>
      </c>
      <c r="H14" s="2">
        <v>12.199999999999818</v>
      </c>
      <c r="I14" s="2">
        <v>-21.599999999999909</v>
      </c>
      <c r="J14" s="2">
        <v>-2</v>
      </c>
      <c r="L14" s="5">
        <v>3659.9999999999454</v>
      </c>
      <c r="M14" s="5">
        <v>-6479.9999999999727</v>
      </c>
      <c r="N14" s="5">
        <v>-600</v>
      </c>
      <c r="O14" s="9">
        <v>23.16200000000002</v>
      </c>
    </row>
    <row r="15" spans="1:16">
      <c r="A15" t="s">
        <v>177</v>
      </c>
      <c r="B15" s="9">
        <v>2614.8000000000002</v>
      </c>
      <c r="C15" s="9">
        <v>2673.6</v>
      </c>
      <c r="D15" s="9">
        <v>2572.8000000000002</v>
      </c>
      <c r="E15" s="9">
        <v>2590</v>
      </c>
      <c r="F15">
        <v>-1</v>
      </c>
      <c r="G15" s="2">
        <v>24.800000000000182</v>
      </c>
      <c r="H15" s="2">
        <v>-58.799999999999727</v>
      </c>
      <c r="I15" s="2">
        <v>42</v>
      </c>
      <c r="J15" s="2">
        <v>24.800000000000182</v>
      </c>
      <c r="L15" s="5">
        <v>-17639.99999999992</v>
      </c>
      <c r="M15" s="5">
        <v>12600</v>
      </c>
      <c r="N15" s="5">
        <v>7440.0000000000546</v>
      </c>
      <c r="O15" s="9">
        <v>23.906000000000027</v>
      </c>
    </row>
    <row r="16" spans="1:16">
      <c r="A16" t="s">
        <v>178</v>
      </c>
      <c r="B16" s="9">
        <v>2598</v>
      </c>
      <c r="C16" s="9">
        <v>2601.1999999999998</v>
      </c>
      <c r="D16" s="9">
        <v>2581.6</v>
      </c>
      <c r="E16" s="9">
        <v>2588.1999999999998</v>
      </c>
      <c r="F16">
        <v>1</v>
      </c>
      <c r="G16" s="2"/>
      <c r="H16" s="2">
        <v>3.1999999999998181</v>
      </c>
      <c r="I16" s="2">
        <v>-16.400000000000091</v>
      </c>
      <c r="J16" s="2">
        <v>-9.8000000000001819</v>
      </c>
      <c r="L16" s="5">
        <v>959.99999999994543</v>
      </c>
      <c r="M16" s="5">
        <v>-4920.0000000000273</v>
      </c>
      <c r="N16" s="5">
        <v>-2940.0000000000546</v>
      </c>
      <c r="O16" s="9">
        <v>23.61200000000002</v>
      </c>
    </row>
    <row r="17" spans="1:15">
      <c r="A17" t="s">
        <v>179</v>
      </c>
      <c r="B17" s="9">
        <v>2593</v>
      </c>
      <c r="C17" s="9">
        <v>2660.6</v>
      </c>
      <c r="D17" s="9">
        <v>2590.4</v>
      </c>
      <c r="E17" s="9">
        <v>2648.6</v>
      </c>
      <c r="G17" s="2"/>
      <c r="H17" s="2">
        <v>62.599999999999909</v>
      </c>
      <c r="I17" s="2">
        <v>-7.5999999999999091</v>
      </c>
      <c r="J17" s="2">
        <v>50.599999999999909</v>
      </c>
      <c r="L17" s="5">
        <v>18779.999999999971</v>
      </c>
      <c r="M17" s="5">
        <v>-2279.9999999999727</v>
      </c>
      <c r="N17" s="5">
        <v>15179.999999999973</v>
      </c>
      <c r="O17" s="9">
        <v>25.424000000000024</v>
      </c>
    </row>
    <row r="18" spans="1:15">
      <c r="A18" t="s">
        <v>180</v>
      </c>
      <c r="B18" s="9">
        <v>2656</v>
      </c>
      <c r="C18" s="9">
        <v>2687.4</v>
      </c>
      <c r="D18" s="9">
        <v>2653.6</v>
      </c>
      <c r="E18" s="9">
        <v>2673.8</v>
      </c>
      <c r="G18" s="2"/>
      <c r="H18" s="2">
        <v>89.400000000000091</v>
      </c>
      <c r="I18" s="2">
        <v>55.599999999999909</v>
      </c>
      <c r="J18" s="2">
        <v>75.800000000000182</v>
      </c>
      <c r="L18" s="5">
        <v>26820.000000000029</v>
      </c>
      <c r="M18" s="5">
        <v>16679.999999999971</v>
      </c>
      <c r="N18" s="5">
        <v>22740.000000000055</v>
      </c>
      <c r="O18" s="9">
        <v>26.180000000000032</v>
      </c>
    </row>
    <row r="19" spans="1:15">
      <c r="A19" t="s">
        <v>181</v>
      </c>
      <c r="B19" s="9">
        <v>2681</v>
      </c>
      <c r="C19" s="9">
        <v>2700.4</v>
      </c>
      <c r="D19" s="9">
        <v>2661.2</v>
      </c>
      <c r="E19" s="9">
        <v>2684.2</v>
      </c>
      <c r="G19" s="2"/>
      <c r="H19" s="2">
        <v>102.40000000000009</v>
      </c>
      <c r="I19" s="2">
        <v>63.199999999999818</v>
      </c>
      <c r="J19" s="2">
        <v>86.199999999999818</v>
      </c>
      <c r="L19" s="5">
        <v>30720.000000000029</v>
      </c>
      <c r="M19" s="5">
        <v>18959.999999999945</v>
      </c>
      <c r="N19" s="5">
        <v>25859.999999999945</v>
      </c>
      <c r="O19" s="9">
        <v>26.492000000000022</v>
      </c>
    </row>
    <row r="20" spans="1:15">
      <c r="A20" t="s">
        <v>182</v>
      </c>
      <c r="B20" s="9">
        <v>2699</v>
      </c>
      <c r="C20" s="9">
        <v>2703.6</v>
      </c>
      <c r="D20" s="9">
        <v>2676.6</v>
      </c>
      <c r="E20" s="9">
        <v>2691.8</v>
      </c>
      <c r="G20" s="2"/>
      <c r="H20" s="2">
        <v>105.59999999999991</v>
      </c>
      <c r="I20" s="2">
        <v>78.599999999999909</v>
      </c>
      <c r="J20" s="2">
        <v>93.800000000000182</v>
      </c>
      <c r="L20" s="5">
        <v>31679.999999999971</v>
      </c>
      <c r="M20" s="5">
        <v>23579.999999999971</v>
      </c>
      <c r="N20" s="5">
        <v>28140.000000000055</v>
      </c>
      <c r="O20" s="9">
        <v>26.720000000000031</v>
      </c>
    </row>
    <row r="21" spans="1:15">
      <c r="A21" t="s">
        <v>183</v>
      </c>
      <c r="B21" s="9">
        <v>2695.2</v>
      </c>
      <c r="C21" s="9">
        <v>2753.8</v>
      </c>
      <c r="D21" s="9">
        <v>2675.2</v>
      </c>
      <c r="E21" s="9">
        <v>2746.4</v>
      </c>
      <c r="G21" s="2">
        <v>148.40000000000009</v>
      </c>
      <c r="H21" s="2">
        <v>155.80000000000018</v>
      </c>
      <c r="I21" s="2">
        <v>77.199999999999818</v>
      </c>
      <c r="J21" s="2">
        <v>148.40000000000009</v>
      </c>
      <c r="L21" s="5">
        <v>46740.000000000058</v>
      </c>
      <c r="M21" s="5">
        <v>23159.999999999945</v>
      </c>
      <c r="N21" s="5">
        <v>44520.000000000029</v>
      </c>
      <c r="O21" s="9">
        <v>28.358000000000029</v>
      </c>
    </row>
    <row r="22" spans="1:15">
      <c r="A22" t="s">
        <v>184</v>
      </c>
      <c r="B22" s="9">
        <v>2751</v>
      </c>
      <c r="C22" s="9">
        <v>2768.4</v>
      </c>
      <c r="D22" s="9">
        <v>2739.2</v>
      </c>
      <c r="E22" s="9">
        <v>2753</v>
      </c>
      <c r="F22">
        <v>-1</v>
      </c>
      <c r="G22" s="2"/>
      <c r="H22" s="2">
        <v>-17.400000000000091</v>
      </c>
      <c r="I22" s="2">
        <v>11.800000000000182</v>
      </c>
      <c r="J22" s="2">
        <v>-2</v>
      </c>
      <c r="L22" s="5">
        <v>-5220.0000000000273</v>
      </c>
      <c r="M22" s="5">
        <v>3540.0000000000546</v>
      </c>
      <c r="N22" s="5">
        <v>-600</v>
      </c>
      <c r="O22" s="9">
        <v>28.29800000000003</v>
      </c>
    </row>
    <row r="23" spans="1:15">
      <c r="A23" t="s">
        <v>185</v>
      </c>
      <c r="B23" s="9">
        <v>2737.8</v>
      </c>
      <c r="C23" s="9">
        <v>2795.2</v>
      </c>
      <c r="D23" s="9">
        <v>2737</v>
      </c>
      <c r="E23" s="9">
        <v>2779</v>
      </c>
      <c r="G23" s="2"/>
      <c r="H23" s="2">
        <v>-44.199999999999818</v>
      </c>
      <c r="I23" s="2">
        <v>14</v>
      </c>
      <c r="J23" s="2">
        <v>-28</v>
      </c>
      <c r="L23" s="5">
        <v>-13259.999999999945</v>
      </c>
      <c r="M23" s="5">
        <v>4200</v>
      </c>
      <c r="N23" s="5">
        <v>-8400</v>
      </c>
      <c r="O23" s="9">
        <v>27.518000000000029</v>
      </c>
    </row>
    <row r="24" spans="1:15">
      <c r="A24" t="s">
        <v>186</v>
      </c>
      <c r="B24" s="9">
        <v>2779</v>
      </c>
      <c r="C24" s="9">
        <v>2797.6</v>
      </c>
      <c r="D24" s="9">
        <v>2776.4</v>
      </c>
      <c r="E24" s="9">
        <v>2788.2</v>
      </c>
      <c r="G24" s="2">
        <v>-37.199999999999818</v>
      </c>
      <c r="H24" s="2">
        <v>-46.599999999999909</v>
      </c>
      <c r="I24" s="2">
        <v>-25.400000000000091</v>
      </c>
      <c r="J24" s="2">
        <v>-37.199999999999818</v>
      </c>
      <c r="L24" s="5">
        <v>-13979.999999999973</v>
      </c>
      <c r="M24" s="5">
        <v>-7620.0000000000273</v>
      </c>
      <c r="N24" s="5">
        <v>-11159.999999999945</v>
      </c>
      <c r="O24" s="9">
        <v>27.242000000000036</v>
      </c>
    </row>
    <row r="25" spans="1:15">
      <c r="A25" t="s">
        <v>187</v>
      </c>
      <c r="B25" s="9">
        <v>2798</v>
      </c>
      <c r="C25" s="9">
        <v>2808.4</v>
      </c>
      <c r="D25" s="9">
        <v>2756.8</v>
      </c>
      <c r="E25" s="9">
        <v>2800.4</v>
      </c>
      <c r="F25">
        <v>-1</v>
      </c>
      <c r="G25" s="2">
        <v>-2.4000000000000909</v>
      </c>
      <c r="H25" s="2">
        <v>-10.400000000000091</v>
      </c>
      <c r="I25" s="2">
        <v>41.199999999999818</v>
      </c>
      <c r="J25" s="2">
        <v>-2.4000000000000909</v>
      </c>
      <c r="L25" s="5">
        <v>-3120.0000000000273</v>
      </c>
      <c r="M25" s="5">
        <v>12359.999999999945</v>
      </c>
      <c r="N25" s="5">
        <v>-720.00000000002728</v>
      </c>
      <c r="O25" s="9">
        <v>27.170000000000034</v>
      </c>
    </row>
    <row r="26" spans="1:15">
      <c r="A26" t="s">
        <v>188</v>
      </c>
      <c r="B26" s="9">
        <v>2801</v>
      </c>
      <c r="C26" s="9">
        <v>2830</v>
      </c>
      <c r="D26" s="9">
        <v>2778.8</v>
      </c>
      <c r="E26" s="9">
        <v>2801.6</v>
      </c>
      <c r="F26">
        <v>1</v>
      </c>
      <c r="G26" s="2">
        <v>0.59999999999990905</v>
      </c>
      <c r="H26" s="2">
        <v>29</v>
      </c>
      <c r="I26" s="2">
        <v>-22.199999999999818</v>
      </c>
      <c r="J26" s="2">
        <v>0.59999999999990905</v>
      </c>
      <c r="L26" s="5">
        <v>8700</v>
      </c>
      <c r="M26" s="5">
        <v>-6659.9999999999454</v>
      </c>
      <c r="N26" s="5">
        <v>179.99999999997272</v>
      </c>
      <c r="O26" s="9">
        <v>27.188000000000034</v>
      </c>
    </row>
    <row r="27" spans="1:15">
      <c r="A27" t="s">
        <v>189</v>
      </c>
      <c r="B27" s="9">
        <v>2792</v>
      </c>
      <c r="C27" s="9">
        <v>2800.8</v>
      </c>
      <c r="D27" s="9">
        <v>2738</v>
      </c>
      <c r="E27" s="9">
        <v>2756.6</v>
      </c>
      <c r="F27">
        <v>-1</v>
      </c>
      <c r="G27" s="2"/>
      <c r="H27" s="2">
        <v>-8.8000000000001819</v>
      </c>
      <c r="I27" s="2">
        <v>54</v>
      </c>
      <c r="J27" s="2">
        <v>35.400000000000091</v>
      </c>
      <c r="L27" s="5">
        <v>-2640.0000000000546</v>
      </c>
      <c r="M27" s="5">
        <v>16200</v>
      </c>
      <c r="N27" s="5">
        <v>10620.000000000027</v>
      </c>
      <c r="O27" s="9">
        <v>28.250000000000036</v>
      </c>
    </row>
    <row r="28" spans="1:15">
      <c r="A28" t="s">
        <v>190</v>
      </c>
      <c r="B28" s="9">
        <v>2753.2</v>
      </c>
      <c r="C28" s="9">
        <v>2756.8</v>
      </c>
      <c r="D28" s="9">
        <v>2696.8</v>
      </c>
      <c r="E28" s="9">
        <v>2707.4</v>
      </c>
      <c r="G28" s="2"/>
      <c r="H28" s="2">
        <v>35.199999999999818</v>
      </c>
      <c r="I28" s="2">
        <v>95.199999999999818</v>
      </c>
      <c r="J28" s="2">
        <v>84.599999999999909</v>
      </c>
      <c r="L28" s="5">
        <v>10559.999999999945</v>
      </c>
      <c r="M28" s="5">
        <v>28559.999999999945</v>
      </c>
      <c r="N28" s="5">
        <v>25379.999999999971</v>
      </c>
      <c r="O28" s="9">
        <v>29.726000000000035</v>
      </c>
    </row>
    <row r="29" spans="1:15">
      <c r="A29" t="s">
        <v>191</v>
      </c>
      <c r="B29" s="9">
        <v>2713.2</v>
      </c>
      <c r="C29" s="9">
        <v>2717.4</v>
      </c>
      <c r="D29" s="9">
        <v>2696</v>
      </c>
      <c r="E29" s="9">
        <v>2711.4</v>
      </c>
      <c r="G29" s="2"/>
      <c r="H29" s="2">
        <v>74.599999999999909</v>
      </c>
      <c r="I29" s="2">
        <v>96</v>
      </c>
      <c r="J29" s="2">
        <v>80.599999999999909</v>
      </c>
      <c r="L29" s="5">
        <v>22379.999999999971</v>
      </c>
      <c r="M29" s="5">
        <v>28800</v>
      </c>
      <c r="N29" s="5">
        <v>24179.999999999971</v>
      </c>
      <c r="O29" s="9">
        <v>29.606000000000034</v>
      </c>
    </row>
    <row r="30" spans="1:15">
      <c r="A30" t="s">
        <v>192</v>
      </c>
      <c r="B30" s="9">
        <v>2697</v>
      </c>
      <c r="C30" s="9">
        <v>2697.8</v>
      </c>
      <c r="D30" s="9">
        <v>2590.4</v>
      </c>
      <c r="E30" s="9">
        <v>2619.1999999999998</v>
      </c>
      <c r="G30" s="2"/>
      <c r="H30" s="2">
        <v>94.199999999999818</v>
      </c>
      <c r="I30" s="2">
        <v>201.59999999999991</v>
      </c>
      <c r="J30" s="2">
        <v>172.80000000000018</v>
      </c>
      <c r="L30" s="5">
        <v>28259.999999999945</v>
      </c>
      <c r="M30" s="5">
        <v>60479.999999999971</v>
      </c>
      <c r="N30" s="5">
        <v>51840.000000000058</v>
      </c>
      <c r="O30" s="9">
        <v>32.372000000000043</v>
      </c>
    </row>
    <row r="31" spans="1:15">
      <c r="A31" t="s">
        <v>193</v>
      </c>
      <c r="B31" s="9">
        <v>2615.1999999999998</v>
      </c>
      <c r="C31" s="9">
        <v>2625.4</v>
      </c>
      <c r="D31" s="9">
        <v>2593.1999999999998</v>
      </c>
      <c r="E31" s="9">
        <v>2605.6</v>
      </c>
      <c r="G31" s="2"/>
      <c r="H31" s="2">
        <v>166.59999999999991</v>
      </c>
      <c r="I31" s="2">
        <v>198.80000000000018</v>
      </c>
      <c r="J31" s="2">
        <v>186.40000000000009</v>
      </c>
      <c r="L31" s="5">
        <v>49979.999999999971</v>
      </c>
      <c r="M31" s="5">
        <v>59640.000000000058</v>
      </c>
      <c r="N31" s="5">
        <v>55920.000000000029</v>
      </c>
      <c r="O31" s="9">
        <v>32.780000000000037</v>
      </c>
    </row>
    <row r="32" spans="1:15">
      <c r="A32" t="s">
        <v>194</v>
      </c>
      <c r="B32" s="9">
        <v>2587.8000000000002</v>
      </c>
      <c r="C32" s="9">
        <v>2642</v>
      </c>
      <c r="D32" s="9">
        <v>2584</v>
      </c>
      <c r="E32" s="9">
        <v>2613.6</v>
      </c>
      <c r="G32" s="2">
        <v>178.40000000000009</v>
      </c>
      <c r="H32" s="2">
        <v>150</v>
      </c>
      <c r="I32" s="2">
        <v>208</v>
      </c>
      <c r="J32" s="2">
        <v>178.40000000000009</v>
      </c>
      <c r="L32" s="5">
        <v>45000</v>
      </c>
      <c r="M32" s="5">
        <v>62400</v>
      </c>
      <c r="N32" s="5">
        <v>53520.000000000029</v>
      </c>
      <c r="O32" s="9">
        <v>32.540000000000035</v>
      </c>
    </row>
    <row r="33" spans="1:15">
      <c r="A33" t="s">
        <v>195</v>
      </c>
      <c r="B33" s="9">
        <v>2591.1999999999998</v>
      </c>
      <c r="C33" s="9">
        <v>2638.8</v>
      </c>
      <c r="D33" s="9">
        <v>2560</v>
      </c>
      <c r="E33" s="9">
        <v>2578.4</v>
      </c>
      <c r="F33">
        <v>1</v>
      </c>
      <c r="G33" s="2"/>
      <c r="H33" s="2">
        <v>47.600000000000364</v>
      </c>
      <c r="I33" s="2">
        <v>-31.199999999999818</v>
      </c>
      <c r="J33" s="2">
        <v>-12.799999999999727</v>
      </c>
      <c r="L33" s="5">
        <v>14280.000000000109</v>
      </c>
      <c r="M33" s="5">
        <v>-9359.9999999999454</v>
      </c>
      <c r="N33" s="5">
        <v>-3839.9999999999181</v>
      </c>
      <c r="O33" s="9">
        <v>32.156000000000041</v>
      </c>
    </row>
    <row r="34" spans="1:15">
      <c r="A34" t="s">
        <v>196</v>
      </c>
      <c r="B34" s="9">
        <v>2581</v>
      </c>
      <c r="C34" s="9">
        <v>2622</v>
      </c>
      <c r="D34" s="9">
        <v>2572.1999999999998</v>
      </c>
      <c r="E34" s="9">
        <v>2591.6999999999998</v>
      </c>
      <c r="G34" s="2"/>
      <c r="H34" s="2">
        <v>30.800000000000182</v>
      </c>
      <c r="I34" s="2">
        <v>-19</v>
      </c>
      <c r="J34" s="2">
        <v>0.5</v>
      </c>
      <c r="L34" s="5">
        <v>9240.0000000000546</v>
      </c>
      <c r="M34" s="5">
        <v>-5700</v>
      </c>
      <c r="N34" s="5">
        <v>150</v>
      </c>
      <c r="O34" s="9">
        <v>32.555000000000035</v>
      </c>
    </row>
    <row r="35" spans="1:15">
      <c r="A35" t="s">
        <v>197</v>
      </c>
      <c r="B35" s="9">
        <v>2605</v>
      </c>
      <c r="C35" s="9">
        <v>2685</v>
      </c>
      <c r="D35" s="9">
        <v>2597.4</v>
      </c>
      <c r="E35" s="9">
        <v>2669.4</v>
      </c>
      <c r="G35" s="2"/>
      <c r="H35" s="2">
        <v>93.800000000000182</v>
      </c>
      <c r="I35" s="2">
        <v>6.2000000000002728</v>
      </c>
      <c r="J35" s="2">
        <v>78.200000000000273</v>
      </c>
      <c r="L35" s="5">
        <v>28140.000000000055</v>
      </c>
      <c r="M35" s="5">
        <v>1860.0000000000819</v>
      </c>
      <c r="N35" s="5">
        <v>23460.00000000008</v>
      </c>
      <c r="O35" s="9">
        <v>34.886000000000038</v>
      </c>
    </row>
    <row r="36" spans="1:15">
      <c r="A36" t="s">
        <v>198</v>
      </c>
      <c r="B36" s="9">
        <v>2671.4</v>
      </c>
      <c r="C36" s="9">
        <v>2683</v>
      </c>
      <c r="D36" s="9">
        <v>2622.4</v>
      </c>
      <c r="E36" s="9">
        <v>2664</v>
      </c>
      <c r="G36" s="2">
        <v>72.800000000000182</v>
      </c>
      <c r="H36" s="2">
        <v>91.800000000000182</v>
      </c>
      <c r="I36" s="2">
        <v>31.200000000000273</v>
      </c>
      <c r="J36" s="2">
        <v>72.800000000000182</v>
      </c>
      <c r="L36" s="5">
        <v>27540.000000000055</v>
      </c>
      <c r="M36" s="5">
        <v>9360.0000000000819</v>
      </c>
      <c r="N36" s="5">
        <v>21840.000000000055</v>
      </c>
      <c r="O36" s="9">
        <v>34.724000000000039</v>
      </c>
    </row>
    <row r="37" spans="1:15">
      <c r="A37" t="s">
        <v>199</v>
      </c>
      <c r="B37" s="9">
        <v>2651.4</v>
      </c>
      <c r="C37" s="9">
        <v>2653</v>
      </c>
      <c r="D37" s="9">
        <v>2537.4</v>
      </c>
      <c r="E37" s="9">
        <v>2549.8000000000002</v>
      </c>
      <c r="F37">
        <v>-1</v>
      </c>
      <c r="G37" s="2"/>
      <c r="H37" s="2">
        <v>-1.5999999999999091</v>
      </c>
      <c r="I37" s="2">
        <v>114</v>
      </c>
      <c r="J37" s="2">
        <v>101.59999999999991</v>
      </c>
      <c r="L37" s="5">
        <v>-479.99999999997272</v>
      </c>
      <c r="M37" s="5">
        <v>34200</v>
      </c>
      <c r="N37" s="5">
        <v>30479.999999999971</v>
      </c>
      <c r="O37" s="9">
        <v>37.772000000000034</v>
      </c>
    </row>
    <row r="38" spans="1:15">
      <c r="A38" t="s">
        <v>200</v>
      </c>
      <c r="B38" s="9">
        <v>2553</v>
      </c>
      <c r="C38" s="9">
        <v>2628</v>
      </c>
      <c r="D38" s="9">
        <v>2549.6</v>
      </c>
      <c r="E38" s="9">
        <v>2614.8000000000002</v>
      </c>
      <c r="G38" s="2"/>
      <c r="H38" s="2">
        <v>23.400000000000091</v>
      </c>
      <c r="I38" s="2">
        <v>101.80000000000018</v>
      </c>
      <c r="J38" s="2">
        <v>36.599999999999909</v>
      </c>
      <c r="L38" s="5">
        <v>7020.0000000000273</v>
      </c>
      <c r="M38" s="5">
        <v>30540.000000000055</v>
      </c>
      <c r="N38" s="5">
        <v>10979.999999999973</v>
      </c>
      <c r="O38" s="9">
        <v>35.822000000000038</v>
      </c>
    </row>
    <row r="39" spans="1:15">
      <c r="A39" t="s">
        <v>201</v>
      </c>
      <c r="B39" s="9">
        <v>2627.8</v>
      </c>
      <c r="C39" s="9">
        <v>2664</v>
      </c>
      <c r="D39" s="9">
        <v>2621</v>
      </c>
      <c r="E39" s="9">
        <v>2646.8</v>
      </c>
      <c r="G39" s="2"/>
      <c r="H39" s="2">
        <v>-12.599999999999909</v>
      </c>
      <c r="I39" s="2">
        <v>30.400000000000091</v>
      </c>
      <c r="J39" s="2">
        <v>4.5999999999999091</v>
      </c>
      <c r="L39" s="5">
        <v>-3779.9999999999727</v>
      </c>
      <c r="M39" s="5">
        <v>9120.0000000000273</v>
      </c>
      <c r="N39" s="5">
        <v>1379.9999999999727</v>
      </c>
      <c r="O39" s="9">
        <v>34.862000000000037</v>
      </c>
    </row>
    <row r="40" spans="1:15">
      <c r="A40" t="s">
        <v>202</v>
      </c>
      <c r="B40" s="9">
        <v>2653</v>
      </c>
      <c r="C40" s="9">
        <v>2659.4</v>
      </c>
      <c r="D40" s="9">
        <v>2588.1999999999998</v>
      </c>
      <c r="E40" s="9">
        <v>2617.8000000000002</v>
      </c>
      <c r="G40" s="2"/>
      <c r="H40" s="2">
        <v>-8</v>
      </c>
      <c r="I40" s="2">
        <v>63.200000000000273</v>
      </c>
      <c r="J40" s="2">
        <v>33.599999999999909</v>
      </c>
      <c r="L40" s="5">
        <v>-2400</v>
      </c>
      <c r="M40" s="5">
        <v>18960.00000000008</v>
      </c>
      <c r="N40" s="5">
        <v>10079.999999999973</v>
      </c>
      <c r="O40" s="9">
        <v>35.732000000000042</v>
      </c>
    </row>
    <row r="41" spans="1:15">
      <c r="A41" t="s">
        <v>203</v>
      </c>
      <c r="B41" s="9">
        <v>2623</v>
      </c>
      <c r="C41" s="9">
        <v>2637.8</v>
      </c>
      <c r="D41" s="9">
        <v>2602</v>
      </c>
      <c r="E41" s="9">
        <v>2613.4</v>
      </c>
      <c r="G41" s="2"/>
      <c r="H41" s="2">
        <v>13.599999999999909</v>
      </c>
      <c r="I41" s="2">
        <v>49.400000000000091</v>
      </c>
      <c r="J41" s="2">
        <v>38</v>
      </c>
      <c r="L41" s="5">
        <v>4079.9999999999727</v>
      </c>
      <c r="M41" s="5">
        <v>14820.000000000027</v>
      </c>
      <c r="N41" s="5">
        <v>11400</v>
      </c>
      <c r="O41" s="9">
        <v>35.86400000000004</v>
      </c>
    </row>
    <row r="42" spans="1:15">
      <c r="A42" t="s">
        <v>204</v>
      </c>
      <c r="B42" s="9">
        <v>2615.4</v>
      </c>
      <c r="C42" s="9">
        <v>2619.1999999999998</v>
      </c>
      <c r="D42" s="9">
        <v>2569</v>
      </c>
      <c r="E42" s="9">
        <v>2590.6999999999998</v>
      </c>
      <c r="G42" s="2"/>
      <c r="H42" s="2">
        <v>32.200000000000273</v>
      </c>
      <c r="I42" s="2">
        <v>82.400000000000091</v>
      </c>
      <c r="J42" s="2">
        <v>60.700000000000273</v>
      </c>
      <c r="L42" s="5">
        <v>9660.0000000000819</v>
      </c>
      <c r="M42" s="5">
        <v>24720.000000000029</v>
      </c>
      <c r="N42" s="5">
        <v>18210.00000000008</v>
      </c>
      <c r="O42" s="9">
        <v>36.545000000000044</v>
      </c>
    </row>
    <row r="43" spans="1:15">
      <c r="A43" t="s">
        <v>205</v>
      </c>
      <c r="B43" s="9">
        <v>2596</v>
      </c>
      <c r="C43" s="9">
        <v>2624</v>
      </c>
      <c r="D43" s="9">
        <v>2526.1999999999998</v>
      </c>
      <c r="E43" s="9">
        <v>2543</v>
      </c>
      <c r="G43" s="2">
        <v>108.40000000000009</v>
      </c>
      <c r="H43" s="2">
        <v>27.400000000000091</v>
      </c>
      <c r="I43" s="2">
        <v>125.20000000000027</v>
      </c>
      <c r="J43" s="2">
        <v>108.40000000000009</v>
      </c>
      <c r="L43" s="5">
        <v>8220.0000000000273</v>
      </c>
      <c r="M43" s="5">
        <v>37560.00000000008</v>
      </c>
      <c r="N43" s="5">
        <v>32520.000000000029</v>
      </c>
      <c r="O43" s="9">
        <v>37.976000000000049</v>
      </c>
    </row>
    <row r="44" spans="1:15">
      <c r="A44" t="s">
        <v>206</v>
      </c>
      <c r="B44" s="9">
        <v>2560.1999999999998</v>
      </c>
      <c r="C44" s="9">
        <v>2565</v>
      </c>
      <c r="D44" s="9">
        <v>2521.1999999999998</v>
      </c>
      <c r="E44" s="9">
        <v>2533.8000000000002</v>
      </c>
      <c r="F44">
        <v>-1</v>
      </c>
      <c r="G44" s="2"/>
      <c r="H44" s="2">
        <v>-4.8000000000001819</v>
      </c>
      <c r="I44" s="2">
        <v>39</v>
      </c>
      <c r="J44" s="2">
        <v>26.399999999999636</v>
      </c>
      <c r="L44" s="5">
        <v>-1440.0000000000546</v>
      </c>
      <c r="M44" s="5">
        <v>11700</v>
      </c>
      <c r="N44" s="5">
        <v>7919.9999999998909</v>
      </c>
      <c r="O44" s="9">
        <v>38.768000000000036</v>
      </c>
    </row>
    <row r="45" spans="1:15">
      <c r="A45" t="s">
        <v>207</v>
      </c>
      <c r="B45" s="9">
        <v>2528</v>
      </c>
      <c r="C45" s="9">
        <v>2557.6</v>
      </c>
      <c r="D45" s="9">
        <v>2507.6</v>
      </c>
      <c r="E45" s="9">
        <v>2532</v>
      </c>
      <c r="G45" s="2">
        <v>28.199999999999818</v>
      </c>
      <c r="H45" s="2">
        <v>2.5999999999999091</v>
      </c>
      <c r="I45" s="2">
        <v>52.599999999999909</v>
      </c>
      <c r="J45" s="2">
        <v>28.199999999999818</v>
      </c>
      <c r="L45" s="5">
        <v>779.99999999997272</v>
      </c>
      <c r="M45" s="5">
        <v>15779.999999999973</v>
      </c>
      <c r="N45" s="5">
        <v>8459.9999999999454</v>
      </c>
      <c r="O45" s="9">
        <v>38.822000000000038</v>
      </c>
    </row>
    <row r="46" spans="1:15">
      <c r="A46" t="s">
        <v>208</v>
      </c>
      <c r="B46" s="9">
        <v>2534.6</v>
      </c>
      <c r="C46" s="9">
        <v>2615.8000000000002</v>
      </c>
      <c r="D46" s="9">
        <v>2503.4</v>
      </c>
      <c r="E46" s="9">
        <v>2543</v>
      </c>
      <c r="F46">
        <v>1</v>
      </c>
      <c r="G46" s="2"/>
      <c r="H46" s="2">
        <v>81.200000000000273</v>
      </c>
      <c r="I46" s="2">
        <v>-31.199999999999818</v>
      </c>
      <c r="J46" s="2">
        <v>8.4000000000000909</v>
      </c>
      <c r="L46" s="5">
        <v>24360.00000000008</v>
      </c>
      <c r="M46" s="5">
        <v>-9359.9999999999454</v>
      </c>
      <c r="N46" s="5">
        <v>2520.0000000000273</v>
      </c>
      <c r="O46" s="9">
        <v>39.074000000000041</v>
      </c>
    </row>
    <row r="47" spans="1:15">
      <c r="A47" t="s">
        <v>209</v>
      </c>
      <c r="B47" s="9">
        <v>2505.1999999999998</v>
      </c>
      <c r="C47" s="9">
        <v>2555</v>
      </c>
      <c r="D47" s="9">
        <v>2501</v>
      </c>
      <c r="E47" s="9">
        <v>2510.1999999999998</v>
      </c>
      <c r="G47" s="2"/>
      <c r="H47" s="2">
        <v>20.400000000000091</v>
      </c>
      <c r="I47" s="2">
        <v>-33.599999999999909</v>
      </c>
      <c r="J47" s="2">
        <v>-24.400000000000091</v>
      </c>
      <c r="L47" s="5">
        <v>6120.0000000000273</v>
      </c>
      <c r="M47" s="5">
        <v>-10079.999999999973</v>
      </c>
      <c r="N47" s="5">
        <v>-7320.0000000000273</v>
      </c>
      <c r="O47" s="9">
        <v>38.090000000000039</v>
      </c>
    </row>
    <row r="48" spans="1:15">
      <c r="A48" t="s">
        <v>210</v>
      </c>
      <c r="B48" s="9">
        <v>2520</v>
      </c>
      <c r="C48" s="9">
        <v>2544</v>
      </c>
      <c r="D48" s="9">
        <v>2497</v>
      </c>
      <c r="E48" s="9">
        <v>2524.4</v>
      </c>
      <c r="G48" s="2"/>
      <c r="H48" s="2">
        <v>9.4000000000000909</v>
      </c>
      <c r="I48" s="2">
        <v>-37.599999999999909</v>
      </c>
      <c r="J48" s="2">
        <v>-10.199999999999818</v>
      </c>
      <c r="L48" s="5">
        <v>2820.0000000000273</v>
      </c>
      <c r="M48" s="5">
        <v>-11279.999999999973</v>
      </c>
      <c r="N48" s="5">
        <v>-3059.9999999999454</v>
      </c>
      <c r="O48" s="9">
        <v>38.516000000000048</v>
      </c>
    </row>
    <row r="49" spans="1:15">
      <c r="A49" t="s">
        <v>211</v>
      </c>
      <c r="B49" s="9">
        <v>2529</v>
      </c>
      <c r="C49" s="9">
        <v>2613.1999999999998</v>
      </c>
      <c r="D49" s="9">
        <v>2525.8000000000002</v>
      </c>
      <c r="E49" s="9">
        <v>2606</v>
      </c>
      <c r="G49" s="2"/>
      <c r="H49" s="2">
        <v>78.599999999999909</v>
      </c>
      <c r="I49" s="2">
        <v>-8.7999999999997272</v>
      </c>
      <c r="J49" s="2">
        <v>71.400000000000091</v>
      </c>
      <c r="L49" s="5">
        <v>23579.999999999971</v>
      </c>
      <c r="M49" s="5">
        <v>-2639.9999999999181</v>
      </c>
      <c r="N49" s="5">
        <v>21420.000000000029</v>
      </c>
      <c r="O49" s="9">
        <v>40.964000000000048</v>
      </c>
    </row>
    <row r="50" spans="1:15">
      <c r="A50" t="s">
        <v>212</v>
      </c>
      <c r="B50" s="9">
        <v>2621</v>
      </c>
      <c r="C50" s="9">
        <v>2633</v>
      </c>
      <c r="D50" s="9">
        <v>2604</v>
      </c>
      <c r="E50" s="9">
        <v>2612.8000000000002</v>
      </c>
      <c r="G50" s="2"/>
      <c r="H50" s="2">
        <v>98.400000000000091</v>
      </c>
      <c r="I50" s="2">
        <v>69.400000000000091</v>
      </c>
      <c r="J50" s="2">
        <v>78.200000000000273</v>
      </c>
      <c r="L50" s="5">
        <v>29520.000000000029</v>
      </c>
      <c r="M50" s="5">
        <v>20820.000000000029</v>
      </c>
      <c r="N50" s="5">
        <v>23460.00000000008</v>
      </c>
      <c r="O50" s="9">
        <v>41.168000000000049</v>
      </c>
    </row>
    <row r="51" spans="1:15">
      <c r="A51" t="s">
        <v>213</v>
      </c>
      <c r="B51" s="9">
        <v>2613.1999999999998</v>
      </c>
      <c r="C51" s="9">
        <v>2634.8</v>
      </c>
      <c r="D51" s="9">
        <v>2607.6</v>
      </c>
      <c r="E51" s="9">
        <v>2625</v>
      </c>
      <c r="G51" s="2">
        <v>90.400000000000091</v>
      </c>
      <c r="H51" s="2">
        <v>100.20000000000027</v>
      </c>
      <c r="I51" s="2">
        <v>73</v>
      </c>
      <c r="J51" s="2">
        <v>90.400000000000091</v>
      </c>
      <c r="L51" s="5">
        <v>30060.00000000008</v>
      </c>
      <c r="M51" s="5">
        <v>21900</v>
      </c>
      <c r="N51" s="5">
        <v>27120.000000000029</v>
      </c>
      <c r="O51" s="9">
        <v>41.534000000000049</v>
      </c>
    </row>
    <row r="52" spans="1:15">
      <c r="A52" t="s">
        <v>214</v>
      </c>
      <c r="B52" s="9">
        <v>2630.2</v>
      </c>
      <c r="C52" s="9">
        <v>2652.8</v>
      </c>
      <c r="D52" s="9">
        <v>2609</v>
      </c>
      <c r="E52" s="9">
        <v>2621</v>
      </c>
      <c r="F52">
        <v>-1</v>
      </c>
      <c r="G52" s="2"/>
      <c r="H52" s="2">
        <v>-22.600000000000364</v>
      </c>
      <c r="I52" s="2">
        <v>21.199999999999818</v>
      </c>
      <c r="J52" s="2">
        <v>9.1999999999998181</v>
      </c>
      <c r="K52">
        <v>1</v>
      </c>
      <c r="L52" s="5">
        <v>-6780.0000000001091</v>
      </c>
      <c r="M52" s="5">
        <v>6359.9999999999454</v>
      </c>
      <c r="N52" s="5">
        <v>2759.9999999999454</v>
      </c>
      <c r="O52" s="9">
        <v>41.810000000000038</v>
      </c>
    </row>
    <row r="53" spans="1:15">
      <c r="A53" t="s">
        <v>215</v>
      </c>
      <c r="B53" s="9">
        <v>2617</v>
      </c>
      <c r="C53" s="9">
        <v>2617.4</v>
      </c>
      <c r="D53" s="9">
        <v>2553</v>
      </c>
      <c r="E53" s="9">
        <v>2578.8000000000002</v>
      </c>
      <c r="G53" s="2"/>
      <c r="H53" s="2">
        <v>12.799999999999727</v>
      </c>
      <c r="I53" s="2">
        <v>77.199999999999818</v>
      </c>
      <c r="J53" s="2">
        <v>51.399999999999636</v>
      </c>
      <c r="L53" s="5">
        <v>3839.9999999999181</v>
      </c>
      <c r="M53" s="5">
        <v>23159.999999999945</v>
      </c>
      <c r="N53" s="5">
        <v>15419.999999999891</v>
      </c>
      <c r="O53" s="9">
        <v>43.076000000000036</v>
      </c>
    </row>
    <row r="54" spans="1:15">
      <c r="A54" t="s">
        <v>216</v>
      </c>
      <c r="B54" s="9">
        <v>2578.8000000000002</v>
      </c>
      <c r="C54" s="9">
        <v>2617.8000000000002</v>
      </c>
      <c r="D54" s="9">
        <v>2562</v>
      </c>
      <c r="E54" s="9">
        <v>2575.4</v>
      </c>
      <c r="G54" s="2"/>
      <c r="H54" s="2">
        <v>12.399999999999636</v>
      </c>
      <c r="I54" s="2">
        <v>68.199999999999818</v>
      </c>
      <c r="J54" s="2">
        <v>54.799999999999727</v>
      </c>
      <c r="L54" s="5">
        <v>3719.9999999998909</v>
      </c>
      <c r="M54" s="5">
        <v>20459.999999999945</v>
      </c>
      <c r="N54" s="5">
        <v>16439.99999999992</v>
      </c>
      <c r="O54" s="9">
        <v>43.17800000000004</v>
      </c>
    </row>
    <row r="55" spans="1:15">
      <c r="A55" t="s">
        <v>217</v>
      </c>
      <c r="B55" s="9">
        <v>2566</v>
      </c>
      <c r="C55" s="9">
        <v>2566.8000000000002</v>
      </c>
      <c r="D55" s="9">
        <v>2492.6</v>
      </c>
      <c r="E55" s="9">
        <v>2502</v>
      </c>
      <c r="G55" s="2"/>
      <c r="H55" s="2">
        <v>63.399999999999636</v>
      </c>
      <c r="I55" s="2">
        <v>137.59999999999991</v>
      </c>
      <c r="J55" s="2">
        <v>128.19999999999982</v>
      </c>
      <c r="L55" s="5">
        <v>19019.999999999891</v>
      </c>
      <c r="M55" s="5">
        <v>41279.999999999971</v>
      </c>
      <c r="N55" s="5">
        <v>38459.999999999942</v>
      </c>
      <c r="O55" s="9">
        <v>45.380000000000038</v>
      </c>
    </row>
    <row r="56" spans="1:15">
      <c r="A56" t="s">
        <v>218</v>
      </c>
      <c r="B56" s="9">
        <v>2501.4</v>
      </c>
      <c r="C56" s="9">
        <v>2515.4</v>
      </c>
      <c r="D56" s="9">
        <v>2482</v>
      </c>
      <c r="E56" s="9">
        <v>2497</v>
      </c>
      <c r="G56" s="2"/>
      <c r="H56" s="2">
        <v>114.79999999999973</v>
      </c>
      <c r="I56" s="2">
        <v>148.19999999999982</v>
      </c>
      <c r="J56" s="2">
        <v>133.19999999999982</v>
      </c>
      <c r="L56" s="5">
        <v>34439.99999999992</v>
      </c>
      <c r="M56" s="5">
        <v>44459.999999999942</v>
      </c>
      <c r="N56" s="5">
        <v>39959.999999999942</v>
      </c>
      <c r="O56" s="9">
        <v>45.530000000000044</v>
      </c>
    </row>
    <row r="57" spans="1:15">
      <c r="A57" t="s">
        <v>219</v>
      </c>
      <c r="B57" s="9">
        <v>2481.1999999999998</v>
      </c>
      <c r="C57" s="9">
        <v>2512.1999999999998</v>
      </c>
      <c r="D57" s="9">
        <v>2471.1999999999998</v>
      </c>
      <c r="E57" s="9">
        <v>2486</v>
      </c>
      <c r="G57" s="2"/>
      <c r="H57" s="2">
        <v>118</v>
      </c>
      <c r="I57" s="2">
        <v>159</v>
      </c>
      <c r="J57" s="2">
        <v>144.19999999999982</v>
      </c>
      <c r="L57" s="5">
        <v>35400</v>
      </c>
      <c r="M57" s="5">
        <v>47700</v>
      </c>
      <c r="N57" s="5">
        <v>43259.999999999942</v>
      </c>
      <c r="O57" s="9">
        <v>45.860000000000042</v>
      </c>
    </row>
    <row r="58" spans="1:15">
      <c r="A58" t="s">
        <v>220</v>
      </c>
      <c r="B58" s="9">
        <v>2490</v>
      </c>
      <c r="C58" s="9">
        <v>2529</v>
      </c>
      <c r="D58" s="9">
        <v>2467</v>
      </c>
      <c r="E58" s="9">
        <v>2488.6</v>
      </c>
      <c r="G58" s="2"/>
      <c r="H58" s="2">
        <v>101.19999999999982</v>
      </c>
      <c r="I58" s="2">
        <v>163.19999999999982</v>
      </c>
      <c r="J58" s="2">
        <v>141.59999999999991</v>
      </c>
      <c r="L58" s="5">
        <v>30359.999999999945</v>
      </c>
      <c r="M58" s="5">
        <v>48959.999999999942</v>
      </c>
      <c r="N58" s="5">
        <v>42479.999999999971</v>
      </c>
      <c r="O58" s="9">
        <v>45.782000000000046</v>
      </c>
    </row>
    <row r="59" spans="1:15">
      <c r="A59" t="s">
        <v>221</v>
      </c>
      <c r="B59" s="9">
        <v>2502.1999999999998</v>
      </c>
      <c r="C59" s="9">
        <v>2515</v>
      </c>
      <c r="D59" s="9">
        <v>2474.4</v>
      </c>
      <c r="E59" s="9">
        <v>2483.6</v>
      </c>
      <c r="G59" s="2">
        <v>146.59999999999991</v>
      </c>
      <c r="H59" s="2">
        <v>115.19999999999982</v>
      </c>
      <c r="I59" s="2">
        <v>155.79999999999973</v>
      </c>
      <c r="J59" s="2">
        <v>146.59999999999991</v>
      </c>
      <c r="L59" s="5">
        <v>34559.999999999942</v>
      </c>
      <c r="M59" s="5">
        <v>46739.99999999992</v>
      </c>
      <c r="N59" s="5">
        <v>43979.999999999971</v>
      </c>
      <c r="O59" s="9">
        <v>45.932000000000045</v>
      </c>
    </row>
    <row r="60" spans="1:15">
      <c r="A60" t="s">
        <v>222</v>
      </c>
      <c r="B60" s="9">
        <v>2450</v>
      </c>
      <c r="C60" s="9">
        <v>2478</v>
      </c>
      <c r="D60" s="9">
        <v>2435.1999999999998</v>
      </c>
      <c r="E60" s="9">
        <v>2470.6</v>
      </c>
      <c r="F60">
        <v>1</v>
      </c>
      <c r="G60" s="2"/>
      <c r="H60" s="2">
        <v>28</v>
      </c>
      <c r="I60" s="2">
        <v>-14.800000000000182</v>
      </c>
      <c r="J60" s="2">
        <v>20.599999999999909</v>
      </c>
      <c r="L60" s="5">
        <v>8400</v>
      </c>
      <c r="M60" s="5">
        <v>-4440.0000000000546</v>
      </c>
      <c r="N60" s="5">
        <v>6179.9999999999727</v>
      </c>
      <c r="O60" s="9">
        <v>46.550000000000047</v>
      </c>
    </row>
    <row r="61" spans="1:15">
      <c r="A61" t="s">
        <v>223</v>
      </c>
      <c r="B61" s="9">
        <v>2473</v>
      </c>
      <c r="C61" s="9">
        <v>2511.6</v>
      </c>
      <c r="D61" s="9">
        <v>2471</v>
      </c>
      <c r="E61" s="9">
        <v>2486.4</v>
      </c>
      <c r="G61" s="2"/>
      <c r="H61" s="2">
        <v>61.599999999999909</v>
      </c>
      <c r="I61" s="2">
        <v>21</v>
      </c>
      <c r="J61" s="2">
        <v>36.400000000000091</v>
      </c>
      <c r="L61" s="5">
        <v>18479.999999999971</v>
      </c>
      <c r="M61" s="5">
        <v>6300</v>
      </c>
      <c r="N61" s="5">
        <v>10920.000000000027</v>
      </c>
      <c r="O61" s="9">
        <v>47.024000000000044</v>
      </c>
    </row>
    <row r="62" spans="1:15">
      <c r="A62" t="s">
        <v>224</v>
      </c>
      <c r="B62" s="9">
        <v>2485.6</v>
      </c>
      <c r="C62" s="9">
        <v>2491.1999999999998</v>
      </c>
      <c r="D62" s="9">
        <v>2464</v>
      </c>
      <c r="E62" s="9">
        <v>2480.1999999999998</v>
      </c>
      <c r="G62" s="2"/>
      <c r="H62" s="2">
        <v>41.199999999999818</v>
      </c>
      <c r="I62" s="2">
        <v>14</v>
      </c>
      <c r="J62" s="2">
        <v>30.199999999999818</v>
      </c>
      <c r="L62" s="5">
        <v>12359.999999999945</v>
      </c>
      <c r="M62" s="5">
        <v>4200</v>
      </c>
      <c r="N62" s="5">
        <v>9059.9999999999454</v>
      </c>
      <c r="O62" s="9">
        <v>46.838000000000044</v>
      </c>
    </row>
    <row r="63" spans="1:15">
      <c r="A63" t="s">
        <v>225</v>
      </c>
      <c r="B63" s="9">
        <v>2493.8000000000002</v>
      </c>
      <c r="C63" s="9">
        <v>2512</v>
      </c>
      <c r="D63" s="9">
        <v>2465.4</v>
      </c>
      <c r="E63" s="9">
        <v>2470.4</v>
      </c>
      <c r="G63" s="2"/>
      <c r="H63" s="2">
        <v>62</v>
      </c>
      <c r="I63" s="2">
        <v>15.400000000000091</v>
      </c>
      <c r="J63" s="2">
        <v>20.400000000000091</v>
      </c>
      <c r="L63" s="5">
        <v>18600</v>
      </c>
      <c r="M63" s="5">
        <v>4620.0000000000273</v>
      </c>
      <c r="N63" s="5">
        <v>6120.0000000000273</v>
      </c>
      <c r="O63" s="9">
        <v>46.544000000000047</v>
      </c>
    </row>
    <row r="64" spans="1:15">
      <c r="A64" t="s">
        <v>226</v>
      </c>
      <c r="B64" s="9">
        <v>2474.4</v>
      </c>
      <c r="C64" s="9">
        <v>2482</v>
      </c>
      <c r="D64" s="9">
        <v>2454</v>
      </c>
      <c r="E64" s="9">
        <v>2459.6</v>
      </c>
      <c r="G64" s="2"/>
      <c r="H64" s="2">
        <v>32</v>
      </c>
      <c r="I64" s="2">
        <v>4</v>
      </c>
      <c r="J64" s="2">
        <v>9.5999999999999091</v>
      </c>
      <c r="L64" s="5">
        <v>9600</v>
      </c>
      <c r="M64" s="5">
        <v>1200</v>
      </c>
      <c r="N64" s="5">
        <v>2879.9999999999727</v>
      </c>
      <c r="O64" s="9">
        <v>46.220000000000049</v>
      </c>
    </row>
    <row r="65" spans="1:15">
      <c r="A65" t="s">
        <v>227</v>
      </c>
      <c r="B65" s="9">
        <v>2442.8000000000002</v>
      </c>
      <c r="C65" s="9">
        <v>2463.8000000000002</v>
      </c>
      <c r="D65" s="9">
        <v>2422.6</v>
      </c>
      <c r="E65" s="9">
        <v>2433.8000000000002</v>
      </c>
      <c r="G65" s="2"/>
      <c r="H65" s="2">
        <v>13.800000000000182</v>
      </c>
      <c r="I65" s="2">
        <v>-27.400000000000091</v>
      </c>
      <c r="J65" s="2">
        <v>-16.199999999999818</v>
      </c>
      <c r="L65" s="5">
        <v>4140.0000000000546</v>
      </c>
      <c r="M65" s="5">
        <v>-8220.0000000000273</v>
      </c>
      <c r="N65" s="5">
        <v>-4859.9999999999454</v>
      </c>
      <c r="O65" s="9">
        <v>45.446000000000055</v>
      </c>
    </row>
    <row r="66" spans="1:15">
      <c r="A66" t="s">
        <v>228</v>
      </c>
      <c r="B66" s="9">
        <v>2426.4</v>
      </c>
      <c r="C66" s="9">
        <v>2457.6</v>
      </c>
      <c r="D66" s="9">
        <v>2417.1999999999998</v>
      </c>
      <c r="E66" s="9">
        <v>2449.1999999999998</v>
      </c>
      <c r="G66" s="2">
        <v>-0.8000000000001819</v>
      </c>
      <c r="H66" s="2">
        <v>7.5999999999999091</v>
      </c>
      <c r="I66" s="2">
        <v>-32.800000000000182</v>
      </c>
      <c r="J66" s="2">
        <v>-0.8000000000001819</v>
      </c>
      <c r="L66" s="5">
        <v>2279.9999999999727</v>
      </c>
      <c r="M66" s="5">
        <v>-9840.0000000000546</v>
      </c>
      <c r="N66" s="5">
        <v>-240.00000000005457</v>
      </c>
      <c r="O66" s="9">
        <v>45.908000000000044</v>
      </c>
    </row>
    <row r="67" spans="1:15">
      <c r="A67" t="s">
        <v>229</v>
      </c>
      <c r="B67" s="9">
        <v>2455</v>
      </c>
      <c r="C67" s="9">
        <v>2458.8000000000002</v>
      </c>
      <c r="D67" s="9">
        <v>2431.1999999999998</v>
      </c>
      <c r="E67" s="9">
        <v>2450.8000000000002</v>
      </c>
      <c r="F67">
        <v>1</v>
      </c>
      <c r="G67" s="2"/>
      <c r="H67" s="2">
        <v>3.8000000000001819</v>
      </c>
      <c r="I67" s="2">
        <v>-23.800000000000182</v>
      </c>
      <c r="J67" s="2">
        <v>-4.1999999999998181</v>
      </c>
      <c r="L67" s="5">
        <v>1140.0000000000546</v>
      </c>
      <c r="M67" s="5">
        <v>-7140.0000000000546</v>
      </c>
      <c r="N67" s="5">
        <v>-1259.9999999999454</v>
      </c>
      <c r="O67" s="9">
        <v>45.782000000000053</v>
      </c>
    </row>
    <row r="68" spans="1:15">
      <c r="A68" t="s">
        <v>230</v>
      </c>
      <c r="B68" s="9">
        <v>2430</v>
      </c>
      <c r="C68" s="9">
        <v>2480</v>
      </c>
      <c r="D68" s="9">
        <v>2421.6</v>
      </c>
      <c r="E68" s="9">
        <v>2458.6</v>
      </c>
      <c r="G68" s="2"/>
      <c r="H68" s="2">
        <v>25</v>
      </c>
      <c r="I68" s="2">
        <v>-33.400000000000091</v>
      </c>
      <c r="J68" s="2">
        <v>3.5999999999999091</v>
      </c>
      <c r="L68" s="5">
        <v>7500</v>
      </c>
      <c r="M68" s="5">
        <v>-10020.000000000027</v>
      </c>
      <c r="N68" s="5">
        <v>1079.9999999999727</v>
      </c>
      <c r="O68" s="9">
        <v>46.016000000000048</v>
      </c>
    </row>
    <row r="69" spans="1:15">
      <c r="A69" t="s">
        <v>231</v>
      </c>
      <c r="B69" s="9">
        <v>2462</v>
      </c>
      <c r="C69" s="9">
        <v>2547.4</v>
      </c>
      <c r="D69" s="9">
        <v>2461</v>
      </c>
      <c r="E69" s="9">
        <v>2536</v>
      </c>
      <c r="G69" s="2"/>
      <c r="H69" s="2">
        <v>92.400000000000091</v>
      </c>
      <c r="I69" s="2">
        <v>6</v>
      </c>
      <c r="J69" s="2">
        <v>81</v>
      </c>
      <c r="L69" s="5">
        <v>27720.000000000029</v>
      </c>
      <c r="M69" s="5">
        <v>1800</v>
      </c>
      <c r="N69" s="5">
        <v>24300</v>
      </c>
      <c r="O69" s="9">
        <v>48.338000000000044</v>
      </c>
    </row>
    <row r="70" spans="1:15">
      <c r="A70" t="s">
        <v>232</v>
      </c>
      <c r="B70" s="9">
        <v>2526.8000000000002</v>
      </c>
      <c r="C70" s="9">
        <v>2543</v>
      </c>
      <c r="D70" s="9">
        <v>2521</v>
      </c>
      <c r="E70" s="9">
        <v>2527.8000000000002</v>
      </c>
      <c r="G70" s="2">
        <v>72.800000000000182</v>
      </c>
      <c r="H70" s="2">
        <v>88</v>
      </c>
      <c r="I70" s="2">
        <v>66</v>
      </c>
      <c r="J70" s="2">
        <v>72.800000000000182</v>
      </c>
      <c r="L70" s="5">
        <v>26400</v>
      </c>
      <c r="M70" s="5">
        <v>19800</v>
      </c>
      <c r="N70" s="5">
        <v>21840.000000000055</v>
      </c>
      <c r="O70" s="9">
        <v>48.092000000000056</v>
      </c>
    </row>
    <row r="71" spans="1:15">
      <c r="A71" t="s">
        <v>233</v>
      </c>
      <c r="B71" s="9">
        <v>2534.8000000000002</v>
      </c>
      <c r="C71" s="9">
        <v>2540.8000000000002</v>
      </c>
      <c r="D71" s="9">
        <v>2440.8000000000002</v>
      </c>
      <c r="E71" s="9">
        <v>2448.4</v>
      </c>
      <c r="F71">
        <v>-1</v>
      </c>
      <c r="G71" s="2"/>
      <c r="H71" s="2">
        <v>-6</v>
      </c>
      <c r="I71" s="2">
        <v>94</v>
      </c>
      <c r="J71" s="2">
        <v>86.400000000000091</v>
      </c>
      <c r="L71" s="5">
        <v>-1800</v>
      </c>
      <c r="M71" s="5">
        <v>28200</v>
      </c>
      <c r="N71" s="5">
        <v>25920.000000000029</v>
      </c>
      <c r="O71" s="9">
        <v>50.684000000000061</v>
      </c>
    </row>
    <row r="72" spans="1:15">
      <c r="A72" t="s">
        <v>234</v>
      </c>
      <c r="B72" s="9">
        <v>2459.6</v>
      </c>
      <c r="C72" s="9">
        <v>2514.4</v>
      </c>
      <c r="D72" s="9">
        <v>2443.6</v>
      </c>
      <c r="E72" s="9">
        <v>2488.1999999999998</v>
      </c>
      <c r="G72" s="2"/>
      <c r="H72" s="2">
        <v>20.400000000000091</v>
      </c>
      <c r="I72" s="2">
        <v>91.200000000000273</v>
      </c>
      <c r="J72" s="2">
        <v>46.600000000000364</v>
      </c>
      <c r="L72" s="5">
        <v>6120.0000000000273</v>
      </c>
      <c r="M72" s="5">
        <v>27360.00000000008</v>
      </c>
      <c r="N72" s="5">
        <v>13980.000000000109</v>
      </c>
      <c r="O72" s="9">
        <v>49.490000000000073</v>
      </c>
    </row>
    <row r="73" spans="1:15">
      <c r="A73" t="s">
        <v>235</v>
      </c>
      <c r="B73" s="9">
        <v>2488.1999999999998</v>
      </c>
      <c r="C73" s="9">
        <v>2507.8000000000002</v>
      </c>
      <c r="D73" s="9">
        <v>2450.4</v>
      </c>
      <c r="E73" s="9">
        <v>2469.8000000000002</v>
      </c>
      <c r="G73" s="2"/>
      <c r="H73" s="2">
        <v>27</v>
      </c>
      <c r="I73" s="2">
        <v>84.400000000000091</v>
      </c>
      <c r="J73" s="2">
        <v>65</v>
      </c>
      <c r="L73" s="5">
        <v>8100</v>
      </c>
      <c r="M73" s="5">
        <v>25320.000000000029</v>
      </c>
      <c r="N73" s="5">
        <v>19500</v>
      </c>
      <c r="O73" s="9">
        <v>50.042000000000058</v>
      </c>
    </row>
    <row r="74" spans="1:15">
      <c r="A74" t="s">
        <v>236</v>
      </c>
      <c r="B74" s="9">
        <v>2469.8000000000002</v>
      </c>
      <c r="C74" s="9">
        <v>2490</v>
      </c>
      <c r="D74" s="9">
        <v>2430.6</v>
      </c>
      <c r="E74" s="9">
        <v>2444.1999999999998</v>
      </c>
      <c r="G74" s="2">
        <v>90.600000000000364</v>
      </c>
      <c r="H74" s="2">
        <v>44.800000000000182</v>
      </c>
      <c r="I74" s="2">
        <v>104.20000000000027</v>
      </c>
      <c r="J74" s="2">
        <v>90.600000000000364</v>
      </c>
      <c r="L74" s="5">
        <v>13440.000000000055</v>
      </c>
      <c r="M74" s="5">
        <v>31260.00000000008</v>
      </c>
      <c r="N74" s="5">
        <v>27180.000000000109</v>
      </c>
      <c r="O74" s="9">
        <v>50.810000000000073</v>
      </c>
    </row>
    <row r="75" spans="1:15">
      <c r="A75" t="s">
        <v>237</v>
      </c>
      <c r="B75" s="9">
        <v>2426</v>
      </c>
      <c r="C75" s="9">
        <v>2446.6</v>
      </c>
      <c r="D75" s="9">
        <v>2415</v>
      </c>
      <c r="E75" s="9">
        <v>2435.4</v>
      </c>
      <c r="F75">
        <v>1</v>
      </c>
      <c r="G75" s="2"/>
      <c r="H75" s="2">
        <v>20.599999999999909</v>
      </c>
      <c r="I75" s="2">
        <v>-11</v>
      </c>
      <c r="J75" s="2">
        <v>9.4000000000000909</v>
      </c>
      <c r="K75">
        <v>1</v>
      </c>
      <c r="L75" s="5">
        <v>6179.9999999999727</v>
      </c>
      <c r="M75" s="5">
        <v>-3300</v>
      </c>
      <c r="N75" s="5">
        <v>2820.0000000000273</v>
      </c>
      <c r="O75" s="9">
        <v>51.092000000000077</v>
      </c>
    </row>
    <row r="76" spans="1:15">
      <c r="A76" t="s">
        <v>238</v>
      </c>
      <c r="B76" s="9">
        <v>2451.6</v>
      </c>
      <c r="C76" s="9">
        <v>2521.1999999999998</v>
      </c>
      <c r="D76" s="9">
        <v>2447.1999999999998</v>
      </c>
      <c r="E76" s="9">
        <v>2483.8000000000002</v>
      </c>
      <c r="G76" s="2"/>
      <c r="H76" s="2">
        <v>95.199999999999818</v>
      </c>
      <c r="I76" s="2">
        <v>21.199999999999818</v>
      </c>
      <c r="J76" s="2">
        <v>57.800000000000182</v>
      </c>
      <c r="L76" s="5">
        <v>28559.999999999945</v>
      </c>
      <c r="M76" s="5">
        <v>6359.9999999999454</v>
      </c>
      <c r="N76" s="5">
        <v>17340.000000000055</v>
      </c>
      <c r="O76" s="9">
        <v>52.544000000000082</v>
      </c>
    </row>
    <row r="77" spans="1:15">
      <c r="A77" t="s">
        <v>239</v>
      </c>
      <c r="B77" s="9">
        <v>2503.8000000000002</v>
      </c>
      <c r="C77" s="9">
        <v>2527.8000000000002</v>
      </c>
      <c r="D77" s="9">
        <v>2492.4</v>
      </c>
      <c r="E77" s="9">
        <v>2515.8000000000002</v>
      </c>
      <c r="G77" s="2"/>
      <c r="H77" s="2">
        <v>101.80000000000018</v>
      </c>
      <c r="I77" s="2">
        <v>66.400000000000091</v>
      </c>
      <c r="J77" s="2">
        <v>89.800000000000182</v>
      </c>
      <c r="L77" s="5">
        <v>30540.000000000055</v>
      </c>
      <c r="M77" s="5">
        <v>19920.000000000029</v>
      </c>
      <c r="N77" s="5">
        <v>26940.000000000055</v>
      </c>
      <c r="O77" s="9">
        <v>53.504000000000083</v>
      </c>
    </row>
    <row r="78" spans="1:15">
      <c r="A78" t="s">
        <v>240</v>
      </c>
      <c r="B78" s="9">
        <v>2509</v>
      </c>
      <c r="C78" s="9">
        <v>2531.6</v>
      </c>
      <c r="D78" s="9">
        <v>2495</v>
      </c>
      <c r="E78" s="9">
        <v>2515.4</v>
      </c>
      <c r="G78" s="2">
        <v>89.400000000000091</v>
      </c>
      <c r="H78" s="2">
        <v>105.59999999999991</v>
      </c>
      <c r="I78" s="2">
        <v>69</v>
      </c>
      <c r="J78" s="2">
        <v>89.400000000000091</v>
      </c>
      <c r="L78" s="5">
        <v>31679.999999999971</v>
      </c>
      <c r="M78" s="5">
        <v>20700</v>
      </c>
      <c r="N78" s="5">
        <v>26820.000000000029</v>
      </c>
      <c r="O78" s="9">
        <v>53.492000000000083</v>
      </c>
    </row>
    <row r="79" spans="1:15">
      <c r="A79" t="s">
        <v>241</v>
      </c>
      <c r="B79" s="9">
        <v>2533.6</v>
      </c>
      <c r="C79" s="9">
        <v>2563</v>
      </c>
      <c r="D79" s="9">
        <v>2525.6</v>
      </c>
      <c r="E79" s="9">
        <v>2535.8000000000002</v>
      </c>
      <c r="F79">
        <v>-1</v>
      </c>
      <c r="G79" s="2"/>
      <c r="H79" s="2">
        <v>-29.400000000000091</v>
      </c>
      <c r="I79" s="2">
        <v>8</v>
      </c>
      <c r="J79" s="2">
        <v>-2.2000000000002728</v>
      </c>
      <c r="L79" s="5">
        <v>-8820.0000000000273</v>
      </c>
      <c r="M79" s="5">
        <v>2400</v>
      </c>
      <c r="N79" s="5">
        <v>-660.00000000008185</v>
      </c>
      <c r="O79" s="9">
        <v>53.426000000000073</v>
      </c>
    </row>
    <row r="80" spans="1:15">
      <c r="A80" t="s">
        <v>242</v>
      </c>
      <c r="B80" s="9">
        <v>2538</v>
      </c>
      <c r="C80" s="9">
        <v>2542</v>
      </c>
      <c r="D80" s="9">
        <v>2502.1999999999998</v>
      </c>
      <c r="E80" s="9">
        <v>2518.8000000000002</v>
      </c>
      <c r="G80" s="2"/>
      <c r="H80" s="2">
        <v>-8.4000000000000909</v>
      </c>
      <c r="I80" s="2">
        <v>31.400000000000091</v>
      </c>
      <c r="J80" s="2">
        <v>14.799999999999727</v>
      </c>
      <c r="L80" s="5">
        <v>-2520.0000000000273</v>
      </c>
      <c r="M80" s="5">
        <v>9420.0000000000273</v>
      </c>
      <c r="N80" s="5">
        <v>4439.9999999999181</v>
      </c>
      <c r="O80" s="9">
        <v>53.936000000000071</v>
      </c>
    </row>
    <row r="81" spans="1:15">
      <c r="A81" t="s">
        <v>243</v>
      </c>
      <c r="B81" s="9">
        <v>2511.8000000000002</v>
      </c>
      <c r="C81" s="9">
        <v>2545.6</v>
      </c>
      <c r="D81" s="9">
        <v>2508</v>
      </c>
      <c r="E81" s="9">
        <v>2532.1999999999998</v>
      </c>
      <c r="G81" s="2"/>
      <c r="H81" s="2">
        <v>-12</v>
      </c>
      <c r="I81" s="2">
        <v>25.599999999999909</v>
      </c>
      <c r="J81" s="2">
        <v>1.4000000000000909</v>
      </c>
      <c r="L81" s="5">
        <v>-3600</v>
      </c>
      <c r="M81" s="5">
        <v>7679.9999999999727</v>
      </c>
      <c r="N81" s="5">
        <v>420.00000000002728</v>
      </c>
      <c r="O81" s="9">
        <v>53.534000000000084</v>
      </c>
    </row>
    <row r="82" spans="1:15">
      <c r="A82" t="s">
        <v>244</v>
      </c>
      <c r="B82" s="9">
        <v>2541</v>
      </c>
      <c r="C82" s="9">
        <v>2544.8000000000002</v>
      </c>
      <c r="D82" s="9">
        <v>2505.8000000000002</v>
      </c>
      <c r="E82" s="9">
        <v>2519.4</v>
      </c>
      <c r="G82" s="2"/>
      <c r="H82" s="2">
        <v>-11.200000000000273</v>
      </c>
      <c r="I82" s="2">
        <v>27.799999999999727</v>
      </c>
      <c r="J82" s="2">
        <v>14.199999999999818</v>
      </c>
      <c r="L82" s="5">
        <v>-3360.0000000000819</v>
      </c>
      <c r="M82" s="5">
        <v>8339.9999999999181</v>
      </c>
      <c r="N82" s="5">
        <v>4259.9999999999454</v>
      </c>
      <c r="O82" s="9">
        <v>53.918000000000085</v>
      </c>
    </row>
    <row r="83" spans="1:15">
      <c r="A83" t="s">
        <v>245</v>
      </c>
      <c r="B83" s="9">
        <v>2516.1999999999998</v>
      </c>
      <c r="C83" s="9">
        <v>2522.8000000000002</v>
      </c>
      <c r="D83" s="9">
        <v>2461.6</v>
      </c>
      <c r="E83" s="9">
        <v>2479.8000000000002</v>
      </c>
      <c r="G83" s="2">
        <v>53.799999999999727</v>
      </c>
      <c r="H83" s="2">
        <v>10.799999999999727</v>
      </c>
      <c r="I83" s="2">
        <v>72</v>
      </c>
      <c r="J83" s="2">
        <v>53.799999999999727</v>
      </c>
      <c r="L83" s="5">
        <v>3239.9999999999181</v>
      </c>
      <c r="M83" s="5">
        <v>21600</v>
      </c>
      <c r="N83" s="5">
        <v>16139.999999999918</v>
      </c>
      <c r="O83" s="9">
        <v>55.106000000000073</v>
      </c>
    </row>
    <row r="84" spans="1:15">
      <c r="A84" t="s">
        <v>246</v>
      </c>
      <c r="B84" s="9">
        <v>2480</v>
      </c>
      <c r="C84" s="9">
        <v>2488</v>
      </c>
      <c r="D84" s="9">
        <v>2466.6</v>
      </c>
      <c r="E84" s="9">
        <v>2475.1999999999998</v>
      </c>
      <c r="F84">
        <v>-1</v>
      </c>
      <c r="G84" s="2">
        <v>4.8000000000001819</v>
      </c>
      <c r="H84" s="2">
        <v>-8</v>
      </c>
      <c r="I84" s="2">
        <v>13.400000000000091</v>
      </c>
      <c r="J84" s="2">
        <v>4.8000000000001819</v>
      </c>
      <c r="L84" s="5">
        <v>-2400</v>
      </c>
      <c r="M84" s="5">
        <v>4020.0000000000273</v>
      </c>
      <c r="N84" s="5">
        <v>1440.0000000000546</v>
      </c>
      <c r="O84" s="9">
        <v>55.250000000000071</v>
      </c>
    </row>
    <row r="85" spans="1:15">
      <c r="A85" t="s">
        <v>247</v>
      </c>
      <c r="B85" s="9">
        <v>2474.4</v>
      </c>
      <c r="C85" s="9">
        <v>2529</v>
      </c>
      <c r="D85" s="9">
        <v>2453</v>
      </c>
      <c r="E85" s="9">
        <v>2518.1999999999998</v>
      </c>
      <c r="F85">
        <v>1</v>
      </c>
      <c r="G85" s="2"/>
      <c r="H85" s="2">
        <v>54.599999999999909</v>
      </c>
      <c r="I85" s="2">
        <v>-21.400000000000091</v>
      </c>
      <c r="J85" s="2">
        <v>43.799999999999727</v>
      </c>
      <c r="L85" s="5">
        <v>16379.999999999973</v>
      </c>
      <c r="M85" s="5">
        <v>-6420.0000000000273</v>
      </c>
      <c r="N85" s="5">
        <v>13139.999999999918</v>
      </c>
      <c r="O85" s="9">
        <v>56.564000000000057</v>
      </c>
    </row>
    <row r="86" spans="1:15">
      <c r="A86" t="s">
        <v>248</v>
      </c>
      <c r="B86" s="9">
        <v>2525</v>
      </c>
      <c r="C86" s="9">
        <v>2585.6</v>
      </c>
      <c r="D86" s="9">
        <v>2519.1999999999998</v>
      </c>
      <c r="E86" s="9">
        <v>2575.8000000000002</v>
      </c>
      <c r="G86" s="2"/>
      <c r="H86" s="2">
        <v>111.19999999999982</v>
      </c>
      <c r="I86" s="2">
        <v>44.799999999999727</v>
      </c>
      <c r="J86" s="2">
        <v>101.40000000000009</v>
      </c>
      <c r="L86" s="5">
        <v>33359.999999999942</v>
      </c>
      <c r="M86" s="5">
        <v>13439.999999999918</v>
      </c>
      <c r="N86" s="5">
        <v>30420.000000000029</v>
      </c>
      <c r="O86" s="9">
        <v>58.292000000000073</v>
      </c>
    </row>
    <row r="87" spans="1:15">
      <c r="A87" t="s">
        <v>249</v>
      </c>
      <c r="B87" s="9">
        <v>2579.1999999999998</v>
      </c>
      <c r="C87" s="9">
        <v>2617</v>
      </c>
      <c r="D87" s="9">
        <v>2574.4</v>
      </c>
      <c r="E87" s="9">
        <v>2598.4</v>
      </c>
      <c r="G87" s="2">
        <v>124</v>
      </c>
      <c r="H87" s="2">
        <v>142.59999999999991</v>
      </c>
      <c r="I87" s="2">
        <v>100</v>
      </c>
      <c r="J87" s="2">
        <v>124</v>
      </c>
      <c r="L87" s="5">
        <v>42779.999999999971</v>
      </c>
      <c r="M87" s="5">
        <v>30000</v>
      </c>
      <c r="N87" s="5">
        <v>37200</v>
      </c>
      <c r="O87" s="9">
        <v>58.97000000000007</v>
      </c>
    </row>
    <row r="88" spans="1:15">
      <c r="A88" t="s">
        <v>250</v>
      </c>
      <c r="B88" s="9">
        <v>2593.6</v>
      </c>
      <c r="C88" s="9">
        <v>2607</v>
      </c>
      <c r="D88" s="9">
        <v>2582.4</v>
      </c>
      <c r="E88" s="9">
        <v>2598.4</v>
      </c>
      <c r="F88">
        <v>-1</v>
      </c>
      <c r="G88" s="2"/>
      <c r="H88" s="2">
        <v>-13.400000000000091</v>
      </c>
      <c r="I88" s="2">
        <v>11.199999999999818</v>
      </c>
      <c r="J88" s="2">
        <v>-4.8000000000001819</v>
      </c>
      <c r="K88">
        <v>1</v>
      </c>
      <c r="L88" s="5">
        <v>-4020.0000000000273</v>
      </c>
      <c r="M88" s="5">
        <v>3359.9999999999454</v>
      </c>
      <c r="N88" s="5">
        <v>-1440.0000000000546</v>
      </c>
      <c r="O88" s="9">
        <v>58.826000000000072</v>
      </c>
    </row>
    <row r="89" spans="1:15">
      <c r="A89" t="s">
        <v>251</v>
      </c>
      <c r="B89" s="9">
        <v>2602</v>
      </c>
      <c r="C89" s="9">
        <v>2616.8000000000002</v>
      </c>
      <c r="D89" s="9">
        <v>2590.6</v>
      </c>
      <c r="E89" s="9">
        <v>2599.1999999999998</v>
      </c>
      <c r="G89" s="2"/>
      <c r="H89" s="2">
        <v>-23.200000000000273</v>
      </c>
      <c r="I89" s="2">
        <v>3</v>
      </c>
      <c r="J89" s="2">
        <v>-5.5999999999999091</v>
      </c>
      <c r="L89" s="5">
        <v>-6960.0000000000819</v>
      </c>
      <c r="M89" s="5">
        <v>900</v>
      </c>
      <c r="N89" s="5">
        <v>-1679.9999999999727</v>
      </c>
      <c r="O89" s="9">
        <v>58.802000000000071</v>
      </c>
    </row>
    <row r="90" spans="1:15">
      <c r="A90" t="s">
        <v>252</v>
      </c>
      <c r="B90" s="9">
        <v>2589.6</v>
      </c>
      <c r="C90" s="9">
        <v>2613.8000000000002</v>
      </c>
      <c r="D90" s="9">
        <v>2562</v>
      </c>
      <c r="E90" s="9">
        <v>2573.8000000000002</v>
      </c>
      <c r="G90" s="2">
        <v>19.799999999999727</v>
      </c>
      <c r="H90" s="2">
        <v>-20.200000000000273</v>
      </c>
      <c r="I90" s="2">
        <v>31.599999999999909</v>
      </c>
      <c r="J90" s="2">
        <v>19.799999999999727</v>
      </c>
      <c r="L90" s="5">
        <v>-6060.0000000000819</v>
      </c>
      <c r="M90" s="5">
        <v>9479.9999999999727</v>
      </c>
      <c r="N90" s="5">
        <v>5939.9999999999181</v>
      </c>
      <c r="O90" s="9">
        <v>59.564000000000057</v>
      </c>
    </row>
    <row r="91" spans="1:15">
      <c r="A91" t="s">
        <v>253</v>
      </c>
      <c r="B91" s="9">
        <v>2583.8000000000002</v>
      </c>
      <c r="C91" s="9">
        <v>2605</v>
      </c>
      <c r="D91" s="9">
        <v>2558.8000000000002</v>
      </c>
      <c r="E91" s="9">
        <v>2589</v>
      </c>
      <c r="F91">
        <v>1</v>
      </c>
      <c r="G91" s="2"/>
      <c r="H91" s="2">
        <v>21.199999999999818</v>
      </c>
      <c r="I91" s="2">
        <v>-25</v>
      </c>
      <c r="J91" s="2">
        <v>5.1999999999998181</v>
      </c>
      <c r="L91" s="5">
        <v>6359.9999999999454</v>
      </c>
      <c r="M91" s="5">
        <v>-7500</v>
      </c>
      <c r="N91" s="5">
        <v>1559.9999999999454</v>
      </c>
      <c r="O91" s="9">
        <v>59.720000000000056</v>
      </c>
    </row>
    <row r="92" spans="1:15">
      <c r="A92" t="s">
        <v>254</v>
      </c>
      <c r="B92" s="9">
        <v>2578</v>
      </c>
      <c r="C92" s="9">
        <v>2602</v>
      </c>
      <c r="D92" s="9">
        <v>2572</v>
      </c>
      <c r="E92" s="9">
        <v>2579</v>
      </c>
      <c r="G92" s="2"/>
      <c r="H92" s="2">
        <v>18.199999999999818</v>
      </c>
      <c r="I92" s="2">
        <v>-11.800000000000182</v>
      </c>
      <c r="J92" s="2">
        <v>-4.8000000000001819</v>
      </c>
      <c r="L92" s="5">
        <v>5459.9999999999454</v>
      </c>
      <c r="M92" s="5">
        <v>-3540.0000000000546</v>
      </c>
      <c r="N92" s="5">
        <v>-1440.0000000000546</v>
      </c>
      <c r="O92" s="9">
        <v>59.420000000000059</v>
      </c>
    </row>
    <row r="93" spans="1:15">
      <c r="A93" t="s">
        <v>255</v>
      </c>
      <c r="B93" s="9">
        <v>2573.6</v>
      </c>
      <c r="C93" s="9">
        <v>2634.8</v>
      </c>
      <c r="D93" s="9">
        <v>2565.8000000000002</v>
      </c>
      <c r="E93" s="9">
        <v>2624.6</v>
      </c>
      <c r="G93" s="2"/>
      <c r="H93" s="2">
        <v>51</v>
      </c>
      <c r="I93" s="2">
        <v>-18</v>
      </c>
      <c r="J93" s="2">
        <v>40.799999999999727</v>
      </c>
      <c r="L93" s="5">
        <v>15300</v>
      </c>
      <c r="M93" s="5">
        <v>-5400</v>
      </c>
      <c r="N93" s="5">
        <v>12239.999999999918</v>
      </c>
      <c r="O93" s="9">
        <v>60.788000000000046</v>
      </c>
    </row>
    <row r="94" spans="1:15">
      <c r="A94" t="s">
        <v>256</v>
      </c>
      <c r="B94" s="9">
        <v>2638</v>
      </c>
      <c r="C94" s="9">
        <v>2656</v>
      </c>
      <c r="D94" s="9">
        <v>2623</v>
      </c>
      <c r="E94" s="9">
        <v>2631</v>
      </c>
      <c r="G94" s="2"/>
      <c r="H94" s="2">
        <v>72.199999999999818</v>
      </c>
      <c r="I94" s="2">
        <v>39.199999999999818</v>
      </c>
      <c r="J94" s="2">
        <v>47.199999999999818</v>
      </c>
      <c r="L94" s="5">
        <v>21659.999999999945</v>
      </c>
      <c r="M94" s="5">
        <v>11759.999999999945</v>
      </c>
      <c r="N94" s="5">
        <v>14159.999999999945</v>
      </c>
      <c r="O94" s="9">
        <v>60.980000000000061</v>
      </c>
    </row>
    <row r="95" spans="1:15">
      <c r="A95" t="s">
        <v>257</v>
      </c>
      <c r="B95" s="9">
        <v>2625.6</v>
      </c>
      <c r="C95" s="9">
        <v>2637.2</v>
      </c>
      <c r="D95" s="9">
        <v>2612</v>
      </c>
      <c r="E95" s="9">
        <v>2628</v>
      </c>
      <c r="G95" s="2">
        <v>44.199999999999818</v>
      </c>
      <c r="H95" s="2">
        <v>53.399999999999636</v>
      </c>
      <c r="I95" s="2">
        <v>28.199999999999818</v>
      </c>
      <c r="J95" s="2">
        <v>44.199999999999818</v>
      </c>
      <c r="L95" s="5">
        <v>16019.999999999891</v>
      </c>
      <c r="M95" s="5">
        <v>8459.9999999999454</v>
      </c>
      <c r="N95" s="5">
        <v>13259.999999999945</v>
      </c>
      <c r="O95" s="9">
        <v>60.890000000000057</v>
      </c>
    </row>
    <row r="96" spans="1:15">
      <c r="A96" t="s">
        <v>258</v>
      </c>
      <c r="B96" s="9">
        <v>2633.6</v>
      </c>
      <c r="C96" s="9">
        <v>2639.4</v>
      </c>
      <c r="D96" s="9">
        <v>2588</v>
      </c>
      <c r="E96" s="9">
        <v>2602.4</v>
      </c>
      <c r="F96">
        <v>-1</v>
      </c>
      <c r="G96" s="2"/>
      <c r="H96" s="2">
        <v>-5.8000000000001819</v>
      </c>
      <c r="I96" s="2">
        <v>45.599999999999909</v>
      </c>
      <c r="J96" s="2">
        <v>31.199999999999818</v>
      </c>
      <c r="L96" s="5">
        <v>-1740.0000000000546</v>
      </c>
      <c r="M96" s="5">
        <v>13679.999999999973</v>
      </c>
      <c r="N96" s="5">
        <v>9359.9999999999454</v>
      </c>
      <c r="O96" s="9">
        <v>61.826000000000057</v>
      </c>
    </row>
    <row r="97" spans="1:15">
      <c r="A97" t="s">
        <v>259</v>
      </c>
      <c r="B97" s="9">
        <v>2604.4</v>
      </c>
      <c r="C97" s="9">
        <v>2620</v>
      </c>
      <c r="D97" s="9">
        <v>2589</v>
      </c>
      <c r="E97" s="9">
        <v>2595.6</v>
      </c>
      <c r="G97" s="2"/>
      <c r="H97" s="2">
        <v>13.599999999999909</v>
      </c>
      <c r="I97" s="2">
        <v>44.599999999999909</v>
      </c>
      <c r="J97" s="2">
        <v>38</v>
      </c>
      <c r="L97" s="5">
        <v>4079.9999999999727</v>
      </c>
      <c r="M97" s="5">
        <v>13379.999999999973</v>
      </c>
      <c r="N97" s="5">
        <v>11400</v>
      </c>
      <c r="O97" s="9">
        <v>62.030000000000058</v>
      </c>
    </row>
    <row r="98" spans="1:15">
      <c r="A98" t="s">
        <v>260</v>
      </c>
      <c r="B98" s="9">
        <v>2597</v>
      </c>
      <c r="C98" s="9">
        <v>2599.8000000000002</v>
      </c>
      <c r="D98" s="9">
        <v>2550.1999999999998</v>
      </c>
      <c r="E98" s="9">
        <v>2560.6</v>
      </c>
      <c r="G98" s="2"/>
      <c r="H98" s="2">
        <v>33.799999999999727</v>
      </c>
      <c r="I98" s="2">
        <v>83.400000000000091</v>
      </c>
      <c r="J98" s="2">
        <v>73</v>
      </c>
      <c r="L98" s="5">
        <v>10139.999999999918</v>
      </c>
      <c r="M98" s="5">
        <v>25020.000000000029</v>
      </c>
      <c r="N98" s="5">
        <v>21900</v>
      </c>
      <c r="O98" s="9">
        <v>63.080000000000055</v>
      </c>
    </row>
    <row r="99" spans="1:15">
      <c r="A99" t="s">
        <v>261</v>
      </c>
      <c r="B99" s="9">
        <v>2564.6</v>
      </c>
      <c r="C99" s="9">
        <v>2567.4</v>
      </c>
      <c r="D99" s="9">
        <v>2544.1999999999998</v>
      </c>
      <c r="E99" s="9">
        <v>2553.1999999999998</v>
      </c>
      <c r="G99" s="2"/>
      <c r="H99" s="2">
        <v>66.199999999999818</v>
      </c>
      <c r="I99" s="2">
        <v>89.400000000000091</v>
      </c>
      <c r="J99" s="2">
        <v>80.400000000000091</v>
      </c>
      <c r="L99" s="5">
        <v>19859.999999999945</v>
      </c>
      <c r="M99" s="5">
        <v>26820.000000000029</v>
      </c>
      <c r="N99" s="5">
        <v>24120.000000000029</v>
      </c>
      <c r="O99" s="9">
        <v>63.302000000000056</v>
      </c>
    </row>
    <row r="100" spans="1:15">
      <c r="A100" t="s">
        <v>262</v>
      </c>
      <c r="B100" s="9">
        <v>2548</v>
      </c>
      <c r="C100" s="9">
        <v>2559</v>
      </c>
      <c r="D100" s="9">
        <v>2530.4</v>
      </c>
      <c r="E100" s="9">
        <v>2535</v>
      </c>
      <c r="G100" s="2"/>
      <c r="H100" s="2">
        <v>74.599999999999909</v>
      </c>
      <c r="I100" s="2">
        <v>103.19999999999982</v>
      </c>
      <c r="J100" s="2">
        <v>98.599999999999909</v>
      </c>
      <c r="L100" s="5">
        <v>22379.999999999971</v>
      </c>
      <c r="M100" s="5">
        <v>30959.999999999945</v>
      </c>
      <c r="N100" s="5">
        <v>29579.999999999971</v>
      </c>
      <c r="O100" s="9">
        <v>63.848000000000056</v>
      </c>
    </row>
    <row r="101" spans="1:15">
      <c r="A101" t="s">
        <v>263</v>
      </c>
      <c r="B101" s="9">
        <v>2536.1999999999998</v>
      </c>
      <c r="C101" s="9">
        <v>2539.6</v>
      </c>
      <c r="D101" s="9">
        <v>2467</v>
      </c>
      <c r="E101" s="9">
        <v>2477.8000000000002</v>
      </c>
      <c r="G101" s="2"/>
      <c r="H101" s="2">
        <v>94</v>
      </c>
      <c r="I101" s="2">
        <v>166.59999999999991</v>
      </c>
      <c r="J101" s="2">
        <v>155.79999999999973</v>
      </c>
      <c r="L101" s="5">
        <v>28200</v>
      </c>
      <c r="M101" s="5">
        <v>49979.999999999971</v>
      </c>
      <c r="N101" s="5">
        <v>46739.99999999992</v>
      </c>
      <c r="O101" s="9">
        <v>65.56400000000005</v>
      </c>
    </row>
    <row r="102" spans="1:15">
      <c r="A102" t="s">
        <v>264</v>
      </c>
      <c r="B102" s="9">
        <v>2459.4</v>
      </c>
      <c r="C102" s="9">
        <v>2459.8000000000002</v>
      </c>
      <c r="D102" s="9">
        <v>2365.1999999999998</v>
      </c>
      <c r="E102" s="9">
        <v>2386</v>
      </c>
      <c r="G102" s="2"/>
      <c r="H102" s="2">
        <v>173.79999999999973</v>
      </c>
      <c r="I102" s="2">
        <v>268.40000000000009</v>
      </c>
      <c r="J102" s="2">
        <v>247.59999999999991</v>
      </c>
      <c r="L102" s="5">
        <v>52139.99999999992</v>
      </c>
      <c r="M102" s="5">
        <v>80520.000000000029</v>
      </c>
      <c r="N102" s="5">
        <v>74279.999999999971</v>
      </c>
      <c r="O102" s="9">
        <v>68.318000000000055</v>
      </c>
    </row>
    <row r="103" spans="1:15">
      <c r="A103" t="s">
        <v>265</v>
      </c>
      <c r="B103" s="9">
        <v>2394</v>
      </c>
      <c r="C103" s="9">
        <v>2409</v>
      </c>
      <c r="D103" s="9">
        <v>2386.1999999999998</v>
      </c>
      <c r="E103" s="9">
        <v>2400.4</v>
      </c>
      <c r="G103" s="2">
        <v>246.59999999999991</v>
      </c>
      <c r="H103" s="2">
        <v>224.59999999999991</v>
      </c>
      <c r="I103" s="2">
        <v>247.40000000000009</v>
      </c>
      <c r="J103" s="2">
        <v>233.19999999999982</v>
      </c>
      <c r="L103" s="5">
        <v>67379.999999999971</v>
      </c>
      <c r="M103" s="5">
        <v>74220.000000000029</v>
      </c>
      <c r="N103" s="5">
        <v>69959.999999999942</v>
      </c>
      <c r="O103" s="9">
        <v>67.886000000000053</v>
      </c>
    </row>
    <row r="104" spans="1:15">
      <c r="A104" t="s">
        <v>266</v>
      </c>
      <c r="B104" s="9">
        <v>2400.1999999999998</v>
      </c>
      <c r="C104" s="9">
        <v>2412.8000000000002</v>
      </c>
      <c r="D104" s="9">
        <v>2380</v>
      </c>
      <c r="E104" s="9">
        <v>2387</v>
      </c>
      <c r="F104">
        <v>1</v>
      </c>
      <c r="G104" s="2"/>
      <c r="H104" s="2">
        <v>12.600000000000364</v>
      </c>
      <c r="I104" s="2">
        <v>-20.199999999999818</v>
      </c>
      <c r="J104" s="2">
        <v>-13.199999999999818</v>
      </c>
      <c r="K104">
        <v>1</v>
      </c>
      <c r="L104" s="5">
        <v>3780.0000000001091</v>
      </c>
      <c r="M104" s="5">
        <v>-6059.9999999999454</v>
      </c>
      <c r="N104" s="5">
        <v>-3959.9999999999454</v>
      </c>
      <c r="O104" s="9">
        <v>67.490000000000052</v>
      </c>
    </row>
    <row r="105" spans="1:15">
      <c r="A105" t="s">
        <v>267</v>
      </c>
      <c r="B105" s="9">
        <v>2397</v>
      </c>
      <c r="C105" s="9">
        <v>2401</v>
      </c>
      <c r="D105" s="9">
        <v>2362.1999999999998</v>
      </c>
      <c r="E105" s="9">
        <v>2393.4</v>
      </c>
      <c r="G105" s="2">
        <v>-6.7999999999997272</v>
      </c>
      <c r="H105" s="2">
        <v>0.8000000000001819</v>
      </c>
      <c r="I105" s="2">
        <v>-38</v>
      </c>
      <c r="J105" s="2">
        <v>-6.7999999999997272</v>
      </c>
      <c r="L105" s="5">
        <v>240.00000000005457</v>
      </c>
      <c r="M105" s="5">
        <v>-11400</v>
      </c>
      <c r="N105" s="5">
        <v>-2039.9999999999181</v>
      </c>
      <c r="O105" s="9">
        <v>67.682000000000073</v>
      </c>
    </row>
    <row r="106" spans="1:15">
      <c r="A106" t="s">
        <v>268</v>
      </c>
      <c r="B106" s="9">
        <v>2392.4</v>
      </c>
      <c r="C106" s="9">
        <v>2392.8000000000002</v>
      </c>
      <c r="D106" s="9">
        <v>2336.6</v>
      </c>
      <c r="E106" s="9">
        <v>2377.1999999999998</v>
      </c>
      <c r="F106">
        <v>-1</v>
      </c>
      <c r="G106" s="2"/>
      <c r="H106" s="2">
        <v>-0.40000000000009095</v>
      </c>
      <c r="I106" s="2">
        <v>55.800000000000182</v>
      </c>
      <c r="J106" s="2">
        <v>15.200000000000273</v>
      </c>
      <c r="L106" s="5">
        <v>-120.00000000002728</v>
      </c>
      <c r="M106" s="5">
        <v>16740.000000000055</v>
      </c>
      <c r="N106" s="5">
        <v>4560.0000000000819</v>
      </c>
      <c r="O106" s="9">
        <v>68.138000000000076</v>
      </c>
    </row>
    <row r="107" spans="1:15">
      <c r="A107" t="s">
        <v>269</v>
      </c>
      <c r="B107" s="9">
        <v>2365</v>
      </c>
      <c r="C107" s="9">
        <v>2368</v>
      </c>
      <c r="D107" s="9">
        <v>2306.8000000000002</v>
      </c>
      <c r="E107" s="9">
        <v>2313.4</v>
      </c>
      <c r="G107" s="2"/>
      <c r="H107" s="2">
        <v>24.400000000000091</v>
      </c>
      <c r="I107" s="2">
        <v>85.599999999999909</v>
      </c>
      <c r="J107" s="2">
        <v>79</v>
      </c>
      <c r="L107" s="5">
        <v>7320.0000000000273</v>
      </c>
      <c r="M107" s="5">
        <v>25679.999999999971</v>
      </c>
      <c r="N107" s="5">
        <v>23700</v>
      </c>
      <c r="O107" s="9">
        <v>70.052000000000064</v>
      </c>
    </row>
    <row r="108" spans="1:15">
      <c r="A108" t="s">
        <v>270</v>
      </c>
      <c r="B108" s="9">
        <v>2291</v>
      </c>
      <c r="C108" s="9">
        <v>2315</v>
      </c>
      <c r="D108" s="9">
        <v>2263.1999999999998</v>
      </c>
      <c r="E108" s="9">
        <v>2304</v>
      </c>
      <c r="G108" s="2"/>
      <c r="H108" s="2">
        <v>77.400000000000091</v>
      </c>
      <c r="I108" s="2">
        <v>129.20000000000027</v>
      </c>
      <c r="J108" s="2">
        <v>88.400000000000091</v>
      </c>
      <c r="L108" s="5">
        <v>23220.000000000029</v>
      </c>
      <c r="M108" s="5">
        <v>38760.00000000008</v>
      </c>
      <c r="N108" s="5">
        <v>26520.000000000029</v>
      </c>
      <c r="O108" s="9">
        <v>70.334000000000074</v>
      </c>
    </row>
    <row r="109" spans="1:15">
      <c r="A109" t="s">
        <v>271</v>
      </c>
      <c r="B109" s="9">
        <v>2290.1999999999998</v>
      </c>
      <c r="C109" s="9">
        <v>2291.4</v>
      </c>
      <c r="D109" s="9">
        <v>2131</v>
      </c>
      <c r="E109" s="9">
        <v>2158</v>
      </c>
      <c r="G109" s="2"/>
      <c r="H109" s="2">
        <v>101</v>
      </c>
      <c r="I109" s="2">
        <v>261.40000000000009</v>
      </c>
      <c r="J109" s="2">
        <v>234.40000000000009</v>
      </c>
      <c r="L109" s="5">
        <v>30300</v>
      </c>
      <c r="M109" s="5">
        <v>78420.000000000029</v>
      </c>
      <c r="N109" s="5">
        <v>70320.000000000029</v>
      </c>
      <c r="O109" s="9">
        <v>74.71400000000007</v>
      </c>
    </row>
    <row r="110" spans="1:15">
      <c r="A110" t="s">
        <v>272</v>
      </c>
      <c r="B110" s="9">
        <v>2129.8000000000002</v>
      </c>
      <c r="C110" s="9">
        <v>2147.8000000000002</v>
      </c>
      <c r="D110" s="9">
        <v>1996</v>
      </c>
      <c r="E110" s="9">
        <v>2122</v>
      </c>
      <c r="G110" s="2"/>
      <c r="H110" s="2">
        <v>244.59999999999991</v>
      </c>
      <c r="I110" s="2">
        <v>396.40000000000009</v>
      </c>
      <c r="J110" s="2">
        <v>270.40000000000009</v>
      </c>
      <c r="L110" s="5">
        <v>73379.999999999971</v>
      </c>
      <c r="M110" s="5">
        <v>118920.00000000003</v>
      </c>
      <c r="N110" s="5">
        <v>81120.000000000029</v>
      </c>
      <c r="O110" s="9">
        <v>75.794000000000068</v>
      </c>
    </row>
    <row r="111" spans="1:15">
      <c r="A111" t="s">
        <v>273</v>
      </c>
      <c r="B111" s="9">
        <v>2125</v>
      </c>
      <c r="C111" s="9">
        <v>2151</v>
      </c>
      <c r="D111" s="9">
        <v>2093.6</v>
      </c>
      <c r="E111" s="9">
        <v>2119</v>
      </c>
      <c r="G111" s="2"/>
      <c r="H111" s="2">
        <v>241.40000000000009</v>
      </c>
      <c r="I111" s="2">
        <v>298.80000000000018</v>
      </c>
      <c r="J111" s="2">
        <v>273.40000000000009</v>
      </c>
      <c r="L111" s="5">
        <v>72420.000000000029</v>
      </c>
      <c r="M111" s="5">
        <v>89640.000000000058</v>
      </c>
      <c r="N111" s="5">
        <v>82020.000000000029</v>
      </c>
      <c r="O111" s="9">
        <v>75.884000000000071</v>
      </c>
    </row>
    <row r="112" spans="1:15">
      <c r="A112" t="s">
        <v>274</v>
      </c>
      <c r="B112" s="9">
        <v>2134.6</v>
      </c>
      <c r="C112" s="9">
        <v>2180</v>
      </c>
      <c r="D112" s="9">
        <v>2095</v>
      </c>
      <c r="E112" s="9">
        <v>2119.6</v>
      </c>
      <c r="G112" s="2"/>
      <c r="H112" s="2">
        <v>212.40000000000009</v>
      </c>
      <c r="I112" s="2">
        <v>297.40000000000009</v>
      </c>
      <c r="J112" s="2">
        <v>272.80000000000018</v>
      </c>
      <c r="L112" s="5">
        <v>63720.000000000029</v>
      </c>
      <c r="M112" s="5">
        <v>89220.000000000029</v>
      </c>
      <c r="N112" s="5">
        <v>81840.000000000058</v>
      </c>
      <c r="O112" s="9">
        <v>75.866000000000071</v>
      </c>
    </row>
    <row r="113" spans="1:15">
      <c r="A113" t="s">
        <v>275</v>
      </c>
      <c r="B113" s="9">
        <v>2116</v>
      </c>
      <c r="C113" s="9">
        <v>2217.8000000000002</v>
      </c>
      <c r="D113" s="9">
        <v>2098</v>
      </c>
      <c r="E113" s="9">
        <v>2144.6</v>
      </c>
      <c r="G113" s="2"/>
      <c r="H113" s="2">
        <v>174.59999999999991</v>
      </c>
      <c r="I113" s="2">
        <v>294.40000000000009</v>
      </c>
      <c r="J113" s="2">
        <v>247.80000000000018</v>
      </c>
      <c r="L113" s="5">
        <v>52379.999999999971</v>
      </c>
      <c r="M113" s="5">
        <v>88320.000000000029</v>
      </c>
      <c r="N113" s="5">
        <v>74340.000000000058</v>
      </c>
      <c r="O113" s="9">
        <v>75.116000000000071</v>
      </c>
    </row>
    <row r="114" spans="1:15">
      <c r="A114" t="s">
        <v>276</v>
      </c>
      <c r="B114" s="9">
        <v>2158</v>
      </c>
      <c r="C114" s="9">
        <v>2173.8000000000002</v>
      </c>
      <c r="D114" s="9">
        <v>2106.8000000000002</v>
      </c>
      <c r="E114" s="9">
        <v>2162.1999999999998</v>
      </c>
      <c r="G114" s="2"/>
      <c r="H114" s="2">
        <v>218.59999999999991</v>
      </c>
      <c r="I114" s="2">
        <v>285.59999999999991</v>
      </c>
      <c r="J114" s="2">
        <v>230.20000000000027</v>
      </c>
      <c r="L114" s="5">
        <v>65579.999999999971</v>
      </c>
      <c r="M114" s="5">
        <v>85679.999999999971</v>
      </c>
      <c r="N114" s="5">
        <v>69060.000000000087</v>
      </c>
      <c r="O114" s="9">
        <v>74.588000000000079</v>
      </c>
    </row>
    <row r="115" spans="1:15">
      <c r="A115" t="s">
        <v>277</v>
      </c>
      <c r="B115" s="9">
        <v>2170</v>
      </c>
      <c r="C115" s="9">
        <v>2173.4</v>
      </c>
      <c r="D115" s="9">
        <v>2133</v>
      </c>
      <c r="E115" s="9">
        <v>2160</v>
      </c>
      <c r="G115" s="2"/>
      <c r="H115" s="2">
        <v>219</v>
      </c>
      <c r="I115" s="2">
        <v>259.40000000000009</v>
      </c>
      <c r="J115" s="2">
        <v>232.40000000000009</v>
      </c>
      <c r="L115" s="5">
        <v>65700</v>
      </c>
      <c r="M115" s="5">
        <v>77820.000000000029</v>
      </c>
      <c r="N115" s="5">
        <v>69720.000000000029</v>
      </c>
      <c r="O115" s="9">
        <v>74.654000000000067</v>
      </c>
    </row>
    <row r="116" spans="1:15">
      <c r="A116" t="s">
        <v>278</v>
      </c>
      <c r="B116" s="9">
        <v>2150.4</v>
      </c>
      <c r="C116" s="9">
        <v>2162.6</v>
      </c>
      <c r="D116" s="9">
        <v>2109.6</v>
      </c>
      <c r="E116" s="9">
        <v>2152.8000000000002</v>
      </c>
      <c r="G116" s="2"/>
      <c r="H116" s="2">
        <v>229.80000000000018</v>
      </c>
      <c r="I116" s="2">
        <v>282.80000000000018</v>
      </c>
      <c r="J116" s="2">
        <v>239.59999999999991</v>
      </c>
      <c r="L116" s="5">
        <v>68940.000000000058</v>
      </c>
      <c r="M116" s="5">
        <v>84840.000000000058</v>
      </c>
      <c r="N116" s="5">
        <v>71879.999999999971</v>
      </c>
      <c r="O116" s="9">
        <v>74.870000000000076</v>
      </c>
    </row>
    <row r="117" spans="1:15">
      <c r="A117" t="s">
        <v>279</v>
      </c>
      <c r="B117" s="9">
        <v>2140.6</v>
      </c>
      <c r="C117" s="9">
        <v>2203</v>
      </c>
      <c r="D117" s="9">
        <v>2122.1999999999998</v>
      </c>
      <c r="E117" s="9">
        <v>2169.1999999999998</v>
      </c>
      <c r="G117" s="2"/>
      <c r="H117" s="2">
        <v>189.40000000000009</v>
      </c>
      <c r="I117" s="2">
        <v>270.20000000000027</v>
      </c>
      <c r="J117" s="2">
        <v>223.20000000000027</v>
      </c>
      <c r="L117" s="5">
        <v>56820.000000000029</v>
      </c>
      <c r="M117" s="5">
        <v>81060.000000000087</v>
      </c>
      <c r="N117" s="5">
        <v>66960.000000000087</v>
      </c>
      <c r="O117" s="9">
        <v>74.378000000000085</v>
      </c>
    </row>
    <row r="118" spans="1:15">
      <c r="A118" t="s">
        <v>280</v>
      </c>
      <c r="B118" s="9">
        <v>2180</v>
      </c>
      <c r="C118" s="9">
        <v>2205</v>
      </c>
      <c r="D118" s="9">
        <v>2170.1999999999998</v>
      </c>
      <c r="E118" s="9">
        <v>2175.8000000000002</v>
      </c>
      <c r="G118" s="2"/>
      <c r="H118" s="2">
        <v>187.40000000000009</v>
      </c>
      <c r="I118" s="2">
        <v>222.20000000000027</v>
      </c>
      <c r="J118" s="2">
        <v>216.59999999999991</v>
      </c>
      <c r="L118" s="5">
        <v>56220.000000000029</v>
      </c>
      <c r="M118" s="5">
        <v>66660.000000000087</v>
      </c>
      <c r="N118" s="5">
        <v>64979.999999999971</v>
      </c>
      <c r="O118" s="9">
        <v>74.180000000000064</v>
      </c>
    </row>
    <row r="119" spans="1:15">
      <c r="A119" t="s">
        <v>281</v>
      </c>
      <c r="B119" s="9">
        <v>2145</v>
      </c>
      <c r="C119" s="9">
        <v>2165</v>
      </c>
      <c r="D119" s="9">
        <v>2104</v>
      </c>
      <c r="E119" s="9">
        <v>2130.4</v>
      </c>
      <c r="G119" s="2">
        <v>262</v>
      </c>
      <c r="H119" s="2">
        <v>227.40000000000009</v>
      </c>
      <c r="I119" s="2">
        <v>288.40000000000009</v>
      </c>
      <c r="J119" s="2">
        <v>262</v>
      </c>
      <c r="L119" s="5">
        <v>68220.000000000029</v>
      </c>
      <c r="M119" s="5">
        <v>86520.000000000029</v>
      </c>
      <c r="N119" s="5">
        <v>78600</v>
      </c>
      <c r="O119" s="9">
        <v>75.542000000000073</v>
      </c>
    </row>
    <row r="120" spans="1:15">
      <c r="A120" t="s">
        <v>282</v>
      </c>
      <c r="B120" s="9">
        <v>2135</v>
      </c>
      <c r="C120" s="9">
        <v>2144</v>
      </c>
      <c r="D120" s="9">
        <v>2122.8000000000002</v>
      </c>
      <c r="E120" s="9">
        <v>2133.1999999999998</v>
      </c>
      <c r="F120">
        <v>1</v>
      </c>
      <c r="G120" s="2"/>
      <c r="H120" s="2">
        <v>9</v>
      </c>
      <c r="I120" s="2">
        <v>-12.199999999999818</v>
      </c>
      <c r="J120" s="2">
        <v>-1.8000000000001819</v>
      </c>
      <c r="K120">
        <v>1</v>
      </c>
      <c r="L120" s="5">
        <v>2700</v>
      </c>
      <c r="M120" s="5">
        <v>-3659.9999999999454</v>
      </c>
      <c r="N120" s="5">
        <v>-540.00000000005457</v>
      </c>
      <c r="O120" s="9">
        <v>75.488000000000071</v>
      </c>
    </row>
    <row r="121" spans="1:15">
      <c r="A121" t="s">
        <v>283</v>
      </c>
      <c r="B121" s="9">
        <v>2117</v>
      </c>
      <c r="C121" s="9">
        <v>2207</v>
      </c>
      <c r="D121" s="9">
        <v>2112</v>
      </c>
      <c r="E121" s="9">
        <v>2184.4</v>
      </c>
      <c r="G121" s="2"/>
      <c r="H121" s="2">
        <v>72</v>
      </c>
      <c r="I121" s="2">
        <v>-23</v>
      </c>
      <c r="J121" s="2">
        <v>49.400000000000091</v>
      </c>
      <c r="L121" s="5">
        <v>21600</v>
      </c>
      <c r="M121" s="5">
        <v>-6900</v>
      </c>
      <c r="N121" s="5">
        <v>14820.000000000027</v>
      </c>
      <c r="O121" s="9">
        <v>77.024000000000072</v>
      </c>
    </row>
    <row r="122" spans="1:15">
      <c r="A122" t="s">
        <v>284</v>
      </c>
      <c r="B122" s="9">
        <v>2215</v>
      </c>
      <c r="C122" s="9">
        <v>2360.8000000000002</v>
      </c>
      <c r="D122" s="9">
        <v>2211</v>
      </c>
      <c r="E122" s="9">
        <v>2317.1999999999998</v>
      </c>
      <c r="G122" s="2"/>
      <c r="H122" s="2">
        <v>225.80000000000018</v>
      </c>
      <c r="I122" s="2">
        <v>76</v>
      </c>
      <c r="J122" s="2">
        <v>182.19999999999982</v>
      </c>
      <c r="L122" s="5">
        <v>67740.000000000058</v>
      </c>
      <c r="M122" s="5">
        <v>22800</v>
      </c>
      <c r="N122" s="5">
        <v>54659.999999999942</v>
      </c>
      <c r="O122" s="9">
        <v>81.008000000000067</v>
      </c>
    </row>
    <row r="123" spans="1:15">
      <c r="A123" t="s">
        <v>285</v>
      </c>
      <c r="B123" s="9">
        <v>2318</v>
      </c>
      <c r="C123" s="9">
        <v>2325.6</v>
      </c>
      <c r="D123" s="9">
        <v>2255</v>
      </c>
      <c r="E123" s="9">
        <v>2270.8000000000002</v>
      </c>
      <c r="G123" s="2">
        <v>135.80000000000018</v>
      </c>
      <c r="H123" s="2">
        <v>190.59999999999991</v>
      </c>
      <c r="I123" s="2">
        <v>120</v>
      </c>
      <c r="J123" s="2">
        <v>135.80000000000018</v>
      </c>
      <c r="L123" s="5">
        <v>57179.999999999971</v>
      </c>
      <c r="M123" s="5">
        <v>36000</v>
      </c>
      <c r="N123" s="5">
        <v>40740.000000000058</v>
      </c>
      <c r="O123" s="9">
        <v>79.616000000000071</v>
      </c>
    </row>
    <row r="124" spans="1:15">
      <c r="A124" t="s">
        <v>300</v>
      </c>
      <c r="B124" s="9">
        <v>2278.8000000000002</v>
      </c>
      <c r="C124" s="9">
        <v>2330</v>
      </c>
      <c r="D124" s="9">
        <v>2256.1999999999998</v>
      </c>
      <c r="E124" s="9">
        <v>2283.1999999999998</v>
      </c>
      <c r="F124">
        <v>-1</v>
      </c>
      <c r="G124" s="2"/>
      <c r="H124" s="2">
        <v>-51.199999999999818</v>
      </c>
      <c r="I124" s="2">
        <v>22.600000000000364</v>
      </c>
      <c r="J124" s="2">
        <v>-4.3999999999996362</v>
      </c>
      <c r="K124">
        <v>1</v>
      </c>
      <c r="L124" s="5">
        <v>-15359.999999999945</v>
      </c>
      <c r="M124" s="5">
        <v>6780.0000000001091</v>
      </c>
      <c r="N124" s="5">
        <v>-1319.9999999998909</v>
      </c>
      <c r="O124" s="9">
        <v>79.48400000000008</v>
      </c>
    </row>
    <row r="125" spans="1:15">
      <c r="A125" t="s">
        <v>296</v>
      </c>
      <c r="B125" s="9">
        <v>2285</v>
      </c>
      <c r="C125" s="9">
        <v>2295</v>
      </c>
      <c r="D125" s="9">
        <v>2250.1999999999998</v>
      </c>
      <c r="E125" s="9">
        <v>2281.4</v>
      </c>
      <c r="G125" s="2"/>
      <c r="H125" s="2">
        <v>-16.199999999999818</v>
      </c>
      <c r="I125" s="2">
        <v>28.600000000000364</v>
      </c>
      <c r="J125" s="2">
        <v>-2.5999999999999091</v>
      </c>
      <c r="L125" s="5">
        <v>-4859.9999999999454</v>
      </c>
      <c r="M125" s="5">
        <v>8580.0000000001091</v>
      </c>
      <c r="N125" s="5">
        <v>-779.99999999997272</v>
      </c>
      <c r="O125" s="9">
        <v>79.538000000000068</v>
      </c>
    </row>
    <row r="126" spans="1:15">
      <c r="A126" t="s">
        <v>297</v>
      </c>
      <c r="B126" s="9">
        <v>2279.6</v>
      </c>
      <c r="C126" s="9">
        <v>2317.4</v>
      </c>
      <c r="D126" s="9">
        <v>2262</v>
      </c>
      <c r="E126" s="9">
        <v>2270.6</v>
      </c>
      <c r="G126" s="2"/>
      <c r="H126" s="2">
        <v>-38.599999999999909</v>
      </c>
      <c r="I126" s="2">
        <v>16.800000000000182</v>
      </c>
      <c r="J126" s="2">
        <v>8.2000000000002728</v>
      </c>
      <c r="L126" s="5">
        <v>-11579.999999999973</v>
      </c>
      <c r="M126" s="5">
        <v>5040.0000000000546</v>
      </c>
      <c r="N126" s="5">
        <v>2460.0000000000819</v>
      </c>
      <c r="O126" s="9">
        <v>79.86200000000008</v>
      </c>
    </row>
    <row r="127" spans="1:15">
      <c r="A127" t="s">
        <v>298</v>
      </c>
      <c r="B127" s="9">
        <v>2265.1999999999998</v>
      </c>
      <c r="C127" s="9">
        <v>2268.8000000000002</v>
      </c>
      <c r="D127" s="9">
        <v>2213</v>
      </c>
      <c r="E127" s="9">
        <v>2232.8000000000002</v>
      </c>
      <c r="G127" s="2"/>
      <c r="H127" s="2">
        <v>10</v>
      </c>
      <c r="I127" s="2">
        <v>65.800000000000182</v>
      </c>
      <c r="J127" s="2">
        <v>46</v>
      </c>
      <c r="L127" s="5">
        <v>3000</v>
      </c>
      <c r="M127" s="5">
        <v>19740.000000000055</v>
      </c>
      <c r="N127" s="5">
        <v>13800</v>
      </c>
      <c r="O127" s="9">
        <v>80.996000000000066</v>
      </c>
    </row>
    <row r="128" spans="1:15">
      <c r="A128" t="s">
        <v>299</v>
      </c>
      <c r="B128" s="9">
        <v>2236.1999999999998</v>
      </c>
      <c r="C128" s="9">
        <v>2244.4</v>
      </c>
      <c r="D128" s="9">
        <v>2148.8000000000002</v>
      </c>
      <c r="E128" s="9">
        <v>2166</v>
      </c>
      <c r="G128" s="2"/>
      <c r="H128" s="2">
        <v>34.400000000000091</v>
      </c>
      <c r="I128" s="2">
        <v>130</v>
      </c>
      <c r="J128" s="2">
        <v>112.80000000000018</v>
      </c>
      <c r="L128" s="5">
        <v>10320.000000000027</v>
      </c>
      <c r="M128" s="5">
        <v>39000</v>
      </c>
      <c r="N128" s="5">
        <v>33840.000000000058</v>
      </c>
      <c r="O128" s="9">
        <v>83.000000000000071</v>
      </c>
    </row>
    <row r="129" spans="15:15">
      <c r="O129" s="9"/>
    </row>
  </sheetData>
  <autoFilter ref="A1:O128">
    <sortState ref="A2:O128">
      <sortCondition ref="A1:A12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sqref="A1:A20"/>
    </sheetView>
  </sheetViews>
  <sheetFormatPr defaultRowHeight="13.5"/>
  <cols>
    <col min="2" max="2" width="7.125" customWidth="1"/>
    <col min="3" max="4" width="6.875" customWidth="1"/>
    <col min="5" max="5" width="7.375" customWidth="1"/>
    <col min="6" max="6" width="5.625" customWidth="1"/>
    <col min="7" max="7" width="9.5" customWidth="1"/>
    <col min="8" max="8" width="5.875" customWidth="1"/>
    <col min="9" max="9" width="70.75" customWidth="1"/>
  </cols>
  <sheetData>
    <row r="1" spans="1:9" s="13" customFormat="1" ht="18" customHeight="1">
      <c r="A1" s="262" t="s">
        <v>429</v>
      </c>
      <c r="B1" s="20" t="s">
        <v>337</v>
      </c>
      <c r="C1" s="265" t="s">
        <v>399</v>
      </c>
      <c r="D1" s="266"/>
      <c r="E1" s="266"/>
      <c r="F1" s="266"/>
      <c r="G1" s="266"/>
      <c r="H1" s="266"/>
      <c r="I1" s="267"/>
    </row>
    <row r="2" spans="1:9" s="13" customFormat="1" ht="18" customHeight="1">
      <c r="A2" s="263"/>
      <c r="B2" s="280" t="s">
        <v>357</v>
      </c>
      <c r="C2" s="268" t="s">
        <v>358</v>
      </c>
      <c r="D2" s="269"/>
      <c r="E2" s="269"/>
      <c r="F2" s="269"/>
      <c r="G2" s="269"/>
      <c r="H2" s="269"/>
      <c r="I2" s="270"/>
    </row>
    <row r="3" spans="1:9" s="13" customFormat="1" ht="18" customHeight="1">
      <c r="A3" s="263"/>
      <c r="B3" s="281"/>
      <c r="C3" s="271" t="s">
        <v>384</v>
      </c>
      <c r="D3" s="272"/>
      <c r="E3" s="272"/>
      <c r="F3" s="272"/>
      <c r="G3" s="272"/>
      <c r="H3" s="272"/>
      <c r="I3" s="273"/>
    </row>
    <row r="4" spans="1:9" s="13" customFormat="1" ht="18" customHeight="1">
      <c r="A4" s="263"/>
      <c r="B4" s="282"/>
      <c r="C4" s="274" t="s">
        <v>422</v>
      </c>
      <c r="D4" s="275"/>
      <c r="E4" s="275"/>
      <c r="F4" s="275"/>
      <c r="G4" s="275"/>
      <c r="H4" s="275"/>
      <c r="I4" s="276"/>
    </row>
    <row r="5" spans="1:9" s="13" customFormat="1" ht="18" customHeight="1">
      <c r="A5" s="263"/>
      <c r="B5" s="21" t="s">
        <v>385</v>
      </c>
      <c r="C5" s="277" t="s">
        <v>386</v>
      </c>
      <c r="D5" s="278"/>
      <c r="E5" s="278"/>
      <c r="F5" s="278"/>
      <c r="G5" s="278"/>
      <c r="H5" s="278"/>
      <c r="I5" s="279"/>
    </row>
    <row r="6" spans="1:9" s="13" customFormat="1" ht="18" customHeight="1">
      <c r="A6" s="263"/>
      <c r="B6" s="285" t="s">
        <v>338</v>
      </c>
      <c r="C6" s="35" t="s">
        <v>350</v>
      </c>
      <c r="D6" s="265" t="s">
        <v>355</v>
      </c>
      <c r="E6" s="266"/>
      <c r="F6" s="266"/>
      <c r="G6" s="266"/>
      <c r="H6" s="266"/>
      <c r="I6" s="267"/>
    </row>
    <row r="7" spans="1:9" s="13" customFormat="1" ht="18" customHeight="1">
      <c r="A7" s="263"/>
      <c r="B7" s="286"/>
      <c r="C7" s="35" t="s">
        <v>354</v>
      </c>
      <c r="D7" s="265" t="s">
        <v>356</v>
      </c>
      <c r="E7" s="266"/>
      <c r="F7" s="266"/>
      <c r="G7" s="266"/>
      <c r="H7" s="266"/>
      <c r="I7" s="267"/>
    </row>
    <row r="8" spans="1:9" s="13" customFormat="1" ht="18" customHeight="1">
      <c r="A8" s="263"/>
      <c r="B8" s="280" t="s">
        <v>350</v>
      </c>
      <c r="C8" s="35" t="s">
        <v>351</v>
      </c>
      <c r="D8" s="265" t="s">
        <v>352</v>
      </c>
      <c r="E8" s="266"/>
      <c r="F8" s="266"/>
      <c r="G8" s="266"/>
      <c r="H8" s="266"/>
      <c r="I8" s="267"/>
    </row>
    <row r="9" spans="1:9" s="13" customFormat="1" ht="18" customHeight="1">
      <c r="A9" s="263"/>
      <c r="B9" s="282"/>
      <c r="C9" s="35" t="s">
        <v>353</v>
      </c>
      <c r="D9" s="265" t="s">
        <v>387</v>
      </c>
      <c r="E9" s="266"/>
      <c r="F9" s="266"/>
      <c r="G9" s="266"/>
      <c r="H9" s="266"/>
      <c r="I9" s="267"/>
    </row>
    <row r="10" spans="1:9" s="13" customFormat="1" ht="18" customHeight="1">
      <c r="A10" s="263"/>
      <c r="B10" s="280" t="s">
        <v>311</v>
      </c>
      <c r="C10" s="287" t="s">
        <v>340</v>
      </c>
      <c r="D10" s="289" t="s">
        <v>388</v>
      </c>
      <c r="E10" s="290"/>
      <c r="F10" s="290"/>
      <c r="G10" s="290"/>
      <c r="H10" s="290"/>
      <c r="I10" s="291"/>
    </row>
    <row r="11" spans="1:9" s="13" customFormat="1" ht="18" customHeight="1">
      <c r="A11" s="263"/>
      <c r="B11" s="281"/>
      <c r="C11" s="288"/>
      <c r="D11" s="274" t="s">
        <v>423</v>
      </c>
      <c r="E11" s="275"/>
      <c r="F11" s="275"/>
      <c r="G11" s="275"/>
      <c r="H11" s="275"/>
      <c r="I11" s="276"/>
    </row>
    <row r="12" spans="1:9" s="13" customFormat="1" ht="18" customHeight="1">
      <c r="A12" s="263"/>
      <c r="B12" s="282"/>
      <c r="C12" s="39" t="s">
        <v>341</v>
      </c>
      <c r="D12" s="277" t="s">
        <v>389</v>
      </c>
      <c r="E12" s="278"/>
      <c r="F12" s="278"/>
      <c r="G12" s="278"/>
      <c r="H12" s="278"/>
      <c r="I12" s="279"/>
    </row>
    <row r="13" spans="1:9" s="13" customFormat="1" ht="18" customHeight="1">
      <c r="A13" s="263"/>
      <c r="B13" s="280" t="s">
        <v>339</v>
      </c>
      <c r="C13" s="35" t="s">
        <v>342</v>
      </c>
      <c r="D13" s="31" t="s">
        <v>348</v>
      </c>
      <c r="E13" s="32" t="s">
        <v>349</v>
      </c>
      <c r="F13" s="32" t="s">
        <v>343</v>
      </c>
      <c r="G13" s="32" t="s">
        <v>312</v>
      </c>
      <c r="H13" s="33" t="s">
        <v>344</v>
      </c>
      <c r="I13" s="36"/>
    </row>
    <row r="14" spans="1:9" s="13" customFormat="1" ht="18" customHeight="1">
      <c r="A14" s="263"/>
      <c r="B14" s="281"/>
      <c r="C14" s="34">
        <v>30</v>
      </c>
      <c r="D14" s="28">
        <v>20</v>
      </c>
      <c r="E14" s="29">
        <v>-10</v>
      </c>
      <c r="F14" s="19" t="s">
        <v>345</v>
      </c>
      <c r="G14" s="19" t="s">
        <v>313</v>
      </c>
      <c r="H14" s="30" t="s">
        <v>315</v>
      </c>
      <c r="I14" s="37"/>
    </row>
    <row r="15" spans="1:9" s="13" customFormat="1" ht="18" customHeight="1">
      <c r="A15" s="263"/>
      <c r="B15" s="281"/>
      <c r="C15" s="26">
        <v>50</v>
      </c>
      <c r="D15" s="18">
        <v>30</v>
      </c>
      <c r="E15" s="16">
        <v>-20</v>
      </c>
      <c r="F15" s="15" t="s">
        <v>345</v>
      </c>
      <c r="G15" s="15" t="s">
        <v>314</v>
      </c>
      <c r="H15" s="24" t="s">
        <v>316</v>
      </c>
      <c r="I15" s="37"/>
    </row>
    <row r="16" spans="1:9" s="13" customFormat="1" ht="18" customHeight="1">
      <c r="A16" s="263"/>
      <c r="B16" s="282"/>
      <c r="C16" s="27">
        <v>80</v>
      </c>
      <c r="D16" s="22">
        <v>50</v>
      </c>
      <c r="E16" s="23">
        <v>-30</v>
      </c>
      <c r="F16" s="17" t="s">
        <v>346</v>
      </c>
      <c r="G16" s="17" t="s">
        <v>347</v>
      </c>
      <c r="H16" s="25" t="s">
        <v>315</v>
      </c>
      <c r="I16" s="38"/>
    </row>
    <row r="17" spans="1:9" s="13" customFormat="1" ht="18" customHeight="1">
      <c r="A17" s="263"/>
      <c r="B17" s="283" t="s">
        <v>383</v>
      </c>
      <c r="C17" s="268" t="s">
        <v>424</v>
      </c>
      <c r="D17" s="269"/>
      <c r="E17" s="269"/>
      <c r="F17" s="269"/>
      <c r="G17" s="269"/>
      <c r="H17" s="269"/>
      <c r="I17" s="270"/>
    </row>
    <row r="18" spans="1:9" s="13" customFormat="1" ht="18" customHeight="1">
      <c r="A18" s="263"/>
      <c r="B18" s="284"/>
      <c r="C18" s="274" t="s">
        <v>400</v>
      </c>
      <c r="D18" s="275"/>
      <c r="E18" s="275"/>
      <c r="F18" s="275"/>
      <c r="G18" s="275"/>
      <c r="H18" s="275"/>
      <c r="I18" s="276"/>
    </row>
    <row r="19" spans="1:9" s="13" customFormat="1" ht="18" customHeight="1">
      <c r="A19" s="263"/>
      <c r="B19" s="245" t="s">
        <v>366</v>
      </c>
      <c r="C19" s="242" t="s">
        <v>432</v>
      </c>
      <c r="D19" s="243"/>
      <c r="E19" s="243"/>
      <c r="F19" s="243"/>
      <c r="G19" s="243"/>
      <c r="H19" s="243"/>
      <c r="I19" s="244"/>
    </row>
    <row r="20" spans="1:9" s="13" customFormat="1" ht="18" customHeight="1">
      <c r="A20" s="264"/>
      <c r="B20" s="246"/>
      <c r="C20" s="274" t="s">
        <v>431</v>
      </c>
      <c r="D20" s="275"/>
      <c r="E20" s="275"/>
      <c r="F20" s="275"/>
      <c r="G20" s="275"/>
      <c r="H20" s="275"/>
      <c r="I20" s="276"/>
    </row>
    <row r="21" spans="1:9" s="40" customFormat="1" ht="18" customHeight="1">
      <c r="A21" s="247" t="s">
        <v>336</v>
      </c>
      <c r="B21" s="253" t="s">
        <v>370</v>
      </c>
      <c r="C21" s="50" t="s">
        <v>337</v>
      </c>
      <c r="D21" s="251" t="s">
        <v>398</v>
      </c>
      <c r="E21" s="251"/>
      <c r="F21" s="251"/>
      <c r="G21" s="251"/>
      <c r="H21" s="251"/>
      <c r="I21" s="252"/>
    </row>
    <row r="22" spans="1:9" s="40" customFormat="1" ht="18" customHeight="1">
      <c r="A22" s="247"/>
      <c r="B22" s="254"/>
      <c r="C22" s="256" t="s">
        <v>442</v>
      </c>
      <c r="D22" s="259" t="s">
        <v>393</v>
      </c>
      <c r="E22" s="47" t="s">
        <v>390</v>
      </c>
      <c r="F22" s="295" t="s">
        <v>441</v>
      </c>
      <c r="G22" s="296"/>
      <c r="H22" s="296"/>
      <c r="I22" s="297"/>
    </row>
    <row r="23" spans="1:9" s="40" customFormat="1" ht="18" customHeight="1">
      <c r="A23" s="247"/>
      <c r="B23" s="254"/>
      <c r="C23" s="257"/>
      <c r="D23" s="261"/>
      <c r="E23" s="48" t="s">
        <v>391</v>
      </c>
      <c r="F23" s="292" t="s">
        <v>392</v>
      </c>
      <c r="G23" s="293"/>
      <c r="H23" s="293"/>
      <c r="I23" s="294"/>
    </row>
    <row r="24" spans="1:9" s="40" customFormat="1" ht="18" customHeight="1">
      <c r="A24" s="247"/>
      <c r="B24" s="254"/>
      <c r="C24" s="257"/>
      <c r="D24" s="259" t="s">
        <v>394</v>
      </c>
      <c r="E24" s="47" t="s">
        <v>390</v>
      </c>
      <c r="F24" s="295" t="s">
        <v>395</v>
      </c>
      <c r="G24" s="296"/>
      <c r="H24" s="296"/>
      <c r="I24" s="297"/>
    </row>
    <row r="25" spans="1:9" s="40" customFormat="1" ht="18" customHeight="1">
      <c r="A25" s="247"/>
      <c r="B25" s="254"/>
      <c r="C25" s="257"/>
      <c r="D25" s="260"/>
      <c r="E25" s="49" t="s">
        <v>391</v>
      </c>
      <c r="F25" s="300" t="s">
        <v>396</v>
      </c>
      <c r="G25" s="301"/>
      <c r="H25" s="301"/>
      <c r="I25" s="302"/>
    </row>
    <row r="26" spans="1:9" s="40" customFormat="1" ht="18" customHeight="1">
      <c r="A26" s="247"/>
      <c r="B26" s="254"/>
      <c r="C26" s="257"/>
      <c r="D26" s="261"/>
      <c r="E26" s="48" t="s">
        <v>409</v>
      </c>
      <c r="F26" s="292" t="s">
        <v>410</v>
      </c>
      <c r="G26" s="293"/>
      <c r="H26" s="293"/>
      <c r="I26" s="294"/>
    </row>
    <row r="27" spans="1:9" s="40" customFormat="1" ht="18" customHeight="1">
      <c r="A27" s="247"/>
      <c r="B27" s="254"/>
      <c r="C27" s="257"/>
      <c r="D27" s="249" t="s">
        <v>406</v>
      </c>
      <c r="E27" s="295" t="s">
        <v>397</v>
      </c>
      <c r="F27" s="296"/>
      <c r="G27" s="296"/>
      <c r="H27" s="296"/>
      <c r="I27" s="297"/>
    </row>
    <row r="28" spans="1:9" s="40" customFormat="1" ht="18" customHeight="1">
      <c r="A28" s="247"/>
      <c r="B28" s="254"/>
      <c r="C28" s="258"/>
      <c r="D28" s="250"/>
      <c r="E28" s="292" t="s">
        <v>448</v>
      </c>
      <c r="F28" s="293"/>
      <c r="G28" s="293"/>
      <c r="H28" s="293"/>
      <c r="I28" s="294"/>
    </row>
    <row r="29" spans="1:9" s="40" customFormat="1" ht="18" customHeight="1">
      <c r="A29" s="247"/>
      <c r="B29" s="254"/>
      <c r="C29" s="50" t="s">
        <v>311</v>
      </c>
      <c r="D29" s="251" t="s">
        <v>402</v>
      </c>
      <c r="E29" s="251"/>
      <c r="F29" s="251"/>
      <c r="G29" s="251"/>
      <c r="H29" s="251"/>
      <c r="I29" s="252"/>
    </row>
    <row r="30" spans="1:9" s="40" customFormat="1" ht="18" customHeight="1">
      <c r="A30" s="247"/>
      <c r="B30" s="254"/>
      <c r="C30" s="259" t="s">
        <v>339</v>
      </c>
      <c r="D30" s="259" t="s">
        <v>437</v>
      </c>
      <c r="E30" s="295" t="s">
        <v>401</v>
      </c>
      <c r="F30" s="296"/>
      <c r="G30" s="296"/>
      <c r="H30" s="296"/>
      <c r="I30" s="297"/>
    </row>
    <row r="31" spans="1:9" s="40" customFormat="1" ht="18" customHeight="1">
      <c r="A31" s="247"/>
      <c r="B31" s="254"/>
      <c r="C31" s="260"/>
      <c r="D31" s="261"/>
      <c r="E31" s="292" t="s">
        <v>439</v>
      </c>
      <c r="F31" s="293"/>
      <c r="G31" s="293"/>
      <c r="H31" s="293"/>
      <c r="I31" s="294"/>
    </row>
    <row r="32" spans="1:9" s="40" customFormat="1" ht="18" customHeight="1">
      <c r="A32" s="247"/>
      <c r="B32" s="254"/>
      <c r="C32" s="261"/>
      <c r="D32" s="51" t="s">
        <v>438</v>
      </c>
      <c r="E32" s="298" t="s">
        <v>440</v>
      </c>
      <c r="F32" s="298"/>
      <c r="G32" s="298"/>
      <c r="H32" s="298"/>
      <c r="I32" s="299"/>
    </row>
    <row r="33" spans="1:9" s="40" customFormat="1" ht="18" customHeight="1">
      <c r="A33" s="247"/>
      <c r="B33" s="255"/>
      <c r="C33" s="46" t="s">
        <v>403</v>
      </c>
      <c r="D33" s="298" t="s">
        <v>404</v>
      </c>
      <c r="E33" s="298"/>
      <c r="F33" s="298"/>
      <c r="G33" s="298"/>
      <c r="H33" s="298"/>
      <c r="I33" s="299"/>
    </row>
    <row r="34" spans="1:9" s="40" customFormat="1" ht="15.95" customHeight="1">
      <c r="A34" s="247"/>
      <c r="B34" s="248" t="s">
        <v>371</v>
      </c>
      <c r="C34" s="40" t="s">
        <v>337</v>
      </c>
      <c r="D34" s="40" t="s">
        <v>372</v>
      </c>
    </row>
    <row r="35" spans="1:9" s="40" customFormat="1" ht="15.95" customHeight="1">
      <c r="A35" s="247"/>
      <c r="B35" s="248"/>
      <c r="C35" s="40" t="s">
        <v>350</v>
      </c>
    </row>
    <row r="36" spans="1:9" s="40" customFormat="1" ht="15.95" customHeight="1">
      <c r="A36" s="247"/>
      <c r="B36" s="248"/>
    </row>
    <row r="37" spans="1:9" s="40" customFormat="1" ht="15.95" customHeight="1">
      <c r="A37" s="247"/>
      <c r="B37" s="239" t="s">
        <v>373</v>
      </c>
      <c r="C37" s="41" t="s">
        <v>337</v>
      </c>
      <c r="D37" s="41" t="s">
        <v>425</v>
      </c>
      <c r="E37" s="41"/>
      <c r="F37" s="41"/>
      <c r="G37" s="41"/>
      <c r="H37" s="41"/>
      <c r="I37" s="44"/>
    </row>
    <row r="38" spans="1:9" s="40" customFormat="1" ht="15.95" customHeight="1">
      <c r="A38" s="247"/>
      <c r="B38" s="240"/>
      <c r="C38" s="236" t="s">
        <v>350</v>
      </c>
      <c r="D38" s="236" t="s">
        <v>393</v>
      </c>
      <c r="E38" s="42" t="s">
        <v>390</v>
      </c>
      <c r="F38" s="236" t="s">
        <v>407</v>
      </c>
      <c r="G38" s="236"/>
      <c r="H38" s="236"/>
      <c r="I38" s="237"/>
    </row>
    <row r="39" spans="1:9" s="40" customFormat="1" ht="15.95" customHeight="1">
      <c r="A39" s="247"/>
      <c r="B39" s="240"/>
      <c r="C39" s="236"/>
      <c r="D39" s="236"/>
      <c r="E39" s="42" t="s">
        <v>391</v>
      </c>
      <c r="F39" s="236" t="s">
        <v>408</v>
      </c>
      <c r="G39" s="236"/>
      <c r="H39" s="236"/>
      <c r="I39" s="237"/>
    </row>
    <row r="40" spans="1:9" s="40" customFormat="1" ht="15.95" customHeight="1">
      <c r="A40" s="247"/>
      <c r="B40" s="240"/>
      <c r="C40" s="236"/>
      <c r="D40" s="236" t="s">
        <v>394</v>
      </c>
      <c r="E40" s="42" t="s">
        <v>390</v>
      </c>
      <c r="F40" s="236" t="s">
        <v>413</v>
      </c>
      <c r="G40" s="236"/>
      <c r="H40" s="236"/>
      <c r="I40" s="237"/>
    </row>
    <row r="41" spans="1:9" s="40" customFormat="1" ht="15.95" customHeight="1">
      <c r="A41" s="247"/>
      <c r="B41" s="240"/>
      <c r="C41" s="236"/>
      <c r="D41" s="236"/>
      <c r="E41" s="42" t="s">
        <v>391</v>
      </c>
      <c r="F41" s="236" t="s">
        <v>414</v>
      </c>
      <c r="G41" s="236"/>
      <c r="H41" s="236"/>
      <c r="I41" s="237"/>
    </row>
    <row r="42" spans="1:9" s="40" customFormat="1" ht="15.95" customHeight="1">
      <c r="A42" s="247"/>
      <c r="B42" s="240"/>
      <c r="C42" s="236"/>
      <c r="D42" s="236"/>
      <c r="E42" s="42" t="s">
        <v>409</v>
      </c>
      <c r="F42" s="236" t="s">
        <v>413</v>
      </c>
      <c r="G42" s="236"/>
      <c r="H42" s="236"/>
      <c r="I42" s="237"/>
    </row>
    <row r="43" spans="1:9" s="40" customFormat="1" ht="15.95" customHeight="1">
      <c r="A43" s="247"/>
      <c r="B43" s="240"/>
      <c r="C43" s="236"/>
      <c r="D43" s="236" t="s">
        <v>406</v>
      </c>
      <c r="E43" s="236" t="s">
        <v>411</v>
      </c>
      <c r="F43" s="236"/>
      <c r="G43" s="236"/>
      <c r="H43" s="236"/>
      <c r="I43" s="237"/>
    </row>
    <row r="44" spans="1:9" s="40" customFormat="1" ht="15.95" customHeight="1">
      <c r="A44" s="247"/>
      <c r="B44" s="240"/>
      <c r="C44" s="236"/>
      <c r="D44" s="236"/>
      <c r="E44" s="236" t="s">
        <v>412</v>
      </c>
      <c r="F44" s="236"/>
      <c r="G44" s="236"/>
      <c r="H44" s="236"/>
      <c r="I44" s="237"/>
    </row>
    <row r="45" spans="1:9" s="40" customFormat="1" ht="15.95" customHeight="1">
      <c r="A45" s="247"/>
      <c r="B45" s="240"/>
      <c r="C45" s="42" t="s">
        <v>311</v>
      </c>
      <c r="D45" s="42" t="s">
        <v>415</v>
      </c>
      <c r="E45" s="42"/>
      <c r="F45" s="42"/>
      <c r="G45" s="42"/>
      <c r="H45" s="42"/>
      <c r="I45" s="45"/>
    </row>
    <row r="46" spans="1:9" s="40" customFormat="1" ht="15.95" customHeight="1">
      <c r="A46" s="247"/>
      <c r="B46" s="240"/>
      <c r="C46" s="42" t="s">
        <v>339</v>
      </c>
      <c r="D46" s="42" t="s">
        <v>420</v>
      </c>
      <c r="E46" s="42"/>
      <c r="F46" s="42"/>
      <c r="G46" s="42"/>
      <c r="H46" s="42"/>
      <c r="I46" s="45"/>
    </row>
    <row r="47" spans="1:9" s="40" customFormat="1" ht="15.95" customHeight="1">
      <c r="B47" s="240"/>
      <c r="C47" s="42"/>
      <c r="D47" s="42" t="s">
        <v>417</v>
      </c>
      <c r="E47" s="42"/>
      <c r="F47" s="42"/>
      <c r="G47" s="42"/>
      <c r="H47" s="42"/>
      <c r="I47" s="45"/>
    </row>
    <row r="48" spans="1:9" s="40" customFormat="1" ht="15.95" customHeight="1">
      <c r="B48" s="240"/>
      <c r="C48" s="42"/>
      <c r="D48" s="42" t="s">
        <v>418</v>
      </c>
      <c r="E48" s="42"/>
      <c r="F48" s="42"/>
      <c r="G48" s="42"/>
      <c r="H48" s="42"/>
      <c r="I48" s="45"/>
    </row>
    <row r="49" spans="1:9" s="40" customFormat="1" ht="15.95" customHeight="1">
      <c r="B49" s="240"/>
      <c r="C49" s="42"/>
      <c r="D49" s="42" t="s">
        <v>416</v>
      </c>
      <c r="E49" s="42"/>
      <c r="F49" s="42"/>
      <c r="G49" s="42"/>
      <c r="H49" s="42"/>
      <c r="I49" s="45"/>
    </row>
    <row r="50" spans="1:9" s="40" customFormat="1" ht="15.95" customHeight="1">
      <c r="B50" s="240"/>
      <c r="C50" s="42"/>
      <c r="D50" s="42" t="s">
        <v>419</v>
      </c>
      <c r="E50" s="42"/>
      <c r="F50" s="42"/>
      <c r="G50" s="42"/>
      <c r="H50" s="42"/>
      <c r="I50" s="45"/>
    </row>
    <row r="51" spans="1:9" s="40" customFormat="1" ht="15.95" customHeight="1">
      <c r="B51" s="241"/>
      <c r="C51" s="43" t="s">
        <v>403</v>
      </c>
      <c r="D51" s="43" t="s">
        <v>426</v>
      </c>
      <c r="E51" s="43"/>
      <c r="F51" s="43"/>
      <c r="G51" s="43"/>
      <c r="H51" s="43"/>
      <c r="I51" s="46"/>
    </row>
    <row r="52" spans="1:9" s="13" customFormat="1" ht="14.25"/>
    <row r="53" spans="1:9" s="13" customFormat="1" ht="14.25">
      <c r="A53" s="13" t="s">
        <v>421</v>
      </c>
      <c r="B53" s="13" t="s">
        <v>366</v>
      </c>
    </row>
    <row r="54" spans="1:9" s="13" customFormat="1" ht="14.25">
      <c r="G54" s="14"/>
    </row>
    <row r="55" spans="1:9" s="13" customFormat="1" ht="14.25">
      <c r="B55" s="238" t="s">
        <v>427</v>
      </c>
      <c r="C55" s="13" t="s">
        <v>359</v>
      </c>
      <c r="D55" s="13" t="s">
        <v>360</v>
      </c>
    </row>
    <row r="56" spans="1:9" s="13" customFormat="1" ht="14.25">
      <c r="B56" s="238"/>
      <c r="D56" s="13" t="s">
        <v>361</v>
      </c>
    </row>
    <row r="57" spans="1:9" s="13" customFormat="1" ht="14.25">
      <c r="B57" s="238"/>
      <c r="C57" s="13" t="s">
        <v>362</v>
      </c>
      <c r="D57" s="13" t="s">
        <v>363</v>
      </c>
    </row>
    <row r="58" spans="1:9" s="13" customFormat="1" ht="14.25">
      <c r="B58" s="238"/>
      <c r="D58" s="13" t="s">
        <v>451</v>
      </c>
    </row>
    <row r="59" spans="1:9" s="13" customFormat="1" ht="14.25">
      <c r="B59" s="238"/>
      <c r="C59" s="13" t="s">
        <v>364</v>
      </c>
      <c r="D59" s="13" t="s">
        <v>365</v>
      </c>
    </row>
    <row r="60" spans="1:9" s="13" customFormat="1" ht="14.25">
      <c r="B60" s="238"/>
      <c r="D60" s="13" t="s">
        <v>452</v>
      </c>
    </row>
    <row r="61" spans="1:9" s="13" customFormat="1" ht="14.25">
      <c r="B61" s="238"/>
      <c r="C61" s="13" t="s">
        <v>381</v>
      </c>
      <c r="D61" s="13" t="s">
        <v>382</v>
      </c>
    </row>
    <row r="62" spans="1:9" s="13" customFormat="1" ht="14.25">
      <c r="B62" s="238"/>
      <c r="C62" s="13" t="s">
        <v>443</v>
      </c>
      <c r="D62" s="13" t="s">
        <v>444</v>
      </c>
    </row>
    <row r="63" spans="1:9" s="13" customFormat="1" ht="14.25">
      <c r="B63" s="13" t="s">
        <v>430</v>
      </c>
      <c r="D63" s="306" t="s">
        <v>436</v>
      </c>
      <c r="E63" s="306"/>
      <c r="F63" s="306"/>
      <c r="G63" s="306"/>
      <c r="H63" s="306"/>
      <c r="I63" s="306"/>
    </row>
    <row r="64" spans="1:9" s="13" customFormat="1" ht="14.25">
      <c r="B64" s="13" t="s">
        <v>449</v>
      </c>
      <c r="C64" s="13" t="s">
        <v>450</v>
      </c>
    </row>
    <row r="65" spans="2:11" s="13" customFormat="1" ht="14.25"/>
    <row r="66" spans="2:11" s="13" customFormat="1" ht="14.25">
      <c r="B66" s="13" t="s">
        <v>367</v>
      </c>
      <c r="C66" s="13" t="s">
        <v>368</v>
      </c>
    </row>
    <row r="67" spans="2:11" s="13" customFormat="1" ht="14.25">
      <c r="C67" s="13" t="s">
        <v>369</v>
      </c>
    </row>
    <row r="68" spans="2:11" s="13" customFormat="1" ht="14.25"/>
    <row r="69" spans="2:11" s="13" customFormat="1" ht="14.25">
      <c r="B69" s="238" t="s">
        <v>374</v>
      </c>
      <c r="C69" s="13" t="s">
        <v>375</v>
      </c>
    </row>
    <row r="70" spans="2:11" s="13" customFormat="1" ht="14.25">
      <c r="B70" s="238"/>
      <c r="C70" s="13" t="s">
        <v>376</v>
      </c>
    </row>
    <row r="71" spans="2:11" s="13" customFormat="1" ht="14.25">
      <c r="B71" s="238"/>
      <c r="C71" s="13" t="s">
        <v>378</v>
      </c>
    </row>
    <row r="72" spans="2:11" s="13" customFormat="1" ht="14.25">
      <c r="B72" s="238"/>
      <c r="C72" s="13" t="s">
        <v>377</v>
      </c>
    </row>
    <row r="73" spans="2:11" s="13" customFormat="1" ht="14.25">
      <c r="B73" s="238"/>
      <c r="C73" s="13" t="s">
        <v>405</v>
      </c>
    </row>
    <row r="74" spans="2:11" s="13" customFormat="1" ht="14.25">
      <c r="B74" s="13" t="s">
        <v>379</v>
      </c>
      <c r="C74" s="13" t="s">
        <v>380</v>
      </c>
    </row>
    <row r="75" spans="2:11" s="13" customFormat="1" ht="14.25">
      <c r="C75" s="13" t="s">
        <v>445</v>
      </c>
    </row>
    <row r="76" spans="2:11" s="13" customFormat="1" ht="14.25"/>
    <row r="77" spans="2:11" s="13" customFormat="1" ht="14.25">
      <c r="B77" s="13" t="s">
        <v>428</v>
      </c>
    </row>
    <row r="78" spans="2:11" s="13" customFormat="1" ht="14.25">
      <c r="C78" s="13" t="s">
        <v>453</v>
      </c>
      <c r="K78"/>
    </row>
    <row r="82" spans="1:9" ht="18" customHeight="1">
      <c r="A82" s="303" t="s">
        <v>454</v>
      </c>
      <c r="B82" s="303" t="s">
        <v>463</v>
      </c>
      <c r="C82" s="243" t="s">
        <v>464</v>
      </c>
      <c r="D82" s="243"/>
      <c r="E82" s="243"/>
      <c r="F82" s="243"/>
      <c r="G82" s="243"/>
      <c r="H82" s="243"/>
      <c r="I82" s="244"/>
    </row>
    <row r="83" spans="1:9" ht="18" customHeight="1">
      <c r="A83" s="304"/>
      <c r="B83" s="307"/>
      <c r="C83" s="308" t="s">
        <v>470</v>
      </c>
      <c r="D83" s="308"/>
      <c r="E83" s="308"/>
      <c r="F83" s="308"/>
      <c r="G83" s="308"/>
      <c r="H83" s="308"/>
      <c r="I83" s="309"/>
    </row>
    <row r="84" spans="1:9" ht="18" customHeight="1">
      <c r="A84" s="304"/>
      <c r="B84" s="304" t="s">
        <v>462</v>
      </c>
      <c r="C84" s="243" t="s">
        <v>455</v>
      </c>
      <c r="D84" s="243"/>
      <c r="E84" s="243"/>
      <c r="F84" s="243"/>
      <c r="G84" s="243"/>
      <c r="H84" s="243"/>
      <c r="I84" s="244"/>
    </row>
    <row r="85" spans="1:9" ht="18" customHeight="1">
      <c r="A85" s="304"/>
      <c r="B85" s="304"/>
      <c r="C85" s="310" t="s">
        <v>456</v>
      </c>
      <c r="D85" s="310"/>
      <c r="E85" s="310"/>
      <c r="F85" s="310"/>
      <c r="G85" s="310"/>
      <c r="H85" s="310"/>
      <c r="I85" s="311"/>
    </row>
    <row r="86" spans="1:9" ht="18" customHeight="1">
      <c r="A86" s="304"/>
      <c r="B86" s="307"/>
      <c r="C86" s="308" t="s">
        <v>457</v>
      </c>
      <c r="D86" s="308"/>
      <c r="E86" s="308"/>
      <c r="F86" s="308"/>
      <c r="G86" s="308"/>
      <c r="H86" s="308"/>
      <c r="I86" s="309"/>
    </row>
    <row r="87" spans="1:9" ht="18" customHeight="1">
      <c r="A87" s="304"/>
      <c r="B87" s="304" t="s">
        <v>465</v>
      </c>
      <c r="C87" s="243" t="s">
        <v>461</v>
      </c>
      <c r="D87" s="243"/>
      <c r="E87" s="243"/>
      <c r="F87" s="243"/>
      <c r="G87" s="243"/>
      <c r="H87" s="243"/>
      <c r="I87" s="244"/>
    </row>
    <row r="88" spans="1:9" ht="18" customHeight="1">
      <c r="A88" s="304"/>
      <c r="B88" s="304"/>
      <c r="C88" s="310" t="s">
        <v>458</v>
      </c>
      <c r="D88" s="310"/>
      <c r="E88" s="310"/>
      <c r="F88" s="310"/>
      <c r="G88" s="310"/>
      <c r="H88" s="310"/>
      <c r="I88" s="311"/>
    </row>
    <row r="89" spans="1:9" ht="18" customHeight="1">
      <c r="A89" s="304"/>
      <c r="B89" s="304"/>
      <c r="C89" s="310" t="s">
        <v>459</v>
      </c>
      <c r="D89" s="310"/>
      <c r="E89" s="310"/>
      <c r="F89" s="310"/>
      <c r="G89" s="310"/>
      <c r="H89" s="310"/>
      <c r="I89" s="311"/>
    </row>
    <row r="90" spans="1:9" ht="18" customHeight="1">
      <c r="A90" s="304"/>
      <c r="B90" s="307"/>
      <c r="C90" s="308" t="s">
        <v>460</v>
      </c>
      <c r="D90" s="308"/>
      <c r="E90" s="308"/>
      <c r="F90" s="308"/>
      <c r="G90" s="308"/>
      <c r="H90" s="308"/>
      <c r="I90" s="309"/>
    </row>
    <row r="91" spans="1:9" ht="18" customHeight="1">
      <c r="A91" s="304"/>
      <c r="B91" s="304" t="s">
        <v>466</v>
      </c>
      <c r="C91" s="243" t="s">
        <v>468</v>
      </c>
      <c r="D91" s="243"/>
      <c r="E91" s="243"/>
      <c r="F91" s="243"/>
      <c r="G91" s="243"/>
      <c r="H91" s="243"/>
      <c r="I91" s="244"/>
    </row>
    <row r="92" spans="1:9" ht="18" customHeight="1">
      <c r="A92" s="304"/>
      <c r="B92" s="304"/>
      <c r="C92" s="310" t="s">
        <v>471</v>
      </c>
      <c r="D92" s="310"/>
      <c r="E92" s="310"/>
      <c r="F92" s="310"/>
      <c r="G92" s="310"/>
      <c r="H92" s="310"/>
      <c r="I92" s="311"/>
    </row>
    <row r="93" spans="1:9" ht="18" customHeight="1">
      <c r="A93" s="304"/>
      <c r="B93" s="304"/>
      <c r="C93" s="310" t="s">
        <v>467</v>
      </c>
      <c r="D93" s="310"/>
      <c r="E93" s="310"/>
      <c r="F93" s="310"/>
      <c r="G93" s="310"/>
      <c r="H93" s="310"/>
      <c r="I93" s="311"/>
    </row>
    <row r="94" spans="1:9" ht="18" customHeight="1">
      <c r="A94" s="304"/>
      <c r="B94" s="304"/>
      <c r="C94" s="310" t="s">
        <v>472</v>
      </c>
      <c r="D94" s="310"/>
      <c r="E94" s="310"/>
      <c r="F94" s="310"/>
      <c r="G94" s="310"/>
      <c r="H94" s="310"/>
      <c r="I94" s="311"/>
    </row>
    <row r="95" spans="1:9" ht="18" customHeight="1">
      <c r="A95" s="304"/>
      <c r="B95" s="307"/>
      <c r="C95" s="308" t="s">
        <v>469</v>
      </c>
      <c r="D95" s="308"/>
      <c r="E95" s="308"/>
      <c r="F95" s="308"/>
      <c r="G95" s="308"/>
      <c r="H95" s="308"/>
      <c r="I95" s="309"/>
    </row>
    <row r="96" spans="1:9" ht="18" customHeight="1">
      <c r="A96" s="304"/>
      <c r="B96" s="312" t="s">
        <v>477</v>
      </c>
      <c r="C96" s="314" t="s">
        <v>473</v>
      </c>
      <c r="D96" s="315"/>
      <c r="E96" s="315"/>
      <c r="F96" s="315"/>
      <c r="G96" s="315"/>
      <c r="H96" s="315"/>
      <c r="I96" s="316"/>
    </row>
    <row r="97" spans="1:9" ht="18" customHeight="1">
      <c r="A97" s="305"/>
      <c r="B97" s="312"/>
      <c r="C97" s="317" t="s">
        <v>474</v>
      </c>
      <c r="D97" s="318"/>
      <c r="E97" s="318"/>
      <c r="F97" s="318"/>
      <c r="G97" s="318"/>
      <c r="H97" s="318"/>
      <c r="I97" s="319"/>
    </row>
    <row r="98" spans="1:9" ht="18" customHeight="1">
      <c r="A98" s="305"/>
      <c r="B98" s="312"/>
      <c r="C98" s="317" t="s">
        <v>475</v>
      </c>
      <c r="D98" s="318"/>
      <c r="E98" s="318"/>
      <c r="F98" s="318"/>
      <c r="G98" s="318"/>
      <c r="H98" s="318"/>
      <c r="I98" s="319"/>
    </row>
    <row r="99" spans="1:9" ht="18" customHeight="1">
      <c r="A99" s="246"/>
      <c r="B99" s="313"/>
      <c r="C99" s="320" t="s">
        <v>476</v>
      </c>
      <c r="D99" s="321"/>
      <c r="E99" s="321"/>
      <c r="F99" s="321"/>
      <c r="G99" s="321"/>
      <c r="H99" s="321"/>
      <c r="I99" s="322"/>
    </row>
  </sheetData>
  <mergeCells count="86">
    <mergeCell ref="C93:I93"/>
    <mergeCell ref="C94:I94"/>
    <mergeCell ref="C95:I95"/>
    <mergeCell ref="C87:I87"/>
    <mergeCell ref="C88:I88"/>
    <mergeCell ref="C89:I89"/>
    <mergeCell ref="C90:I90"/>
    <mergeCell ref="B96:B99"/>
    <mergeCell ref="C96:I96"/>
    <mergeCell ref="C97:I97"/>
    <mergeCell ref="C98:I98"/>
    <mergeCell ref="C99:I99"/>
    <mergeCell ref="C92:I92"/>
    <mergeCell ref="B82:B83"/>
    <mergeCell ref="B84:B86"/>
    <mergeCell ref="B87:B90"/>
    <mergeCell ref="B91:B95"/>
    <mergeCell ref="C91:I91"/>
    <mergeCell ref="C82:I82"/>
    <mergeCell ref="C83:I83"/>
    <mergeCell ref="C84:I84"/>
    <mergeCell ref="C85:I85"/>
    <mergeCell ref="C86:I86"/>
    <mergeCell ref="A82:A99"/>
    <mergeCell ref="C17:I17"/>
    <mergeCell ref="C18:I18"/>
    <mergeCell ref="C20:I20"/>
    <mergeCell ref="D63:I63"/>
    <mergeCell ref="D30:D31"/>
    <mergeCell ref="E30:I30"/>
    <mergeCell ref="E31:I31"/>
    <mergeCell ref="E32:I32"/>
    <mergeCell ref="E27:I27"/>
    <mergeCell ref="D12:I12"/>
    <mergeCell ref="B8:B9"/>
    <mergeCell ref="B10:B12"/>
    <mergeCell ref="B13:B16"/>
    <mergeCell ref="E28:I28"/>
    <mergeCell ref="F22:I22"/>
    <mergeCell ref="F23:I23"/>
    <mergeCell ref="F24:I24"/>
    <mergeCell ref="F25:I25"/>
    <mergeCell ref="F26:I26"/>
    <mergeCell ref="B6:B7"/>
    <mergeCell ref="C10:C11"/>
    <mergeCell ref="D7:I7"/>
    <mergeCell ref="D8:I8"/>
    <mergeCell ref="D9:I9"/>
    <mergeCell ref="D10:I10"/>
    <mergeCell ref="D11:I11"/>
    <mergeCell ref="A1:A20"/>
    <mergeCell ref="D21:I21"/>
    <mergeCell ref="C1:I1"/>
    <mergeCell ref="C2:I2"/>
    <mergeCell ref="C3:I3"/>
    <mergeCell ref="C4:I4"/>
    <mergeCell ref="C5:I5"/>
    <mergeCell ref="D6:I6"/>
    <mergeCell ref="B2:B4"/>
    <mergeCell ref="B17:B18"/>
    <mergeCell ref="A21:A46"/>
    <mergeCell ref="B34:B36"/>
    <mergeCell ref="D27:D28"/>
    <mergeCell ref="D29:I29"/>
    <mergeCell ref="B21:B33"/>
    <mergeCell ref="C22:C28"/>
    <mergeCell ref="C30:C32"/>
    <mergeCell ref="D22:D23"/>
    <mergeCell ref="D33:I33"/>
    <mergeCell ref="D24:D26"/>
    <mergeCell ref="D38:D39"/>
    <mergeCell ref="D40:D42"/>
    <mergeCell ref="D43:D44"/>
    <mergeCell ref="F38:I38"/>
    <mergeCell ref="C19:I19"/>
    <mergeCell ref="B19:B20"/>
    <mergeCell ref="F39:I39"/>
    <mergeCell ref="F40:I40"/>
    <mergeCell ref="F41:I41"/>
    <mergeCell ref="F42:I42"/>
    <mergeCell ref="B55:B62"/>
    <mergeCell ref="B69:B73"/>
    <mergeCell ref="E43:I43"/>
    <mergeCell ref="E44:I44"/>
    <mergeCell ref="B37:B51"/>
    <mergeCell ref="C38:C44"/>
  </mergeCells>
  <phoneticPr fontId="1" type="noConversion"/>
  <pageMargins left="0.70866141732283472" right="0.70866141732283472" top="0.35433070866141736" bottom="0.35433070866141736" header="0.31496062992125984" footer="0.31496062992125984"/>
  <pageSetup paperSize="9" orientation="landscape" horizontalDpi="300" verticalDpi="300" r:id="rId1"/>
  <rowBreaks count="2" manualBreakCount="2">
    <brk id="20" max="16383" man="1"/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D51"/>
  <sheetViews>
    <sheetView tabSelected="1" workbookViewId="0"/>
  </sheetViews>
  <sheetFormatPr defaultRowHeight="13.5"/>
  <cols>
    <col min="1" max="1" width="7.125" customWidth="1"/>
    <col min="2" max="3" width="6.25" customWidth="1"/>
    <col min="4" max="4" width="10.875" customWidth="1"/>
    <col min="5" max="5" width="7.5" style="4" customWidth="1"/>
    <col min="6" max="6" width="5.5" style="8" customWidth="1"/>
    <col min="7" max="7" width="4.375" customWidth="1"/>
    <col min="8" max="11" width="4.125" customWidth="1"/>
    <col min="12" max="14" width="6.625" customWidth="1"/>
    <col min="15" max="15" width="17.125" customWidth="1"/>
    <col min="16" max="16" width="12.5" customWidth="1"/>
    <col min="18" max="18" width="5.625" customWidth="1"/>
    <col min="19" max="19" width="6.625" customWidth="1"/>
    <col min="20" max="20" width="4.875" customWidth="1"/>
    <col min="21" max="21" width="5.75" bestFit="1" customWidth="1"/>
    <col min="22" max="22" width="4.875" customWidth="1"/>
    <col min="23" max="23" width="6" customWidth="1"/>
    <col min="24" max="26" width="5" customWidth="1"/>
    <col min="27" max="27" width="6.375" customWidth="1"/>
    <col min="28" max="28" width="5" customWidth="1"/>
  </cols>
  <sheetData>
    <row r="1" spans="1:30">
      <c r="A1" t="s">
        <v>510</v>
      </c>
      <c r="B1" s="318" t="s">
        <v>512</v>
      </c>
      <c r="C1" s="318"/>
      <c r="D1" s="318"/>
      <c r="E1" s="318"/>
      <c r="F1" s="318"/>
      <c r="G1" s="318"/>
      <c r="H1" s="318"/>
      <c r="I1" s="318"/>
      <c r="J1" s="318"/>
      <c r="K1" s="318"/>
      <c r="L1" s="54"/>
      <c r="M1" s="54"/>
      <c r="N1" s="54"/>
    </row>
    <row r="2" spans="1:30">
      <c r="A2" t="s">
        <v>511</v>
      </c>
      <c r="B2" s="318" t="s">
        <v>504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3" spans="1:30">
      <c r="B3" s="318" t="s">
        <v>505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30">
      <c r="B4" s="318" t="s">
        <v>506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</row>
    <row r="5" spans="1:30">
      <c r="A5" t="s">
        <v>513</v>
      </c>
      <c r="B5" s="318" t="s">
        <v>507</v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</row>
    <row r="6" spans="1:30"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</row>
    <row r="7" spans="1:30">
      <c r="A7" t="s">
        <v>514</v>
      </c>
      <c r="B7" s="318" t="s">
        <v>508</v>
      </c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</row>
    <row r="8" spans="1:30">
      <c r="B8" s="318" t="s">
        <v>509</v>
      </c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</row>
    <row r="9" spans="1:30">
      <c r="B9" s="54"/>
      <c r="C9" s="54"/>
      <c r="D9" s="54"/>
      <c r="E9" s="54"/>
      <c r="F9" s="135"/>
      <c r="G9" s="54"/>
      <c r="H9" s="54"/>
      <c r="I9" s="54"/>
      <c r="J9" s="54"/>
      <c r="K9" s="54"/>
      <c r="L9" s="54"/>
      <c r="M9" s="54"/>
      <c r="N9" s="54"/>
      <c r="O9" s="54"/>
    </row>
    <row r="10" spans="1:30">
      <c r="A10" t="s">
        <v>560</v>
      </c>
      <c r="B10" s="318" t="s">
        <v>600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</row>
    <row r="11" spans="1:30">
      <c r="B11" s="318" t="s">
        <v>561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</row>
    <row r="12" spans="1:30">
      <c r="B12" s="318" t="s">
        <v>562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</row>
    <row r="13" spans="1:30">
      <c r="B13" s="54"/>
      <c r="C13" s="54"/>
      <c r="D13" s="54"/>
      <c r="E13" s="54"/>
      <c r="F13" s="135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X13">
        <f>SUM(X17:X45)</f>
        <v>756</v>
      </c>
    </row>
    <row r="14" spans="1:30">
      <c r="B14" s="54"/>
      <c r="C14" s="54"/>
      <c r="D14" s="54"/>
      <c r="E14" s="54"/>
      <c r="F14" s="135"/>
      <c r="G14" s="54">
        <f>COUNT(1)</f>
        <v>1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1:30">
      <c r="B15" s="54" t="s">
        <v>622</v>
      </c>
      <c r="C15" s="54"/>
      <c r="D15" s="76" t="s">
        <v>478</v>
      </c>
      <c r="E15" s="336" t="s">
        <v>479</v>
      </c>
      <c r="F15" s="334" t="s">
        <v>480</v>
      </c>
      <c r="G15" s="337" t="s">
        <v>564</v>
      </c>
      <c r="H15" s="328" t="s">
        <v>516</v>
      </c>
      <c r="I15" s="329"/>
      <c r="J15" s="329"/>
      <c r="K15" s="330"/>
      <c r="L15" s="71"/>
      <c r="M15" s="71"/>
      <c r="N15" s="71"/>
      <c r="O15" s="54"/>
      <c r="T15" s="331" t="s">
        <v>590</v>
      </c>
      <c r="U15" s="332"/>
      <c r="V15" s="333"/>
      <c r="W15" s="323" t="s">
        <v>594</v>
      </c>
      <c r="X15" s="324"/>
      <c r="Y15" s="323" t="s">
        <v>601</v>
      </c>
      <c r="Z15" s="327"/>
      <c r="AA15" s="327"/>
      <c r="AB15" s="324"/>
      <c r="AC15" s="325" t="s">
        <v>597</v>
      </c>
      <c r="AD15" s="326"/>
    </row>
    <row r="16" spans="1:30">
      <c r="B16" s="77">
        <v>5</v>
      </c>
      <c r="C16" s="77" t="s">
        <v>621</v>
      </c>
      <c r="D16" s="76"/>
      <c r="E16" s="335"/>
      <c r="F16" s="335"/>
      <c r="G16" s="338"/>
      <c r="H16" s="78">
        <v>1</v>
      </c>
      <c r="I16" s="79">
        <v>2</v>
      </c>
      <c r="J16" s="79">
        <v>3</v>
      </c>
      <c r="K16" s="80">
        <v>4</v>
      </c>
      <c r="L16" s="76" t="s">
        <v>538</v>
      </c>
      <c r="M16" s="76" t="s">
        <v>540</v>
      </c>
      <c r="N16" s="76" t="s">
        <v>537</v>
      </c>
      <c r="O16" s="77" t="s">
        <v>487</v>
      </c>
      <c r="P16" s="77" t="s">
        <v>488</v>
      </c>
      <c r="Q16" s="77" t="s">
        <v>489</v>
      </c>
      <c r="R16" s="76" t="s">
        <v>394</v>
      </c>
      <c r="S16" s="76" t="s">
        <v>503</v>
      </c>
      <c r="T16" s="81" t="s">
        <v>591</v>
      </c>
      <c r="U16" s="82" t="s">
        <v>592</v>
      </c>
      <c r="V16" s="83" t="s">
        <v>593</v>
      </c>
      <c r="W16" s="110" t="s">
        <v>595</v>
      </c>
      <c r="X16" s="112" t="s">
        <v>596</v>
      </c>
      <c r="Y16" s="110" t="s">
        <v>602</v>
      </c>
      <c r="Z16" s="111" t="s">
        <v>603</v>
      </c>
      <c r="AA16" s="111" t="s">
        <v>595</v>
      </c>
      <c r="AB16" s="112" t="s">
        <v>596</v>
      </c>
      <c r="AC16" s="96" t="s">
        <v>286</v>
      </c>
      <c r="AD16" s="96" t="s">
        <v>598</v>
      </c>
    </row>
    <row r="17" spans="2:30" s="52" customFormat="1">
      <c r="B17" s="53" t="s">
        <v>517</v>
      </c>
      <c r="C17" s="53" t="s">
        <v>517</v>
      </c>
      <c r="D17" s="84">
        <v>20130301</v>
      </c>
      <c r="E17" s="85">
        <v>25.2</v>
      </c>
      <c r="F17" s="136">
        <v>0.2</v>
      </c>
      <c r="G17" s="84">
        <v>1</v>
      </c>
      <c r="H17" s="90" t="s">
        <v>498</v>
      </c>
      <c r="I17" s="91" t="s">
        <v>515</v>
      </c>
      <c r="J17" s="91" t="s">
        <v>482</v>
      </c>
      <c r="K17" s="92"/>
      <c r="L17" s="89" t="s">
        <v>539</v>
      </c>
      <c r="M17" s="89" t="s">
        <v>541</v>
      </c>
      <c r="N17" s="89" t="s">
        <v>547</v>
      </c>
      <c r="O17" s="84" t="s">
        <v>499</v>
      </c>
      <c r="P17" s="84" t="s">
        <v>491</v>
      </c>
      <c r="Q17" s="84" t="s">
        <v>484</v>
      </c>
      <c r="R17" s="84" t="s">
        <v>346</v>
      </c>
      <c r="S17" s="84">
        <v>0</v>
      </c>
      <c r="T17" s="131">
        <v>2637</v>
      </c>
      <c r="U17" s="132">
        <v>2653</v>
      </c>
      <c r="V17" s="133">
        <v>2537</v>
      </c>
      <c r="W17" s="134">
        <f>T17-U17</f>
        <v>-16</v>
      </c>
      <c r="X17" s="115">
        <f>T17-V17</f>
        <v>100</v>
      </c>
      <c r="Y17" s="113"/>
      <c r="Z17" s="114"/>
      <c r="AA17" s="208">
        <f t="shared" ref="AA17:AA40" si="0">T17-Y17</f>
        <v>2637</v>
      </c>
      <c r="AB17" s="115">
        <f t="shared" ref="AB17:AB40" si="1">T17-Z17</f>
        <v>2637</v>
      </c>
      <c r="AC17" s="84"/>
      <c r="AD17" s="84"/>
    </row>
    <row r="18" spans="2:30" s="52" customFormat="1">
      <c r="B18" s="53" t="s">
        <v>583</v>
      </c>
      <c r="C18" s="53"/>
      <c r="D18" s="84">
        <v>20130308</v>
      </c>
      <c r="E18" s="85">
        <v>16</v>
      </c>
      <c r="F18" s="136">
        <v>5</v>
      </c>
      <c r="G18" s="84">
        <v>1</v>
      </c>
      <c r="H18" s="90" t="s">
        <v>565</v>
      </c>
      <c r="I18" s="91" t="s">
        <v>565</v>
      </c>
      <c r="J18" s="91" t="s">
        <v>565</v>
      </c>
      <c r="K18" s="92" t="s">
        <v>565</v>
      </c>
      <c r="L18" s="89" t="s">
        <v>581</v>
      </c>
      <c r="M18" s="89" t="s">
        <v>565</v>
      </c>
      <c r="N18" s="89" t="s">
        <v>582</v>
      </c>
      <c r="O18" s="84"/>
      <c r="P18" s="84"/>
      <c r="Q18" s="84"/>
      <c r="R18" s="84"/>
      <c r="S18" s="84"/>
      <c r="T18" s="113">
        <v>2617</v>
      </c>
      <c r="U18" s="114">
        <v>2619</v>
      </c>
      <c r="V18" s="115">
        <v>2570</v>
      </c>
      <c r="W18" s="134">
        <f t="shared" ref="W18:W45" si="2">T18-U18</f>
        <v>-2</v>
      </c>
      <c r="X18" s="115">
        <f t="shared" ref="X18:X45" si="3">T18-V18</f>
        <v>47</v>
      </c>
      <c r="Y18" s="113"/>
      <c r="Z18" s="114"/>
      <c r="AA18" s="208">
        <f t="shared" si="0"/>
        <v>2617</v>
      </c>
      <c r="AB18" s="115">
        <f t="shared" si="1"/>
        <v>2617</v>
      </c>
      <c r="AC18" s="84">
        <v>1</v>
      </c>
      <c r="AD18" s="84" t="s">
        <v>565</v>
      </c>
    </row>
    <row r="19" spans="2:30" s="52" customFormat="1">
      <c r="B19" s="53" t="s">
        <v>518</v>
      </c>
      <c r="C19" s="53"/>
      <c r="D19" s="84">
        <v>20130325</v>
      </c>
      <c r="E19" s="85">
        <v>3.6</v>
      </c>
      <c r="F19" s="136">
        <v>2</v>
      </c>
      <c r="G19" s="84">
        <v>1</v>
      </c>
      <c r="H19" s="86" t="s">
        <v>515</v>
      </c>
      <c r="I19" s="87" t="s">
        <v>482</v>
      </c>
      <c r="J19" s="87" t="s">
        <v>482</v>
      </c>
      <c r="K19" s="88"/>
      <c r="L19" s="89" t="s">
        <v>539</v>
      </c>
      <c r="M19" s="89" t="s">
        <v>542</v>
      </c>
      <c r="N19" s="89" t="s">
        <v>547</v>
      </c>
      <c r="O19" s="84" t="s">
        <v>499</v>
      </c>
      <c r="P19" s="84" t="s">
        <v>483</v>
      </c>
      <c r="Q19" s="84"/>
      <c r="R19" s="84" t="s">
        <v>346</v>
      </c>
      <c r="S19" s="84">
        <v>1</v>
      </c>
      <c r="T19" s="113">
        <v>2610</v>
      </c>
      <c r="U19" s="114">
        <v>2617</v>
      </c>
      <c r="V19" s="115">
        <v>2553</v>
      </c>
      <c r="W19" s="134">
        <f t="shared" si="2"/>
        <v>-7</v>
      </c>
      <c r="X19" s="115">
        <f t="shared" si="3"/>
        <v>57</v>
      </c>
      <c r="Y19" s="113"/>
      <c r="Z19" s="114"/>
      <c r="AA19" s="208">
        <f t="shared" si="0"/>
        <v>2610</v>
      </c>
      <c r="AB19" s="115">
        <f t="shared" si="1"/>
        <v>2610</v>
      </c>
      <c r="AC19" s="84"/>
      <c r="AD19" s="84" t="s">
        <v>584</v>
      </c>
    </row>
    <row r="20" spans="2:30" s="52" customFormat="1">
      <c r="B20" s="53" t="s">
        <v>519</v>
      </c>
      <c r="C20" s="53"/>
      <c r="D20" s="84">
        <v>20130422</v>
      </c>
      <c r="E20" s="85">
        <v>39</v>
      </c>
      <c r="F20" s="136">
        <v>18</v>
      </c>
      <c r="G20" s="84">
        <v>1</v>
      </c>
      <c r="H20" s="86" t="s">
        <v>515</v>
      </c>
      <c r="I20" s="87" t="s">
        <v>515</v>
      </c>
      <c r="J20" s="87" t="s">
        <v>482</v>
      </c>
      <c r="K20" s="88"/>
      <c r="L20" s="89" t="s">
        <v>515</v>
      </c>
      <c r="M20" s="89" t="s">
        <v>541</v>
      </c>
      <c r="N20" s="89" t="s">
        <v>544</v>
      </c>
      <c r="O20" s="84" t="s">
        <v>502</v>
      </c>
      <c r="P20" s="84" t="s">
        <v>483</v>
      </c>
      <c r="Q20" s="84" t="s">
        <v>484</v>
      </c>
      <c r="R20" s="84" t="s">
        <v>515</v>
      </c>
      <c r="S20" s="84">
        <v>0</v>
      </c>
      <c r="T20" s="113">
        <v>2524</v>
      </c>
      <c r="U20" s="114">
        <v>2540</v>
      </c>
      <c r="V20" s="115">
        <v>2440</v>
      </c>
      <c r="W20" s="134">
        <f t="shared" si="2"/>
        <v>-16</v>
      </c>
      <c r="X20" s="115">
        <f t="shared" si="3"/>
        <v>84</v>
      </c>
      <c r="Y20" s="113"/>
      <c r="Z20" s="114"/>
      <c r="AA20" s="208">
        <f t="shared" si="0"/>
        <v>2524</v>
      </c>
      <c r="AB20" s="115">
        <f t="shared" si="1"/>
        <v>2524</v>
      </c>
      <c r="AC20" s="84">
        <v>1</v>
      </c>
      <c r="AD20" s="84" t="s">
        <v>565</v>
      </c>
    </row>
    <row r="21" spans="2:30" s="52" customFormat="1">
      <c r="B21" s="53" t="s">
        <v>585</v>
      </c>
      <c r="C21" s="53"/>
      <c r="D21" s="84">
        <v>20130425</v>
      </c>
      <c r="E21" s="85">
        <v>2.8</v>
      </c>
      <c r="F21" s="136">
        <v>4</v>
      </c>
      <c r="G21" s="84">
        <v>1</v>
      </c>
      <c r="H21" s="86" t="s">
        <v>565</v>
      </c>
      <c r="I21" s="87" t="s">
        <v>565</v>
      </c>
      <c r="J21" s="87" t="s">
        <v>565</v>
      </c>
      <c r="K21" s="88"/>
      <c r="L21" s="89" t="s">
        <v>599</v>
      </c>
      <c r="M21" s="89" t="s">
        <v>565</v>
      </c>
      <c r="N21" s="89" t="s">
        <v>586</v>
      </c>
      <c r="O21" s="84"/>
      <c r="P21" s="84"/>
      <c r="Q21" s="84"/>
      <c r="R21" s="84"/>
      <c r="S21" s="84"/>
      <c r="T21" s="113">
        <v>2450</v>
      </c>
      <c r="U21" s="114">
        <v>2450</v>
      </c>
      <c r="V21" s="115">
        <v>2415</v>
      </c>
      <c r="W21" s="134">
        <f t="shared" si="2"/>
        <v>0</v>
      </c>
      <c r="X21" s="115">
        <f t="shared" si="3"/>
        <v>35</v>
      </c>
      <c r="Y21" s="113"/>
      <c r="Z21" s="114"/>
      <c r="AA21" s="208">
        <f t="shared" si="0"/>
        <v>2450</v>
      </c>
      <c r="AB21" s="115">
        <f t="shared" si="1"/>
        <v>2450</v>
      </c>
      <c r="AC21" s="84">
        <v>1</v>
      </c>
      <c r="AD21" s="84" t="s">
        <v>565</v>
      </c>
    </row>
    <row r="22" spans="2:30" s="6" customFormat="1">
      <c r="B22" s="53" t="s">
        <v>520</v>
      </c>
      <c r="C22" s="53"/>
      <c r="D22" s="93">
        <v>20130506</v>
      </c>
      <c r="E22" s="7">
        <v>32</v>
      </c>
      <c r="F22" s="137">
        <v>13</v>
      </c>
      <c r="G22" s="93">
        <v>2</v>
      </c>
      <c r="H22" s="61" t="s">
        <v>515</v>
      </c>
      <c r="I22" s="62" t="s">
        <v>515</v>
      </c>
      <c r="J22" s="62" t="s">
        <v>515</v>
      </c>
      <c r="K22" s="63"/>
      <c r="L22" s="72" t="s">
        <v>515</v>
      </c>
      <c r="M22" s="72" t="s">
        <v>515</v>
      </c>
      <c r="N22" s="72" t="s">
        <v>515</v>
      </c>
      <c r="O22" s="93" t="s">
        <v>485</v>
      </c>
      <c r="P22" s="93" t="s">
        <v>486</v>
      </c>
      <c r="Q22" s="93" t="s">
        <v>482</v>
      </c>
      <c r="R22" s="93" t="s">
        <v>346</v>
      </c>
      <c r="S22" s="93">
        <v>56</v>
      </c>
      <c r="T22" s="116"/>
      <c r="U22" s="117"/>
      <c r="V22" s="118"/>
      <c r="W22" s="134">
        <f t="shared" si="2"/>
        <v>0</v>
      </c>
      <c r="X22" s="115">
        <f t="shared" si="3"/>
        <v>0</v>
      </c>
      <c r="Y22" s="113"/>
      <c r="Z22" s="114"/>
      <c r="AA22" s="208">
        <f t="shared" si="0"/>
        <v>0</v>
      </c>
      <c r="AB22" s="115">
        <f t="shared" si="1"/>
        <v>0</v>
      </c>
      <c r="AC22" s="93" t="s">
        <v>553</v>
      </c>
      <c r="AD22" s="93" t="s">
        <v>553</v>
      </c>
    </row>
    <row r="23" spans="2:30" s="105" customFormat="1">
      <c r="B23" s="53" t="s">
        <v>589</v>
      </c>
      <c r="C23" s="53"/>
      <c r="D23" s="106">
        <v>20130508</v>
      </c>
      <c r="E23" s="107">
        <v>23</v>
      </c>
      <c r="F23" s="138">
        <v>7</v>
      </c>
      <c r="G23" s="106">
        <v>1</v>
      </c>
      <c r="H23" s="108" t="s">
        <v>565</v>
      </c>
      <c r="I23" s="87" t="s">
        <v>565</v>
      </c>
      <c r="J23" s="87" t="s">
        <v>565</v>
      </c>
      <c r="K23" s="88" t="s">
        <v>563</v>
      </c>
      <c r="L23" s="89" t="s">
        <v>566</v>
      </c>
      <c r="M23" s="89" t="s">
        <v>587</v>
      </c>
      <c r="N23" s="89" t="s">
        <v>588</v>
      </c>
      <c r="O23" s="106"/>
      <c r="P23" s="106"/>
      <c r="Q23" s="106"/>
      <c r="R23" s="106"/>
      <c r="S23" s="106"/>
      <c r="T23" s="119">
        <v>2530</v>
      </c>
      <c r="U23" s="120">
        <v>2541</v>
      </c>
      <c r="V23" s="121">
        <v>2502</v>
      </c>
      <c r="W23" s="134">
        <f t="shared" si="2"/>
        <v>-11</v>
      </c>
      <c r="X23" s="115">
        <f t="shared" si="3"/>
        <v>28</v>
      </c>
      <c r="Y23" s="113"/>
      <c r="Z23" s="114"/>
      <c r="AA23" s="208">
        <f t="shared" si="0"/>
        <v>2530</v>
      </c>
      <c r="AB23" s="115">
        <f t="shared" si="1"/>
        <v>2530</v>
      </c>
      <c r="AC23" s="106">
        <v>1</v>
      </c>
      <c r="AD23" s="109" t="s">
        <v>584</v>
      </c>
    </row>
    <row r="24" spans="2:30" s="52" customFormat="1">
      <c r="B24" s="53" t="s">
        <v>522</v>
      </c>
      <c r="C24" s="53"/>
      <c r="D24" s="84">
        <v>20130522</v>
      </c>
      <c r="E24" s="85">
        <v>8</v>
      </c>
      <c r="F24" s="136">
        <v>0.2</v>
      </c>
      <c r="G24" s="84">
        <v>1</v>
      </c>
      <c r="H24" s="86" t="s">
        <v>515</v>
      </c>
      <c r="I24" s="87" t="s">
        <v>482</v>
      </c>
      <c r="J24" s="87" t="s">
        <v>482</v>
      </c>
      <c r="K24" s="88"/>
      <c r="L24" s="89" t="s">
        <v>539</v>
      </c>
      <c r="M24" s="89" t="s">
        <v>542</v>
      </c>
      <c r="N24" s="89" t="s">
        <v>547</v>
      </c>
      <c r="O24" s="84" t="s">
        <v>521</v>
      </c>
      <c r="P24" s="84"/>
      <c r="Q24" s="84"/>
      <c r="R24" s="84" t="s">
        <v>346</v>
      </c>
      <c r="S24" s="84">
        <v>14</v>
      </c>
      <c r="T24" s="113">
        <v>2594</v>
      </c>
      <c r="U24" s="114">
        <v>2613</v>
      </c>
      <c r="V24" s="115">
        <v>2562</v>
      </c>
      <c r="W24" s="134">
        <f t="shared" si="2"/>
        <v>-19</v>
      </c>
      <c r="X24" s="115">
        <f t="shared" si="3"/>
        <v>32</v>
      </c>
      <c r="Y24" s="113"/>
      <c r="Z24" s="114"/>
      <c r="AA24" s="208">
        <f t="shared" si="0"/>
        <v>2594</v>
      </c>
      <c r="AB24" s="115">
        <f t="shared" si="1"/>
        <v>2594</v>
      </c>
      <c r="AC24" s="84">
        <v>1</v>
      </c>
      <c r="AD24" s="84">
        <v>123</v>
      </c>
    </row>
    <row r="25" spans="2:30" s="52" customFormat="1">
      <c r="B25" s="53" t="s">
        <v>523</v>
      </c>
      <c r="C25" s="53"/>
      <c r="D25" s="84">
        <v>20130725</v>
      </c>
      <c r="E25" s="85">
        <v>19.8</v>
      </c>
      <c r="F25" s="136">
        <v>0</v>
      </c>
      <c r="G25" s="84">
        <v>1</v>
      </c>
      <c r="H25" s="86" t="s">
        <v>498</v>
      </c>
      <c r="I25" s="87" t="s">
        <v>515</v>
      </c>
      <c r="J25" s="87" t="s">
        <v>515</v>
      </c>
      <c r="K25" s="88" t="s">
        <v>515</v>
      </c>
      <c r="L25" s="89" t="s">
        <v>539</v>
      </c>
      <c r="M25" s="89" t="s">
        <v>542</v>
      </c>
      <c r="N25" s="89" t="s">
        <v>547</v>
      </c>
      <c r="O25" s="84"/>
      <c r="P25" s="84"/>
      <c r="Q25" s="84"/>
      <c r="R25" s="84" t="s">
        <v>346</v>
      </c>
      <c r="S25" s="84">
        <v>8</v>
      </c>
      <c r="T25" s="113">
        <v>2206</v>
      </c>
      <c r="U25" s="114">
        <v>2218</v>
      </c>
      <c r="V25" s="115">
        <v>2176</v>
      </c>
      <c r="W25" s="134">
        <f t="shared" si="2"/>
        <v>-12</v>
      </c>
      <c r="X25" s="115">
        <f t="shared" si="3"/>
        <v>30</v>
      </c>
      <c r="Y25" s="113"/>
      <c r="Z25" s="114"/>
      <c r="AA25" s="208">
        <f t="shared" si="0"/>
        <v>2206</v>
      </c>
      <c r="AB25" s="115">
        <f t="shared" si="1"/>
        <v>2206</v>
      </c>
      <c r="AC25" s="84" t="s">
        <v>565</v>
      </c>
      <c r="AD25" s="84">
        <v>123</v>
      </c>
    </row>
    <row r="26" spans="2:30">
      <c r="B26" s="53" t="s">
        <v>535</v>
      </c>
      <c r="C26" s="53"/>
      <c r="D26" s="40">
        <v>20130731</v>
      </c>
      <c r="E26" s="67">
        <v>17.8</v>
      </c>
      <c r="F26" s="139">
        <v>0</v>
      </c>
      <c r="G26" s="40">
        <v>14</v>
      </c>
      <c r="H26" s="68" t="s">
        <v>515</v>
      </c>
      <c r="I26" s="69" t="s">
        <v>515</v>
      </c>
      <c r="J26" s="69" t="s">
        <v>515</v>
      </c>
      <c r="K26" s="70"/>
      <c r="L26" s="74" t="s">
        <v>544</v>
      </c>
      <c r="M26" s="74" t="s">
        <v>515</v>
      </c>
      <c r="N26" s="74" t="s">
        <v>543</v>
      </c>
      <c r="O26" s="40" t="s">
        <v>490</v>
      </c>
      <c r="P26" s="40"/>
      <c r="Q26" s="40"/>
      <c r="R26" s="40"/>
      <c r="S26" s="40"/>
      <c r="T26" s="122"/>
      <c r="U26" s="123"/>
      <c r="V26" s="124"/>
      <c r="W26" s="134">
        <f t="shared" si="2"/>
        <v>0</v>
      </c>
      <c r="X26" s="115">
        <f t="shared" si="3"/>
        <v>0</v>
      </c>
      <c r="Y26" s="113"/>
      <c r="Z26" s="114"/>
      <c r="AA26" s="208">
        <f t="shared" si="0"/>
        <v>0</v>
      </c>
      <c r="AB26" s="115">
        <f t="shared" si="1"/>
        <v>0</v>
      </c>
      <c r="AC26" s="40"/>
      <c r="AD26" s="40"/>
    </row>
    <row r="27" spans="2:30">
      <c r="B27" s="53" t="s">
        <v>536</v>
      </c>
      <c r="C27" s="53"/>
      <c r="D27" s="40">
        <v>20130801</v>
      </c>
      <c r="E27" s="67">
        <v>17.8</v>
      </c>
      <c r="F27" s="139">
        <v>6.2</v>
      </c>
      <c r="G27" s="40">
        <v>13</v>
      </c>
      <c r="H27" s="68" t="s">
        <v>515</v>
      </c>
      <c r="I27" s="69" t="s">
        <v>515</v>
      </c>
      <c r="J27" s="69" t="s">
        <v>515</v>
      </c>
      <c r="K27" s="70"/>
      <c r="L27" s="74" t="s">
        <v>515</v>
      </c>
      <c r="M27" s="74" t="s">
        <v>515</v>
      </c>
      <c r="N27" s="74" t="s">
        <v>515</v>
      </c>
      <c r="O27" s="40" t="s">
        <v>490</v>
      </c>
      <c r="P27" s="40"/>
      <c r="Q27" s="40"/>
      <c r="R27" s="40"/>
      <c r="S27" s="40"/>
      <c r="T27" s="122"/>
      <c r="U27" s="123"/>
      <c r="V27" s="124"/>
      <c r="W27" s="134">
        <f t="shared" si="2"/>
        <v>0</v>
      </c>
      <c r="X27" s="115">
        <f t="shared" si="3"/>
        <v>0</v>
      </c>
      <c r="Y27" s="113"/>
      <c r="Z27" s="114"/>
      <c r="AA27" s="208">
        <f t="shared" si="0"/>
        <v>0</v>
      </c>
      <c r="AB27" s="115">
        <f t="shared" si="1"/>
        <v>0</v>
      </c>
      <c r="AC27" s="40"/>
      <c r="AD27" s="40"/>
    </row>
    <row r="28" spans="2:30" s="6" customFormat="1">
      <c r="B28" s="53" t="s">
        <v>524</v>
      </c>
      <c r="C28" s="53"/>
      <c r="D28" s="93">
        <v>20130807</v>
      </c>
      <c r="E28" s="7">
        <v>13</v>
      </c>
      <c r="F28" s="137">
        <v>1.4</v>
      </c>
      <c r="G28" s="93">
        <v>1</v>
      </c>
      <c r="H28" s="61" t="s">
        <v>482</v>
      </c>
      <c r="I28" s="62" t="s">
        <v>515</v>
      </c>
      <c r="J28" s="62" t="s">
        <v>482</v>
      </c>
      <c r="K28" s="63"/>
      <c r="L28" s="72" t="s">
        <v>544</v>
      </c>
      <c r="M28" s="72" t="s">
        <v>515</v>
      </c>
      <c r="N28" s="72" t="s">
        <v>545</v>
      </c>
      <c r="O28" s="93" t="s">
        <v>486</v>
      </c>
      <c r="P28" s="93" t="s">
        <v>492</v>
      </c>
      <c r="Q28" s="93" t="s">
        <v>482</v>
      </c>
      <c r="R28" s="93" t="s">
        <v>346</v>
      </c>
      <c r="S28" s="93">
        <v>30</v>
      </c>
      <c r="T28" s="116"/>
      <c r="U28" s="117"/>
      <c r="V28" s="118"/>
      <c r="W28" s="134">
        <f t="shared" si="2"/>
        <v>0</v>
      </c>
      <c r="X28" s="115">
        <f t="shared" si="3"/>
        <v>0</v>
      </c>
      <c r="Y28" s="113"/>
      <c r="Z28" s="114"/>
      <c r="AA28" s="208">
        <f t="shared" si="0"/>
        <v>0</v>
      </c>
      <c r="AB28" s="115">
        <f t="shared" si="1"/>
        <v>0</v>
      </c>
      <c r="AC28" s="93"/>
      <c r="AD28" s="93"/>
    </row>
    <row r="29" spans="2:30" s="6" customFormat="1">
      <c r="B29" s="53" t="s">
        <v>580</v>
      </c>
      <c r="C29" s="53"/>
      <c r="D29" s="93">
        <v>20130813</v>
      </c>
      <c r="E29" s="7">
        <v>54</v>
      </c>
      <c r="F29" s="137">
        <v>5</v>
      </c>
      <c r="G29" s="93">
        <v>1</v>
      </c>
      <c r="H29" s="61" t="s">
        <v>559</v>
      </c>
      <c r="I29" s="62" t="s">
        <v>553</v>
      </c>
      <c r="J29" s="62" t="s">
        <v>553</v>
      </c>
      <c r="K29" s="63"/>
      <c r="L29" s="72" t="s">
        <v>573</v>
      </c>
      <c r="M29" s="72" t="s">
        <v>565</v>
      </c>
      <c r="N29" s="72" t="s">
        <v>579</v>
      </c>
      <c r="O29" s="93"/>
      <c r="P29" s="93"/>
      <c r="Q29" s="93"/>
      <c r="R29" s="93"/>
      <c r="S29" s="93"/>
      <c r="T29" s="116">
        <v>2381</v>
      </c>
      <c r="U29" s="117">
        <v>2389</v>
      </c>
      <c r="V29" s="118">
        <v>2336</v>
      </c>
      <c r="W29" s="134">
        <f t="shared" si="2"/>
        <v>-8</v>
      </c>
      <c r="X29" s="115">
        <f t="shared" si="3"/>
        <v>45</v>
      </c>
      <c r="Y29" s="113"/>
      <c r="Z29" s="114"/>
      <c r="AA29" s="208">
        <f t="shared" si="0"/>
        <v>2381</v>
      </c>
      <c r="AB29" s="115">
        <f t="shared" si="1"/>
        <v>2381</v>
      </c>
      <c r="AC29" s="93">
        <v>1</v>
      </c>
      <c r="AD29" s="93" t="s">
        <v>565</v>
      </c>
    </row>
    <row r="30" spans="2:30" s="97" customFormat="1">
      <c r="B30" s="98" t="s">
        <v>578</v>
      </c>
      <c r="C30" s="98"/>
      <c r="D30" s="99">
        <v>20130822</v>
      </c>
      <c r="E30" s="100">
        <v>6</v>
      </c>
      <c r="F30" s="140">
        <v>3</v>
      </c>
      <c r="G30" s="99">
        <v>1</v>
      </c>
      <c r="H30" s="101" t="s">
        <v>576</v>
      </c>
      <c r="I30" s="102" t="s">
        <v>576</v>
      </c>
      <c r="J30" s="102" t="s">
        <v>565</v>
      </c>
      <c r="K30" s="103" t="s">
        <v>576</v>
      </c>
      <c r="L30" s="104" t="s">
        <v>566</v>
      </c>
      <c r="M30" s="104" t="s">
        <v>565</v>
      </c>
      <c r="N30" s="104" t="s">
        <v>577</v>
      </c>
      <c r="O30" s="99"/>
      <c r="P30" s="99"/>
      <c r="Q30" s="99"/>
      <c r="R30" s="99"/>
      <c r="S30" s="99"/>
      <c r="T30" s="125">
        <v>2301</v>
      </c>
      <c r="U30" s="126">
        <v>2301</v>
      </c>
      <c r="V30" s="127">
        <v>2244</v>
      </c>
      <c r="W30" s="134">
        <f t="shared" si="2"/>
        <v>0</v>
      </c>
      <c r="X30" s="115">
        <f t="shared" si="3"/>
        <v>57</v>
      </c>
      <c r="Y30" s="113"/>
      <c r="Z30" s="114"/>
      <c r="AA30" s="208">
        <f t="shared" si="0"/>
        <v>2301</v>
      </c>
      <c r="AB30" s="115">
        <f t="shared" si="1"/>
        <v>2301</v>
      </c>
      <c r="AC30" s="99" t="s">
        <v>565</v>
      </c>
      <c r="AD30" s="99" t="s">
        <v>565</v>
      </c>
    </row>
    <row r="31" spans="2:30" s="52" customFormat="1">
      <c r="B31" s="53" t="s">
        <v>525</v>
      </c>
      <c r="C31" s="53"/>
      <c r="D31" s="84">
        <v>20130827</v>
      </c>
      <c r="E31" s="85">
        <v>41.6</v>
      </c>
      <c r="F31" s="136">
        <v>8.1999999999999993</v>
      </c>
      <c r="G31" s="84">
        <v>1</v>
      </c>
      <c r="H31" s="86" t="s">
        <v>515</v>
      </c>
      <c r="I31" s="87" t="s">
        <v>515</v>
      </c>
      <c r="J31" s="87" t="s">
        <v>482</v>
      </c>
      <c r="K31" s="88"/>
      <c r="L31" s="89" t="s">
        <v>546</v>
      </c>
      <c r="M31" s="89" t="s">
        <v>542</v>
      </c>
      <c r="N31" s="89" t="s">
        <v>548</v>
      </c>
      <c r="O31" s="84" t="s">
        <v>500</v>
      </c>
      <c r="P31" s="84" t="s">
        <v>496</v>
      </c>
      <c r="Q31" s="84" t="s">
        <v>482</v>
      </c>
      <c r="R31" s="84" t="s">
        <v>346</v>
      </c>
      <c r="S31" s="84">
        <v>0</v>
      </c>
      <c r="T31" s="113"/>
      <c r="U31" s="114"/>
      <c r="V31" s="115"/>
      <c r="W31" s="134">
        <f t="shared" si="2"/>
        <v>0</v>
      </c>
      <c r="X31" s="115">
        <f t="shared" si="3"/>
        <v>0</v>
      </c>
      <c r="Y31" s="113"/>
      <c r="Z31" s="114"/>
      <c r="AA31" s="208">
        <f t="shared" si="0"/>
        <v>0</v>
      </c>
      <c r="AB31" s="115">
        <f t="shared" si="1"/>
        <v>0</v>
      </c>
      <c r="AC31" s="84" t="s">
        <v>553</v>
      </c>
      <c r="AD31" s="84" t="s">
        <v>553</v>
      </c>
    </row>
    <row r="32" spans="2:30">
      <c r="B32" s="53" t="s">
        <v>526</v>
      </c>
      <c r="C32" s="53"/>
      <c r="D32" s="84">
        <v>20130904</v>
      </c>
      <c r="E32" s="85">
        <v>29</v>
      </c>
      <c r="F32" s="136">
        <v>10.4</v>
      </c>
      <c r="G32" s="84">
        <v>1</v>
      </c>
      <c r="H32" s="86" t="s">
        <v>482</v>
      </c>
      <c r="I32" s="87" t="s">
        <v>515</v>
      </c>
      <c r="J32" s="87" t="s">
        <v>515</v>
      </c>
      <c r="K32" s="88"/>
      <c r="L32" s="89" t="s">
        <v>546</v>
      </c>
      <c r="M32" s="89" t="s">
        <v>542</v>
      </c>
      <c r="N32" s="89" t="s">
        <v>549</v>
      </c>
      <c r="O32" s="84" t="s">
        <v>493</v>
      </c>
      <c r="P32" s="84" t="s">
        <v>494</v>
      </c>
      <c r="Q32" s="84"/>
      <c r="R32" s="84" t="s">
        <v>515</v>
      </c>
      <c r="S32" s="84">
        <v>0</v>
      </c>
      <c r="T32" s="113">
        <v>2345</v>
      </c>
      <c r="U32" s="114">
        <v>2358</v>
      </c>
      <c r="V32" s="115">
        <v>2329</v>
      </c>
      <c r="W32" s="134">
        <f t="shared" si="2"/>
        <v>-13</v>
      </c>
      <c r="X32" s="115">
        <f t="shared" si="3"/>
        <v>16</v>
      </c>
      <c r="Y32" s="113"/>
      <c r="Z32" s="114"/>
      <c r="AA32" s="208">
        <f t="shared" si="0"/>
        <v>2345</v>
      </c>
      <c r="AB32" s="115">
        <f t="shared" si="1"/>
        <v>2345</v>
      </c>
      <c r="AC32" s="84" t="s">
        <v>553</v>
      </c>
      <c r="AD32" s="84" t="s">
        <v>558</v>
      </c>
    </row>
    <row r="33" spans="2:30">
      <c r="B33" s="53" t="s">
        <v>572</v>
      </c>
      <c r="C33" s="53"/>
      <c r="D33" s="84">
        <v>20130913</v>
      </c>
      <c r="E33" s="85">
        <v>4</v>
      </c>
      <c r="F33" s="136">
        <v>7</v>
      </c>
      <c r="G33" s="84">
        <v>1</v>
      </c>
      <c r="H33" s="86" t="s">
        <v>565</v>
      </c>
      <c r="I33" s="87" t="s">
        <v>563</v>
      </c>
      <c r="J33" s="87" t="s">
        <v>565</v>
      </c>
      <c r="K33" s="88"/>
      <c r="L33" s="89" t="s">
        <v>565</v>
      </c>
      <c r="M33" s="89" t="s">
        <v>565</v>
      </c>
      <c r="N33" s="89"/>
      <c r="O33" s="84"/>
      <c r="P33" s="84"/>
      <c r="Q33" s="84"/>
      <c r="R33" s="84"/>
      <c r="S33" s="84"/>
      <c r="T33" s="113">
        <v>2476</v>
      </c>
      <c r="U33" s="114">
        <v>2498</v>
      </c>
      <c r="V33" s="115">
        <v>2410</v>
      </c>
      <c r="W33" s="134">
        <f t="shared" si="2"/>
        <v>-22</v>
      </c>
      <c r="X33" s="115">
        <f t="shared" si="3"/>
        <v>66</v>
      </c>
      <c r="Y33" s="113"/>
      <c r="Z33" s="114"/>
      <c r="AA33" s="208">
        <f t="shared" si="0"/>
        <v>2476</v>
      </c>
      <c r="AB33" s="115">
        <f t="shared" si="1"/>
        <v>2476</v>
      </c>
      <c r="AC33" s="84">
        <v>1</v>
      </c>
      <c r="AD33" s="84" t="s">
        <v>558</v>
      </c>
    </row>
    <row r="34" spans="2:30">
      <c r="B34" s="53" t="s">
        <v>575</v>
      </c>
      <c r="C34" s="53"/>
      <c r="D34" s="84">
        <v>20130913</v>
      </c>
      <c r="E34" s="85">
        <v>18</v>
      </c>
      <c r="F34" s="136">
        <v>7</v>
      </c>
      <c r="G34" s="84">
        <v>1</v>
      </c>
      <c r="H34" s="86" t="s">
        <v>565</v>
      </c>
      <c r="I34" s="87" t="s">
        <v>565</v>
      </c>
      <c r="J34" s="87" t="s">
        <v>563</v>
      </c>
      <c r="K34" s="88" t="s">
        <v>565</v>
      </c>
      <c r="L34" s="89" t="s">
        <v>573</v>
      </c>
      <c r="M34" s="89" t="s">
        <v>565</v>
      </c>
      <c r="N34" s="89" t="s">
        <v>574</v>
      </c>
      <c r="O34" s="84"/>
      <c r="P34" s="84"/>
      <c r="Q34" s="84"/>
      <c r="R34" s="84"/>
      <c r="S34" s="84"/>
      <c r="T34" s="113">
        <v>2500</v>
      </c>
      <c r="U34" s="114">
        <v>2510</v>
      </c>
      <c r="V34" s="115">
        <v>2471</v>
      </c>
      <c r="W34" s="134">
        <f t="shared" si="2"/>
        <v>-10</v>
      </c>
      <c r="X34" s="115">
        <f t="shared" si="3"/>
        <v>29</v>
      </c>
      <c r="Y34" s="113"/>
      <c r="Z34" s="114"/>
      <c r="AA34" s="208">
        <f t="shared" si="0"/>
        <v>2500</v>
      </c>
      <c r="AB34" s="115">
        <f t="shared" si="1"/>
        <v>2500</v>
      </c>
      <c r="AC34" s="84">
        <v>1</v>
      </c>
      <c r="AD34" s="84" t="s">
        <v>558</v>
      </c>
    </row>
    <row r="35" spans="2:30" s="52" customFormat="1">
      <c r="B35" s="53" t="s">
        <v>528</v>
      </c>
      <c r="C35" s="53"/>
      <c r="D35" s="84">
        <v>20130925</v>
      </c>
      <c r="E35" s="85">
        <v>7</v>
      </c>
      <c r="F35" s="136">
        <v>0</v>
      </c>
      <c r="G35" s="84">
        <v>1</v>
      </c>
      <c r="H35" s="86" t="s">
        <v>498</v>
      </c>
      <c r="I35" s="87" t="s">
        <v>515</v>
      </c>
      <c r="J35" s="87" t="s">
        <v>482</v>
      </c>
      <c r="K35" s="88" t="s">
        <v>515</v>
      </c>
      <c r="L35" s="89" t="s">
        <v>539</v>
      </c>
      <c r="M35" s="89" t="s">
        <v>542</v>
      </c>
      <c r="N35" s="89" t="s">
        <v>550</v>
      </c>
      <c r="O35" s="84" t="s">
        <v>497</v>
      </c>
      <c r="P35" s="84"/>
      <c r="Q35" s="84"/>
      <c r="R35" s="84" t="s">
        <v>515</v>
      </c>
      <c r="S35" s="84">
        <v>0</v>
      </c>
      <c r="T35" s="113"/>
      <c r="U35" s="114"/>
      <c r="V35" s="115"/>
      <c r="W35" s="134">
        <f t="shared" si="2"/>
        <v>0</v>
      </c>
      <c r="X35" s="115">
        <f t="shared" si="3"/>
        <v>0</v>
      </c>
      <c r="Y35" s="113"/>
      <c r="Z35" s="114"/>
      <c r="AA35" s="208">
        <f t="shared" si="0"/>
        <v>0</v>
      </c>
      <c r="AB35" s="115">
        <f t="shared" si="1"/>
        <v>0</v>
      </c>
      <c r="AC35" s="84">
        <v>1</v>
      </c>
      <c r="AD35" s="84" t="s">
        <v>558</v>
      </c>
    </row>
    <row r="36" spans="2:30" s="52" customFormat="1">
      <c r="B36" s="53" t="s">
        <v>571</v>
      </c>
      <c r="C36" s="53"/>
      <c r="D36" s="84">
        <v>20131011</v>
      </c>
      <c r="E36" s="85">
        <v>30</v>
      </c>
      <c r="F36" s="136">
        <v>4</v>
      </c>
      <c r="G36" s="84">
        <v>2</v>
      </c>
      <c r="H36" s="86" t="s">
        <v>565</v>
      </c>
      <c r="I36" s="87" t="s">
        <v>565</v>
      </c>
      <c r="J36" s="87" t="s">
        <v>565</v>
      </c>
      <c r="K36" s="88" t="s">
        <v>565</v>
      </c>
      <c r="L36" s="89" t="s">
        <v>565</v>
      </c>
      <c r="M36" s="89" t="s">
        <v>565</v>
      </c>
      <c r="N36" s="89"/>
      <c r="O36" s="84"/>
      <c r="P36" s="84"/>
      <c r="Q36" s="84"/>
      <c r="R36" s="84"/>
      <c r="S36" s="84"/>
      <c r="T36" s="113"/>
      <c r="U36" s="114"/>
      <c r="V36" s="115"/>
      <c r="W36" s="134">
        <f t="shared" si="2"/>
        <v>0</v>
      </c>
      <c r="X36" s="115">
        <f t="shared" si="3"/>
        <v>0</v>
      </c>
      <c r="Y36" s="113"/>
      <c r="Z36" s="114"/>
      <c r="AA36" s="208">
        <f t="shared" si="0"/>
        <v>0</v>
      </c>
      <c r="AB36" s="115">
        <f t="shared" si="1"/>
        <v>0</v>
      </c>
      <c r="AC36" s="84"/>
      <c r="AD36" s="84"/>
    </row>
    <row r="37" spans="2:30" s="52" customFormat="1">
      <c r="B37" s="53" t="s">
        <v>527</v>
      </c>
      <c r="C37" s="53"/>
      <c r="D37" s="84">
        <v>20131014</v>
      </c>
      <c r="E37" s="85">
        <v>19.2</v>
      </c>
      <c r="F37" s="136">
        <v>5</v>
      </c>
      <c r="G37" s="84">
        <v>1</v>
      </c>
      <c r="H37" s="86" t="s">
        <v>515</v>
      </c>
      <c r="I37" s="87" t="s">
        <v>515</v>
      </c>
      <c r="J37" s="87" t="s">
        <v>515</v>
      </c>
      <c r="K37" s="88"/>
      <c r="L37" s="89" t="s">
        <v>539</v>
      </c>
      <c r="M37" s="89" t="s">
        <v>542</v>
      </c>
      <c r="N37" s="89" t="s">
        <v>515</v>
      </c>
      <c r="O37" s="84" t="s">
        <v>497</v>
      </c>
      <c r="P37" s="84" t="s">
        <v>483</v>
      </c>
      <c r="Q37" s="84" t="s">
        <v>484</v>
      </c>
      <c r="R37" s="84" t="s">
        <v>346</v>
      </c>
      <c r="S37" s="84">
        <v>0</v>
      </c>
      <c r="T37" s="113"/>
      <c r="U37" s="114"/>
      <c r="V37" s="115"/>
      <c r="W37" s="134">
        <f t="shared" si="2"/>
        <v>0</v>
      </c>
      <c r="X37" s="115">
        <f t="shared" si="3"/>
        <v>0</v>
      </c>
      <c r="Y37" s="113"/>
      <c r="Z37" s="114"/>
      <c r="AA37" s="208">
        <f t="shared" si="0"/>
        <v>0</v>
      </c>
      <c r="AB37" s="115">
        <f t="shared" si="1"/>
        <v>0</v>
      </c>
      <c r="AC37" s="84">
        <v>1</v>
      </c>
      <c r="AD37" s="84" t="s">
        <v>558</v>
      </c>
    </row>
    <row r="38" spans="2:30" s="52" customFormat="1">
      <c r="B38" s="53" t="s">
        <v>570</v>
      </c>
      <c r="C38" s="53"/>
      <c r="D38" s="84">
        <v>20131101</v>
      </c>
      <c r="E38" s="85">
        <v>3.8</v>
      </c>
      <c r="F38" s="136">
        <v>2.8</v>
      </c>
      <c r="G38" s="84">
        <v>3</v>
      </c>
      <c r="H38" s="86" t="s">
        <v>553</v>
      </c>
      <c r="I38" s="87" t="s">
        <v>553</v>
      </c>
      <c r="J38" s="87" t="s">
        <v>553</v>
      </c>
      <c r="K38" s="88"/>
      <c r="L38" s="89" t="s">
        <v>566</v>
      </c>
      <c r="M38" s="89" t="s">
        <v>567</v>
      </c>
      <c r="N38" s="89"/>
      <c r="O38" s="84"/>
      <c r="P38" s="84"/>
      <c r="Q38" s="84" t="s">
        <v>559</v>
      </c>
      <c r="R38" s="84" t="s">
        <v>569</v>
      </c>
      <c r="S38" s="84">
        <v>14</v>
      </c>
      <c r="T38" s="113">
        <v>2375</v>
      </c>
      <c r="U38" s="114">
        <v>2410</v>
      </c>
      <c r="V38" s="115">
        <v>2344</v>
      </c>
      <c r="W38" s="134">
        <f t="shared" si="2"/>
        <v>-35</v>
      </c>
      <c r="X38" s="115">
        <f t="shared" si="3"/>
        <v>31</v>
      </c>
      <c r="Y38" s="113"/>
      <c r="Z38" s="114"/>
      <c r="AA38" s="208">
        <f t="shared" si="0"/>
        <v>2375</v>
      </c>
      <c r="AB38" s="115">
        <f t="shared" si="1"/>
        <v>2375</v>
      </c>
      <c r="AC38" s="84">
        <v>1</v>
      </c>
      <c r="AD38" s="84" t="s">
        <v>568</v>
      </c>
    </row>
    <row r="39" spans="2:30" s="52" customFormat="1">
      <c r="B39" s="53" t="s">
        <v>529</v>
      </c>
      <c r="C39" s="53"/>
      <c r="D39" s="84">
        <v>20131119</v>
      </c>
      <c r="E39" s="85">
        <v>55.4</v>
      </c>
      <c r="F39" s="136">
        <v>9</v>
      </c>
      <c r="G39" s="84">
        <v>1</v>
      </c>
      <c r="H39" s="86" t="s">
        <v>515</v>
      </c>
      <c r="I39" s="87" t="s">
        <v>515</v>
      </c>
      <c r="J39" s="87" t="s">
        <v>515</v>
      </c>
      <c r="K39" s="88"/>
      <c r="L39" s="89" t="s">
        <v>546</v>
      </c>
      <c r="M39" s="89" t="s">
        <v>542</v>
      </c>
      <c r="N39" s="89" t="s">
        <v>551</v>
      </c>
      <c r="O39" s="84" t="s">
        <v>485</v>
      </c>
      <c r="P39" s="84" t="s">
        <v>483</v>
      </c>
      <c r="Q39" s="84" t="s">
        <v>482</v>
      </c>
      <c r="R39" s="84" t="s">
        <v>346</v>
      </c>
      <c r="S39" s="84" t="s">
        <v>515</v>
      </c>
      <c r="T39" s="113"/>
      <c r="U39" s="114"/>
      <c r="V39" s="115"/>
      <c r="W39" s="134">
        <f t="shared" si="2"/>
        <v>0</v>
      </c>
      <c r="X39" s="115">
        <f t="shared" si="3"/>
        <v>0</v>
      </c>
      <c r="Y39" s="113"/>
      <c r="Z39" s="114"/>
      <c r="AA39" s="208">
        <f t="shared" si="0"/>
        <v>0</v>
      </c>
      <c r="AB39" s="115">
        <f t="shared" si="1"/>
        <v>0</v>
      </c>
      <c r="AC39" s="84">
        <v>3</v>
      </c>
      <c r="AD39" s="84" t="s">
        <v>557</v>
      </c>
    </row>
    <row r="40" spans="2:30" s="12" customFormat="1">
      <c r="B40" s="53" t="s">
        <v>530</v>
      </c>
      <c r="C40" s="53"/>
      <c r="D40" s="94">
        <v>20131127</v>
      </c>
      <c r="E40" s="95">
        <v>1.2</v>
      </c>
      <c r="F40" s="141">
        <v>0.6</v>
      </c>
      <c r="G40" s="94">
        <v>12</v>
      </c>
      <c r="H40" s="64" t="s">
        <v>498</v>
      </c>
      <c r="I40" s="65" t="s">
        <v>498</v>
      </c>
      <c r="J40" s="65" t="s">
        <v>498</v>
      </c>
      <c r="K40" s="66"/>
      <c r="L40" s="73" t="s">
        <v>515</v>
      </c>
      <c r="M40" s="73" t="s">
        <v>515</v>
      </c>
      <c r="N40" s="73" t="s">
        <v>515</v>
      </c>
      <c r="O40" s="94" t="s">
        <v>490</v>
      </c>
      <c r="P40" s="94"/>
      <c r="Q40" s="94"/>
      <c r="R40" s="94" t="s">
        <v>515</v>
      </c>
      <c r="S40" s="94" t="s">
        <v>515</v>
      </c>
      <c r="T40" s="128"/>
      <c r="U40" s="129"/>
      <c r="V40" s="130"/>
      <c r="W40" s="134">
        <f t="shared" si="2"/>
        <v>0</v>
      </c>
      <c r="X40" s="115">
        <f t="shared" si="3"/>
        <v>0</v>
      </c>
      <c r="Y40" s="113"/>
      <c r="Z40" s="114"/>
      <c r="AA40" s="208">
        <f t="shared" si="0"/>
        <v>0</v>
      </c>
      <c r="AB40" s="115">
        <f t="shared" si="1"/>
        <v>0</v>
      </c>
      <c r="AC40" s="94"/>
      <c r="AD40" s="94"/>
    </row>
    <row r="41" spans="2:30" s="40" customFormat="1">
      <c r="B41" s="53" t="s">
        <v>531</v>
      </c>
      <c r="C41" s="53"/>
      <c r="D41" s="84">
        <v>20131205</v>
      </c>
      <c r="E41" s="85">
        <v>23.2</v>
      </c>
      <c r="F41" s="136">
        <v>2.6</v>
      </c>
      <c r="G41" s="84">
        <v>1</v>
      </c>
      <c r="H41" s="86" t="s">
        <v>482</v>
      </c>
      <c r="I41" s="87" t="s">
        <v>515</v>
      </c>
      <c r="J41" s="87" t="s">
        <v>482</v>
      </c>
      <c r="K41" s="88"/>
      <c r="L41" s="89" t="s">
        <v>539</v>
      </c>
      <c r="M41" s="89" t="s">
        <v>542</v>
      </c>
      <c r="N41" s="89" t="s">
        <v>550</v>
      </c>
      <c r="O41" s="84" t="s">
        <v>497</v>
      </c>
      <c r="P41" s="84" t="s">
        <v>483</v>
      </c>
      <c r="Q41" s="84" t="s">
        <v>484</v>
      </c>
      <c r="R41" s="84" t="s">
        <v>515</v>
      </c>
      <c r="S41" s="84">
        <v>0</v>
      </c>
      <c r="T41" s="113">
        <v>2481</v>
      </c>
      <c r="U41" s="114">
        <v>2482</v>
      </c>
      <c r="V41" s="115">
        <v>2458</v>
      </c>
      <c r="W41" s="134">
        <f t="shared" si="2"/>
        <v>-1</v>
      </c>
      <c r="X41" s="115">
        <f t="shared" si="3"/>
        <v>23</v>
      </c>
      <c r="Y41" s="113">
        <v>2489</v>
      </c>
      <c r="Z41" s="114">
        <v>2274</v>
      </c>
      <c r="AA41" s="208">
        <f>T41-Y41</f>
        <v>-8</v>
      </c>
      <c r="AB41" s="115">
        <f>T41-Z41</f>
        <v>207</v>
      </c>
      <c r="AC41" s="84">
        <v>2</v>
      </c>
      <c r="AD41" s="84" t="s">
        <v>558</v>
      </c>
    </row>
    <row r="42" spans="2:30" s="52" customFormat="1">
      <c r="B42" s="53" t="s">
        <v>532</v>
      </c>
      <c r="C42" s="53"/>
      <c r="D42" s="84">
        <v>20131231</v>
      </c>
      <c r="E42" s="85">
        <v>9</v>
      </c>
      <c r="F42" s="136">
        <v>1</v>
      </c>
      <c r="G42" s="84">
        <v>2</v>
      </c>
      <c r="H42" s="86" t="s">
        <v>515</v>
      </c>
      <c r="I42" s="87" t="s">
        <v>482</v>
      </c>
      <c r="J42" s="87" t="s">
        <v>515</v>
      </c>
      <c r="K42" s="88" t="s">
        <v>515</v>
      </c>
      <c r="L42" s="89" t="s">
        <v>515</v>
      </c>
      <c r="M42" s="89" t="s">
        <v>515</v>
      </c>
      <c r="N42" s="89" t="s">
        <v>547</v>
      </c>
      <c r="O42" s="84" t="s">
        <v>490</v>
      </c>
      <c r="P42" s="84" t="s">
        <v>501</v>
      </c>
      <c r="Q42" s="84" t="s">
        <v>484</v>
      </c>
      <c r="R42" s="84" t="s">
        <v>346</v>
      </c>
      <c r="S42" s="84">
        <v>9</v>
      </c>
      <c r="T42" s="113">
        <v>2320</v>
      </c>
      <c r="U42" s="114">
        <v>2327</v>
      </c>
      <c r="V42" s="115">
        <v>2286</v>
      </c>
      <c r="W42" s="134">
        <f t="shared" si="2"/>
        <v>-7</v>
      </c>
      <c r="X42" s="115">
        <f t="shared" si="3"/>
        <v>34</v>
      </c>
      <c r="Y42" s="113">
        <v>2327</v>
      </c>
      <c r="Z42" s="114">
        <v>2173</v>
      </c>
      <c r="AA42" s="208">
        <f>T42-Y42</f>
        <v>-7</v>
      </c>
      <c r="AB42" s="115">
        <f>T42-Z42</f>
        <v>147</v>
      </c>
      <c r="AC42" s="84">
        <v>1</v>
      </c>
      <c r="AD42" s="84" t="s">
        <v>558</v>
      </c>
    </row>
    <row r="43" spans="2:30" s="52" customFormat="1">
      <c r="B43" s="53" t="s">
        <v>533</v>
      </c>
      <c r="C43" s="53"/>
      <c r="D43" s="84">
        <v>20140116</v>
      </c>
      <c r="E43" s="85">
        <v>9.8000000000000007</v>
      </c>
      <c r="F43" s="136">
        <v>2.4</v>
      </c>
      <c r="G43" s="84">
        <v>1</v>
      </c>
      <c r="H43" s="86" t="s">
        <v>515</v>
      </c>
      <c r="I43" s="87" t="s">
        <v>515</v>
      </c>
      <c r="J43" s="87" t="s">
        <v>515</v>
      </c>
      <c r="K43" s="88"/>
      <c r="L43" s="89" t="s">
        <v>539</v>
      </c>
      <c r="M43" s="89" t="s">
        <v>481</v>
      </c>
      <c r="N43" s="89" t="s">
        <v>550</v>
      </c>
      <c r="O43" s="84" t="s">
        <v>499</v>
      </c>
      <c r="P43" s="84" t="s">
        <v>496</v>
      </c>
      <c r="Q43" s="84"/>
      <c r="R43" s="84" t="s">
        <v>515</v>
      </c>
      <c r="S43" s="84" t="s">
        <v>515</v>
      </c>
      <c r="T43" s="113">
        <v>2210</v>
      </c>
      <c r="U43" s="114">
        <v>2218</v>
      </c>
      <c r="V43" s="115">
        <v>2187</v>
      </c>
      <c r="W43" s="134">
        <f t="shared" si="2"/>
        <v>-8</v>
      </c>
      <c r="X43" s="115">
        <f t="shared" si="3"/>
        <v>23</v>
      </c>
      <c r="Y43" s="113">
        <v>2218</v>
      </c>
      <c r="Z43" s="114">
        <v>2184</v>
      </c>
      <c r="AA43" s="208">
        <f>T43-Y43</f>
        <v>-8</v>
      </c>
      <c r="AB43" s="115">
        <f>T43-Z43</f>
        <v>26</v>
      </c>
      <c r="AC43" s="84">
        <v>1</v>
      </c>
      <c r="AD43" s="84" t="s">
        <v>558</v>
      </c>
    </row>
    <row r="44" spans="2:30" s="52" customFormat="1">
      <c r="B44" s="53" t="s">
        <v>534</v>
      </c>
      <c r="C44" s="53"/>
      <c r="D44" s="84">
        <v>20140123</v>
      </c>
      <c r="E44" s="85">
        <v>22.8</v>
      </c>
      <c r="F44" s="136">
        <v>8</v>
      </c>
      <c r="G44" s="84">
        <v>1</v>
      </c>
      <c r="H44" s="86" t="s">
        <v>498</v>
      </c>
      <c r="I44" s="87" t="s">
        <v>515</v>
      </c>
      <c r="J44" s="87" t="s">
        <v>515</v>
      </c>
      <c r="K44" s="88"/>
      <c r="L44" s="89" t="s">
        <v>515</v>
      </c>
      <c r="M44" s="89" t="s">
        <v>515</v>
      </c>
      <c r="N44" s="89" t="s">
        <v>547</v>
      </c>
      <c r="O44" s="84" t="s">
        <v>495</v>
      </c>
      <c r="P44" s="84" t="s">
        <v>496</v>
      </c>
      <c r="Q44" s="84"/>
      <c r="R44" s="84" t="s">
        <v>346</v>
      </c>
      <c r="S44" s="84">
        <f>U44-T44</f>
        <v>31</v>
      </c>
      <c r="T44" s="113">
        <v>2240</v>
      </c>
      <c r="U44" s="114">
        <v>2271</v>
      </c>
      <c r="V44" s="115">
        <v>2230</v>
      </c>
      <c r="W44" s="134">
        <f t="shared" si="2"/>
        <v>-31</v>
      </c>
      <c r="X44" s="115">
        <f t="shared" si="3"/>
        <v>10</v>
      </c>
      <c r="Y44" s="113">
        <v>2271</v>
      </c>
      <c r="Z44" s="114">
        <v>2196</v>
      </c>
      <c r="AA44" s="208">
        <f>T44-Y44</f>
        <v>-31</v>
      </c>
      <c r="AB44" s="115">
        <f>T44-Z44</f>
        <v>44</v>
      </c>
      <c r="AC44" s="84">
        <v>2</v>
      </c>
      <c r="AD44" s="84" t="s">
        <v>558</v>
      </c>
    </row>
    <row r="45" spans="2:30" s="40" customFormat="1">
      <c r="D45" s="40">
        <v>20140211</v>
      </c>
      <c r="E45" s="67">
        <v>43</v>
      </c>
      <c r="F45" s="139">
        <v>5.8</v>
      </c>
      <c r="G45" s="40">
        <v>1</v>
      </c>
      <c r="H45" s="68" t="s">
        <v>498</v>
      </c>
      <c r="I45" s="69" t="s">
        <v>515</v>
      </c>
      <c r="J45" s="69" t="s">
        <v>553</v>
      </c>
      <c r="K45" s="70"/>
      <c r="L45" s="74" t="s">
        <v>552</v>
      </c>
      <c r="M45" s="74" t="s">
        <v>542</v>
      </c>
      <c r="N45" s="74" t="s">
        <v>556</v>
      </c>
      <c r="Q45" s="40" t="s">
        <v>563</v>
      </c>
      <c r="R45" s="40" t="s">
        <v>555</v>
      </c>
      <c r="S45" s="40" t="s">
        <v>554</v>
      </c>
      <c r="T45" s="122">
        <v>2284</v>
      </c>
      <c r="U45" s="123">
        <v>2290</v>
      </c>
      <c r="V45" s="124">
        <v>2275</v>
      </c>
      <c r="W45" s="218">
        <f t="shared" si="2"/>
        <v>-6</v>
      </c>
      <c r="X45" s="219">
        <f t="shared" si="3"/>
        <v>9</v>
      </c>
      <c r="Y45" s="220">
        <v>2330</v>
      </c>
      <c r="Z45" s="221">
        <v>2271</v>
      </c>
      <c r="AA45" s="222">
        <f>T45-Y45</f>
        <v>-46</v>
      </c>
      <c r="AB45" s="219">
        <f>T45-Z45</f>
        <v>13</v>
      </c>
    </row>
    <row r="46" spans="2:30">
      <c r="D46" s="223">
        <v>20140220</v>
      </c>
      <c r="E46" s="224">
        <v>3</v>
      </c>
      <c r="F46" s="225">
        <v>3</v>
      </c>
      <c r="G46" s="223"/>
      <c r="H46" s="227" t="s">
        <v>632</v>
      </c>
      <c r="I46" s="228" t="s">
        <v>632</v>
      </c>
      <c r="J46" s="228" t="s">
        <v>632</v>
      </c>
      <c r="K46" s="229"/>
      <c r="L46" s="226"/>
      <c r="M46" s="226"/>
      <c r="N46" s="226"/>
      <c r="O46" s="223"/>
      <c r="P46" s="223"/>
      <c r="Q46" s="223"/>
      <c r="R46" s="223"/>
      <c r="S46" s="223"/>
      <c r="T46" s="220"/>
      <c r="U46" s="221"/>
      <c r="V46" s="219"/>
      <c r="W46" s="220"/>
      <c r="X46" s="219"/>
      <c r="Y46" s="220"/>
      <c r="Z46" s="221"/>
      <c r="AA46" s="222"/>
      <c r="AB46" s="219"/>
      <c r="AC46" s="223"/>
      <c r="AD46" s="223"/>
    </row>
    <row r="47" spans="2:30">
      <c r="H47" s="55"/>
      <c r="I47" s="56"/>
      <c r="J47" s="56"/>
      <c r="K47" s="57"/>
      <c r="L47" s="75"/>
      <c r="M47" s="75"/>
      <c r="N47" s="75"/>
      <c r="T47" s="55"/>
      <c r="U47" s="56"/>
      <c r="V47" s="57"/>
      <c r="W47" s="55"/>
      <c r="X47" s="57"/>
      <c r="Y47" s="55"/>
      <c r="Z47" s="56"/>
      <c r="AA47" s="209"/>
      <c r="AB47" s="57"/>
    </row>
    <row r="48" spans="2:30">
      <c r="H48" s="55"/>
      <c r="I48" s="56"/>
      <c r="J48" s="56"/>
      <c r="K48" s="57"/>
      <c r="L48" s="75"/>
      <c r="M48" s="75"/>
      <c r="N48" s="75"/>
      <c r="T48" s="55"/>
      <c r="U48" s="56"/>
      <c r="V48" s="57"/>
      <c r="W48" s="55"/>
      <c r="X48" s="57"/>
      <c r="Y48" s="55"/>
      <c r="Z48" s="56"/>
      <c r="AA48" s="209"/>
      <c r="AB48" s="57"/>
    </row>
    <row r="49" spans="8:28">
      <c r="H49" s="55"/>
      <c r="I49" s="56"/>
      <c r="J49" s="56"/>
      <c r="K49" s="57"/>
      <c r="L49" s="75"/>
      <c r="M49" s="75"/>
      <c r="N49" s="75"/>
      <c r="T49" s="58"/>
      <c r="U49" s="59"/>
      <c r="V49" s="60"/>
      <c r="W49" s="58"/>
      <c r="X49" s="60"/>
      <c r="Y49" s="58"/>
      <c r="Z49" s="59"/>
      <c r="AA49" s="210"/>
      <c r="AB49" s="60"/>
    </row>
    <row r="50" spans="8:28">
      <c r="H50" s="55"/>
      <c r="I50" s="56"/>
      <c r="J50" s="56"/>
      <c r="K50" s="57"/>
      <c r="L50" s="75"/>
      <c r="M50" s="75"/>
      <c r="N50" s="75"/>
    </row>
    <row r="51" spans="8:28">
      <c r="H51" s="58"/>
      <c r="I51" s="59"/>
      <c r="J51" s="59"/>
      <c r="K51" s="60"/>
      <c r="L51" s="75"/>
      <c r="M51" s="75"/>
      <c r="N51" s="75"/>
    </row>
  </sheetData>
  <mergeCells count="18">
    <mergeCell ref="W15:X15"/>
    <mergeCell ref="AC15:AD15"/>
    <mergeCell ref="Y15:AB15"/>
    <mergeCell ref="B8:O8"/>
    <mergeCell ref="H15:K15"/>
    <mergeCell ref="B12:T12"/>
    <mergeCell ref="T15:V15"/>
    <mergeCell ref="F15:F16"/>
    <mergeCell ref="E15:E16"/>
    <mergeCell ref="G15:G16"/>
    <mergeCell ref="B5:O6"/>
    <mergeCell ref="B7:O7"/>
    <mergeCell ref="B10:T10"/>
    <mergeCell ref="B11:T11"/>
    <mergeCell ref="B1:K1"/>
    <mergeCell ref="B2:O2"/>
    <mergeCell ref="B3:O3"/>
    <mergeCell ref="B4:O4"/>
  </mergeCells>
  <phoneticPr fontId="1" type="noConversion"/>
  <hyperlinks>
    <hyperlink ref="B17" r:id="rId1"/>
    <hyperlink ref="B19" r:id="rId2"/>
    <hyperlink ref="B20" r:id="rId3"/>
    <hyperlink ref="B22" r:id="rId4"/>
    <hyperlink ref="B24" r:id="rId5"/>
    <hyperlink ref="B25" r:id="rId6"/>
    <hyperlink ref="B28" r:id="rId7"/>
    <hyperlink ref="B31" r:id="rId8"/>
    <hyperlink ref="B32" r:id="rId9"/>
    <hyperlink ref="B37" r:id="rId10"/>
    <hyperlink ref="B35" r:id="rId11"/>
    <hyperlink ref="B39" r:id="rId12"/>
    <hyperlink ref="B40" r:id="rId13"/>
    <hyperlink ref="B41" r:id="rId14"/>
    <hyperlink ref="B42" r:id="rId15"/>
    <hyperlink ref="B43" r:id="rId16"/>
    <hyperlink ref="B44" r:id="rId17"/>
    <hyperlink ref="B26" r:id="rId18"/>
    <hyperlink ref="B27" r:id="rId19"/>
    <hyperlink ref="B38" r:id="rId20"/>
    <hyperlink ref="B36" r:id="rId21"/>
    <hyperlink ref="B33" r:id="rId22"/>
    <hyperlink ref="B34" r:id="rId23"/>
    <hyperlink ref="B30" r:id="rId24"/>
    <hyperlink ref="B29" r:id="rId25"/>
    <hyperlink ref="B18" r:id="rId26"/>
    <hyperlink ref="B21" r:id="rId27"/>
    <hyperlink ref="B23" r:id="rId28"/>
    <hyperlink ref="C17" r:id="rId29"/>
  </hyperlinks>
  <pageMargins left="0.7" right="0.7" top="0.75" bottom="0.75" header="0.3" footer="0.3"/>
  <pageSetup paperSize="9" orientation="portrait"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"/>
  <sheetViews>
    <sheetView workbookViewId="0">
      <selection sqref="A1:B1"/>
    </sheetView>
  </sheetViews>
  <sheetFormatPr defaultRowHeight="13.5"/>
  <cols>
    <col min="1" max="1" width="5.25" customWidth="1"/>
    <col min="2" max="2" width="4.25" customWidth="1"/>
    <col min="3" max="3" width="9.5" bestFit="1" customWidth="1"/>
  </cols>
  <sheetData>
    <row r="1" spans="1:29">
      <c r="A1" s="326" t="s">
        <v>622</v>
      </c>
      <c r="B1" s="326"/>
      <c r="C1" s="76" t="s">
        <v>478</v>
      </c>
      <c r="D1" s="336" t="s">
        <v>479</v>
      </c>
      <c r="E1" s="334" t="s">
        <v>480</v>
      </c>
      <c r="F1" s="337" t="s">
        <v>564</v>
      </c>
      <c r="G1" s="328" t="s">
        <v>516</v>
      </c>
      <c r="H1" s="329"/>
      <c r="I1" s="329"/>
      <c r="J1" s="330"/>
      <c r="K1" s="71"/>
      <c r="L1" s="71"/>
      <c r="M1" s="71"/>
      <c r="N1" s="54"/>
      <c r="S1" s="331" t="s">
        <v>590</v>
      </c>
      <c r="T1" s="332"/>
      <c r="U1" s="333"/>
      <c r="V1" s="323" t="s">
        <v>594</v>
      </c>
      <c r="W1" s="324"/>
      <c r="X1" s="323" t="s">
        <v>601</v>
      </c>
      <c r="Y1" s="327"/>
      <c r="Z1" s="327"/>
      <c r="AA1" s="324"/>
      <c r="AB1" s="325" t="s">
        <v>597</v>
      </c>
      <c r="AC1" s="326"/>
    </row>
    <row r="2" spans="1:29">
      <c r="A2" s="76">
        <v>5</v>
      </c>
      <c r="B2" s="76" t="s">
        <v>621</v>
      </c>
      <c r="C2" s="76"/>
      <c r="D2" s="335"/>
      <c r="E2" s="335"/>
      <c r="F2" s="338"/>
      <c r="G2" s="78">
        <v>1</v>
      </c>
      <c r="H2" s="79">
        <v>2</v>
      </c>
      <c r="I2" s="79">
        <v>3</v>
      </c>
      <c r="J2" s="80">
        <v>4</v>
      </c>
      <c r="K2" s="76" t="s">
        <v>538</v>
      </c>
      <c r="L2" s="76" t="s">
        <v>540</v>
      </c>
      <c r="M2" s="76" t="s">
        <v>537</v>
      </c>
      <c r="N2" s="77" t="s">
        <v>487</v>
      </c>
      <c r="O2" s="77" t="s">
        <v>488</v>
      </c>
      <c r="P2" s="77" t="s">
        <v>489</v>
      </c>
      <c r="Q2" s="76" t="s">
        <v>394</v>
      </c>
      <c r="R2" s="76" t="s">
        <v>503</v>
      </c>
      <c r="S2" s="81" t="s">
        <v>591</v>
      </c>
      <c r="T2" s="82" t="s">
        <v>592</v>
      </c>
      <c r="U2" s="83" t="s">
        <v>593</v>
      </c>
      <c r="V2" s="110" t="s">
        <v>595</v>
      </c>
      <c r="W2" s="112" t="s">
        <v>596</v>
      </c>
      <c r="X2" s="110" t="s">
        <v>592</v>
      </c>
      <c r="Y2" s="111" t="s">
        <v>593</v>
      </c>
      <c r="Z2" s="111" t="s">
        <v>595</v>
      </c>
      <c r="AA2" s="112" t="s">
        <v>596</v>
      </c>
      <c r="AB2" s="96" t="s">
        <v>286</v>
      </c>
      <c r="AC2" s="96" t="s">
        <v>598</v>
      </c>
    </row>
    <row r="3" spans="1:29">
      <c r="C3">
        <v>20130219</v>
      </c>
      <c r="D3">
        <v>19</v>
      </c>
      <c r="E3">
        <v>4</v>
      </c>
      <c r="F3">
        <v>7</v>
      </c>
    </row>
  </sheetData>
  <mergeCells count="9">
    <mergeCell ref="X1:AA1"/>
    <mergeCell ref="AB1:AC1"/>
    <mergeCell ref="A1:B1"/>
    <mergeCell ref="D1:D2"/>
    <mergeCell ref="E1:E2"/>
    <mergeCell ref="F1:F2"/>
    <mergeCell ref="G1:J1"/>
    <mergeCell ref="S1:U1"/>
    <mergeCell ref="V1:W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sqref="A1:B1"/>
    </sheetView>
  </sheetViews>
  <sheetFormatPr defaultRowHeight="13.5"/>
  <cols>
    <col min="1" max="2" width="3.625" customWidth="1"/>
    <col min="3" max="8" width="4.625" customWidth="1"/>
    <col min="9" max="12" width="2.625" customWidth="1"/>
    <col min="13" max="15" width="3.625" customWidth="1"/>
    <col min="16" max="16" width="6" customWidth="1"/>
    <col min="17" max="17" width="5.375" customWidth="1"/>
    <col min="18" max="18" width="4.625" customWidth="1"/>
    <col min="19" max="19" width="5.25" customWidth="1"/>
    <col min="20" max="21" width="3.125" customWidth="1"/>
    <col min="22" max="22" width="95.75" customWidth="1"/>
  </cols>
  <sheetData>
    <row r="1" spans="1:22" ht="20.100000000000001" customHeight="1">
      <c r="A1" s="328" t="s">
        <v>611</v>
      </c>
      <c r="B1" s="330"/>
      <c r="C1" s="328" t="s">
        <v>606</v>
      </c>
      <c r="D1" s="329"/>
      <c r="E1" s="330"/>
      <c r="F1" s="328" t="s">
        <v>598</v>
      </c>
      <c r="G1" s="329"/>
      <c r="H1" s="330"/>
      <c r="I1" s="331" t="s">
        <v>612</v>
      </c>
      <c r="J1" s="332"/>
      <c r="K1" s="344"/>
      <c r="L1" s="345"/>
      <c r="M1" s="328" t="s">
        <v>607</v>
      </c>
      <c r="N1" s="330"/>
      <c r="O1" s="339" t="s">
        <v>625</v>
      </c>
      <c r="P1" s="331" t="s">
        <v>619</v>
      </c>
      <c r="Q1" s="344"/>
      <c r="R1" s="344"/>
      <c r="S1" s="345"/>
      <c r="T1" s="332" t="s">
        <v>620</v>
      </c>
      <c r="U1" s="345"/>
    </row>
    <row r="2" spans="1:22" ht="20.100000000000001" customHeight="1">
      <c r="A2" s="81" t="s">
        <v>604</v>
      </c>
      <c r="B2" s="83" t="s">
        <v>605</v>
      </c>
      <c r="C2" s="81" t="s">
        <v>609</v>
      </c>
      <c r="D2" s="82" t="s">
        <v>538</v>
      </c>
      <c r="E2" s="83" t="s">
        <v>608</v>
      </c>
      <c r="F2" s="81" t="s">
        <v>609</v>
      </c>
      <c r="G2" s="82" t="s">
        <v>538</v>
      </c>
      <c r="H2" s="83" t="s">
        <v>608</v>
      </c>
      <c r="I2" s="331" t="s">
        <v>498</v>
      </c>
      <c r="J2" s="345"/>
      <c r="K2" s="331" t="s">
        <v>482</v>
      </c>
      <c r="L2" s="345"/>
      <c r="M2" s="81" t="s">
        <v>498</v>
      </c>
      <c r="N2" s="83" t="s">
        <v>482</v>
      </c>
      <c r="O2" s="340"/>
      <c r="P2" s="190" t="s">
        <v>614</v>
      </c>
      <c r="Q2" s="191" t="s">
        <v>616</v>
      </c>
      <c r="R2" s="191" t="s">
        <v>617</v>
      </c>
      <c r="S2" s="192" t="s">
        <v>615</v>
      </c>
      <c r="T2" s="193" t="s">
        <v>618</v>
      </c>
      <c r="U2" s="192" t="s">
        <v>613</v>
      </c>
    </row>
    <row r="3" spans="1:22" ht="13.5" customHeight="1">
      <c r="A3" s="341" t="s">
        <v>610</v>
      </c>
      <c r="B3" s="144">
        <v>7</v>
      </c>
      <c r="C3" s="180" t="s">
        <v>515</v>
      </c>
      <c r="D3" s="181" t="s">
        <v>515</v>
      </c>
      <c r="E3" s="182" t="s">
        <v>515</v>
      </c>
      <c r="F3" s="183" t="s">
        <v>515</v>
      </c>
      <c r="G3" s="184">
        <v>123</v>
      </c>
      <c r="H3" s="185" t="s">
        <v>515</v>
      </c>
      <c r="I3" s="146">
        <v>2</v>
      </c>
      <c r="J3" s="147"/>
      <c r="K3" s="148"/>
      <c r="L3" s="149"/>
      <c r="M3" s="181" t="s">
        <v>515</v>
      </c>
      <c r="N3" s="185" t="s">
        <v>515</v>
      </c>
      <c r="O3" s="213"/>
      <c r="P3" s="199"/>
      <c r="Q3" s="200"/>
      <c r="R3" s="200"/>
      <c r="S3" s="201"/>
      <c r="T3" s="194"/>
      <c r="U3" s="144"/>
    </row>
    <row r="4" spans="1:22">
      <c r="A4" s="342"/>
      <c r="B4" s="57">
        <v>10</v>
      </c>
      <c r="C4" s="160" t="s">
        <v>515</v>
      </c>
      <c r="D4" s="161" t="s">
        <v>515</v>
      </c>
      <c r="E4" s="162" t="s">
        <v>515</v>
      </c>
      <c r="F4" s="169">
        <v>123</v>
      </c>
      <c r="G4" s="170" t="s">
        <v>515</v>
      </c>
      <c r="H4" s="171" t="s">
        <v>515</v>
      </c>
      <c r="I4" s="150">
        <v>2</v>
      </c>
      <c r="J4" s="151">
        <v>3</v>
      </c>
      <c r="K4" s="152"/>
      <c r="L4" s="153"/>
      <c r="M4" s="186" t="s">
        <v>515</v>
      </c>
      <c r="N4" s="171" t="s">
        <v>515</v>
      </c>
      <c r="O4" s="214"/>
      <c r="P4" s="202"/>
      <c r="Q4" s="203"/>
      <c r="R4" s="203"/>
      <c r="S4" s="204"/>
      <c r="T4" s="195"/>
      <c r="U4" s="57"/>
    </row>
    <row r="5" spans="1:22">
      <c r="A5" s="342"/>
      <c r="B5" s="57">
        <v>11</v>
      </c>
      <c r="C5" s="163" t="s">
        <v>515</v>
      </c>
      <c r="D5" s="164">
        <v>123</v>
      </c>
      <c r="E5" s="165" t="s">
        <v>515</v>
      </c>
      <c r="F5" s="172" t="s">
        <v>515</v>
      </c>
      <c r="G5" s="173" t="s">
        <v>515</v>
      </c>
      <c r="H5" s="174" t="s">
        <v>515</v>
      </c>
      <c r="I5" s="154"/>
      <c r="J5" s="155"/>
      <c r="K5" s="152"/>
      <c r="L5" s="153"/>
      <c r="M5" s="187" t="s">
        <v>346</v>
      </c>
      <c r="N5" s="174" t="s">
        <v>515</v>
      </c>
      <c r="O5" s="215"/>
      <c r="P5" s="202"/>
      <c r="Q5" s="203"/>
      <c r="R5" s="203"/>
      <c r="S5" s="204"/>
      <c r="T5" s="195"/>
      <c r="U5" s="57"/>
    </row>
    <row r="6" spans="1:22">
      <c r="A6" s="342"/>
      <c r="B6" s="57">
        <v>12</v>
      </c>
      <c r="C6" s="163">
        <v>123</v>
      </c>
      <c r="D6" s="164" t="s">
        <v>515</v>
      </c>
      <c r="E6" s="165" t="s">
        <v>515</v>
      </c>
      <c r="F6" s="172" t="s">
        <v>515</v>
      </c>
      <c r="G6" s="173" t="s">
        <v>515</v>
      </c>
      <c r="H6" s="174" t="s">
        <v>515</v>
      </c>
      <c r="I6" s="154"/>
      <c r="J6" s="155"/>
      <c r="K6" s="152"/>
      <c r="L6" s="153"/>
      <c r="M6" s="187" t="s">
        <v>515</v>
      </c>
      <c r="N6" s="174" t="s">
        <v>515</v>
      </c>
      <c r="O6" s="215"/>
      <c r="P6" s="202"/>
      <c r="Q6" s="203"/>
      <c r="R6" s="203"/>
      <c r="S6" s="204"/>
      <c r="T6" s="195"/>
      <c r="U6" s="57"/>
    </row>
    <row r="7" spans="1:22">
      <c r="A7" s="342"/>
      <c r="B7" s="57">
        <v>13</v>
      </c>
      <c r="C7" s="163" t="s">
        <v>515</v>
      </c>
      <c r="D7" s="164" t="s">
        <v>515</v>
      </c>
      <c r="E7" s="165" t="s">
        <v>515</v>
      </c>
      <c r="F7" s="172" t="s">
        <v>515</v>
      </c>
      <c r="G7" s="173" t="s">
        <v>515</v>
      </c>
      <c r="H7" s="174" t="s">
        <v>515</v>
      </c>
      <c r="I7" s="154"/>
      <c r="J7" s="155"/>
      <c r="K7" s="156">
        <v>2</v>
      </c>
      <c r="L7" s="153"/>
      <c r="M7" s="187" t="s">
        <v>515</v>
      </c>
      <c r="N7" s="174" t="s">
        <v>515</v>
      </c>
      <c r="O7" s="215"/>
      <c r="P7" s="202">
        <v>1244</v>
      </c>
      <c r="Q7" s="203">
        <v>-13</v>
      </c>
      <c r="R7" s="212">
        <v>3</v>
      </c>
      <c r="S7" s="204">
        <f>R7-Q7</f>
        <v>16</v>
      </c>
      <c r="T7" s="196" t="s">
        <v>515</v>
      </c>
      <c r="U7" s="142" t="s">
        <v>515</v>
      </c>
    </row>
    <row r="8" spans="1:22">
      <c r="A8" s="342"/>
      <c r="B8" s="60">
        <v>14</v>
      </c>
      <c r="C8" s="166" t="s">
        <v>515</v>
      </c>
      <c r="D8" s="167">
        <v>134</v>
      </c>
      <c r="E8" s="168" t="s">
        <v>515</v>
      </c>
      <c r="F8" s="175" t="s">
        <v>515</v>
      </c>
      <c r="G8" s="176" t="s">
        <v>515</v>
      </c>
      <c r="H8" s="177" t="s">
        <v>515</v>
      </c>
      <c r="I8" s="154"/>
      <c r="J8" s="155"/>
      <c r="K8" s="157">
        <v>2</v>
      </c>
      <c r="L8" s="153"/>
      <c r="M8" s="188" t="s">
        <v>515</v>
      </c>
      <c r="N8" s="177" t="s">
        <v>515</v>
      </c>
      <c r="O8" s="216"/>
      <c r="P8" s="205">
        <v>974</v>
      </c>
      <c r="Q8" s="206">
        <v>7</v>
      </c>
      <c r="R8" s="206">
        <v>25</v>
      </c>
      <c r="S8" s="207">
        <f t="shared" ref="S8:S18" si="0">R8-Q8</f>
        <v>18</v>
      </c>
      <c r="T8" s="197" t="s">
        <v>515</v>
      </c>
      <c r="U8" s="189" t="s">
        <v>515</v>
      </c>
    </row>
    <row r="9" spans="1:22">
      <c r="A9" s="342"/>
      <c r="B9" s="144">
        <v>17</v>
      </c>
      <c r="C9" s="160" t="s">
        <v>515</v>
      </c>
      <c r="D9" s="161">
        <v>123</v>
      </c>
      <c r="E9" s="162" t="s">
        <v>515</v>
      </c>
      <c r="F9" s="169" t="s">
        <v>515</v>
      </c>
      <c r="G9" s="170">
        <v>123</v>
      </c>
      <c r="H9" s="171" t="s">
        <v>515</v>
      </c>
      <c r="I9" s="178"/>
      <c r="J9" s="179"/>
      <c r="K9" s="211">
        <v>2</v>
      </c>
      <c r="L9" s="179"/>
      <c r="M9" s="186" t="s">
        <v>515</v>
      </c>
      <c r="N9" s="171" t="s">
        <v>623</v>
      </c>
      <c r="O9" s="214" t="s">
        <v>626</v>
      </c>
      <c r="P9" s="199">
        <v>1262</v>
      </c>
      <c r="Q9" s="200">
        <v>-4</v>
      </c>
      <c r="R9" s="200">
        <v>7</v>
      </c>
      <c r="S9" s="201">
        <f t="shared" si="0"/>
        <v>11</v>
      </c>
      <c r="T9" s="198" t="s">
        <v>627</v>
      </c>
      <c r="U9" s="143" t="s">
        <v>627</v>
      </c>
      <c r="V9" t="s">
        <v>624</v>
      </c>
    </row>
    <row r="10" spans="1:22">
      <c r="A10" s="342"/>
      <c r="B10" s="57">
        <v>18</v>
      </c>
      <c r="C10" s="163" t="s">
        <v>627</v>
      </c>
      <c r="D10" s="164">
        <v>123</v>
      </c>
      <c r="E10" s="165" t="s">
        <v>627</v>
      </c>
      <c r="F10" s="172" t="s">
        <v>627</v>
      </c>
      <c r="G10" s="173" t="s">
        <v>627</v>
      </c>
      <c r="H10" s="174" t="s">
        <v>627</v>
      </c>
      <c r="I10" s="158"/>
      <c r="J10" s="153"/>
      <c r="K10" s="152"/>
      <c r="L10" s="153"/>
      <c r="M10" s="187" t="s">
        <v>627</v>
      </c>
      <c r="N10" s="174" t="s">
        <v>627</v>
      </c>
      <c r="O10" s="215"/>
      <c r="P10" s="202">
        <v>1298</v>
      </c>
      <c r="Q10" s="203">
        <v>-37</v>
      </c>
      <c r="R10" s="203">
        <v>-16</v>
      </c>
      <c r="S10" s="204">
        <f t="shared" si="0"/>
        <v>21</v>
      </c>
      <c r="T10" s="196" t="s">
        <v>628</v>
      </c>
      <c r="U10" s="142" t="s">
        <v>628</v>
      </c>
    </row>
    <row r="11" spans="1:22">
      <c r="A11" s="342"/>
      <c r="B11" s="57">
        <v>19</v>
      </c>
      <c r="C11" s="163" t="s">
        <v>628</v>
      </c>
      <c r="D11" s="164" t="s">
        <v>628</v>
      </c>
      <c r="E11" s="165" t="s">
        <v>628</v>
      </c>
      <c r="F11" s="172" t="s">
        <v>628</v>
      </c>
      <c r="G11" s="173">
        <v>123</v>
      </c>
      <c r="H11" s="174" t="s">
        <v>628</v>
      </c>
      <c r="I11" s="158"/>
      <c r="J11" s="153"/>
      <c r="K11" s="217">
        <v>2</v>
      </c>
      <c r="L11" s="153"/>
      <c r="M11" s="187" t="s">
        <v>628</v>
      </c>
      <c r="N11" s="174" t="s">
        <v>628</v>
      </c>
      <c r="O11" s="215" t="s">
        <v>628</v>
      </c>
      <c r="P11" s="202">
        <v>1278</v>
      </c>
      <c r="Q11" s="203">
        <v>-35</v>
      </c>
      <c r="R11" s="203">
        <v>-26</v>
      </c>
      <c r="S11" s="204">
        <f t="shared" si="0"/>
        <v>9</v>
      </c>
      <c r="T11" s="196" t="s">
        <v>629</v>
      </c>
      <c r="U11" s="142" t="s">
        <v>629</v>
      </c>
    </row>
    <row r="12" spans="1:22">
      <c r="A12" s="342"/>
      <c r="B12" s="57">
        <v>20</v>
      </c>
      <c r="C12" s="163" t="s">
        <v>629</v>
      </c>
      <c r="D12" s="164">
        <v>123</v>
      </c>
      <c r="E12" s="165" t="s">
        <v>629</v>
      </c>
      <c r="F12" s="172" t="s">
        <v>629</v>
      </c>
      <c r="G12" s="173">
        <v>134</v>
      </c>
      <c r="H12" s="174" t="s">
        <v>629</v>
      </c>
      <c r="I12" s="158"/>
      <c r="J12" s="153"/>
      <c r="K12" s="217" t="s">
        <v>630</v>
      </c>
      <c r="L12" s="153"/>
      <c r="M12" s="187" t="s">
        <v>629</v>
      </c>
      <c r="N12" s="174" t="s">
        <v>629</v>
      </c>
      <c r="O12" s="215" t="s">
        <v>629</v>
      </c>
      <c r="P12" s="202">
        <v>1309</v>
      </c>
      <c r="Q12" s="203">
        <v>-12</v>
      </c>
      <c r="R12" s="203">
        <v>-1</v>
      </c>
      <c r="S12" s="204">
        <f t="shared" si="0"/>
        <v>11</v>
      </c>
      <c r="T12" s="196" t="s">
        <v>634</v>
      </c>
      <c r="U12" s="142" t="s">
        <v>633</v>
      </c>
      <c r="V12" t="s">
        <v>631</v>
      </c>
    </row>
    <row r="13" spans="1:22">
      <c r="A13" s="342"/>
      <c r="B13" s="60">
        <v>21</v>
      </c>
      <c r="C13" s="166">
        <v>123</v>
      </c>
      <c r="D13" s="167" t="s">
        <v>633</v>
      </c>
      <c r="E13" s="168" t="s">
        <v>633</v>
      </c>
      <c r="F13" s="175" t="s">
        <v>633</v>
      </c>
      <c r="G13" s="176" t="s">
        <v>633</v>
      </c>
      <c r="H13" s="177" t="s">
        <v>633</v>
      </c>
      <c r="I13" s="158"/>
      <c r="J13" s="153"/>
      <c r="K13" s="217">
        <v>3</v>
      </c>
      <c r="L13" s="230"/>
      <c r="M13" s="188" t="s">
        <v>633</v>
      </c>
      <c r="N13" s="177" t="s">
        <v>633</v>
      </c>
      <c r="O13" s="216" t="s">
        <v>633</v>
      </c>
      <c r="P13" s="205"/>
      <c r="Q13" s="206"/>
      <c r="R13" s="206"/>
      <c r="S13" s="207">
        <f t="shared" si="0"/>
        <v>0</v>
      </c>
      <c r="T13" s="197"/>
      <c r="U13" s="189"/>
    </row>
    <row r="14" spans="1:22">
      <c r="A14" s="342"/>
      <c r="B14" s="144">
        <v>24</v>
      </c>
      <c r="C14" s="160"/>
      <c r="D14" s="161"/>
      <c r="E14" s="162"/>
      <c r="F14" s="169"/>
      <c r="G14" s="170"/>
      <c r="H14" s="171"/>
      <c r="I14" s="178"/>
      <c r="J14" s="179"/>
      <c r="K14" s="211"/>
      <c r="L14" s="231"/>
      <c r="M14" s="186"/>
      <c r="N14" s="171"/>
      <c r="O14" s="214"/>
      <c r="P14" s="199"/>
      <c r="Q14" s="200"/>
      <c r="R14" s="200"/>
      <c r="S14" s="201">
        <f t="shared" si="0"/>
        <v>0</v>
      </c>
      <c r="T14" s="198"/>
      <c r="U14" s="143"/>
    </row>
    <row r="15" spans="1:22">
      <c r="A15" s="342"/>
      <c r="B15" s="57">
        <v>25</v>
      </c>
      <c r="C15" s="163"/>
      <c r="D15" s="164"/>
      <c r="E15" s="165"/>
      <c r="F15" s="172"/>
      <c r="G15" s="173"/>
      <c r="H15" s="174"/>
      <c r="I15" s="158"/>
      <c r="J15" s="153"/>
      <c r="K15" s="217"/>
      <c r="L15" s="230"/>
      <c r="M15" s="187"/>
      <c r="N15" s="174"/>
      <c r="O15" s="215"/>
      <c r="P15" s="202"/>
      <c r="Q15" s="203"/>
      <c r="R15" s="203"/>
      <c r="S15" s="204">
        <f t="shared" si="0"/>
        <v>0</v>
      </c>
      <c r="T15" s="196"/>
      <c r="U15" s="142"/>
    </row>
    <row r="16" spans="1:22">
      <c r="A16" s="342"/>
      <c r="B16" s="57">
        <v>26</v>
      </c>
      <c r="C16" s="163"/>
      <c r="D16" s="164"/>
      <c r="E16" s="165"/>
      <c r="F16" s="172"/>
      <c r="G16" s="173"/>
      <c r="H16" s="174"/>
      <c r="I16" s="158"/>
      <c r="J16" s="153"/>
      <c r="K16" s="217"/>
      <c r="L16" s="230"/>
      <c r="M16" s="187"/>
      <c r="N16" s="174"/>
      <c r="O16" s="215"/>
      <c r="P16" s="202"/>
      <c r="Q16" s="203"/>
      <c r="R16" s="203"/>
      <c r="S16" s="204">
        <f t="shared" si="0"/>
        <v>0</v>
      </c>
      <c r="T16" s="196"/>
      <c r="U16" s="142"/>
    </row>
    <row r="17" spans="1:21">
      <c r="A17" s="342"/>
      <c r="B17" s="57">
        <v>27</v>
      </c>
      <c r="C17" s="163"/>
      <c r="D17" s="164"/>
      <c r="E17" s="165"/>
      <c r="F17" s="172"/>
      <c r="G17" s="173"/>
      <c r="H17" s="174"/>
      <c r="I17" s="158"/>
      <c r="J17" s="153"/>
      <c r="K17" s="217"/>
      <c r="L17" s="230"/>
      <c r="M17" s="187"/>
      <c r="N17" s="174"/>
      <c r="O17" s="215"/>
      <c r="P17" s="202"/>
      <c r="Q17" s="203"/>
      <c r="R17" s="203"/>
      <c r="S17" s="204">
        <f t="shared" si="0"/>
        <v>0</v>
      </c>
      <c r="T17" s="196"/>
      <c r="U17" s="142"/>
    </row>
    <row r="18" spans="1:21">
      <c r="A18" s="343"/>
      <c r="B18" s="60">
        <v>28</v>
      </c>
      <c r="C18" s="166"/>
      <c r="D18" s="167"/>
      <c r="E18" s="168"/>
      <c r="F18" s="175"/>
      <c r="G18" s="176"/>
      <c r="H18" s="177"/>
      <c r="I18" s="159"/>
      <c r="J18" s="145"/>
      <c r="K18" s="232"/>
      <c r="L18" s="233"/>
      <c r="M18" s="188"/>
      <c r="N18" s="177"/>
      <c r="O18" s="216"/>
      <c r="P18" s="205"/>
      <c r="Q18" s="206"/>
      <c r="R18" s="206"/>
      <c r="S18" s="207">
        <f t="shared" si="0"/>
        <v>0</v>
      </c>
      <c r="T18" s="197"/>
      <c r="U18" s="189"/>
    </row>
  </sheetData>
  <mergeCells count="11">
    <mergeCell ref="T1:U1"/>
    <mergeCell ref="M1:N1"/>
    <mergeCell ref="F1:H1"/>
    <mergeCell ref="C1:E1"/>
    <mergeCell ref="P1:S1"/>
    <mergeCell ref="A1:B1"/>
    <mergeCell ref="O1:O2"/>
    <mergeCell ref="A3:A18"/>
    <mergeCell ref="I1:L1"/>
    <mergeCell ref="I2:J2"/>
    <mergeCell ref="K2:L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支撑三线分析</vt:lpstr>
      <vt:lpstr>空三线</vt:lpstr>
      <vt:lpstr>每日工作记录表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2014-02-21T06:40:29Z</dcterms:modified>
</cp:coreProperties>
</file>