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6" windowHeight="11160"/>
  </bookViews>
  <sheets>
    <sheet name="Sheet2" sheetId="11" r:id="rId1"/>
    <sheet name="Machine1" sheetId="1" r:id="rId2"/>
    <sheet name="Machine 2" sheetId="2" r:id="rId3"/>
    <sheet name="Machine 3" sheetId="3" r:id="rId4"/>
    <sheet name="Machine 4" sheetId="4" r:id="rId5"/>
    <sheet name="Machine May  1 " sheetId="6" r:id="rId6"/>
    <sheet name="Machine  May 2" sheetId="7" r:id="rId7"/>
    <sheet name="Machine  May 3" sheetId="8" r:id="rId8"/>
    <sheet name="Machine  May 4" sheetId="9" r:id="rId9"/>
    <sheet name="Sheet1" sheetId="10" r:id="rId10"/>
    <sheet name="Sheet5" sheetId="14" r:id="rId11"/>
    <sheet name="Sheet4" sheetId="13" r:id="rId12"/>
  </sheets>
  <calcPr calcId="162913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3" l="1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B20" i="13"/>
  <c r="C5" i="13"/>
  <c r="C6" i="13"/>
  <c r="C7" i="13"/>
  <c r="C8" i="13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4" i="13"/>
  <c r="AH11" i="6"/>
  <c r="AH20" i="9"/>
  <c r="D6" i="11" l="1"/>
  <c r="D7" i="11" s="1"/>
  <c r="C17" i="11"/>
  <c r="C9" i="11"/>
  <c r="C11" i="11"/>
  <c r="C14" i="11"/>
  <c r="C19" i="11"/>
  <c r="C8" i="11"/>
  <c r="C13" i="11"/>
  <c r="C10" i="11"/>
  <c r="C5" i="11"/>
  <c r="C22" i="11" s="1"/>
  <c r="C7" i="11"/>
  <c r="C6" i="11"/>
  <c r="C12" i="11"/>
  <c r="C15" i="11"/>
  <c r="C20" i="11"/>
  <c r="C21" i="11"/>
  <c r="C16" i="11"/>
  <c r="C18" i="11"/>
  <c r="E5" i="11" l="1"/>
  <c r="E6" i="11"/>
  <c r="D8" i="11"/>
  <c r="E7" i="11"/>
  <c r="C31" i="9"/>
  <c r="C30" i="9"/>
  <c r="AH6" i="9"/>
  <c r="AH7" i="9"/>
  <c r="AH11" i="9"/>
  <c r="AH12" i="9"/>
  <c r="AH13" i="9"/>
  <c r="AH14" i="9"/>
  <c r="AH15" i="9"/>
  <c r="AH16" i="9"/>
  <c r="AH18" i="9"/>
  <c r="AH19" i="9"/>
  <c r="AH21" i="9"/>
  <c r="AH22" i="9"/>
  <c r="AH23" i="9"/>
  <c r="AH24" i="9"/>
  <c r="AH25" i="9"/>
  <c r="AH26" i="9"/>
  <c r="AH27" i="9"/>
  <c r="AH28" i="9"/>
  <c r="AH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C6" i="9"/>
  <c r="C5" i="9"/>
  <c r="C31" i="8"/>
  <c r="C32" i="8"/>
  <c r="C30" i="8"/>
  <c r="AH11" i="8"/>
  <c r="AH12" i="8"/>
  <c r="AH13" i="8"/>
  <c r="AH14" i="8"/>
  <c r="AH15" i="8"/>
  <c r="AH16" i="8"/>
  <c r="AH18" i="8"/>
  <c r="AH19" i="8"/>
  <c r="AH20" i="8"/>
  <c r="AH21" i="8"/>
  <c r="AH22" i="8"/>
  <c r="AH23" i="8"/>
  <c r="AH24" i="8"/>
  <c r="AH25" i="8"/>
  <c r="AH26" i="8"/>
  <c r="AH27" i="8"/>
  <c r="AH28" i="8"/>
  <c r="AH7" i="8"/>
  <c r="AH6" i="8"/>
  <c r="AH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C6" i="8"/>
  <c r="C5" i="8"/>
  <c r="C32" i="7"/>
  <c r="C31" i="7"/>
  <c r="AH6" i="7"/>
  <c r="AH7" i="7"/>
  <c r="AH10" i="7"/>
  <c r="AH11" i="7"/>
  <c r="AH12" i="7"/>
  <c r="AH13" i="7"/>
  <c r="AH14" i="7"/>
  <c r="AH15" i="7"/>
  <c r="AH16" i="7"/>
  <c r="AH18" i="7"/>
  <c r="AH19" i="7"/>
  <c r="AH20" i="7"/>
  <c r="AH21" i="7"/>
  <c r="AH22" i="7"/>
  <c r="AH23" i="7"/>
  <c r="AH24" i="7"/>
  <c r="AH25" i="7"/>
  <c r="AH26" i="7"/>
  <c r="AH27" i="7"/>
  <c r="AH28" i="7"/>
  <c r="AH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C6" i="7"/>
  <c r="C5" i="7"/>
  <c r="C31" i="6"/>
  <c r="C30" i="6"/>
  <c r="AH12" i="6"/>
  <c r="AH13" i="6"/>
  <c r="AH14" i="6"/>
  <c r="AH15" i="6"/>
  <c r="AH16" i="6"/>
  <c r="AH18" i="6"/>
  <c r="AH19" i="6"/>
  <c r="AH20" i="6"/>
  <c r="AH21" i="6"/>
  <c r="AH22" i="6"/>
  <c r="AH23" i="6"/>
  <c r="AH24" i="6"/>
  <c r="AH25" i="6"/>
  <c r="AH26" i="6"/>
  <c r="AH27" i="6"/>
  <c r="AH28" i="6"/>
  <c r="AH7" i="6"/>
  <c r="AH6" i="6"/>
  <c r="AH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C5" i="6"/>
  <c r="C34" i="4"/>
  <c r="C33" i="4"/>
  <c r="C32" i="4"/>
  <c r="C31" i="4"/>
  <c r="D9" i="11" l="1"/>
  <c r="E8" i="11"/>
  <c r="AG11" i="4"/>
  <c r="AG12" i="4"/>
  <c r="AG13" i="4"/>
  <c r="AG14" i="4"/>
  <c r="AG15" i="4"/>
  <c r="AG16" i="4"/>
  <c r="AG18" i="4"/>
  <c r="AG19" i="4"/>
  <c r="AG20" i="4"/>
  <c r="AG21" i="4"/>
  <c r="AG22" i="4"/>
  <c r="AG23" i="4"/>
  <c r="AG24" i="4"/>
  <c r="AG25" i="4"/>
  <c r="AG26" i="4"/>
  <c r="AG27" i="4"/>
  <c r="AG28" i="4"/>
  <c r="AG6" i="4"/>
  <c r="AG7" i="4"/>
  <c r="AG5" i="4"/>
  <c r="K8" i="4"/>
  <c r="N8" i="4"/>
  <c r="P8" i="4"/>
  <c r="R8" i="4"/>
  <c r="S8" i="4"/>
  <c r="U8" i="4"/>
  <c r="V8" i="4"/>
  <c r="X8" i="4"/>
  <c r="Y8" i="4"/>
  <c r="AA8" i="4"/>
  <c r="AB8" i="4"/>
  <c r="AC8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C5" i="4"/>
  <c r="C34" i="3"/>
  <c r="C33" i="3"/>
  <c r="AG21" i="3"/>
  <c r="AG6" i="3"/>
  <c r="AG7" i="3"/>
  <c r="AG11" i="3"/>
  <c r="AG12" i="3"/>
  <c r="AG13" i="3"/>
  <c r="AG14" i="3"/>
  <c r="AG15" i="3"/>
  <c r="AG16" i="3"/>
  <c r="AG18" i="3"/>
  <c r="AG19" i="3"/>
  <c r="AG20" i="3"/>
  <c r="AG22" i="3"/>
  <c r="AG23" i="3"/>
  <c r="AG24" i="3"/>
  <c r="AG25" i="3"/>
  <c r="AG26" i="3"/>
  <c r="AG27" i="3"/>
  <c r="AG28" i="3"/>
  <c r="AG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6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5" i="3"/>
  <c r="C33" i="2"/>
  <c r="C32" i="2"/>
  <c r="C32" i="1"/>
  <c r="C31" i="1"/>
  <c r="D8" i="2"/>
  <c r="E8" i="2"/>
  <c r="G8" i="2"/>
  <c r="M8" i="2"/>
  <c r="C8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5" i="2"/>
  <c r="AG11" i="2"/>
  <c r="AG12" i="2"/>
  <c r="AG13" i="2"/>
  <c r="AG14" i="2"/>
  <c r="AG15" i="2"/>
  <c r="AG16" i="2"/>
  <c r="AG18" i="2"/>
  <c r="AG19" i="2"/>
  <c r="AG20" i="2"/>
  <c r="AG21" i="2"/>
  <c r="AG22" i="2"/>
  <c r="AG23" i="2"/>
  <c r="AG24" i="2"/>
  <c r="AG25" i="2"/>
  <c r="AG26" i="2"/>
  <c r="AG27" i="2"/>
  <c r="AG28" i="2"/>
  <c r="AG5" i="2"/>
  <c r="AG28" i="1"/>
  <c r="AG27" i="1"/>
  <c r="AG26" i="1"/>
  <c r="AG25" i="1"/>
  <c r="AG24" i="1"/>
  <c r="AG23" i="1"/>
  <c r="AG22" i="1"/>
  <c r="AG21" i="1"/>
  <c r="AG20" i="1"/>
  <c r="AG19" i="1"/>
  <c r="AG18" i="1"/>
  <c r="AG16" i="1"/>
  <c r="AG15" i="1"/>
  <c r="AG14" i="1"/>
  <c r="AG13" i="1"/>
  <c r="AG12" i="1"/>
  <c r="AG11" i="1"/>
  <c r="AG7" i="1"/>
  <c r="AG6" i="1"/>
  <c r="AG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C6" i="1"/>
  <c r="C5" i="1"/>
  <c r="E9" i="11" l="1"/>
  <c r="D10" i="11"/>
  <c r="AG6" i="2"/>
  <c r="AG17" i="9"/>
  <c r="AF17" i="9"/>
  <c r="AF9" i="9" s="1"/>
  <c r="AF8" i="9" s="1"/>
  <c r="AE17" i="9"/>
  <c r="AD17" i="9"/>
  <c r="AC17" i="9"/>
  <c r="AB17" i="9"/>
  <c r="AA17" i="9"/>
  <c r="Z17" i="9"/>
  <c r="Z9" i="9" s="1"/>
  <c r="Z8" i="9" s="1"/>
  <c r="Y17" i="9"/>
  <c r="X17" i="9"/>
  <c r="W17" i="9"/>
  <c r="V17" i="9"/>
  <c r="V9" i="9" s="1"/>
  <c r="V8" i="9" s="1"/>
  <c r="U17" i="9"/>
  <c r="T17" i="9"/>
  <c r="S17" i="9"/>
  <c r="R17" i="9"/>
  <c r="Q17" i="9"/>
  <c r="P17" i="9"/>
  <c r="O17" i="9"/>
  <c r="O9" i="9" s="1"/>
  <c r="N17" i="9"/>
  <c r="N9" i="9" s="1"/>
  <c r="N8" i="9" s="1"/>
  <c r="M17" i="9"/>
  <c r="L17" i="9"/>
  <c r="K17" i="9"/>
  <c r="J17" i="9"/>
  <c r="J9" i="9" s="1"/>
  <c r="J8" i="9" s="1"/>
  <c r="I17" i="9"/>
  <c r="H17" i="9"/>
  <c r="H9" i="9" s="1"/>
  <c r="H8" i="9" s="1"/>
  <c r="G17" i="9"/>
  <c r="G9" i="9" s="1"/>
  <c r="F17" i="9"/>
  <c r="E17" i="9"/>
  <c r="D17" i="9"/>
  <c r="C17" i="9"/>
  <c r="AG10" i="9"/>
  <c r="AF10" i="9"/>
  <c r="AE10" i="9"/>
  <c r="AD10" i="9"/>
  <c r="AC10" i="9"/>
  <c r="AB10" i="9"/>
  <c r="AA10" i="9"/>
  <c r="Z10" i="9"/>
  <c r="Y10" i="9"/>
  <c r="X10" i="9"/>
  <c r="X9" i="9" s="1"/>
  <c r="X8" i="9" s="1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E9" i="9"/>
  <c r="AE8" i="9" s="1"/>
  <c r="S9" i="9"/>
  <c r="S8" i="9" s="1"/>
  <c r="AG7" i="9"/>
  <c r="AF7" i="9"/>
  <c r="AE7" i="9"/>
  <c r="AE4" i="9" s="1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G17" i="8"/>
  <c r="AF17" i="8"/>
  <c r="AE17" i="8"/>
  <c r="AD17" i="8"/>
  <c r="AC17" i="8"/>
  <c r="AB17" i="8"/>
  <c r="AA17" i="8"/>
  <c r="Z17" i="8"/>
  <c r="Z9" i="8" s="1"/>
  <c r="Z8" i="8" s="1"/>
  <c r="Y17" i="8"/>
  <c r="X17" i="8"/>
  <c r="W17" i="8"/>
  <c r="V17" i="8"/>
  <c r="V9" i="8" s="1"/>
  <c r="V8" i="8" s="1"/>
  <c r="U17" i="8"/>
  <c r="T17" i="8"/>
  <c r="T9" i="8" s="1"/>
  <c r="T8" i="8" s="1"/>
  <c r="S17" i="8"/>
  <c r="R17" i="8"/>
  <c r="R9" i="8" s="1"/>
  <c r="R8" i="8" s="1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G17" i="6"/>
  <c r="AG7" i="6"/>
  <c r="AG10" i="6"/>
  <c r="AF17" i="6"/>
  <c r="AE17" i="6"/>
  <c r="AD17" i="6"/>
  <c r="AC17" i="6"/>
  <c r="AB17" i="6"/>
  <c r="AB9" i="6" s="1"/>
  <c r="AB8" i="6" s="1"/>
  <c r="AA17" i="6"/>
  <c r="Z17" i="6"/>
  <c r="Y17" i="6"/>
  <c r="X17" i="6"/>
  <c r="X9" i="6" s="1"/>
  <c r="X8" i="6" s="1"/>
  <c r="W17" i="6"/>
  <c r="V17" i="6"/>
  <c r="U17" i="6"/>
  <c r="T17" i="6"/>
  <c r="S17" i="6"/>
  <c r="R17" i="6"/>
  <c r="Q17" i="6"/>
  <c r="P17" i="6"/>
  <c r="P9" i="6" s="1"/>
  <c r="P8" i="6" s="1"/>
  <c r="O17" i="6"/>
  <c r="N17" i="6"/>
  <c r="M17" i="6"/>
  <c r="L17" i="6"/>
  <c r="K17" i="6"/>
  <c r="J17" i="6"/>
  <c r="J9" i="6" s="1"/>
  <c r="J8" i="6" s="1"/>
  <c r="I17" i="6"/>
  <c r="H17" i="6"/>
  <c r="H9" i="6" s="1"/>
  <c r="H8" i="6" s="1"/>
  <c r="G17" i="6"/>
  <c r="F17" i="6"/>
  <c r="E17" i="6"/>
  <c r="D17" i="6"/>
  <c r="D9" i="6" s="1"/>
  <c r="D8" i="6" s="1"/>
  <c r="C17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D17" i="4"/>
  <c r="E17" i="4"/>
  <c r="F17" i="4"/>
  <c r="G17" i="4"/>
  <c r="H17" i="4"/>
  <c r="I17" i="4"/>
  <c r="J17" i="4"/>
  <c r="K17" i="4"/>
  <c r="L17" i="4"/>
  <c r="M17" i="4"/>
  <c r="M9" i="4" s="1"/>
  <c r="M8" i="4" s="1"/>
  <c r="N17" i="4"/>
  <c r="O17" i="4"/>
  <c r="P17" i="4"/>
  <c r="Q17" i="4"/>
  <c r="R17" i="4"/>
  <c r="S17" i="4"/>
  <c r="T17" i="4"/>
  <c r="U17" i="4"/>
  <c r="U9" i="4" s="1"/>
  <c r="V17" i="4"/>
  <c r="W17" i="4"/>
  <c r="X17" i="4"/>
  <c r="Y17" i="4"/>
  <c r="Y9" i="4" s="1"/>
  <c r="Z17" i="4"/>
  <c r="AA17" i="4"/>
  <c r="AB17" i="4"/>
  <c r="AB9" i="4" s="1"/>
  <c r="AC17" i="4"/>
  <c r="AD17" i="4"/>
  <c r="AE17" i="4"/>
  <c r="AF17" i="4"/>
  <c r="D10" i="4"/>
  <c r="E10" i="4"/>
  <c r="F10" i="4"/>
  <c r="F9" i="4" s="1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E9" i="4"/>
  <c r="P9" i="4"/>
  <c r="X9" i="4"/>
  <c r="AF7" i="3"/>
  <c r="AF17" i="3"/>
  <c r="AF9" i="3" s="1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T17" i="3"/>
  <c r="U17" i="3"/>
  <c r="U9" i="3" s="1"/>
  <c r="V17" i="3"/>
  <c r="V9" i="3" s="1"/>
  <c r="W17" i="3"/>
  <c r="X17" i="3"/>
  <c r="Y17" i="3"/>
  <c r="Y9" i="3" s="1"/>
  <c r="Z17" i="3"/>
  <c r="Z9" i="3" s="1"/>
  <c r="AA17" i="3"/>
  <c r="AB17" i="3"/>
  <c r="AB9" i="3" s="1"/>
  <c r="AC17" i="3"/>
  <c r="AD17" i="3"/>
  <c r="AE17" i="3"/>
  <c r="AE9" i="3" s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V8" i="3" s="1"/>
  <c r="W7" i="3"/>
  <c r="X7" i="3"/>
  <c r="Y7" i="3"/>
  <c r="Z7" i="3"/>
  <c r="AA7" i="3"/>
  <c r="AB7" i="3"/>
  <c r="AB8" i="3" s="1"/>
  <c r="AC7" i="3"/>
  <c r="AD7" i="3"/>
  <c r="AE7" i="3"/>
  <c r="AD9" i="3"/>
  <c r="D17" i="3"/>
  <c r="E17" i="3"/>
  <c r="F17" i="3"/>
  <c r="F9" i="3" s="1"/>
  <c r="G17" i="3"/>
  <c r="G9" i="3" s="1"/>
  <c r="H17" i="3"/>
  <c r="I17" i="3"/>
  <c r="J17" i="3"/>
  <c r="K17" i="3"/>
  <c r="L17" i="3"/>
  <c r="M17" i="3"/>
  <c r="M9" i="3" s="1"/>
  <c r="N17" i="3"/>
  <c r="O17" i="3"/>
  <c r="P17" i="3"/>
  <c r="Q17" i="3"/>
  <c r="R17" i="3"/>
  <c r="S17" i="3"/>
  <c r="D10" i="3"/>
  <c r="E10" i="3"/>
  <c r="F10" i="3"/>
  <c r="G10" i="3"/>
  <c r="H10" i="3"/>
  <c r="I10" i="3"/>
  <c r="J10" i="3"/>
  <c r="K10" i="3"/>
  <c r="L10" i="3"/>
  <c r="L9" i="3" s="1"/>
  <c r="M10" i="3"/>
  <c r="N10" i="3"/>
  <c r="O10" i="3"/>
  <c r="P10" i="3"/>
  <c r="Q10" i="3"/>
  <c r="C10" i="3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D17" i="2"/>
  <c r="E17" i="2"/>
  <c r="F17" i="2"/>
  <c r="G17" i="2"/>
  <c r="H17" i="2"/>
  <c r="I17" i="2"/>
  <c r="I9" i="2" s="1"/>
  <c r="J17" i="2"/>
  <c r="K17" i="2"/>
  <c r="L17" i="2"/>
  <c r="M17" i="2"/>
  <c r="N17" i="2"/>
  <c r="N9" i="2" s="1"/>
  <c r="O17" i="2"/>
  <c r="P17" i="2"/>
  <c r="Q17" i="2"/>
  <c r="R17" i="2"/>
  <c r="S17" i="2"/>
  <c r="S9" i="2" s="1"/>
  <c r="T17" i="2"/>
  <c r="U17" i="2"/>
  <c r="V17" i="2"/>
  <c r="W17" i="2"/>
  <c r="X17" i="2"/>
  <c r="Y17" i="2"/>
  <c r="Z17" i="2"/>
  <c r="AA17" i="2"/>
  <c r="AA9" i="2" s="1"/>
  <c r="AB17" i="2"/>
  <c r="AC17" i="2"/>
  <c r="AD17" i="2"/>
  <c r="AE17" i="2"/>
  <c r="AF17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Q9" i="2" s="1"/>
  <c r="Q8" i="2" s="1"/>
  <c r="R10" i="2"/>
  <c r="S10" i="2"/>
  <c r="T10" i="2"/>
  <c r="U10" i="2"/>
  <c r="V10" i="2"/>
  <c r="W10" i="2"/>
  <c r="X10" i="2"/>
  <c r="X9" i="2" s="1"/>
  <c r="X8" i="2" s="1"/>
  <c r="Y10" i="2"/>
  <c r="Z10" i="2"/>
  <c r="AA10" i="2"/>
  <c r="AB10" i="2"/>
  <c r="AC10" i="2"/>
  <c r="AC9" i="2" s="1"/>
  <c r="AC8" i="2" s="1"/>
  <c r="AD10" i="2"/>
  <c r="AE10" i="2"/>
  <c r="AF10" i="2"/>
  <c r="N10" i="1"/>
  <c r="O10" i="1"/>
  <c r="P10" i="1"/>
  <c r="Q10" i="1"/>
  <c r="R10" i="1"/>
  <c r="S10" i="1"/>
  <c r="T10" i="1"/>
  <c r="U10" i="1"/>
  <c r="V10" i="1"/>
  <c r="W10" i="1"/>
  <c r="X10" i="1"/>
  <c r="Y10" i="1"/>
  <c r="Y9" i="1" s="1"/>
  <c r="Z10" i="1"/>
  <c r="AA10" i="1"/>
  <c r="AB10" i="1"/>
  <c r="AC10" i="1"/>
  <c r="AD10" i="1"/>
  <c r="AE10" i="1"/>
  <c r="AF10" i="1"/>
  <c r="M17" i="1"/>
  <c r="N17" i="1"/>
  <c r="N9" i="1" s="1"/>
  <c r="O17" i="1"/>
  <c r="P17" i="1"/>
  <c r="Q17" i="1"/>
  <c r="R17" i="1"/>
  <c r="S17" i="1"/>
  <c r="T17" i="1"/>
  <c r="U17" i="1"/>
  <c r="V17" i="1"/>
  <c r="W17" i="1"/>
  <c r="X17" i="1"/>
  <c r="X9" i="1" s="1"/>
  <c r="Y17" i="1"/>
  <c r="Z17" i="1"/>
  <c r="AA17" i="1"/>
  <c r="AB17" i="1"/>
  <c r="AC17" i="1"/>
  <c r="AD17" i="1"/>
  <c r="AD9" i="1" s="1"/>
  <c r="AE17" i="1"/>
  <c r="AF17" i="1"/>
  <c r="D10" i="1"/>
  <c r="E10" i="1"/>
  <c r="F10" i="1"/>
  <c r="G10" i="1"/>
  <c r="H10" i="1"/>
  <c r="I10" i="1"/>
  <c r="J10" i="1"/>
  <c r="K10" i="1"/>
  <c r="L10" i="1"/>
  <c r="M10" i="1"/>
  <c r="C10" i="1"/>
  <c r="D17" i="1"/>
  <c r="E17" i="1"/>
  <c r="F17" i="1"/>
  <c r="G17" i="1"/>
  <c r="H17" i="1"/>
  <c r="I17" i="1"/>
  <c r="J17" i="1"/>
  <c r="K17" i="1"/>
  <c r="L1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X8" i="1" s="1"/>
  <c r="Y7" i="1"/>
  <c r="Z7" i="1"/>
  <c r="AA7" i="1"/>
  <c r="AB7" i="1"/>
  <c r="AC7" i="1"/>
  <c r="AD7" i="1"/>
  <c r="AE7" i="1"/>
  <c r="AF7" i="1"/>
  <c r="C17" i="4"/>
  <c r="C10" i="4"/>
  <c r="C7" i="4"/>
  <c r="C17" i="3"/>
  <c r="C7" i="3"/>
  <c r="C17" i="2"/>
  <c r="C10" i="2"/>
  <c r="C7" i="2"/>
  <c r="C7" i="1"/>
  <c r="C17" i="1"/>
  <c r="AG9" i="9" l="1"/>
  <c r="AG8" i="9" s="1"/>
  <c r="AC9" i="9"/>
  <c r="AC8" i="9" s="1"/>
  <c r="AA9" i="9"/>
  <c r="AA8" i="9" s="1"/>
  <c r="AA4" i="9" s="1"/>
  <c r="W9" i="9"/>
  <c r="W8" i="9" s="1"/>
  <c r="W4" i="9" s="1"/>
  <c r="U9" i="9"/>
  <c r="U8" i="9" s="1"/>
  <c r="AH17" i="9"/>
  <c r="O8" i="9"/>
  <c r="O4" i="9" s="1"/>
  <c r="L9" i="9"/>
  <c r="L8" i="9" s="1"/>
  <c r="L4" i="9" s="1"/>
  <c r="I9" i="9"/>
  <c r="AH10" i="9"/>
  <c r="W9" i="8"/>
  <c r="AF9" i="8"/>
  <c r="AF8" i="8" s="1"/>
  <c r="AF4" i="8" s="1"/>
  <c r="W8" i="8"/>
  <c r="W4" i="8" s="1"/>
  <c r="Q9" i="8"/>
  <c r="Q8" i="8" s="1"/>
  <c r="AH17" i="7"/>
  <c r="D11" i="11"/>
  <c r="E10" i="11"/>
  <c r="U8" i="3"/>
  <c r="U4" i="3" s="1"/>
  <c r="Y8" i="3"/>
  <c r="P9" i="3"/>
  <c r="AD8" i="3"/>
  <c r="AC9" i="3"/>
  <c r="G8" i="3"/>
  <c r="F8" i="3"/>
  <c r="I8" i="2"/>
  <c r="I4" i="2" s="1"/>
  <c r="K9" i="2"/>
  <c r="Y9" i="2"/>
  <c r="Y8" i="2" s="1"/>
  <c r="N8" i="2"/>
  <c r="N4" i="2" s="1"/>
  <c r="AG10" i="2"/>
  <c r="AE9" i="2"/>
  <c r="AA8" i="2"/>
  <c r="AA4" i="2" s="1"/>
  <c r="W9" i="2"/>
  <c r="S8" i="2"/>
  <c r="S4" i="2" s="1"/>
  <c r="AG17" i="2"/>
  <c r="AG10" i="1"/>
  <c r="AG17" i="1"/>
  <c r="G8" i="9"/>
  <c r="G4" i="9" s="1"/>
  <c r="S4" i="9"/>
  <c r="X4" i="9"/>
  <c r="E9" i="9"/>
  <c r="E8" i="9" s="1"/>
  <c r="Q9" i="9"/>
  <c r="Q8" i="9" s="1"/>
  <c r="K9" i="9"/>
  <c r="C9" i="9"/>
  <c r="AG9" i="8"/>
  <c r="AG8" i="8" s="1"/>
  <c r="AG4" i="8" s="1"/>
  <c r="AH10" i="8"/>
  <c r="AH17" i="8"/>
  <c r="AC9" i="6"/>
  <c r="AC8" i="6" s="1"/>
  <c r="AC4" i="6" s="1"/>
  <c r="AH10" i="6"/>
  <c r="AH17" i="6"/>
  <c r="G9" i="4"/>
  <c r="G8" i="4" s="1"/>
  <c r="E8" i="4"/>
  <c r="E4" i="4" s="1"/>
  <c r="I9" i="3"/>
  <c r="I8" i="3" s="1"/>
  <c r="I4" i="3" s="1"/>
  <c r="E9" i="3"/>
  <c r="E8" i="3"/>
  <c r="E4" i="3" s="1"/>
  <c r="Z8" i="3"/>
  <c r="Z4" i="3" s="1"/>
  <c r="AC8" i="3"/>
  <c r="AC4" i="3" s="1"/>
  <c r="AE8" i="3"/>
  <c r="AE4" i="3" s="1"/>
  <c r="AF8" i="3"/>
  <c r="N9" i="3"/>
  <c r="N8" i="3" s="1"/>
  <c r="N4" i="3" s="1"/>
  <c r="L8" i="3"/>
  <c r="L4" i="3"/>
  <c r="M8" i="3"/>
  <c r="M4" i="3" s="1"/>
  <c r="AG10" i="3"/>
  <c r="J9" i="3"/>
  <c r="J8" i="3"/>
  <c r="Q9" i="4"/>
  <c r="Q8" i="4" s="1"/>
  <c r="Q4" i="4" s="1"/>
  <c r="I9" i="4"/>
  <c r="I8" i="4" s="1"/>
  <c r="I4" i="4" s="1"/>
  <c r="T9" i="4"/>
  <c r="T8" i="4" s="1"/>
  <c r="T4" i="4" s="1"/>
  <c r="F8" i="4"/>
  <c r="F4" i="4" s="1"/>
  <c r="AG17" i="4"/>
  <c r="AG10" i="4"/>
  <c r="AD9" i="4"/>
  <c r="AD8" i="4" s="1"/>
  <c r="AD4" i="4" s="1"/>
  <c r="Z9" i="4"/>
  <c r="X4" i="4"/>
  <c r="P4" i="4"/>
  <c r="Y4" i="4"/>
  <c r="U4" i="4"/>
  <c r="M4" i="4"/>
  <c r="AB4" i="4"/>
  <c r="AG17" i="3"/>
  <c r="X4" i="2"/>
  <c r="AC4" i="2"/>
  <c r="Q4" i="2"/>
  <c r="Y4" i="2"/>
  <c r="AG7" i="2"/>
  <c r="G8" i="1"/>
  <c r="D9" i="1"/>
  <c r="D8" i="1" s="1"/>
  <c r="D4" i="1" s="1"/>
  <c r="AD8" i="1"/>
  <c r="AD4" i="1" s="1"/>
  <c r="N8" i="1"/>
  <c r="Y8" i="1"/>
  <c r="Y4" i="1" s="1"/>
  <c r="D9" i="3"/>
  <c r="AB9" i="9"/>
  <c r="AB8" i="9" s="1"/>
  <c r="AB4" i="9" s="1"/>
  <c r="Y9" i="9"/>
  <c r="Y8" i="9" s="1"/>
  <c r="Y4" i="9" s="1"/>
  <c r="AF4" i="9"/>
  <c r="T9" i="9"/>
  <c r="T8" i="9" s="1"/>
  <c r="T4" i="9" s="1"/>
  <c r="P9" i="9"/>
  <c r="P8" i="9" s="1"/>
  <c r="P4" i="9" s="1"/>
  <c r="M9" i="9"/>
  <c r="M8" i="9" s="1"/>
  <c r="M4" i="9" s="1"/>
  <c r="H4" i="9"/>
  <c r="D9" i="9"/>
  <c r="AD9" i="9"/>
  <c r="R9" i="9"/>
  <c r="F9" i="9"/>
  <c r="E4" i="9"/>
  <c r="Q4" i="9"/>
  <c r="U4" i="9"/>
  <c r="AC4" i="9"/>
  <c r="AG4" i="9"/>
  <c r="J4" i="9"/>
  <c r="N4" i="9"/>
  <c r="V4" i="9"/>
  <c r="Z4" i="9"/>
  <c r="E9" i="8"/>
  <c r="E8" i="8" s="1"/>
  <c r="E4" i="8" s="1"/>
  <c r="Y9" i="8"/>
  <c r="Y8" i="8" s="1"/>
  <c r="Y4" i="8" s="1"/>
  <c r="U9" i="8"/>
  <c r="U8" i="8" s="1"/>
  <c r="S9" i="8"/>
  <c r="P9" i="8"/>
  <c r="P8" i="8" s="1"/>
  <c r="P4" i="8" s="1"/>
  <c r="H9" i="8"/>
  <c r="H8" i="8" s="1"/>
  <c r="H4" i="8" s="1"/>
  <c r="AE9" i="8"/>
  <c r="AC9" i="8"/>
  <c r="AB9" i="8"/>
  <c r="AB8" i="8" s="1"/>
  <c r="AB4" i="8" s="1"/>
  <c r="O9" i="8"/>
  <c r="G9" i="8"/>
  <c r="AA9" i="8"/>
  <c r="X9" i="8"/>
  <c r="M9" i="8"/>
  <c r="L9" i="8"/>
  <c r="K9" i="8"/>
  <c r="I9" i="8"/>
  <c r="I8" i="8" s="1"/>
  <c r="I4" i="8" s="1"/>
  <c r="N9" i="8"/>
  <c r="F9" i="8"/>
  <c r="F8" i="8" s="1"/>
  <c r="F4" i="8" s="1"/>
  <c r="J9" i="8"/>
  <c r="T4" i="8"/>
  <c r="AD9" i="8"/>
  <c r="D9" i="8"/>
  <c r="C9" i="8"/>
  <c r="Q4" i="8"/>
  <c r="U4" i="8"/>
  <c r="R4" i="8"/>
  <c r="V4" i="8"/>
  <c r="Z4" i="8"/>
  <c r="AF9" i="7"/>
  <c r="AC9" i="7"/>
  <c r="Y9" i="7"/>
  <c r="S9" i="7"/>
  <c r="R9" i="7"/>
  <c r="R8" i="7" s="1"/>
  <c r="R4" i="7" s="1"/>
  <c r="Q9" i="7"/>
  <c r="H9" i="7"/>
  <c r="AG9" i="7"/>
  <c r="AD9" i="7"/>
  <c r="AD8" i="7" s="1"/>
  <c r="AD4" i="7" s="1"/>
  <c r="AB9" i="7"/>
  <c r="AA9" i="7"/>
  <c r="V9" i="7"/>
  <c r="U9" i="7"/>
  <c r="P9" i="7"/>
  <c r="O9" i="7"/>
  <c r="L9" i="7"/>
  <c r="G9" i="7"/>
  <c r="F9" i="7"/>
  <c r="AE9" i="7"/>
  <c r="Z9" i="7"/>
  <c r="X9" i="7"/>
  <c r="W9" i="7"/>
  <c r="T9" i="7"/>
  <c r="N9" i="7"/>
  <c r="M9" i="7"/>
  <c r="K9" i="7"/>
  <c r="J9" i="7"/>
  <c r="I9" i="7"/>
  <c r="E9" i="7"/>
  <c r="D9" i="7"/>
  <c r="C9" i="7"/>
  <c r="AG9" i="6"/>
  <c r="W9" i="6"/>
  <c r="O9" i="6"/>
  <c r="M9" i="6"/>
  <c r="S9" i="6"/>
  <c r="AE9" i="6"/>
  <c r="V9" i="6"/>
  <c r="AF9" i="6"/>
  <c r="AD9" i="6"/>
  <c r="AA9" i="6"/>
  <c r="Z9" i="6"/>
  <c r="Y9" i="6"/>
  <c r="U9" i="6"/>
  <c r="T9" i="6"/>
  <c r="R9" i="6"/>
  <c r="Q9" i="6"/>
  <c r="P4" i="6"/>
  <c r="N9" i="6"/>
  <c r="L9" i="6"/>
  <c r="K9" i="6"/>
  <c r="J4" i="6"/>
  <c r="I9" i="6"/>
  <c r="G9" i="6"/>
  <c r="F9" i="6"/>
  <c r="E9" i="6"/>
  <c r="AB4" i="6"/>
  <c r="H4" i="6"/>
  <c r="D4" i="6"/>
  <c r="X4" i="6"/>
  <c r="C9" i="6"/>
  <c r="M9" i="1"/>
  <c r="AF9" i="4"/>
  <c r="S9" i="4"/>
  <c r="H9" i="4"/>
  <c r="D9" i="4"/>
  <c r="N9" i="4"/>
  <c r="N4" i="4" s="1"/>
  <c r="AC9" i="4"/>
  <c r="AC4" i="4" s="1"/>
  <c r="AA9" i="4"/>
  <c r="AA4" i="4" s="1"/>
  <c r="V9" i="4"/>
  <c r="V4" i="4" s="1"/>
  <c r="R9" i="4"/>
  <c r="R4" i="4" s="1"/>
  <c r="K9" i="4"/>
  <c r="K4" i="4" s="1"/>
  <c r="J9" i="4"/>
  <c r="AE9" i="4"/>
  <c r="W9" i="4"/>
  <c r="O9" i="4"/>
  <c r="L9" i="4"/>
  <c r="C9" i="4"/>
  <c r="S4" i="4"/>
  <c r="G4" i="4"/>
  <c r="AD4" i="3"/>
  <c r="V4" i="3"/>
  <c r="J4" i="3"/>
  <c r="F4" i="3"/>
  <c r="Y4" i="3"/>
  <c r="G4" i="3"/>
  <c r="AB4" i="3"/>
  <c r="AF4" i="3"/>
  <c r="K9" i="3"/>
  <c r="K8" i="3" s="1"/>
  <c r="H9" i="3"/>
  <c r="S9" i="3"/>
  <c r="W9" i="3"/>
  <c r="Q9" i="3"/>
  <c r="AA9" i="3"/>
  <c r="T9" i="3"/>
  <c r="O9" i="3"/>
  <c r="X9" i="3"/>
  <c r="R9" i="3"/>
  <c r="C9" i="3"/>
  <c r="AF9" i="2"/>
  <c r="O9" i="2"/>
  <c r="AB9" i="2"/>
  <c r="U9" i="2"/>
  <c r="M9" i="2"/>
  <c r="M4" i="2" s="1"/>
  <c r="H9" i="2"/>
  <c r="F9" i="2"/>
  <c r="T9" i="2"/>
  <c r="R9" i="2"/>
  <c r="P9" i="2"/>
  <c r="L9" i="2"/>
  <c r="J9" i="2"/>
  <c r="D9" i="2"/>
  <c r="D4" i="2" s="1"/>
  <c r="AD9" i="2"/>
  <c r="Z9" i="2"/>
  <c r="V9" i="2"/>
  <c r="G9" i="2"/>
  <c r="G4" i="2" s="1"/>
  <c r="E9" i="2"/>
  <c r="E4" i="2" s="1"/>
  <c r="C9" i="2"/>
  <c r="AF9" i="1"/>
  <c r="AF8" i="1" s="1"/>
  <c r="AF4" i="1" s="1"/>
  <c r="AE9" i="1"/>
  <c r="AE8" i="1" s="1"/>
  <c r="AC9" i="1"/>
  <c r="AB9" i="1"/>
  <c r="AB8" i="1" s="1"/>
  <c r="AA9" i="1"/>
  <c r="AA8" i="1" s="1"/>
  <c r="AA4" i="1" s="1"/>
  <c r="Z9" i="1"/>
  <c r="Z8" i="1" s="1"/>
  <c r="Z4" i="1" s="1"/>
  <c r="X4" i="1"/>
  <c r="W9" i="1"/>
  <c r="W8" i="1" s="1"/>
  <c r="W4" i="1" s="1"/>
  <c r="V9" i="1"/>
  <c r="V8" i="1" s="1"/>
  <c r="U9" i="1"/>
  <c r="T9" i="1"/>
  <c r="T8" i="1" s="1"/>
  <c r="T4" i="1" s="1"/>
  <c r="S9" i="1"/>
  <c r="R9" i="1"/>
  <c r="R8" i="1" s="1"/>
  <c r="R4" i="1" s="1"/>
  <c r="Q9" i="1"/>
  <c r="P9" i="1"/>
  <c r="P8" i="1" s="1"/>
  <c r="O9" i="1"/>
  <c r="O8" i="1" s="1"/>
  <c r="O4" i="1" s="1"/>
  <c r="N4" i="1"/>
  <c r="L9" i="1"/>
  <c r="K9" i="1"/>
  <c r="K8" i="1" s="1"/>
  <c r="J9" i="1"/>
  <c r="I9" i="1"/>
  <c r="H9" i="1"/>
  <c r="G9" i="1"/>
  <c r="F9" i="1"/>
  <c r="E9" i="1"/>
  <c r="C9" i="1"/>
  <c r="AD8" i="9" l="1"/>
  <c r="AD4" i="9" s="1"/>
  <c r="R8" i="9"/>
  <c r="R4" i="9" s="1"/>
  <c r="K8" i="9"/>
  <c r="K4" i="9" s="1"/>
  <c r="I8" i="9"/>
  <c r="AH9" i="9"/>
  <c r="C33" i="9" s="1"/>
  <c r="X8" i="8"/>
  <c r="X4" i="8" s="1"/>
  <c r="S8" i="8"/>
  <c r="S4" i="8" s="1"/>
  <c r="O8" i="8"/>
  <c r="O4" i="8" s="1"/>
  <c r="N8" i="8"/>
  <c r="N4" i="8" s="1"/>
  <c r="M8" i="8"/>
  <c r="M4" i="8" s="1"/>
  <c r="L8" i="8"/>
  <c r="L4" i="8" s="1"/>
  <c r="K8" i="8"/>
  <c r="K4" i="8" s="1"/>
  <c r="J8" i="8"/>
  <c r="J4" i="8" s="1"/>
  <c r="G8" i="8"/>
  <c r="G4" i="8" s="1"/>
  <c r="D4" i="8"/>
  <c r="D8" i="8"/>
  <c r="C8" i="8"/>
  <c r="C4" i="8" s="1"/>
  <c r="AG8" i="7"/>
  <c r="AG4" i="7" s="1"/>
  <c r="AF8" i="7"/>
  <c r="AF4" i="7" s="1"/>
  <c r="AE8" i="7"/>
  <c r="AE4" i="7" s="1"/>
  <c r="AC8" i="7"/>
  <c r="AC4" i="7" s="1"/>
  <c r="AB8" i="7"/>
  <c r="AB4" i="7" s="1"/>
  <c r="AA8" i="7"/>
  <c r="AA4" i="7" s="1"/>
  <c r="Z8" i="7"/>
  <c r="Z4" i="7" s="1"/>
  <c r="Y8" i="7"/>
  <c r="Y4" i="7" s="1"/>
  <c r="X8" i="7"/>
  <c r="X4" i="7" s="1"/>
  <c r="W8" i="7"/>
  <c r="W4" i="7" s="1"/>
  <c r="V8" i="7"/>
  <c r="V4" i="7" s="1"/>
  <c r="U4" i="7"/>
  <c r="U8" i="7"/>
  <c r="T8" i="7"/>
  <c r="T4" i="7" s="1"/>
  <c r="S8" i="7"/>
  <c r="S4" i="7" s="1"/>
  <c r="Q8" i="7"/>
  <c r="Q4" i="7" s="1"/>
  <c r="P8" i="7"/>
  <c r="P4" i="7" s="1"/>
  <c r="O4" i="7"/>
  <c r="O8" i="7"/>
  <c r="N8" i="7"/>
  <c r="N4" i="7" s="1"/>
  <c r="M8" i="7"/>
  <c r="M4" i="7" s="1"/>
  <c r="L8" i="7"/>
  <c r="L4" i="7" s="1"/>
  <c r="K8" i="7"/>
  <c r="K4" i="7" s="1"/>
  <c r="J8" i="7"/>
  <c r="J4" i="7" s="1"/>
  <c r="I8" i="7"/>
  <c r="I4" i="7" s="1"/>
  <c r="H8" i="7"/>
  <c r="H4" i="7" s="1"/>
  <c r="G8" i="7"/>
  <c r="G4" i="7" s="1"/>
  <c r="F8" i="7"/>
  <c r="F4" i="7" s="1"/>
  <c r="E8" i="7"/>
  <c r="E4" i="7" s="1"/>
  <c r="D8" i="7"/>
  <c r="D4" i="7" s="1"/>
  <c r="C8" i="7"/>
  <c r="AH9" i="7"/>
  <c r="C34" i="7" s="1"/>
  <c r="AG8" i="6"/>
  <c r="AG4" i="6" s="1"/>
  <c r="AF8" i="6"/>
  <c r="AF4" i="6" s="1"/>
  <c r="Z8" i="6"/>
  <c r="Z4" i="6" s="1"/>
  <c r="N8" i="6"/>
  <c r="N4" i="6" s="1"/>
  <c r="D12" i="11"/>
  <c r="E11" i="11"/>
  <c r="P8" i="3"/>
  <c r="P4" i="3" s="1"/>
  <c r="H8" i="3"/>
  <c r="H4" i="3" s="1"/>
  <c r="D8" i="3"/>
  <c r="D4" i="3" s="1"/>
  <c r="C8" i="3"/>
  <c r="C4" i="3" s="1"/>
  <c r="K8" i="2"/>
  <c r="K4" i="2" s="1"/>
  <c r="J8" i="2"/>
  <c r="J4" i="2" s="1"/>
  <c r="H8" i="2"/>
  <c r="H4" i="2" s="1"/>
  <c r="AF8" i="2"/>
  <c r="AF4" i="2" s="1"/>
  <c r="P8" i="2"/>
  <c r="P4" i="2" s="1"/>
  <c r="L8" i="2"/>
  <c r="L4" i="2" s="1"/>
  <c r="O8" i="2"/>
  <c r="O4" i="2" s="1"/>
  <c r="AD8" i="2"/>
  <c r="AD4" i="2" s="1"/>
  <c r="AB8" i="2"/>
  <c r="AB4" i="2" s="1"/>
  <c r="AE8" i="2"/>
  <c r="AE4" i="2" s="1"/>
  <c r="W8" i="2"/>
  <c r="W4" i="2" s="1"/>
  <c r="T8" i="2"/>
  <c r="T4" i="2" s="1"/>
  <c r="R8" i="2"/>
  <c r="R4" i="2" s="1"/>
  <c r="Z8" i="2"/>
  <c r="Z4" i="2" s="1"/>
  <c r="V8" i="2"/>
  <c r="V4" i="2" s="1"/>
  <c r="U8" i="2"/>
  <c r="U4" i="2" s="1"/>
  <c r="AG9" i="2"/>
  <c r="C35" i="2" s="1"/>
  <c r="F8" i="2"/>
  <c r="F4" i="2" s="1"/>
  <c r="I8" i="1"/>
  <c r="AG9" i="1"/>
  <c r="F8" i="9"/>
  <c r="F4" i="9" s="1"/>
  <c r="D8" i="9"/>
  <c r="D4" i="9" s="1"/>
  <c r="C8" i="9"/>
  <c r="C4" i="9" s="1"/>
  <c r="AC8" i="8"/>
  <c r="AC4" i="8" s="1"/>
  <c r="AA8" i="8"/>
  <c r="AA4" i="8" s="1"/>
  <c r="AD8" i="8"/>
  <c r="AD4" i="8" s="1"/>
  <c r="AH9" i="8"/>
  <c r="C33" i="8" s="1"/>
  <c r="AE8" i="8"/>
  <c r="V8" i="6"/>
  <c r="V4" i="6" s="1"/>
  <c r="AD8" i="6"/>
  <c r="AD4" i="6" s="1"/>
  <c r="K8" i="6"/>
  <c r="K4" i="6" s="1"/>
  <c r="AA8" i="6"/>
  <c r="AA4" i="6" s="1"/>
  <c r="AE8" i="6"/>
  <c r="AE4" i="6" s="1"/>
  <c r="Y8" i="6"/>
  <c r="Y4" i="6" s="1"/>
  <c r="U8" i="6"/>
  <c r="U4" i="6" s="1"/>
  <c r="R8" i="6"/>
  <c r="R4" i="6" s="1"/>
  <c r="W8" i="6"/>
  <c r="W4" i="6" s="1"/>
  <c r="L8" i="6"/>
  <c r="L4" i="6" s="1"/>
  <c r="E8" i="6"/>
  <c r="E4" i="6" s="1"/>
  <c r="C8" i="6"/>
  <c r="C4" i="6" s="1"/>
  <c r="T8" i="6"/>
  <c r="T4" i="6" s="1"/>
  <c r="S8" i="6"/>
  <c r="S4" i="6" s="1"/>
  <c r="Q8" i="6"/>
  <c r="Q4" i="6" s="1"/>
  <c r="O8" i="6"/>
  <c r="O4" i="6" s="1"/>
  <c r="M8" i="6"/>
  <c r="M4" i="6" s="1"/>
  <c r="I8" i="6"/>
  <c r="I4" i="6" s="1"/>
  <c r="G8" i="6"/>
  <c r="G4" i="6" s="1"/>
  <c r="AH9" i="6"/>
  <c r="C33" i="6" s="1"/>
  <c r="F8" i="6"/>
  <c r="W8" i="4"/>
  <c r="W4" i="4" s="1"/>
  <c r="AE8" i="4"/>
  <c r="AE4" i="4" s="1"/>
  <c r="H8" i="4"/>
  <c r="H4" i="4" s="1"/>
  <c r="AA8" i="3"/>
  <c r="AA4" i="3" s="1"/>
  <c r="W8" i="3"/>
  <c r="W4" i="3" s="1"/>
  <c r="O8" i="3"/>
  <c r="O4" i="3" s="1"/>
  <c r="X8" i="3"/>
  <c r="X4" i="3" s="1"/>
  <c r="T8" i="3"/>
  <c r="T4" i="3" s="1"/>
  <c r="Q8" i="3"/>
  <c r="Q4" i="3" s="1"/>
  <c r="K4" i="3"/>
  <c r="O8" i="4"/>
  <c r="O4" i="4" s="1"/>
  <c r="L8" i="4"/>
  <c r="L4" i="4" s="1"/>
  <c r="C8" i="4"/>
  <c r="C4" i="4" s="1"/>
  <c r="D8" i="4"/>
  <c r="D4" i="4" s="1"/>
  <c r="J8" i="4"/>
  <c r="J4" i="4" s="1"/>
  <c r="AF8" i="4"/>
  <c r="AF4" i="4" s="1"/>
  <c r="AG9" i="4"/>
  <c r="Z8" i="4"/>
  <c r="AG9" i="3"/>
  <c r="C36" i="3" s="1"/>
  <c r="R8" i="3"/>
  <c r="S8" i="3"/>
  <c r="S4" i="3" s="1"/>
  <c r="C4" i="2"/>
  <c r="G4" i="1"/>
  <c r="AC4" i="1"/>
  <c r="AC8" i="1"/>
  <c r="C34" i="1"/>
  <c r="F8" i="1"/>
  <c r="F4" i="1" s="1"/>
  <c r="C8" i="1"/>
  <c r="C4" i="1" s="1"/>
  <c r="H8" i="1"/>
  <c r="H4" i="1" s="1"/>
  <c r="Q8" i="1"/>
  <c r="Q4" i="1" s="1"/>
  <c r="K4" i="1"/>
  <c r="I4" i="1"/>
  <c r="P4" i="1"/>
  <c r="S4" i="1"/>
  <c r="V4" i="1"/>
  <c r="AB4" i="1"/>
  <c r="AE4" i="1"/>
  <c r="J8" i="1"/>
  <c r="J4" i="1" s="1"/>
  <c r="E8" i="1"/>
  <c r="E4" i="1" s="1"/>
  <c r="S8" i="1"/>
  <c r="L8" i="1"/>
  <c r="L4" i="1" s="1"/>
  <c r="U8" i="1"/>
  <c r="U4" i="1" s="1"/>
  <c r="M8" i="1"/>
  <c r="M4" i="1" s="1"/>
  <c r="AH8" i="9" l="1"/>
  <c r="C32" i="9" s="1"/>
  <c r="I4" i="9"/>
  <c r="AH8" i="7"/>
  <c r="C33" i="7" s="1"/>
  <c r="C4" i="7"/>
  <c r="AH4" i="7" s="1"/>
  <c r="D13" i="11"/>
  <c r="E12" i="11"/>
  <c r="AG4" i="2"/>
  <c r="AG8" i="2"/>
  <c r="C34" i="2" s="1"/>
  <c r="AG4" i="1"/>
  <c r="AG8" i="1"/>
  <c r="C33" i="1" s="1"/>
  <c r="AH4" i="9"/>
  <c r="AH8" i="8"/>
  <c r="AE4" i="8"/>
  <c r="AH4" i="8" s="1"/>
  <c r="AH8" i="6"/>
  <c r="C32" i="6" s="1"/>
  <c r="F4" i="6"/>
  <c r="AH4" i="6" s="1"/>
  <c r="AG8" i="4"/>
  <c r="Z4" i="4"/>
  <c r="AG4" i="4" s="1"/>
  <c r="AG8" i="3"/>
  <c r="C35" i="3" s="1"/>
  <c r="R4" i="3"/>
  <c r="AG4" i="3" s="1"/>
  <c r="D14" i="11" l="1"/>
  <c r="E13" i="11"/>
  <c r="D15" i="11" l="1"/>
  <c r="E14" i="11"/>
  <c r="D16" i="11" l="1"/>
  <c r="E15" i="11"/>
  <c r="D17" i="11" l="1"/>
  <c r="E16" i="11"/>
  <c r="D18" i="11" l="1"/>
  <c r="E17" i="11"/>
  <c r="D19" i="11" l="1"/>
  <c r="E18" i="11"/>
  <c r="D20" i="11" l="1"/>
  <c r="E19" i="11"/>
  <c r="D21" i="11" l="1"/>
  <c r="E21" i="11" s="1"/>
  <c r="E20" i="11"/>
</calcChain>
</file>

<file path=xl/sharedStrings.xml><?xml version="1.0" encoding="utf-8"?>
<sst xmlns="http://schemas.openxmlformats.org/spreadsheetml/2006/main" count="347" uniqueCount="56">
  <si>
    <t xml:space="preserve">Time Utlization summary </t>
  </si>
  <si>
    <t>Sr. No.</t>
  </si>
  <si>
    <t>Avilable Time</t>
  </si>
  <si>
    <t>Operating time</t>
  </si>
  <si>
    <t>Total Delay time</t>
  </si>
  <si>
    <t>Quality issue</t>
  </si>
  <si>
    <t>Short Moulding</t>
  </si>
  <si>
    <t>Shringkage</t>
  </si>
  <si>
    <t>Back Pressure</t>
  </si>
  <si>
    <t>Colour Variation</t>
  </si>
  <si>
    <t>Production Delay</t>
  </si>
  <si>
    <t>Soldering Delay</t>
  </si>
  <si>
    <t>Insert Crimping Delay</t>
  </si>
  <si>
    <t>Mould Changover</t>
  </si>
  <si>
    <t>Mould Break Down</t>
  </si>
  <si>
    <t>Operator shortage</t>
  </si>
  <si>
    <t>PVC Change</t>
  </si>
  <si>
    <t>Water Lekage Problem</t>
  </si>
  <si>
    <t>Machine Break Down</t>
  </si>
  <si>
    <t>Power Cut</t>
  </si>
  <si>
    <t>Air Pressue Low</t>
  </si>
  <si>
    <t>Material Shortage</t>
  </si>
  <si>
    <t>7.10</t>
  </si>
  <si>
    <t>Lunch &amp; Tea Time</t>
  </si>
  <si>
    <t>Availabilty Ratio</t>
  </si>
  <si>
    <t>Run Time</t>
  </si>
  <si>
    <t>Flash/Bubble</t>
  </si>
  <si>
    <t>Others</t>
  </si>
  <si>
    <t>Total</t>
  </si>
  <si>
    <t>Issue</t>
  </si>
  <si>
    <t>Counter Action</t>
  </si>
  <si>
    <t>Res.</t>
  </si>
  <si>
    <t>Target</t>
  </si>
  <si>
    <t>TOP THREE DELAY TIME IMPROVEMENT</t>
  </si>
  <si>
    <t>Mould Changeover Time</t>
  </si>
  <si>
    <t>Crimping Delay</t>
  </si>
  <si>
    <t>Omparkash</t>
  </si>
  <si>
    <t xml:space="preserve">
Now we have increased the number of soldering stage, first we had 10 soldering stages which we have now increased to 15</t>
  </si>
  <si>
    <t>Mayank</t>
  </si>
  <si>
    <t xml:space="preserve">Now we have increased the number of crimping stage </t>
  </si>
  <si>
    <t xml:space="preserve">Jyoti </t>
  </si>
  <si>
    <t>01.05.2019</t>
  </si>
  <si>
    <t>Time</t>
  </si>
  <si>
    <t>#</t>
  </si>
  <si>
    <t>Cumm. Total</t>
  </si>
  <si>
    <t>Cum%</t>
  </si>
  <si>
    <t>PARETO CHART</t>
  </si>
  <si>
    <t xml:space="preserve">We have implemented the SMED system for reduce the change over time </t>
  </si>
  <si>
    <t>ISSUE</t>
  </si>
  <si>
    <t>TIME</t>
  </si>
  <si>
    <t>CUMM TOTAL</t>
  </si>
  <si>
    <t>CUMM %</t>
  </si>
  <si>
    <t>Row Labels</t>
  </si>
  <si>
    <t>Grand Total</t>
  </si>
  <si>
    <t>Sum of TIME</t>
  </si>
  <si>
    <t>Sum of CUMM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</si>
</sst>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20"/>
      <color theme="1"/>
      <name val="Calibri"/>
      <family val="3"/>
      <charset val="129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</cellStyleXfs>
  <cellXfs count="77">
    <xf numFmtId="0" fontId="0" fillId="0" borderId="0" xfId="0"/>
    <xf numFmtId="0" fontId="2" fillId="0" borderId="1" xfId="2" applyBorder="1" applyAlignment="1">
      <alignment horizontal="center" vertical="center"/>
    </xf>
    <xf numFmtId="15" fontId="2" fillId="0" borderId="1" xfId="2" applyNumberFormat="1" applyBorder="1" applyAlignment="1">
      <alignment horizontal="center" vertical="center"/>
    </xf>
    <xf numFmtId="2" fontId="2" fillId="0" borderId="1" xfId="2" applyNumberFormat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2" xfId="3" applyBorder="1" applyAlignment="1">
      <alignment horizontal="center" vertical="center"/>
    </xf>
    <xf numFmtId="0" fontId="2" fillId="0" borderId="1" xfId="2" quotePrefix="1" applyBorder="1" applyAlignment="1">
      <alignment horizontal="center" vertical="center"/>
    </xf>
    <xf numFmtId="0" fontId="2" fillId="2" borderId="1" xfId="2" applyFill="1" applyBorder="1" applyAlignment="1">
      <alignment horizontal="center" vertical="center"/>
    </xf>
    <xf numFmtId="15" fontId="2" fillId="0" borderId="0" xfId="2" applyNumberForma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2" applyBorder="1" applyAlignment="1">
      <alignment horizontal="center" vertical="center"/>
    </xf>
    <xf numFmtId="0" fontId="2" fillId="2" borderId="5" xfId="2" applyFill="1" applyBorder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Border="1"/>
    <xf numFmtId="9" fontId="0" fillId="0" borderId="1" xfId="0" applyNumberFormat="1" applyBorder="1"/>
    <xf numFmtId="0" fontId="2" fillId="0" borderId="1" xfId="2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2" fillId="0" borderId="4" xfId="2" applyFill="1" applyBorder="1" applyAlignment="1">
      <alignment horizontal="center" vertical="center"/>
    </xf>
    <xf numFmtId="2" fontId="0" fillId="0" borderId="0" xfId="0" applyNumberFormat="1" applyBorder="1"/>
    <xf numFmtId="9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2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0" xfId="2" applyBorder="1" applyAlignment="1">
      <alignment horizontal="center" vertical="center"/>
    </xf>
    <xf numFmtId="0" fontId="2" fillId="0" borderId="12" xfId="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2 3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Sheet2!$A$5:$B$21</c:f>
              <c:multiLvlStrCache>
                <c:ptCount val="17"/>
                <c:lvl>
                  <c:pt idx="0">
                    <c:v>Mould Changover</c:v>
                  </c:pt>
                  <c:pt idx="1">
                    <c:v>Soldering Delay</c:v>
                  </c:pt>
                  <c:pt idx="2">
                    <c:v>Insert Crimping Delay</c:v>
                  </c:pt>
                  <c:pt idx="3">
                    <c:v>Machine Break Down</c:v>
                  </c:pt>
                  <c:pt idx="4">
                    <c:v>PVC Change</c:v>
                  </c:pt>
                  <c:pt idx="5">
                    <c:v>Mould Break Down</c:v>
                  </c:pt>
                  <c:pt idx="6">
                    <c:v>Material Shortage</c:v>
                  </c:pt>
                  <c:pt idx="7">
                    <c:v>Others</c:v>
                  </c:pt>
                  <c:pt idx="8">
                    <c:v>Operator shortage</c:v>
                  </c:pt>
                  <c:pt idx="9">
                    <c:v>Air Pressue Low</c:v>
                  </c:pt>
                  <c:pt idx="10">
                    <c:v>Flash/Bubble</c:v>
                  </c:pt>
                  <c:pt idx="11">
                    <c:v>Shringkage</c:v>
                  </c:pt>
                  <c:pt idx="12">
                    <c:v>Water Lekage Problem</c:v>
                  </c:pt>
                  <c:pt idx="13">
                    <c:v>Short Moulding</c:v>
                  </c:pt>
                  <c:pt idx="14">
                    <c:v>Power Cut</c:v>
                  </c:pt>
                  <c:pt idx="15">
                    <c:v>Colour Variation</c:v>
                  </c:pt>
                  <c:pt idx="16">
                    <c:v>Back Pressure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Sheet2!$C$5:$C$21</c:f>
              <c:numCache>
                <c:formatCode>General</c:formatCode>
                <c:ptCount val="17"/>
                <c:pt idx="0">
                  <c:v>5010</c:v>
                </c:pt>
                <c:pt idx="1">
                  <c:v>1065</c:v>
                </c:pt>
                <c:pt idx="2">
                  <c:v>867</c:v>
                </c:pt>
                <c:pt idx="3">
                  <c:v>851</c:v>
                </c:pt>
                <c:pt idx="4">
                  <c:v>637</c:v>
                </c:pt>
                <c:pt idx="5">
                  <c:v>575</c:v>
                </c:pt>
                <c:pt idx="6">
                  <c:v>550</c:v>
                </c:pt>
                <c:pt idx="7">
                  <c:v>484</c:v>
                </c:pt>
                <c:pt idx="8">
                  <c:v>420</c:v>
                </c:pt>
                <c:pt idx="9">
                  <c:v>350</c:v>
                </c:pt>
                <c:pt idx="10">
                  <c:v>280</c:v>
                </c:pt>
                <c:pt idx="11">
                  <c:v>272</c:v>
                </c:pt>
                <c:pt idx="12">
                  <c:v>240</c:v>
                </c:pt>
                <c:pt idx="13">
                  <c:v>200</c:v>
                </c:pt>
                <c:pt idx="14">
                  <c:v>193</c:v>
                </c:pt>
                <c:pt idx="15">
                  <c:v>180</c:v>
                </c:pt>
                <c:pt idx="16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A-4668-9005-F8F76E5E0B8B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Cumm.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Sheet2!$A$5:$B$21</c:f>
              <c:multiLvlStrCache>
                <c:ptCount val="17"/>
                <c:lvl>
                  <c:pt idx="0">
                    <c:v>Mould Changover</c:v>
                  </c:pt>
                  <c:pt idx="1">
                    <c:v>Soldering Delay</c:v>
                  </c:pt>
                  <c:pt idx="2">
                    <c:v>Insert Crimping Delay</c:v>
                  </c:pt>
                  <c:pt idx="3">
                    <c:v>Machine Break Down</c:v>
                  </c:pt>
                  <c:pt idx="4">
                    <c:v>PVC Change</c:v>
                  </c:pt>
                  <c:pt idx="5">
                    <c:v>Mould Break Down</c:v>
                  </c:pt>
                  <c:pt idx="6">
                    <c:v>Material Shortage</c:v>
                  </c:pt>
                  <c:pt idx="7">
                    <c:v>Others</c:v>
                  </c:pt>
                  <c:pt idx="8">
                    <c:v>Operator shortage</c:v>
                  </c:pt>
                  <c:pt idx="9">
                    <c:v>Air Pressue Low</c:v>
                  </c:pt>
                  <c:pt idx="10">
                    <c:v>Flash/Bubble</c:v>
                  </c:pt>
                  <c:pt idx="11">
                    <c:v>Shringkage</c:v>
                  </c:pt>
                  <c:pt idx="12">
                    <c:v>Water Lekage Problem</c:v>
                  </c:pt>
                  <c:pt idx="13">
                    <c:v>Short Moulding</c:v>
                  </c:pt>
                  <c:pt idx="14">
                    <c:v>Power Cut</c:v>
                  </c:pt>
                  <c:pt idx="15">
                    <c:v>Colour Variation</c:v>
                  </c:pt>
                  <c:pt idx="16">
                    <c:v>Back Pressure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Sheet2!$D$5:$D$21</c:f>
              <c:numCache>
                <c:formatCode>General</c:formatCode>
                <c:ptCount val="17"/>
                <c:pt idx="0">
                  <c:v>5010</c:v>
                </c:pt>
                <c:pt idx="1">
                  <c:v>6075</c:v>
                </c:pt>
                <c:pt idx="2">
                  <c:v>6942</c:v>
                </c:pt>
                <c:pt idx="3">
                  <c:v>7793</c:v>
                </c:pt>
                <c:pt idx="4">
                  <c:v>8430</c:v>
                </c:pt>
                <c:pt idx="5">
                  <c:v>9005</c:v>
                </c:pt>
                <c:pt idx="6">
                  <c:v>9555</c:v>
                </c:pt>
                <c:pt idx="7">
                  <c:v>10039</c:v>
                </c:pt>
                <c:pt idx="8">
                  <c:v>10459</c:v>
                </c:pt>
                <c:pt idx="9">
                  <c:v>10809</c:v>
                </c:pt>
                <c:pt idx="10">
                  <c:v>11089</c:v>
                </c:pt>
                <c:pt idx="11">
                  <c:v>11361</c:v>
                </c:pt>
                <c:pt idx="12">
                  <c:v>11601</c:v>
                </c:pt>
                <c:pt idx="13">
                  <c:v>11801</c:v>
                </c:pt>
                <c:pt idx="14">
                  <c:v>11994</c:v>
                </c:pt>
                <c:pt idx="15">
                  <c:v>12174</c:v>
                </c:pt>
                <c:pt idx="16">
                  <c:v>12335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A-4668-9005-F8F76E5E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715320"/>
        <c:axId val="499714992"/>
      </c:barChart>
      <c:lineChart>
        <c:grouping val="standard"/>
        <c:varyColors val="0"/>
        <c:ser>
          <c:idx val="2"/>
          <c:order val="2"/>
          <c:tx>
            <c:strRef>
              <c:f>Sheet2!$E$4</c:f>
              <c:strCache>
                <c:ptCount val="1"/>
                <c:pt idx="0">
                  <c:v>Cum%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Sheet2!$A$5:$B$21</c:f>
              <c:multiLvlStrCache>
                <c:ptCount val="17"/>
                <c:lvl>
                  <c:pt idx="0">
                    <c:v>Mould Changover</c:v>
                  </c:pt>
                  <c:pt idx="1">
                    <c:v>Soldering Delay</c:v>
                  </c:pt>
                  <c:pt idx="2">
                    <c:v>Insert Crimping Delay</c:v>
                  </c:pt>
                  <c:pt idx="3">
                    <c:v>Machine Break Down</c:v>
                  </c:pt>
                  <c:pt idx="4">
                    <c:v>PVC Change</c:v>
                  </c:pt>
                  <c:pt idx="5">
                    <c:v>Mould Break Down</c:v>
                  </c:pt>
                  <c:pt idx="6">
                    <c:v>Material Shortage</c:v>
                  </c:pt>
                  <c:pt idx="7">
                    <c:v>Others</c:v>
                  </c:pt>
                  <c:pt idx="8">
                    <c:v>Operator shortage</c:v>
                  </c:pt>
                  <c:pt idx="9">
                    <c:v>Air Pressue Low</c:v>
                  </c:pt>
                  <c:pt idx="10">
                    <c:v>Flash/Bubble</c:v>
                  </c:pt>
                  <c:pt idx="11">
                    <c:v>Shringkage</c:v>
                  </c:pt>
                  <c:pt idx="12">
                    <c:v>Water Lekage Problem</c:v>
                  </c:pt>
                  <c:pt idx="13">
                    <c:v>Short Moulding</c:v>
                  </c:pt>
                  <c:pt idx="14">
                    <c:v>Power Cut</c:v>
                  </c:pt>
                  <c:pt idx="15">
                    <c:v>Colour Variation</c:v>
                  </c:pt>
                  <c:pt idx="16">
                    <c:v>Back Pressure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Sheet2!$E$5:$E$21</c:f>
              <c:numCache>
                <c:formatCode>0</c:formatCode>
                <c:ptCount val="17"/>
                <c:pt idx="0">
                  <c:v>40.61613295500608</c:v>
                </c:pt>
                <c:pt idx="1">
                  <c:v>49.250101337657071</c:v>
                </c:pt>
                <c:pt idx="2">
                  <c:v>56.27888123226591</c:v>
                </c:pt>
                <c:pt idx="3">
                  <c:v>63.177948925820836</c:v>
                </c:pt>
                <c:pt idx="4">
                  <c:v>68.342115930279689</c:v>
                </c:pt>
                <c:pt idx="5">
                  <c:v>73.003648155654645</c:v>
                </c:pt>
                <c:pt idx="6">
                  <c:v>77.462505066882855</c:v>
                </c:pt>
                <c:pt idx="7">
                  <c:v>81.386299148763683</c:v>
                </c:pt>
                <c:pt idx="8">
                  <c:v>84.791244426428861</c:v>
                </c:pt>
                <c:pt idx="9">
                  <c:v>87.62869882448318</c:v>
                </c:pt>
                <c:pt idx="10">
                  <c:v>89.898662342926627</c:v>
                </c:pt>
                <c:pt idx="11">
                  <c:v>92.103769760843122</c:v>
                </c:pt>
                <c:pt idx="12">
                  <c:v>94.049452776651805</c:v>
                </c:pt>
                <c:pt idx="13">
                  <c:v>95.670855289825695</c:v>
                </c:pt>
                <c:pt idx="14">
                  <c:v>97.235508715038506</c:v>
                </c:pt>
                <c:pt idx="15">
                  <c:v>98.694770976895015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A-4668-9005-F8F76E5E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963400"/>
        <c:axId val="645959792"/>
      </c:lineChart>
      <c:catAx>
        <c:axId val="499715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9714992"/>
        <c:crosses val="autoZero"/>
        <c:auto val="1"/>
        <c:lblAlgn val="ctr"/>
        <c:lblOffset val="100"/>
        <c:noMultiLvlLbl val="0"/>
      </c:catAx>
      <c:valAx>
        <c:axId val="4997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5320"/>
        <c:crosses val="autoZero"/>
        <c:crossBetween val="between"/>
      </c:valAx>
      <c:valAx>
        <c:axId val="6459597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3400"/>
        <c:crosses val="max"/>
        <c:crossBetween val="between"/>
      </c:valAx>
      <c:catAx>
        <c:axId val="645963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595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[Machine Idle Time.xlsx]Sheet5!PivotTable1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Sheet5!$A$4:$A$21</c:f>
              <c:strCache>
                <c:ptCount val="17"/>
                <c:pt idx="0">
                  <c:v>Air Pressue Low</c:v>
                </c:pt>
                <c:pt idx="1">
                  <c:v>Back Pressure</c:v>
                </c:pt>
                <c:pt idx="2">
                  <c:v>Colour Variation</c:v>
                </c:pt>
                <c:pt idx="3">
                  <c:v>Flash/Bubble</c:v>
                </c:pt>
                <c:pt idx="4">
                  <c:v>Insert Crimping Delay</c:v>
                </c:pt>
                <c:pt idx="5">
                  <c:v>Machine Break Down</c:v>
                </c:pt>
                <c:pt idx="6">
                  <c:v>Material Shortage</c:v>
                </c:pt>
                <c:pt idx="7">
                  <c:v>Mould Break Down</c:v>
                </c:pt>
                <c:pt idx="8">
                  <c:v>Mould Changover</c:v>
                </c:pt>
                <c:pt idx="9">
                  <c:v>Operator shortage</c:v>
                </c:pt>
                <c:pt idx="10">
                  <c:v>Others</c:v>
                </c:pt>
                <c:pt idx="11">
                  <c:v>Power Cut</c:v>
                </c:pt>
                <c:pt idx="12">
                  <c:v>PVC Change</c:v>
                </c:pt>
                <c:pt idx="13">
                  <c:v>Short Moulding</c:v>
                </c:pt>
                <c:pt idx="14">
                  <c:v>Shringkage</c:v>
                </c:pt>
                <c:pt idx="15">
                  <c:v>Soldering Delay</c:v>
                </c:pt>
                <c:pt idx="16">
                  <c:v>Water Lekage Problem</c:v>
                </c:pt>
              </c:strCache>
            </c:strRef>
          </c:cat>
          <c:val>
            <c:numRef>
              <c:f>Sheet5!$B$4:$B$21</c:f>
              <c:numCache>
                <c:formatCode>General</c:formatCode>
                <c:ptCount val="17"/>
                <c:pt idx="0">
                  <c:v>175</c:v>
                </c:pt>
                <c:pt idx="1">
                  <c:v>150</c:v>
                </c:pt>
                <c:pt idx="2">
                  <c:v>150</c:v>
                </c:pt>
                <c:pt idx="3">
                  <c:v>185</c:v>
                </c:pt>
                <c:pt idx="4">
                  <c:v>413</c:v>
                </c:pt>
                <c:pt idx="5">
                  <c:v>433</c:v>
                </c:pt>
                <c:pt idx="6">
                  <c:v>299</c:v>
                </c:pt>
                <c:pt idx="7">
                  <c:v>437</c:v>
                </c:pt>
                <c:pt idx="8">
                  <c:v>695</c:v>
                </c:pt>
                <c:pt idx="9">
                  <c:v>200</c:v>
                </c:pt>
                <c:pt idx="10">
                  <c:v>563</c:v>
                </c:pt>
                <c:pt idx="11">
                  <c:v>160</c:v>
                </c:pt>
                <c:pt idx="12">
                  <c:v>345</c:v>
                </c:pt>
                <c:pt idx="13">
                  <c:v>249</c:v>
                </c:pt>
                <c:pt idx="14">
                  <c:v>103</c:v>
                </c:pt>
                <c:pt idx="15">
                  <c:v>295</c:v>
                </c:pt>
                <c:pt idx="1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0-4632-954A-ABB06C4712BD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CUMM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Sheet5!$A$4:$A$21</c:f>
              <c:strCache>
                <c:ptCount val="17"/>
                <c:pt idx="0">
                  <c:v>Air Pressue Low</c:v>
                </c:pt>
                <c:pt idx="1">
                  <c:v>Back Pressure</c:v>
                </c:pt>
                <c:pt idx="2">
                  <c:v>Colour Variation</c:v>
                </c:pt>
                <c:pt idx="3">
                  <c:v>Flash/Bubble</c:v>
                </c:pt>
                <c:pt idx="4">
                  <c:v>Insert Crimping Delay</c:v>
                </c:pt>
                <c:pt idx="5">
                  <c:v>Machine Break Down</c:v>
                </c:pt>
                <c:pt idx="6">
                  <c:v>Material Shortage</c:v>
                </c:pt>
                <c:pt idx="7">
                  <c:v>Mould Break Down</c:v>
                </c:pt>
                <c:pt idx="8">
                  <c:v>Mould Changover</c:v>
                </c:pt>
                <c:pt idx="9">
                  <c:v>Operator shortage</c:v>
                </c:pt>
                <c:pt idx="10">
                  <c:v>Others</c:v>
                </c:pt>
                <c:pt idx="11">
                  <c:v>Power Cut</c:v>
                </c:pt>
                <c:pt idx="12">
                  <c:v>PVC Change</c:v>
                </c:pt>
                <c:pt idx="13">
                  <c:v>Short Moulding</c:v>
                </c:pt>
                <c:pt idx="14">
                  <c:v>Shringkage</c:v>
                </c:pt>
                <c:pt idx="15">
                  <c:v>Soldering Delay</c:v>
                </c:pt>
                <c:pt idx="16">
                  <c:v>Water Lekage Problem</c:v>
                </c:pt>
              </c:strCache>
            </c:strRef>
          </c:cat>
          <c:val>
            <c:numRef>
              <c:f>Sheet5!$C$4:$C$21</c:f>
              <c:numCache>
                <c:formatCode>General</c:formatCode>
                <c:ptCount val="17"/>
                <c:pt idx="0">
                  <c:v>86.089923725411481</c:v>
                </c:pt>
                <c:pt idx="1">
                  <c:v>92.312324367723804</c:v>
                </c:pt>
                <c:pt idx="2">
                  <c:v>95.323163388197514</c:v>
                </c:pt>
                <c:pt idx="3">
                  <c:v>82.577278201525502</c:v>
                </c:pt>
                <c:pt idx="4">
                  <c:v>51.003613006824565</c:v>
                </c:pt>
                <c:pt idx="5">
                  <c:v>42.713769570453636</c:v>
                </c:pt>
                <c:pt idx="6">
                  <c:v>63.930148534725006</c:v>
                </c:pt>
                <c:pt idx="7">
                  <c:v>34.022480931352874</c:v>
                </c:pt>
                <c:pt idx="8">
                  <c:v>13.950220794861501</c:v>
                </c:pt>
                <c:pt idx="9">
                  <c:v>78.863910076274593</c:v>
                </c:pt>
                <c:pt idx="10">
                  <c:v>25.250903251706141</c:v>
                </c:pt>
                <c:pt idx="11">
                  <c:v>89.301485347250093</c:v>
                </c:pt>
                <c:pt idx="12">
                  <c:v>57.928542753914094</c:v>
                </c:pt>
                <c:pt idx="13">
                  <c:v>74.849458048976317</c:v>
                </c:pt>
                <c:pt idx="14">
                  <c:v>100</c:v>
                </c:pt>
                <c:pt idx="15">
                  <c:v>69.851465274989962</c:v>
                </c:pt>
                <c:pt idx="16">
                  <c:v>97.932557205941379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0-4632-954A-ABB06C47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333311"/>
        <c:axId val="1471331647"/>
      </c:barChart>
      <c:catAx>
        <c:axId val="14713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31647"/>
        <c:crosses val="autoZero"/>
        <c:auto val="1"/>
        <c:lblAlgn val="ctr"/>
        <c:lblOffset val="100"/>
        <c:noMultiLvlLbl val="0"/>
      </c:catAx>
      <c:valAx>
        <c:axId val="14713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Sheet4!$A$3:$A$19</c:f>
              <c:strCache>
                <c:ptCount val="17"/>
                <c:pt idx="0">
                  <c:v>Mould Changover</c:v>
                </c:pt>
                <c:pt idx="1">
                  <c:v>Others</c:v>
                </c:pt>
                <c:pt idx="2">
                  <c:v>Mould Break Down</c:v>
                </c:pt>
                <c:pt idx="3">
                  <c:v>Machine Break Down</c:v>
                </c:pt>
                <c:pt idx="4">
                  <c:v>Insert Crimping Delay</c:v>
                </c:pt>
                <c:pt idx="5">
                  <c:v>PVC Change</c:v>
                </c:pt>
                <c:pt idx="6">
                  <c:v>Material Shortage</c:v>
                </c:pt>
                <c:pt idx="7">
                  <c:v>Soldering Delay</c:v>
                </c:pt>
                <c:pt idx="8">
                  <c:v>Short Moulding</c:v>
                </c:pt>
                <c:pt idx="9">
                  <c:v>Operator shortage</c:v>
                </c:pt>
                <c:pt idx="10">
                  <c:v>Flash/Bubble</c:v>
                </c:pt>
                <c:pt idx="11">
                  <c:v>Air Pressue Low</c:v>
                </c:pt>
                <c:pt idx="12">
                  <c:v>Power Cut</c:v>
                </c:pt>
                <c:pt idx="13">
                  <c:v>Back Pressure</c:v>
                </c:pt>
                <c:pt idx="14">
                  <c:v>Colour Variation</c:v>
                </c:pt>
                <c:pt idx="15">
                  <c:v>Water Lekage Problem</c:v>
                </c:pt>
                <c:pt idx="16">
                  <c:v>Shringkage</c:v>
                </c:pt>
              </c:strCache>
            </c:strRef>
          </c:cat>
          <c:val>
            <c:numRef>
              <c:f>Sheet4!$B$3:$B$19</c:f>
              <c:numCache>
                <c:formatCode>General</c:formatCode>
                <c:ptCount val="17"/>
                <c:pt idx="0">
                  <c:v>695</c:v>
                </c:pt>
                <c:pt idx="1">
                  <c:v>563</c:v>
                </c:pt>
                <c:pt idx="2">
                  <c:v>437</c:v>
                </c:pt>
                <c:pt idx="3">
                  <c:v>433</c:v>
                </c:pt>
                <c:pt idx="4">
                  <c:v>413</c:v>
                </c:pt>
                <c:pt idx="5">
                  <c:v>345</c:v>
                </c:pt>
                <c:pt idx="6">
                  <c:v>299</c:v>
                </c:pt>
                <c:pt idx="7">
                  <c:v>295</c:v>
                </c:pt>
                <c:pt idx="8">
                  <c:v>249</c:v>
                </c:pt>
                <c:pt idx="9">
                  <c:v>200</c:v>
                </c:pt>
                <c:pt idx="10">
                  <c:v>185</c:v>
                </c:pt>
                <c:pt idx="11">
                  <c:v>175</c:v>
                </c:pt>
                <c:pt idx="12">
                  <c:v>160</c:v>
                </c:pt>
                <c:pt idx="13">
                  <c:v>150</c:v>
                </c:pt>
                <c:pt idx="14">
                  <c:v>150</c:v>
                </c:pt>
                <c:pt idx="15">
                  <c:v>130</c:v>
                </c:pt>
                <c:pt idx="1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C-44E9-85D9-8C45F55DAF33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CUMM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Sheet4!$A$3:$A$19</c:f>
              <c:strCache>
                <c:ptCount val="17"/>
                <c:pt idx="0">
                  <c:v>Mould Changover</c:v>
                </c:pt>
                <c:pt idx="1">
                  <c:v>Others</c:v>
                </c:pt>
                <c:pt idx="2">
                  <c:v>Mould Break Down</c:v>
                </c:pt>
                <c:pt idx="3">
                  <c:v>Machine Break Down</c:v>
                </c:pt>
                <c:pt idx="4">
                  <c:v>Insert Crimping Delay</c:v>
                </c:pt>
                <c:pt idx="5">
                  <c:v>PVC Change</c:v>
                </c:pt>
                <c:pt idx="6">
                  <c:v>Material Shortage</c:v>
                </c:pt>
                <c:pt idx="7">
                  <c:v>Soldering Delay</c:v>
                </c:pt>
                <c:pt idx="8">
                  <c:v>Short Moulding</c:v>
                </c:pt>
                <c:pt idx="9">
                  <c:v>Operator shortage</c:v>
                </c:pt>
                <c:pt idx="10">
                  <c:v>Flash/Bubble</c:v>
                </c:pt>
                <c:pt idx="11">
                  <c:v>Air Pressue Low</c:v>
                </c:pt>
                <c:pt idx="12">
                  <c:v>Power Cut</c:v>
                </c:pt>
                <c:pt idx="13">
                  <c:v>Back Pressure</c:v>
                </c:pt>
                <c:pt idx="14">
                  <c:v>Colour Variation</c:v>
                </c:pt>
                <c:pt idx="15">
                  <c:v>Water Lekage Problem</c:v>
                </c:pt>
                <c:pt idx="16">
                  <c:v>Shringkage</c:v>
                </c:pt>
              </c:strCache>
            </c:strRef>
          </c:cat>
          <c:val>
            <c:numRef>
              <c:f>Sheet4!$C$3:$C$19</c:f>
            </c:numRef>
          </c:val>
          <c:extLst>
            <c:ext xmlns:c16="http://schemas.microsoft.com/office/drawing/2014/chart" uri="{C3380CC4-5D6E-409C-BE32-E72D297353CC}">
              <c16:uniqueId val="{00000001-AABC-44E9-85D9-8C45F55D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860440"/>
        <c:axId val="487850600"/>
      </c:barChart>
      <c:lineChart>
        <c:grouping val="standard"/>
        <c:varyColors val="0"/>
        <c:ser>
          <c:idx val="2"/>
          <c:order val="2"/>
          <c:tx>
            <c:strRef>
              <c:f>Sheet4!$D$2</c:f>
              <c:strCache>
                <c:ptCount val="1"/>
                <c:pt idx="0">
                  <c:v>CUMM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Sheet4!$A$3:$A$19</c:f>
              <c:strCache>
                <c:ptCount val="17"/>
                <c:pt idx="0">
                  <c:v>Mould Changover</c:v>
                </c:pt>
                <c:pt idx="1">
                  <c:v>Others</c:v>
                </c:pt>
                <c:pt idx="2">
                  <c:v>Mould Break Down</c:v>
                </c:pt>
                <c:pt idx="3">
                  <c:v>Machine Break Down</c:v>
                </c:pt>
                <c:pt idx="4">
                  <c:v>Insert Crimping Delay</c:v>
                </c:pt>
                <c:pt idx="5">
                  <c:v>PVC Change</c:v>
                </c:pt>
                <c:pt idx="6">
                  <c:v>Material Shortage</c:v>
                </c:pt>
                <c:pt idx="7">
                  <c:v>Soldering Delay</c:v>
                </c:pt>
                <c:pt idx="8">
                  <c:v>Short Moulding</c:v>
                </c:pt>
                <c:pt idx="9">
                  <c:v>Operator shortage</c:v>
                </c:pt>
                <c:pt idx="10">
                  <c:v>Flash/Bubble</c:v>
                </c:pt>
                <c:pt idx="11">
                  <c:v>Air Pressue Low</c:v>
                </c:pt>
                <c:pt idx="12">
                  <c:v>Power Cut</c:v>
                </c:pt>
                <c:pt idx="13">
                  <c:v>Back Pressure</c:v>
                </c:pt>
                <c:pt idx="14">
                  <c:v>Colour Variation</c:v>
                </c:pt>
                <c:pt idx="15">
                  <c:v>Water Lekage Problem</c:v>
                </c:pt>
                <c:pt idx="16">
                  <c:v>Shringkage</c:v>
                </c:pt>
              </c:strCache>
            </c:strRef>
          </c:cat>
          <c:val>
            <c:numRef>
              <c:f>Sheet4!$D$3:$D$19</c:f>
              <c:numCache>
                <c:formatCode>0</c:formatCode>
                <c:ptCount val="17"/>
                <c:pt idx="0">
                  <c:v>13.950220794861501</c:v>
                </c:pt>
                <c:pt idx="1">
                  <c:v>25.250903251706141</c:v>
                </c:pt>
                <c:pt idx="2">
                  <c:v>34.022480931352874</c:v>
                </c:pt>
                <c:pt idx="3">
                  <c:v>42.713769570453636</c:v>
                </c:pt>
                <c:pt idx="4">
                  <c:v>51.003613006824565</c:v>
                </c:pt>
                <c:pt idx="5">
                  <c:v>57.928542753914094</c:v>
                </c:pt>
                <c:pt idx="6">
                  <c:v>63.930148534725006</c:v>
                </c:pt>
                <c:pt idx="7">
                  <c:v>69.851465274989962</c:v>
                </c:pt>
                <c:pt idx="8">
                  <c:v>74.849458048976317</c:v>
                </c:pt>
                <c:pt idx="9">
                  <c:v>78.863910076274593</c:v>
                </c:pt>
                <c:pt idx="10">
                  <c:v>82.577278201525502</c:v>
                </c:pt>
                <c:pt idx="11">
                  <c:v>86.089923725411481</c:v>
                </c:pt>
                <c:pt idx="12">
                  <c:v>89.301485347250093</c:v>
                </c:pt>
                <c:pt idx="13">
                  <c:v>92.312324367723804</c:v>
                </c:pt>
                <c:pt idx="14">
                  <c:v>95.323163388197514</c:v>
                </c:pt>
                <c:pt idx="15">
                  <c:v>97.932557205941379</c:v>
                </c:pt>
                <c:pt idx="16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C-44E9-85D9-8C45F55D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93080"/>
        <c:axId val="443303576"/>
      </c:lineChart>
      <c:catAx>
        <c:axId val="48786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50600"/>
        <c:crosses val="autoZero"/>
        <c:auto val="1"/>
        <c:lblAlgn val="ctr"/>
        <c:lblOffset val="100"/>
        <c:noMultiLvlLbl val="0"/>
      </c:catAx>
      <c:valAx>
        <c:axId val="48785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60440"/>
        <c:crosses val="autoZero"/>
        <c:crossBetween val="between"/>
      </c:valAx>
      <c:valAx>
        <c:axId val="44330357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3080"/>
        <c:crosses val="max"/>
        <c:crossBetween val="between"/>
      </c:valAx>
      <c:catAx>
        <c:axId val="44329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30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IDLE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93-4994-A0D9-E2AB848EDA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93-4994-A0D9-E2AB848EDA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93-4994-A0D9-E2AB848EDAE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7DF6060A-9747-46AC-9149-F13C1C4BCAF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593-4994-A0D9-E2AB848ED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0B82B2-6A00-422A-AF43-E17BDCB4C761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593-4994-A0D9-E2AB848ED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1BE80CB-6F36-42A6-908A-1F9A29B0C5A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593-4994-A0D9-E2AB848ED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Machine1!$B$32:$B$34</c:f>
              <c:strCache>
                <c:ptCount val="3"/>
                <c:pt idx="0">
                  <c:v>Lunch &amp; Tea Time</c:v>
                </c:pt>
                <c:pt idx="1">
                  <c:v>Run Time</c:v>
                </c:pt>
                <c:pt idx="2">
                  <c:v>Total Delay time</c:v>
                </c:pt>
              </c:strCache>
            </c:strRef>
          </c:cat>
          <c:val>
            <c:numRef>
              <c:f>Machine1!$C$32:$C$34</c:f>
              <c:numCache>
                <c:formatCode>0.00</c:formatCode>
                <c:ptCount val="3"/>
                <c:pt idx="0" formatCode="General">
                  <c:v>3600</c:v>
                </c:pt>
                <c:pt idx="1">
                  <c:v>34965</c:v>
                </c:pt>
                <c:pt idx="2" formatCode="General">
                  <c:v>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3-4994-A0D9-E2AB848EDA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27298665791776028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87-47A9-9ED0-01242DDACA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87-47A9-9ED0-01242DDACA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87-47A9-9ED0-01242DDACA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'Machine 2'!$B$33:$B$35</c:f>
              <c:strCache>
                <c:ptCount val="3"/>
                <c:pt idx="0">
                  <c:v>Lunch &amp; Tea Time</c:v>
                </c:pt>
                <c:pt idx="1">
                  <c:v>Run Time</c:v>
                </c:pt>
                <c:pt idx="2">
                  <c:v>Total Delay time</c:v>
                </c:pt>
              </c:strCache>
            </c:strRef>
          </c:cat>
          <c:val>
            <c:numRef>
              <c:f>'Machine 2'!$C$33:$C$35</c:f>
              <c:numCache>
                <c:formatCode>0</c:formatCode>
                <c:ptCount val="3"/>
                <c:pt idx="0" formatCode="General">
                  <c:v>3600</c:v>
                </c:pt>
                <c:pt idx="1">
                  <c:v>34432</c:v>
                </c:pt>
                <c:pt idx="2" formatCode="General">
                  <c:v>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D4E-BD77-29CF5A259D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IDLE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8E-4066-AD58-7634052AC3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8E-4066-AD58-7634052AC3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8E-4066-AD58-7634052AC3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'Machine 3'!$B$34:$B$36</c:f>
              <c:strCache>
                <c:ptCount val="3"/>
                <c:pt idx="0">
                  <c:v>Lunch &amp; Tea Time</c:v>
                </c:pt>
                <c:pt idx="1">
                  <c:v>Run Time</c:v>
                </c:pt>
                <c:pt idx="2">
                  <c:v>Total Delay time</c:v>
                </c:pt>
              </c:strCache>
            </c:strRef>
          </c:cat>
          <c:val>
            <c:numRef>
              <c:f>'Machine 3'!$C$34:$C$36</c:f>
              <c:numCache>
                <c:formatCode>0</c:formatCode>
                <c:ptCount val="3"/>
                <c:pt idx="0" formatCode="General">
                  <c:v>3600</c:v>
                </c:pt>
                <c:pt idx="1">
                  <c:v>34135</c:v>
                </c:pt>
                <c:pt idx="2" formatCode="General">
                  <c:v>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1B3-B6C5-9B086486A22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IDLE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BC-4AAB-A681-28CF1599DC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BC-4AAB-A681-28CF1599DC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BC-4AAB-A681-28CF1599DC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'Machine 4'!$B$32:$B$34</c:f>
              <c:strCache>
                <c:ptCount val="3"/>
                <c:pt idx="0">
                  <c:v>Lunch &amp; Tea Time</c:v>
                </c:pt>
                <c:pt idx="1">
                  <c:v>Run Time</c:v>
                </c:pt>
                <c:pt idx="2">
                  <c:v>Total Delay time</c:v>
                </c:pt>
              </c:strCache>
            </c:strRef>
          </c:cat>
          <c:val>
            <c:numRef>
              <c:f>'Machine 4'!$C$32:$C$34</c:f>
              <c:numCache>
                <c:formatCode>General</c:formatCode>
                <c:ptCount val="3"/>
                <c:pt idx="0">
                  <c:v>3600</c:v>
                </c:pt>
                <c:pt idx="1">
                  <c:v>35333</c:v>
                </c:pt>
                <c:pt idx="2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3-4FC2-A8FA-0C18884D96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IDLE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A4-454D-BAE2-91A0F4D4A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A4-454D-BAE2-91A0F4D4AC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A4-454D-BAE2-91A0F4D4AC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'Machine May  1 '!$B$31:$B$33</c:f>
              <c:strCache>
                <c:ptCount val="3"/>
                <c:pt idx="0">
                  <c:v>Lunch &amp; Tea Time</c:v>
                </c:pt>
                <c:pt idx="1">
                  <c:v>Run Time</c:v>
                </c:pt>
                <c:pt idx="2">
                  <c:v>Total Delay time</c:v>
                </c:pt>
              </c:strCache>
            </c:strRef>
          </c:cat>
          <c:val>
            <c:numRef>
              <c:f>'Machine May  1 '!$C$31:$C$33</c:f>
              <c:numCache>
                <c:formatCode>0.00</c:formatCode>
                <c:ptCount val="3"/>
                <c:pt idx="0" formatCode="General">
                  <c:v>3720</c:v>
                </c:pt>
                <c:pt idx="1">
                  <c:v>37324</c:v>
                </c:pt>
                <c:pt idx="2">
                  <c:v>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C-4059-87F2-E9BC49235F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IDLE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87-4F0C-BE62-7069E7D2DF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87-4F0C-BE62-7069E7D2DF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87-4F0C-BE62-7069E7D2DF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'Machine  May 2'!$B$32:$B$34</c:f>
              <c:strCache>
                <c:ptCount val="3"/>
                <c:pt idx="0">
                  <c:v>Lunch &amp; Tea Time</c:v>
                </c:pt>
                <c:pt idx="1">
                  <c:v>Run Time</c:v>
                </c:pt>
                <c:pt idx="2">
                  <c:v>Total Delay time</c:v>
                </c:pt>
              </c:strCache>
            </c:strRef>
          </c:cat>
          <c:val>
            <c:numRef>
              <c:f>'Machine  May 2'!$C$32:$C$34</c:f>
              <c:numCache>
                <c:formatCode>General</c:formatCode>
                <c:ptCount val="3"/>
                <c:pt idx="0">
                  <c:v>3720</c:v>
                </c:pt>
                <c:pt idx="1">
                  <c:v>37646</c:v>
                </c:pt>
                <c:pt idx="2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9-4865-96D4-1A9ED3ED9F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IDLE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AB-4380-AE1B-D3503FC9CC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C2-4C75-94A4-E3A8B386DF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AB-4380-AE1B-D3503FC9CC5D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89%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C2-4C75-94A4-E3A8B386DF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'Machine  May 3'!$B$31:$B$33</c:f>
              <c:strCache>
                <c:ptCount val="3"/>
                <c:pt idx="0">
                  <c:v>Lunch &amp; Tea Time</c:v>
                </c:pt>
                <c:pt idx="1">
                  <c:v>Run Time</c:v>
                </c:pt>
                <c:pt idx="2">
                  <c:v>Total Delay time</c:v>
                </c:pt>
              </c:strCache>
            </c:strRef>
          </c:cat>
          <c:val>
            <c:numRef>
              <c:f>'Machine  May 3'!$C$31:$C$33</c:f>
              <c:numCache>
                <c:formatCode>General</c:formatCode>
                <c:ptCount val="3"/>
                <c:pt idx="0">
                  <c:v>3720</c:v>
                </c:pt>
                <c:pt idx="1">
                  <c:v>39060</c:v>
                </c:pt>
                <c:pt idx="2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C75-94A4-E3A8B386DF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1B-468A-8294-147AA4D7B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1B-468A-8294-147AA4D7B2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1B-468A-8294-147AA4D7B2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'Machine  May 4'!$B$31:$B$33</c:f>
              <c:strCache>
                <c:ptCount val="3"/>
                <c:pt idx="0">
                  <c:v>Lunch &amp; Tea Time</c:v>
                </c:pt>
                <c:pt idx="1">
                  <c:v>Run Time</c:v>
                </c:pt>
                <c:pt idx="2">
                  <c:v>Total Delay time</c:v>
                </c:pt>
              </c:strCache>
            </c:strRef>
          </c:cat>
          <c:val>
            <c:numRef>
              <c:f>'Machine  May 4'!$C$31:$C$33</c:f>
              <c:numCache>
                <c:formatCode>General</c:formatCode>
                <c:ptCount val="3"/>
                <c:pt idx="0">
                  <c:v>3720</c:v>
                </c:pt>
                <c:pt idx="1">
                  <c:v>38356</c:v>
                </c:pt>
                <c:pt idx="2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1E3-9D05-7438950260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23811</xdr:rowOff>
    </xdr:from>
    <xdr:to>
      <xdr:col>14</xdr:col>
      <xdr:colOff>133350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559B7-CC0F-42A9-98F7-37E102570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</xdr:row>
      <xdr:rowOff>7620</xdr:rowOff>
    </xdr:from>
    <xdr:to>
      <xdr:col>16</xdr:col>
      <xdr:colOff>22860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47625</xdr:rowOff>
    </xdr:from>
    <xdr:to>
      <xdr:col>15</xdr:col>
      <xdr:colOff>238125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95445-0956-4376-8976-FC764D3A2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342906</xdr:colOff>
      <xdr:row>29</xdr:row>
      <xdr:rowOff>128586</xdr:rowOff>
    </xdr:from>
    <xdr:to>
      <xdr:col>11</xdr:col>
      <xdr:colOff>171450</xdr:colOff>
      <xdr:row>42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9D2AA-312D-45D7-B43C-307E734BF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133356</xdr:colOff>
      <xdr:row>29</xdr:row>
      <xdr:rowOff>152400</xdr:rowOff>
    </xdr:from>
    <xdr:to>
      <xdr:col>10</xdr:col>
      <xdr:colOff>647706</xdr:colOff>
      <xdr:row>44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28ECB-FE6D-432E-8394-829E441DB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609606</xdr:colOff>
      <xdr:row>29</xdr:row>
      <xdr:rowOff>52387</xdr:rowOff>
    </xdr:from>
    <xdr:to>
      <xdr:col>10</xdr:col>
      <xdr:colOff>447681</xdr:colOff>
      <xdr:row>43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0A66E-8DFB-4128-9EB5-EA2A8D20D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333381</xdr:colOff>
      <xdr:row>28</xdr:row>
      <xdr:rowOff>138112</xdr:rowOff>
    </xdr:from>
    <xdr:to>
      <xdr:col>11</xdr:col>
      <xdr:colOff>171456</xdr:colOff>
      <xdr:row>43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A92E7-35C6-4C64-A81B-BEEEB60CF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371481</xdr:colOff>
      <xdr:row>28</xdr:row>
      <xdr:rowOff>61912</xdr:rowOff>
    </xdr:from>
    <xdr:to>
      <xdr:col>12</xdr:col>
      <xdr:colOff>209556</xdr:colOff>
      <xdr:row>42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7482F-0E2A-4678-B4FE-DFCDF7B0B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371481</xdr:colOff>
      <xdr:row>29</xdr:row>
      <xdr:rowOff>4762</xdr:rowOff>
    </xdr:from>
    <xdr:to>
      <xdr:col>12</xdr:col>
      <xdr:colOff>209556</xdr:colOff>
      <xdr:row>43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EA847-82A7-4E41-84DB-7FE774CA0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561981</xdr:colOff>
      <xdr:row>28</xdr:row>
      <xdr:rowOff>80962</xdr:rowOff>
    </xdr:from>
    <xdr:to>
      <xdr:col>11</xdr:col>
      <xdr:colOff>400056</xdr:colOff>
      <xdr:row>42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237A7-49F3-435F-B30E-D4C4FD1D8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523881</xdr:colOff>
      <xdr:row>28</xdr:row>
      <xdr:rowOff>100012</xdr:rowOff>
    </xdr:from>
    <xdr:to>
      <xdr:col>10</xdr:col>
      <xdr:colOff>361956</xdr:colOff>
      <xdr:row>42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37A95-B478-4F3F-AE86-25393B0D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83.558989120371" createdVersion="6" refreshedVersion="6" minRefreshableVersion="3" recordCount="17">
  <cacheSource type="worksheet">
    <worksheetSource ref="A2:D19" sheet="Sheet3"/>
  </cacheSource>
  <cacheFields count="4">
    <cacheField name="ISSUE" numFmtId="0">
      <sharedItems count="17">
        <s v="Mould Changover"/>
        <s v="Others"/>
        <s v="Mould Break Down"/>
        <s v="Machine Break Down"/>
        <s v="Insert Crimping Delay"/>
        <s v="PVC Change"/>
        <s v="Material Shortage"/>
        <s v="Soldering Delay"/>
        <s v="Short Moulding"/>
        <s v="Operator shortage"/>
        <s v="Flash/Bubble"/>
        <s v="Air Pressue Low"/>
        <s v="Power Cut"/>
        <s v="Back Pressure"/>
        <s v="Colour Variation"/>
        <s v="Water Lekage Problem"/>
        <s v="Shringkage"/>
      </sharedItems>
    </cacheField>
    <cacheField name="TIME" numFmtId="0">
      <sharedItems containsSemiMixedTypes="0" containsString="0" containsNumber="1" containsInteger="1" minValue="103" maxValue="695"/>
    </cacheField>
    <cacheField name="CUMM TOTAL" numFmtId="0">
      <sharedItems containsSemiMixedTypes="0" containsString="0" containsNumber="1" containsInteger="1" minValue="695" maxValue="4982"/>
    </cacheField>
    <cacheField name="CUMM %" numFmtId="0">
      <sharedItems containsSemiMixedTypes="0" containsString="0" containsNumber="1" minValue="13.95022079486150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n v="695"/>
    <n v="695"/>
    <n v="13.950220794861501"/>
  </r>
  <r>
    <x v="1"/>
    <n v="563"/>
    <n v="1258"/>
    <n v="25.250903251706141"/>
  </r>
  <r>
    <x v="2"/>
    <n v="437"/>
    <n v="1695"/>
    <n v="34.022480931352874"/>
  </r>
  <r>
    <x v="3"/>
    <n v="433"/>
    <n v="2128"/>
    <n v="42.713769570453636"/>
  </r>
  <r>
    <x v="4"/>
    <n v="413"/>
    <n v="2541"/>
    <n v="51.003613006824565"/>
  </r>
  <r>
    <x v="5"/>
    <n v="345"/>
    <n v="2886"/>
    <n v="57.928542753914094"/>
  </r>
  <r>
    <x v="6"/>
    <n v="299"/>
    <n v="3185"/>
    <n v="63.930148534725006"/>
  </r>
  <r>
    <x v="7"/>
    <n v="295"/>
    <n v="3480"/>
    <n v="69.851465274989962"/>
  </r>
  <r>
    <x v="8"/>
    <n v="249"/>
    <n v="3729"/>
    <n v="74.849458048976317"/>
  </r>
  <r>
    <x v="9"/>
    <n v="200"/>
    <n v="3929"/>
    <n v="78.863910076274593"/>
  </r>
  <r>
    <x v="10"/>
    <n v="185"/>
    <n v="4114"/>
    <n v="82.577278201525502"/>
  </r>
  <r>
    <x v="11"/>
    <n v="175"/>
    <n v="4289"/>
    <n v="86.089923725411481"/>
  </r>
  <r>
    <x v="12"/>
    <n v="160"/>
    <n v="4449"/>
    <n v="89.301485347250093"/>
  </r>
  <r>
    <x v="13"/>
    <n v="150"/>
    <n v="4599"/>
    <n v="92.312324367723804"/>
  </r>
  <r>
    <x v="14"/>
    <n v="150"/>
    <n v="4749"/>
    <n v="95.323163388197514"/>
  </r>
  <r>
    <x v="15"/>
    <n v="130"/>
    <n v="4879"/>
    <n v="97.932557205941379"/>
  </r>
  <r>
    <x v="16"/>
    <n v="103"/>
    <n v="4982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1" firstHeaderRow="0" firstDataRow="1" firstDataCol="1"/>
  <pivotFields count="4">
    <pivotField axis="axisRow" showAll="0">
      <items count="18">
        <item x="11"/>
        <item x="13"/>
        <item x="14"/>
        <item x="10"/>
        <item x="4"/>
        <item x="3"/>
        <item x="6"/>
        <item x="2"/>
        <item x="0"/>
        <item x="9"/>
        <item x="1"/>
        <item x="12"/>
        <item x="5"/>
        <item x="8"/>
        <item x="16"/>
        <item x="7"/>
        <item x="15"/>
        <item t="default"/>
      </items>
    </pivotField>
    <pivotField dataField="1"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" fld="1" baseField="0" baseItem="0"/>
    <dataField name="Sum of CUMM %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6" sqref="E6"/>
    </sheetView>
  </sheetViews>
  <sheetFormatPr defaultRowHeight="14.4"/>
  <cols>
    <col min="2" max="2" width="21.44140625" bestFit="1" customWidth="1"/>
    <col min="4" max="4" width="13.33203125" style="12" customWidth="1"/>
    <col min="5" max="5" width="9.5546875" style="12" bestFit="1" customWidth="1"/>
  </cols>
  <sheetData>
    <row r="1" spans="1:5">
      <c r="A1" s="43" t="s">
        <v>46</v>
      </c>
      <c r="B1" s="43"/>
      <c r="C1" s="43"/>
      <c r="D1" s="43"/>
      <c r="E1" s="43"/>
    </row>
    <row r="2" spans="1:5">
      <c r="A2" s="43"/>
      <c r="B2" s="43"/>
      <c r="C2" s="43"/>
      <c r="D2" s="43"/>
      <c r="E2" s="43"/>
    </row>
    <row r="3" spans="1:5">
      <c r="A3" s="43"/>
      <c r="B3" s="43"/>
      <c r="C3" s="43"/>
      <c r="D3" s="43"/>
      <c r="E3" s="43"/>
    </row>
    <row r="4" spans="1:5" ht="15.6">
      <c r="A4" s="29" t="s">
        <v>43</v>
      </c>
      <c r="B4" s="29" t="s">
        <v>29</v>
      </c>
      <c r="C4" s="29" t="s">
        <v>42</v>
      </c>
      <c r="D4" s="29" t="s">
        <v>44</v>
      </c>
      <c r="E4" s="29" t="s">
        <v>45</v>
      </c>
    </row>
    <row r="5" spans="1:5">
      <c r="A5" s="11">
        <v>1</v>
      </c>
      <c r="B5" s="28" t="s">
        <v>13</v>
      </c>
      <c r="C5" s="11">
        <f>1175+1300+1365+1170</f>
        <v>5010</v>
      </c>
      <c r="D5" s="11">
        <v>5010</v>
      </c>
      <c r="E5" s="21">
        <f>D5/C22*100</f>
        <v>40.61613295500608</v>
      </c>
    </row>
    <row r="6" spans="1:5">
      <c r="A6" s="11">
        <v>2</v>
      </c>
      <c r="B6" s="28" t="s">
        <v>11</v>
      </c>
      <c r="C6" s="11">
        <f>180+295+475+115</f>
        <v>1065</v>
      </c>
      <c r="D6" s="11">
        <f>D5+C6</f>
        <v>6075</v>
      </c>
      <c r="E6" s="21">
        <f>D6/C22*100</f>
        <v>49.250101337657071</v>
      </c>
    </row>
    <row r="7" spans="1:5">
      <c r="A7" s="11">
        <v>3</v>
      </c>
      <c r="B7" s="28" t="s">
        <v>12</v>
      </c>
      <c r="C7" s="11">
        <f>95+302+355+115</f>
        <v>867</v>
      </c>
      <c r="D7" s="11">
        <f t="shared" ref="D7:D21" si="0">D6+C7</f>
        <v>6942</v>
      </c>
      <c r="E7" s="21">
        <f>D7/C22*100</f>
        <v>56.27888123226591</v>
      </c>
    </row>
    <row r="8" spans="1:5">
      <c r="A8" s="11">
        <v>4</v>
      </c>
      <c r="B8" s="28" t="s">
        <v>18</v>
      </c>
      <c r="C8" s="11">
        <f>181+200+370+100</f>
        <v>851</v>
      </c>
      <c r="D8" s="11">
        <f t="shared" si="0"/>
        <v>7793</v>
      </c>
      <c r="E8" s="21">
        <f>D8/C22*100</f>
        <v>63.177948925820836</v>
      </c>
    </row>
    <row r="9" spans="1:5">
      <c r="A9" s="11">
        <v>5</v>
      </c>
      <c r="B9" s="28" t="s">
        <v>16</v>
      </c>
      <c r="C9" s="11">
        <f>145+180+207+105</f>
        <v>637</v>
      </c>
      <c r="D9" s="11">
        <f t="shared" si="0"/>
        <v>8430</v>
      </c>
      <c r="E9" s="21">
        <f>D9/C22*100</f>
        <v>68.342115930279689</v>
      </c>
    </row>
    <row r="10" spans="1:5">
      <c r="A10" s="11">
        <v>6</v>
      </c>
      <c r="B10" s="28" t="s">
        <v>14</v>
      </c>
      <c r="C10" s="11">
        <f>165+150+160+100</f>
        <v>575</v>
      </c>
      <c r="D10" s="11">
        <f t="shared" si="0"/>
        <v>9005</v>
      </c>
      <c r="E10" s="21">
        <f>D10/C22*100</f>
        <v>73.003648155654645</v>
      </c>
    </row>
    <row r="11" spans="1:5">
      <c r="A11" s="11">
        <v>7</v>
      </c>
      <c r="B11" s="28" t="s">
        <v>21</v>
      </c>
      <c r="C11" s="11">
        <f>160+165+115+110</f>
        <v>550</v>
      </c>
      <c r="D11" s="11">
        <f t="shared" si="0"/>
        <v>9555</v>
      </c>
      <c r="E11" s="21">
        <f>D11/C22*100</f>
        <v>77.462505066882855</v>
      </c>
    </row>
    <row r="12" spans="1:5">
      <c r="A12" s="11">
        <v>8</v>
      </c>
      <c r="B12" s="28" t="s">
        <v>27</v>
      </c>
      <c r="C12" s="11">
        <f>152+139+68+125</f>
        <v>484</v>
      </c>
      <c r="D12" s="11">
        <f t="shared" si="0"/>
        <v>10039</v>
      </c>
      <c r="E12" s="21">
        <f>D12/C22*100</f>
        <v>81.386299148763683</v>
      </c>
    </row>
    <row r="13" spans="1:5">
      <c r="A13" s="11">
        <v>9</v>
      </c>
      <c r="B13" s="28" t="s">
        <v>15</v>
      </c>
      <c r="C13" s="11">
        <f>105+115+125+75</f>
        <v>420</v>
      </c>
      <c r="D13" s="11">
        <f t="shared" si="0"/>
        <v>10459</v>
      </c>
      <c r="E13" s="21">
        <f>D13/C22*100</f>
        <v>84.791244426428861</v>
      </c>
    </row>
    <row r="14" spans="1:5">
      <c r="A14" s="11">
        <v>10</v>
      </c>
      <c r="B14" s="28" t="s">
        <v>20</v>
      </c>
      <c r="C14" s="11">
        <f>80+100+90+80</f>
        <v>350</v>
      </c>
      <c r="D14" s="11">
        <f t="shared" si="0"/>
        <v>10809</v>
      </c>
      <c r="E14" s="21">
        <f>D14/C22*100</f>
        <v>87.62869882448318</v>
      </c>
    </row>
    <row r="15" spans="1:5">
      <c r="A15" s="11">
        <v>11</v>
      </c>
      <c r="B15" s="28" t="s">
        <v>26</v>
      </c>
      <c r="C15" s="11">
        <f>40+50+95+95</f>
        <v>280</v>
      </c>
      <c r="D15" s="11">
        <f t="shared" si="0"/>
        <v>11089</v>
      </c>
      <c r="E15" s="21">
        <f>D15/C22*100</f>
        <v>89.898662342926627</v>
      </c>
    </row>
    <row r="16" spans="1:5">
      <c r="A16" s="11">
        <v>12</v>
      </c>
      <c r="B16" s="28" t="s">
        <v>7</v>
      </c>
      <c r="C16" s="11">
        <f>78+74+65+55</f>
        <v>272</v>
      </c>
      <c r="D16" s="11">
        <f t="shared" si="0"/>
        <v>11361</v>
      </c>
      <c r="E16" s="21">
        <f>D16/C22*100</f>
        <v>92.103769760843122</v>
      </c>
    </row>
    <row r="17" spans="1:5">
      <c r="A17" s="11">
        <v>13</v>
      </c>
      <c r="B17" s="28" t="s">
        <v>17</v>
      </c>
      <c r="C17" s="11">
        <f>65+55+70+50</f>
        <v>240</v>
      </c>
      <c r="D17" s="11">
        <f t="shared" si="0"/>
        <v>11601</v>
      </c>
      <c r="E17" s="21">
        <f>D17/C22*100</f>
        <v>94.049452776651805</v>
      </c>
    </row>
    <row r="18" spans="1:5">
      <c r="A18" s="11">
        <v>14</v>
      </c>
      <c r="B18" s="28" t="s">
        <v>6</v>
      </c>
      <c r="C18" s="11">
        <f>63+45+40+52</f>
        <v>200</v>
      </c>
      <c r="D18" s="11">
        <f t="shared" si="0"/>
        <v>11801</v>
      </c>
      <c r="E18" s="21">
        <f>D18/C22*100</f>
        <v>95.670855289825695</v>
      </c>
    </row>
    <row r="19" spans="1:5">
      <c r="A19" s="11">
        <v>15</v>
      </c>
      <c r="B19" s="28" t="s">
        <v>19</v>
      </c>
      <c r="C19" s="11">
        <f>40+83+20+50</f>
        <v>193</v>
      </c>
      <c r="D19" s="11">
        <f t="shared" si="0"/>
        <v>11994</v>
      </c>
      <c r="E19" s="21">
        <f>D19/C22*100</f>
        <v>97.235508715038506</v>
      </c>
    </row>
    <row r="20" spans="1:5">
      <c r="A20" s="11">
        <v>16</v>
      </c>
      <c r="B20" s="28" t="s">
        <v>9</v>
      </c>
      <c r="C20" s="11">
        <f>50+50+45+35</f>
        <v>180</v>
      </c>
      <c r="D20" s="11">
        <f t="shared" si="0"/>
        <v>12174</v>
      </c>
      <c r="E20" s="21">
        <f>D20/C22*100</f>
        <v>98.694770976895015</v>
      </c>
    </row>
    <row r="21" spans="1:5">
      <c r="A21" s="11">
        <v>17</v>
      </c>
      <c r="B21" s="28" t="s">
        <v>8</v>
      </c>
      <c r="C21" s="11">
        <f>61+65+35</f>
        <v>161</v>
      </c>
      <c r="D21" s="11">
        <f t="shared" si="0"/>
        <v>12335</v>
      </c>
      <c r="E21" s="21">
        <f>D21/C22*100</f>
        <v>100</v>
      </c>
    </row>
    <row r="22" spans="1:5">
      <c r="C22" s="12">
        <f>SUM(C5:C21)</f>
        <v>12335</v>
      </c>
    </row>
  </sheetData>
  <sortState ref="B4:C22">
    <sortCondition descending="1" ref="C4:C22"/>
  </sortState>
  <mergeCells count="1">
    <mergeCell ref="A1:E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6" sqref="M6"/>
    </sheetView>
  </sheetViews>
  <sheetFormatPr defaultRowHeight="14.4"/>
  <cols>
    <col min="10" max="10" width="11.6640625" customWidth="1"/>
    <col min="11" max="11" width="11.5546875" bestFit="1" customWidth="1"/>
  </cols>
  <sheetData>
    <row r="1" spans="1:16">
      <c r="A1" s="50" t="s">
        <v>33</v>
      </c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6">
      <c r="A2" s="53"/>
      <c r="B2" s="54"/>
      <c r="C2" s="54"/>
      <c r="D2" s="54"/>
      <c r="E2" s="54"/>
      <c r="F2" s="54"/>
      <c r="G2" s="54"/>
      <c r="H2" s="54"/>
      <c r="I2" s="54"/>
      <c r="J2" s="54"/>
      <c r="K2" s="55"/>
    </row>
    <row r="3" spans="1:16" ht="15" thickBot="1">
      <c r="A3" s="56"/>
      <c r="B3" s="57"/>
      <c r="C3" s="57"/>
      <c r="D3" s="57"/>
      <c r="E3" s="57"/>
      <c r="F3" s="57"/>
      <c r="G3" s="57"/>
      <c r="H3" s="57"/>
      <c r="I3" s="57"/>
      <c r="J3" s="57"/>
      <c r="K3" s="58"/>
    </row>
    <row r="4" spans="1:16" ht="27" customHeight="1" thickBot="1">
      <c r="A4" s="30" t="s">
        <v>1</v>
      </c>
      <c r="B4" s="70" t="s">
        <v>29</v>
      </c>
      <c r="C4" s="70"/>
      <c r="D4" s="70"/>
      <c r="E4" s="31" t="s">
        <v>42</v>
      </c>
      <c r="F4" s="70" t="s">
        <v>30</v>
      </c>
      <c r="G4" s="70"/>
      <c r="H4" s="70"/>
      <c r="I4" s="70"/>
      <c r="J4" s="31" t="s">
        <v>31</v>
      </c>
      <c r="K4" s="32" t="s">
        <v>32</v>
      </c>
    </row>
    <row r="5" spans="1:16" ht="15.75" customHeight="1">
      <c r="A5" s="63">
        <v>1</v>
      </c>
      <c r="B5" s="60" t="s">
        <v>34</v>
      </c>
      <c r="C5" s="60"/>
      <c r="D5" s="60"/>
      <c r="E5" s="59">
        <v>5010</v>
      </c>
      <c r="F5" s="71" t="s">
        <v>47</v>
      </c>
      <c r="G5" s="71"/>
      <c r="H5" s="71"/>
      <c r="I5" s="71"/>
      <c r="J5" s="66" t="s">
        <v>36</v>
      </c>
      <c r="K5" s="46">
        <v>43626</v>
      </c>
    </row>
    <row r="6" spans="1:16" ht="15.75" customHeight="1">
      <c r="A6" s="64"/>
      <c r="B6" s="68"/>
      <c r="C6" s="68"/>
      <c r="D6" s="68"/>
      <c r="E6" s="59"/>
      <c r="F6" s="72"/>
      <c r="G6" s="72"/>
      <c r="H6" s="72"/>
      <c r="I6" s="72"/>
      <c r="J6" s="67"/>
      <c r="K6" s="47"/>
    </row>
    <row r="7" spans="1:16" ht="15.75" customHeight="1">
      <c r="A7" s="64"/>
      <c r="B7" s="68"/>
      <c r="C7" s="68"/>
      <c r="D7" s="68"/>
      <c r="E7" s="59"/>
      <c r="F7" s="72"/>
      <c r="G7" s="72"/>
      <c r="H7" s="72"/>
      <c r="I7" s="72"/>
      <c r="J7" s="67"/>
      <c r="K7" s="47"/>
    </row>
    <row r="8" spans="1:16" ht="15.75" customHeight="1">
      <c r="A8" s="64"/>
      <c r="B8" s="68"/>
      <c r="C8" s="68"/>
      <c r="D8" s="68"/>
      <c r="E8" s="60"/>
      <c r="F8" s="72"/>
      <c r="G8" s="72"/>
      <c r="H8" s="72"/>
      <c r="I8" s="72"/>
      <c r="J8" s="67"/>
      <c r="K8" s="47"/>
    </row>
    <row r="9" spans="1:16" ht="15" customHeight="1">
      <c r="A9" s="64">
        <v>2</v>
      </c>
      <c r="B9" s="68" t="s">
        <v>11</v>
      </c>
      <c r="C9" s="68"/>
      <c r="D9" s="68"/>
      <c r="E9" s="61">
        <v>1065</v>
      </c>
      <c r="F9" s="72" t="s">
        <v>37</v>
      </c>
      <c r="G9" s="72"/>
      <c r="H9" s="72"/>
      <c r="I9" s="72"/>
      <c r="J9" s="68" t="s">
        <v>38</v>
      </c>
      <c r="K9" s="48">
        <v>43586</v>
      </c>
      <c r="P9" s="13"/>
    </row>
    <row r="10" spans="1:16" ht="15" customHeight="1">
      <c r="A10" s="64"/>
      <c r="B10" s="68"/>
      <c r="C10" s="68"/>
      <c r="D10" s="68"/>
      <c r="E10" s="59"/>
      <c r="F10" s="72"/>
      <c r="G10" s="72"/>
      <c r="H10" s="72"/>
      <c r="I10" s="72"/>
      <c r="J10" s="68"/>
      <c r="K10" s="47"/>
      <c r="P10" s="13"/>
    </row>
    <row r="11" spans="1:16" ht="15" customHeight="1">
      <c r="A11" s="64"/>
      <c r="B11" s="68"/>
      <c r="C11" s="68"/>
      <c r="D11" s="68"/>
      <c r="E11" s="59"/>
      <c r="F11" s="72"/>
      <c r="G11" s="72"/>
      <c r="H11" s="72"/>
      <c r="I11" s="72"/>
      <c r="J11" s="68"/>
      <c r="K11" s="47"/>
      <c r="P11" s="27"/>
    </row>
    <row r="12" spans="1:16" ht="33" customHeight="1">
      <c r="A12" s="64"/>
      <c r="B12" s="68"/>
      <c r="C12" s="68"/>
      <c r="D12" s="68"/>
      <c r="E12" s="60"/>
      <c r="F12" s="72"/>
      <c r="G12" s="72"/>
      <c r="H12" s="72"/>
      <c r="I12" s="72"/>
      <c r="J12" s="68"/>
      <c r="K12" s="47"/>
      <c r="P12" s="27"/>
    </row>
    <row r="13" spans="1:16">
      <c r="A13" s="64">
        <v>3</v>
      </c>
      <c r="B13" s="68" t="s">
        <v>35</v>
      </c>
      <c r="C13" s="68"/>
      <c r="D13" s="68"/>
      <c r="E13" s="61">
        <v>867</v>
      </c>
      <c r="F13" s="72" t="s">
        <v>39</v>
      </c>
      <c r="G13" s="72"/>
      <c r="H13" s="72"/>
      <c r="I13" s="72"/>
      <c r="J13" s="68" t="s">
        <v>40</v>
      </c>
      <c r="K13" s="47" t="s">
        <v>41</v>
      </c>
      <c r="P13" s="27"/>
    </row>
    <row r="14" spans="1:16">
      <c r="A14" s="64"/>
      <c r="B14" s="68"/>
      <c r="C14" s="68"/>
      <c r="D14" s="68"/>
      <c r="E14" s="59"/>
      <c r="F14" s="72"/>
      <c r="G14" s="72"/>
      <c r="H14" s="72"/>
      <c r="I14" s="72"/>
      <c r="J14" s="68"/>
      <c r="K14" s="47"/>
      <c r="P14" s="13"/>
    </row>
    <row r="15" spans="1:16">
      <c r="A15" s="64"/>
      <c r="B15" s="68"/>
      <c r="C15" s="68"/>
      <c r="D15" s="68"/>
      <c r="E15" s="59"/>
      <c r="F15" s="72"/>
      <c r="G15" s="72"/>
      <c r="H15" s="72"/>
      <c r="I15" s="72"/>
      <c r="J15" s="68"/>
      <c r="K15" s="47"/>
      <c r="P15" s="13"/>
    </row>
    <row r="16" spans="1:16" ht="15" thickBot="1">
      <c r="A16" s="65"/>
      <c r="B16" s="69"/>
      <c r="C16" s="69"/>
      <c r="D16" s="69"/>
      <c r="E16" s="62"/>
      <c r="F16" s="73"/>
      <c r="G16" s="73"/>
      <c r="H16" s="73"/>
      <c r="I16" s="73"/>
      <c r="J16" s="69"/>
      <c r="K16" s="49"/>
    </row>
    <row r="17" spans="1:1">
      <c r="A17" s="12"/>
    </row>
  </sheetData>
  <mergeCells count="21">
    <mergeCell ref="B9:D12"/>
    <mergeCell ref="B13:D16"/>
    <mergeCell ref="F5:I8"/>
    <mergeCell ref="F9:I12"/>
    <mergeCell ref="F13:I16"/>
    <mergeCell ref="K5:K8"/>
    <mergeCell ref="K9:K12"/>
    <mergeCell ref="K13:K16"/>
    <mergeCell ref="A1:K3"/>
    <mergeCell ref="E5:E8"/>
    <mergeCell ref="E9:E12"/>
    <mergeCell ref="E13:E16"/>
    <mergeCell ref="A5:A8"/>
    <mergeCell ref="A9:A12"/>
    <mergeCell ref="A13:A16"/>
    <mergeCell ref="J5:J8"/>
    <mergeCell ref="J9:J12"/>
    <mergeCell ref="J13:J16"/>
    <mergeCell ref="B4:D4"/>
    <mergeCell ref="F4:I4"/>
    <mergeCell ref="B5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F26" sqref="F26"/>
    </sheetView>
  </sheetViews>
  <sheetFormatPr defaultRowHeight="14.4"/>
  <cols>
    <col min="1" max="1" width="19.6640625" bestFit="1" customWidth="1"/>
    <col min="2" max="2" width="11.77734375" bestFit="1" customWidth="1"/>
    <col min="3" max="3" width="15.44140625" bestFit="1" customWidth="1"/>
  </cols>
  <sheetData>
    <row r="3" spans="1:3">
      <c r="A3" s="40" t="s">
        <v>52</v>
      </c>
      <c r="B3" t="s">
        <v>54</v>
      </c>
      <c r="C3" t="s">
        <v>55</v>
      </c>
    </row>
    <row r="4" spans="1:3">
      <c r="A4" s="41" t="s">
        <v>20</v>
      </c>
      <c r="B4" s="42">
        <v>175</v>
      </c>
      <c r="C4" s="42">
        <v>86.089923725411481</v>
      </c>
    </row>
    <row r="5" spans="1:3">
      <c r="A5" s="41" t="s">
        <v>8</v>
      </c>
      <c r="B5" s="42">
        <v>150</v>
      </c>
      <c r="C5" s="42">
        <v>92.312324367723804</v>
      </c>
    </row>
    <row r="6" spans="1:3">
      <c r="A6" s="41" t="s">
        <v>9</v>
      </c>
      <c r="B6" s="42">
        <v>150</v>
      </c>
      <c r="C6" s="42">
        <v>95.323163388197514</v>
      </c>
    </row>
    <row r="7" spans="1:3">
      <c r="A7" s="41" t="s">
        <v>26</v>
      </c>
      <c r="B7" s="42">
        <v>185</v>
      </c>
      <c r="C7" s="42">
        <v>82.577278201525502</v>
      </c>
    </row>
    <row r="8" spans="1:3">
      <c r="A8" s="41" t="s">
        <v>12</v>
      </c>
      <c r="B8" s="42">
        <v>413</v>
      </c>
      <c r="C8" s="42">
        <v>51.003613006824565</v>
      </c>
    </row>
    <row r="9" spans="1:3">
      <c r="A9" s="41" t="s">
        <v>18</v>
      </c>
      <c r="B9" s="42">
        <v>433</v>
      </c>
      <c r="C9" s="42">
        <v>42.713769570453636</v>
      </c>
    </row>
    <row r="10" spans="1:3">
      <c r="A10" s="41" t="s">
        <v>21</v>
      </c>
      <c r="B10" s="42">
        <v>299</v>
      </c>
      <c r="C10" s="42">
        <v>63.930148534725006</v>
      </c>
    </row>
    <row r="11" spans="1:3">
      <c r="A11" s="41" t="s">
        <v>14</v>
      </c>
      <c r="B11" s="42">
        <v>437</v>
      </c>
      <c r="C11" s="42">
        <v>34.022480931352874</v>
      </c>
    </row>
    <row r="12" spans="1:3">
      <c r="A12" s="41" t="s">
        <v>13</v>
      </c>
      <c r="B12" s="42">
        <v>695</v>
      </c>
      <c r="C12" s="42">
        <v>13.950220794861501</v>
      </c>
    </row>
    <row r="13" spans="1:3">
      <c r="A13" s="41" t="s">
        <v>15</v>
      </c>
      <c r="B13" s="42">
        <v>200</v>
      </c>
      <c r="C13" s="42">
        <v>78.863910076274593</v>
      </c>
    </row>
    <row r="14" spans="1:3">
      <c r="A14" s="41" t="s">
        <v>27</v>
      </c>
      <c r="B14" s="42">
        <v>563</v>
      </c>
      <c r="C14" s="42">
        <v>25.250903251706141</v>
      </c>
    </row>
    <row r="15" spans="1:3">
      <c r="A15" s="41" t="s">
        <v>19</v>
      </c>
      <c r="B15" s="42">
        <v>160</v>
      </c>
      <c r="C15" s="42">
        <v>89.301485347250093</v>
      </c>
    </row>
    <row r="16" spans="1:3">
      <c r="A16" s="41" t="s">
        <v>16</v>
      </c>
      <c r="B16" s="42">
        <v>345</v>
      </c>
      <c r="C16" s="42">
        <v>57.928542753914094</v>
      </c>
    </row>
    <row r="17" spans="1:3">
      <c r="A17" s="41" t="s">
        <v>6</v>
      </c>
      <c r="B17" s="42">
        <v>249</v>
      </c>
      <c r="C17" s="42">
        <v>74.849458048976317</v>
      </c>
    </row>
    <row r="18" spans="1:3">
      <c r="A18" s="41" t="s">
        <v>7</v>
      </c>
      <c r="B18" s="42">
        <v>103</v>
      </c>
      <c r="C18" s="42">
        <v>100</v>
      </c>
    </row>
    <row r="19" spans="1:3">
      <c r="A19" s="41" t="s">
        <v>11</v>
      </c>
      <c r="B19" s="42">
        <v>295</v>
      </c>
      <c r="C19" s="42">
        <v>69.851465274989962</v>
      </c>
    </row>
    <row r="20" spans="1:3">
      <c r="A20" s="41" t="s">
        <v>17</v>
      </c>
      <c r="B20" s="42">
        <v>130</v>
      </c>
      <c r="C20" s="42">
        <v>97.932557205941379</v>
      </c>
    </row>
    <row r="21" spans="1:3">
      <c r="A21" s="41" t="s">
        <v>53</v>
      </c>
      <c r="B21" s="42">
        <v>4982</v>
      </c>
      <c r="C21" s="42">
        <v>1155.9012444801283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0"/>
    </sheetView>
  </sheetViews>
  <sheetFormatPr defaultRowHeight="14.4"/>
  <cols>
    <col min="1" max="1" width="22.5546875" customWidth="1"/>
    <col min="3" max="3" width="12.88671875" hidden="1" customWidth="1"/>
  </cols>
  <sheetData>
    <row r="1" spans="1:4" ht="33" customHeight="1">
      <c r="A1" s="74" t="s">
        <v>46</v>
      </c>
      <c r="B1" s="75"/>
      <c r="C1" s="75"/>
      <c r="D1" s="76"/>
    </row>
    <row r="2" spans="1:4">
      <c r="A2" s="33" t="s">
        <v>48</v>
      </c>
      <c r="B2" s="11" t="s">
        <v>49</v>
      </c>
      <c r="C2" s="11" t="s">
        <v>50</v>
      </c>
      <c r="D2" s="34" t="s">
        <v>51</v>
      </c>
    </row>
    <row r="3" spans="1:4">
      <c r="A3" s="35" t="s">
        <v>13</v>
      </c>
      <c r="B3" s="11">
        <v>695</v>
      </c>
      <c r="C3" s="11">
        <v>695</v>
      </c>
      <c r="D3" s="39">
        <f>C3/B20*100</f>
        <v>13.950220794861501</v>
      </c>
    </row>
    <row r="4" spans="1:4">
      <c r="A4" s="35" t="s">
        <v>27</v>
      </c>
      <c r="B4" s="11">
        <v>563</v>
      </c>
      <c r="C4" s="11">
        <f>C3+B4</f>
        <v>1258</v>
      </c>
      <c r="D4" s="39">
        <f>C4/B20*100</f>
        <v>25.250903251706141</v>
      </c>
    </row>
    <row r="5" spans="1:4">
      <c r="A5" s="35" t="s">
        <v>14</v>
      </c>
      <c r="B5" s="11">
        <v>437</v>
      </c>
      <c r="C5" s="11">
        <f t="shared" ref="C5:C19" si="0">C4+B5</f>
        <v>1695</v>
      </c>
      <c r="D5" s="39">
        <f>C5/B20*100</f>
        <v>34.022480931352874</v>
      </c>
    </row>
    <row r="6" spans="1:4">
      <c r="A6" s="35" t="s">
        <v>18</v>
      </c>
      <c r="B6" s="11">
        <v>433</v>
      </c>
      <c r="C6" s="11">
        <f t="shared" si="0"/>
        <v>2128</v>
      </c>
      <c r="D6" s="39">
        <f>C6/B20*100</f>
        <v>42.713769570453636</v>
      </c>
    </row>
    <row r="7" spans="1:4">
      <c r="A7" s="35" t="s">
        <v>12</v>
      </c>
      <c r="B7" s="11">
        <v>413</v>
      </c>
      <c r="C7" s="11">
        <f t="shared" si="0"/>
        <v>2541</v>
      </c>
      <c r="D7" s="39">
        <f>C7/B20*100</f>
        <v>51.003613006824565</v>
      </c>
    </row>
    <row r="8" spans="1:4">
      <c r="A8" s="35" t="s">
        <v>16</v>
      </c>
      <c r="B8" s="11">
        <v>345</v>
      </c>
      <c r="C8" s="11">
        <f t="shared" si="0"/>
        <v>2886</v>
      </c>
      <c r="D8" s="39">
        <f>C8/B20*100</f>
        <v>57.928542753914094</v>
      </c>
    </row>
    <row r="9" spans="1:4">
      <c r="A9" s="35" t="s">
        <v>21</v>
      </c>
      <c r="B9" s="11">
        <v>299</v>
      </c>
      <c r="C9" s="11">
        <f t="shared" si="0"/>
        <v>3185</v>
      </c>
      <c r="D9" s="39">
        <f>C9/B20*100</f>
        <v>63.930148534725006</v>
      </c>
    </row>
    <row r="10" spans="1:4">
      <c r="A10" s="35" t="s">
        <v>11</v>
      </c>
      <c r="B10" s="11">
        <v>295</v>
      </c>
      <c r="C10" s="11">
        <f t="shared" si="0"/>
        <v>3480</v>
      </c>
      <c r="D10" s="39">
        <f>C10/B20*100</f>
        <v>69.851465274989962</v>
      </c>
    </row>
    <row r="11" spans="1:4">
      <c r="A11" s="35" t="s">
        <v>6</v>
      </c>
      <c r="B11" s="11">
        <v>249</v>
      </c>
      <c r="C11" s="11">
        <f t="shared" si="0"/>
        <v>3729</v>
      </c>
      <c r="D11" s="39">
        <f>C11/B20*100</f>
        <v>74.849458048976317</v>
      </c>
    </row>
    <row r="12" spans="1:4">
      <c r="A12" s="35" t="s">
        <v>15</v>
      </c>
      <c r="B12" s="11">
        <v>200</v>
      </c>
      <c r="C12" s="11">
        <f t="shared" si="0"/>
        <v>3929</v>
      </c>
      <c r="D12" s="39">
        <f>C12/B20*100</f>
        <v>78.863910076274593</v>
      </c>
    </row>
    <row r="13" spans="1:4">
      <c r="A13" s="35" t="s">
        <v>26</v>
      </c>
      <c r="B13" s="11">
        <v>185</v>
      </c>
      <c r="C13" s="11">
        <f t="shared" si="0"/>
        <v>4114</v>
      </c>
      <c r="D13" s="39">
        <f>C13/B20*100</f>
        <v>82.577278201525502</v>
      </c>
    </row>
    <row r="14" spans="1:4">
      <c r="A14" s="35" t="s">
        <v>20</v>
      </c>
      <c r="B14" s="11">
        <v>175</v>
      </c>
      <c r="C14" s="11">
        <f t="shared" si="0"/>
        <v>4289</v>
      </c>
      <c r="D14" s="39">
        <f>C14/B20*100</f>
        <v>86.089923725411481</v>
      </c>
    </row>
    <row r="15" spans="1:4">
      <c r="A15" s="35" t="s">
        <v>19</v>
      </c>
      <c r="B15" s="11">
        <v>160</v>
      </c>
      <c r="C15" s="11">
        <f t="shared" si="0"/>
        <v>4449</v>
      </c>
      <c r="D15" s="39">
        <f>C15/B20*100</f>
        <v>89.301485347250093</v>
      </c>
    </row>
    <row r="16" spans="1:4">
      <c r="A16" s="35" t="s">
        <v>8</v>
      </c>
      <c r="B16" s="11">
        <v>150</v>
      </c>
      <c r="C16" s="11">
        <f t="shared" si="0"/>
        <v>4599</v>
      </c>
      <c r="D16" s="39">
        <f>C16/B20*100</f>
        <v>92.312324367723804</v>
      </c>
    </row>
    <row r="17" spans="1:4">
      <c r="A17" s="35" t="s">
        <v>9</v>
      </c>
      <c r="B17" s="11">
        <v>150</v>
      </c>
      <c r="C17" s="11">
        <f t="shared" si="0"/>
        <v>4749</v>
      </c>
      <c r="D17" s="39">
        <f>C17/B20*100</f>
        <v>95.323163388197514</v>
      </c>
    </row>
    <row r="18" spans="1:4">
      <c r="A18" s="35" t="s">
        <v>17</v>
      </c>
      <c r="B18" s="11">
        <v>130</v>
      </c>
      <c r="C18" s="11">
        <f t="shared" si="0"/>
        <v>4879</v>
      </c>
      <c r="D18" s="39">
        <f>C18/B20*100</f>
        <v>97.932557205941379</v>
      </c>
    </row>
    <row r="19" spans="1:4" ht="15" thickBot="1">
      <c r="A19" s="36" t="s">
        <v>7</v>
      </c>
      <c r="B19" s="37">
        <v>103</v>
      </c>
      <c r="C19" s="37">
        <f t="shared" si="0"/>
        <v>4982</v>
      </c>
      <c r="D19" s="38">
        <f>C19/B20*100</f>
        <v>100</v>
      </c>
    </row>
    <row r="20" spans="1:4">
      <c r="A20" s="13"/>
      <c r="B20" s="13">
        <f>SUM(B3:B19)</f>
        <v>4982</v>
      </c>
    </row>
  </sheetData>
  <sortState ref="A3:B19">
    <sortCondition descending="1" ref="B3:B19"/>
  </sortState>
  <mergeCells count="1">
    <mergeCell ref="A1:D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G18" sqref="AG18:AG28"/>
    </sheetView>
  </sheetViews>
  <sheetFormatPr defaultRowHeight="14.4"/>
  <cols>
    <col min="2" max="2" width="22.44140625" bestFit="1" customWidth="1"/>
    <col min="3" max="16" width="10.109375" bestFit="1" customWidth="1"/>
    <col min="17" max="17" width="9.5546875" bestFit="1" customWidth="1"/>
    <col min="18" max="27" width="9.88671875" customWidth="1"/>
    <col min="28" max="28" width="10.44140625" customWidth="1"/>
    <col min="29" max="32" width="9.5546875" bestFit="1" customWidth="1"/>
  </cols>
  <sheetData>
    <row r="1" spans="1:33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3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33">
      <c r="A3" s="1" t="s">
        <v>1</v>
      </c>
      <c r="B3" s="1"/>
      <c r="C3" s="2">
        <v>43556</v>
      </c>
      <c r="D3" s="2">
        <v>43557</v>
      </c>
      <c r="E3" s="2">
        <v>43558</v>
      </c>
      <c r="F3" s="2">
        <v>43559</v>
      </c>
      <c r="G3" s="2">
        <v>43560</v>
      </c>
      <c r="H3" s="2">
        <v>43561</v>
      </c>
      <c r="I3" s="2">
        <v>43562</v>
      </c>
      <c r="J3" s="2">
        <v>43563</v>
      </c>
      <c r="K3" s="2">
        <v>43564</v>
      </c>
      <c r="L3" s="2">
        <v>43565</v>
      </c>
      <c r="M3" s="2">
        <v>43566</v>
      </c>
      <c r="N3" s="2">
        <v>43567</v>
      </c>
      <c r="O3" s="2">
        <v>43568</v>
      </c>
      <c r="P3" s="2">
        <v>43569</v>
      </c>
      <c r="Q3" s="2">
        <v>43570</v>
      </c>
      <c r="R3" s="2">
        <v>43571</v>
      </c>
      <c r="S3" s="2">
        <v>43572</v>
      </c>
      <c r="T3" s="2">
        <v>43573</v>
      </c>
      <c r="U3" s="2">
        <v>43574</v>
      </c>
      <c r="V3" s="2">
        <v>43575</v>
      </c>
      <c r="W3" s="2">
        <v>43576</v>
      </c>
      <c r="X3" s="2">
        <v>43577</v>
      </c>
      <c r="Y3" s="2">
        <v>43578</v>
      </c>
      <c r="Z3" s="2">
        <v>43579</v>
      </c>
      <c r="AA3" s="2">
        <v>43580</v>
      </c>
      <c r="AB3" s="2">
        <v>43581</v>
      </c>
      <c r="AC3" s="2">
        <v>43582</v>
      </c>
      <c r="AD3" s="2">
        <v>43583</v>
      </c>
      <c r="AE3" s="2">
        <v>43584</v>
      </c>
      <c r="AF3" s="2">
        <v>43585</v>
      </c>
      <c r="AG3" s="10" t="s">
        <v>28</v>
      </c>
    </row>
    <row r="4" spans="1:33">
      <c r="A4" s="1"/>
      <c r="B4" s="1" t="s">
        <v>24</v>
      </c>
      <c r="C4" s="9">
        <f>C8/C5</f>
        <v>0.82173913043478264</v>
      </c>
      <c r="D4" s="9">
        <f t="shared" ref="D4:P4" si="0">D8/D5</f>
        <v>0.85144927536231885</v>
      </c>
      <c r="E4" s="9">
        <f t="shared" si="0"/>
        <v>0.83695652173913049</v>
      </c>
      <c r="F4" s="9">
        <f t="shared" si="0"/>
        <v>0.84710144927536235</v>
      </c>
      <c r="G4" s="9">
        <f t="shared" si="0"/>
        <v>0.84420289855072461</v>
      </c>
      <c r="H4" s="9">
        <f t="shared" si="0"/>
        <v>0.86594202898550721</v>
      </c>
      <c r="I4" s="9">
        <f t="shared" si="0"/>
        <v>0.85724637681159421</v>
      </c>
      <c r="J4" s="9">
        <f t="shared" si="0"/>
        <v>0.85507246376811596</v>
      </c>
      <c r="K4" s="9">
        <f t="shared" si="0"/>
        <v>0.8623188405797102</v>
      </c>
      <c r="L4" s="9">
        <f t="shared" si="0"/>
        <v>0.86376811594202896</v>
      </c>
      <c r="M4" s="9">
        <f t="shared" si="0"/>
        <v>0.83695652173913049</v>
      </c>
      <c r="N4" s="9">
        <f t="shared" si="0"/>
        <v>0.8876811594202898</v>
      </c>
      <c r="O4" s="9">
        <f t="shared" si="0"/>
        <v>0.82971014492753625</v>
      </c>
      <c r="P4" s="9">
        <f t="shared" si="0"/>
        <v>0.85072463768115947</v>
      </c>
      <c r="Q4" s="9">
        <f t="shared" ref="Q4" si="1">Q8/Q5</f>
        <v>0.84057971014492749</v>
      </c>
      <c r="R4" s="9">
        <f t="shared" ref="R4" si="2">R8/R5</f>
        <v>0.8623188405797102</v>
      </c>
      <c r="S4" s="9">
        <f t="shared" ref="S4" si="3">S8/S5</f>
        <v>0.84420289855072461</v>
      </c>
      <c r="T4" s="9">
        <f t="shared" ref="T4" si="4">T8/T5</f>
        <v>0.84782608695652173</v>
      </c>
      <c r="U4" s="9">
        <f t="shared" ref="U4" si="5">U8/U5</f>
        <v>0.84420289855072461</v>
      </c>
      <c r="V4" s="9">
        <f t="shared" ref="V4" si="6">V8/V5</f>
        <v>0.84420289855072461</v>
      </c>
      <c r="W4" s="9">
        <f t="shared" ref="W4" si="7">W8/W5</f>
        <v>0.84420289855072461</v>
      </c>
      <c r="X4" s="9">
        <f t="shared" ref="X4" si="8">X8/X5</f>
        <v>0.84782608695652173</v>
      </c>
      <c r="Y4" s="9">
        <f t="shared" ref="Y4" si="9">Y8/Y5</f>
        <v>0.84782608695652173</v>
      </c>
      <c r="Z4" s="9">
        <f t="shared" ref="Z4" si="10">Z8/Z5</f>
        <v>0.85724637681159421</v>
      </c>
      <c r="AA4" s="9">
        <f t="shared" ref="AA4" si="11">AA8/AA5</f>
        <v>0.80797101449275366</v>
      </c>
      <c r="AB4" s="9">
        <f t="shared" ref="AB4" si="12">AB8/AB5</f>
        <v>0.83695652173913049</v>
      </c>
      <c r="AC4" s="9">
        <f t="shared" ref="AC4" si="13">AC8/AC5</f>
        <v>0.83333333333333337</v>
      </c>
      <c r="AD4" s="9">
        <f t="shared" ref="AD4" si="14">AD8/AD5</f>
        <v>0.85144927536231885</v>
      </c>
      <c r="AE4" s="9">
        <f t="shared" ref="AE4" si="15">AE8/AE5</f>
        <v>0.8188405797101449</v>
      </c>
      <c r="AF4" s="9">
        <f t="shared" ref="AF4" si="16">AF8/AF5</f>
        <v>0.79710144927536231</v>
      </c>
      <c r="AG4" s="18">
        <f>AVERAGE(C4:AF4)</f>
        <v>0.84456521739130452</v>
      </c>
    </row>
    <row r="5" spans="1:33">
      <c r="A5" s="1">
        <v>1</v>
      </c>
      <c r="B5" s="1" t="s">
        <v>2</v>
      </c>
      <c r="C5" s="1">
        <f>23*60</f>
        <v>1380</v>
      </c>
      <c r="D5" s="1">
        <f t="shared" ref="D5:AF5" si="17">23*60</f>
        <v>1380</v>
      </c>
      <c r="E5" s="1">
        <f t="shared" si="17"/>
        <v>1380</v>
      </c>
      <c r="F5" s="1">
        <f t="shared" si="17"/>
        <v>1380</v>
      </c>
      <c r="G5" s="1">
        <f t="shared" si="17"/>
        <v>1380</v>
      </c>
      <c r="H5" s="1">
        <f t="shared" si="17"/>
        <v>1380</v>
      </c>
      <c r="I5" s="1">
        <f t="shared" si="17"/>
        <v>1380</v>
      </c>
      <c r="J5" s="1">
        <f t="shared" si="17"/>
        <v>1380</v>
      </c>
      <c r="K5" s="1">
        <f t="shared" si="17"/>
        <v>1380</v>
      </c>
      <c r="L5" s="1">
        <f t="shared" si="17"/>
        <v>1380</v>
      </c>
      <c r="M5" s="1">
        <f t="shared" si="17"/>
        <v>1380</v>
      </c>
      <c r="N5" s="1">
        <f t="shared" si="17"/>
        <v>1380</v>
      </c>
      <c r="O5" s="1">
        <f t="shared" si="17"/>
        <v>1380</v>
      </c>
      <c r="P5" s="1">
        <f t="shared" si="17"/>
        <v>1380</v>
      </c>
      <c r="Q5" s="1">
        <f t="shared" si="17"/>
        <v>1380</v>
      </c>
      <c r="R5" s="1">
        <f t="shared" si="17"/>
        <v>1380</v>
      </c>
      <c r="S5" s="1">
        <f t="shared" si="17"/>
        <v>1380</v>
      </c>
      <c r="T5" s="1">
        <f t="shared" si="17"/>
        <v>1380</v>
      </c>
      <c r="U5" s="1">
        <f t="shared" si="17"/>
        <v>1380</v>
      </c>
      <c r="V5" s="1">
        <f t="shared" si="17"/>
        <v>1380</v>
      </c>
      <c r="W5" s="1">
        <f t="shared" si="17"/>
        <v>1380</v>
      </c>
      <c r="X5" s="1">
        <f t="shared" si="17"/>
        <v>1380</v>
      </c>
      <c r="Y5" s="1">
        <f t="shared" si="17"/>
        <v>1380</v>
      </c>
      <c r="Z5" s="1">
        <f t="shared" si="17"/>
        <v>1380</v>
      </c>
      <c r="AA5" s="1">
        <f t="shared" si="17"/>
        <v>1380</v>
      </c>
      <c r="AB5" s="1">
        <f t="shared" si="17"/>
        <v>1380</v>
      </c>
      <c r="AC5" s="1">
        <f t="shared" si="17"/>
        <v>1380</v>
      </c>
      <c r="AD5" s="1">
        <f t="shared" si="17"/>
        <v>1380</v>
      </c>
      <c r="AE5" s="1">
        <f t="shared" si="17"/>
        <v>1380</v>
      </c>
      <c r="AF5" s="1">
        <f t="shared" si="17"/>
        <v>1380</v>
      </c>
      <c r="AG5" s="19">
        <f>SUM(C5:AF5)</f>
        <v>41400</v>
      </c>
    </row>
    <row r="6" spans="1:33">
      <c r="A6" s="1">
        <v>2</v>
      </c>
      <c r="B6" s="1" t="s">
        <v>23</v>
      </c>
      <c r="C6" s="1">
        <f>2*60</f>
        <v>120</v>
      </c>
      <c r="D6" s="1">
        <f t="shared" ref="D6:AF6" si="18">2*60</f>
        <v>120</v>
      </c>
      <c r="E6" s="1">
        <f t="shared" si="18"/>
        <v>120</v>
      </c>
      <c r="F6" s="1">
        <f t="shared" si="18"/>
        <v>120</v>
      </c>
      <c r="G6" s="1">
        <f t="shared" si="18"/>
        <v>120</v>
      </c>
      <c r="H6" s="1">
        <f t="shared" si="18"/>
        <v>120</v>
      </c>
      <c r="I6" s="1">
        <f t="shared" si="18"/>
        <v>120</v>
      </c>
      <c r="J6" s="1">
        <f t="shared" si="18"/>
        <v>120</v>
      </c>
      <c r="K6" s="1">
        <f t="shared" si="18"/>
        <v>120</v>
      </c>
      <c r="L6" s="1">
        <f t="shared" si="18"/>
        <v>120</v>
      </c>
      <c r="M6" s="1">
        <f t="shared" si="18"/>
        <v>120</v>
      </c>
      <c r="N6" s="1">
        <f t="shared" si="18"/>
        <v>120</v>
      </c>
      <c r="O6" s="1">
        <f t="shared" si="18"/>
        <v>120</v>
      </c>
      <c r="P6" s="1">
        <f t="shared" si="18"/>
        <v>120</v>
      </c>
      <c r="Q6" s="1">
        <f t="shared" si="18"/>
        <v>120</v>
      </c>
      <c r="R6" s="1">
        <f t="shared" si="18"/>
        <v>120</v>
      </c>
      <c r="S6" s="1">
        <f t="shared" si="18"/>
        <v>120</v>
      </c>
      <c r="T6" s="1">
        <f t="shared" si="18"/>
        <v>120</v>
      </c>
      <c r="U6" s="1">
        <f t="shared" si="18"/>
        <v>120</v>
      </c>
      <c r="V6" s="1">
        <f t="shared" si="18"/>
        <v>120</v>
      </c>
      <c r="W6" s="1">
        <f t="shared" si="18"/>
        <v>120</v>
      </c>
      <c r="X6" s="1">
        <f t="shared" si="18"/>
        <v>120</v>
      </c>
      <c r="Y6" s="1">
        <f t="shared" si="18"/>
        <v>120</v>
      </c>
      <c r="Z6" s="1">
        <f t="shared" si="18"/>
        <v>120</v>
      </c>
      <c r="AA6" s="1">
        <f t="shared" si="18"/>
        <v>120</v>
      </c>
      <c r="AB6" s="1">
        <f t="shared" si="18"/>
        <v>120</v>
      </c>
      <c r="AC6" s="1">
        <f t="shared" si="18"/>
        <v>120</v>
      </c>
      <c r="AD6" s="1">
        <f t="shared" si="18"/>
        <v>120</v>
      </c>
      <c r="AE6" s="1">
        <f t="shared" si="18"/>
        <v>120</v>
      </c>
      <c r="AF6" s="1">
        <f t="shared" si="18"/>
        <v>120</v>
      </c>
      <c r="AG6" s="19">
        <f t="shared" ref="AG6:AG28" si="19">SUM(C6:AF6)</f>
        <v>3600</v>
      </c>
    </row>
    <row r="7" spans="1:33">
      <c r="A7" s="1">
        <v>2</v>
      </c>
      <c r="B7" s="1" t="s">
        <v>3</v>
      </c>
      <c r="C7" s="1">
        <f>C5-C6</f>
        <v>1260</v>
      </c>
      <c r="D7" s="1">
        <f t="shared" ref="D7:AF7" si="20">D5-D6</f>
        <v>1260</v>
      </c>
      <c r="E7" s="1">
        <f t="shared" si="20"/>
        <v>1260</v>
      </c>
      <c r="F7" s="1">
        <f t="shared" si="20"/>
        <v>1260</v>
      </c>
      <c r="G7" s="1">
        <f t="shared" si="20"/>
        <v>1260</v>
      </c>
      <c r="H7" s="1">
        <f t="shared" si="20"/>
        <v>1260</v>
      </c>
      <c r="I7" s="1">
        <f t="shared" si="20"/>
        <v>1260</v>
      </c>
      <c r="J7" s="1">
        <f t="shared" si="20"/>
        <v>1260</v>
      </c>
      <c r="K7" s="1">
        <f t="shared" si="20"/>
        <v>1260</v>
      </c>
      <c r="L7" s="1">
        <f t="shared" si="20"/>
        <v>1260</v>
      </c>
      <c r="M7" s="1">
        <f t="shared" si="20"/>
        <v>1260</v>
      </c>
      <c r="N7" s="1">
        <f t="shared" si="20"/>
        <v>1260</v>
      </c>
      <c r="O7" s="1">
        <f t="shared" si="20"/>
        <v>1260</v>
      </c>
      <c r="P7" s="1">
        <f t="shared" si="20"/>
        <v>1260</v>
      </c>
      <c r="Q7" s="1">
        <f t="shared" si="20"/>
        <v>1260</v>
      </c>
      <c r="R7" s="1">
        <f t="shared" si="20"/>
        <v>1260</v>
      </c>
      <c r="S7" s="1">
        <f t="shared" si="20"/>
        <v>1260</v>
      </c>
      <c r="T7" s="1">
        <f t="shared" si="20"/>
        <v>1260</v>
      </c>
      <c r="U7" s="1">
        <f t="shared" si="20"/>
        <v>1260</v>
      </c>
      <c r="V7" s="1">
        <f t="shared" si="20"/>
        <v>1260</v>
      </c>
      <c r="W7" s="1">
        <f t="shared" si="20"/>
        <v>1260</v>
      </c>
      <c r="X7" s="1">
        <f t="shared" si="20"/>
        <v>1260</v>
      </c>
      <c r="Y7" s="1">
        <f t="shared" si="20"/>
        <v>1260</v>
      </c>
      <c r="Z7" s="1">
        <f t="shared" si="20"/>
        <v>1260</v>
      </c>
      <c r="AA7" s="1">
        <f t="shared" si="20"/>
        <v>1260</v>
      </c>
      <c r="AB7" s="1">
        <f t="shared" si="20"/>
        <v>1260</v>
      </c>
      <c r="AC7" s="1">
        <f t="shared" si="20"/>
        <v>1260</v>
      </c>
      <c r="AD7" s="1">
        <f t="shared" si="20"/>
        <v>1260</v>
      </c>
      <c r="AE7" s="1">
        <f t="shared" si="20"/>
        <v>1260</v>
      </c>
      <c r="AF7" s="1">
        <f t="shared" si="20"/>
        <v>1260</v>
      </c>
      <c r="AG7" s="19">
        <f t="shared" si="19"/>
        <v>37800</v>
      </c>
    </row>
    <row r="8" spans="1:33">
      <c r="A8" s="1">
        <v>3</v>
      </c>
      <c r="B8" s="1" t="s">
        <v>25</v>
      </c>
      <c r="C8" s="3">
        <f>C7-C9</f>
        <v>1134</v>
      </c>
      <c r="D8" s="3">
        <f t="shared" ref="D8:AF8" si="21">D7-D9</f>
        <v>1175</v>
      </c>
      <c r="E8" s="3">
        <f t="shared" si="21"/>
        <v>1155</v>
      </c>
      <c r="F8" s="3">
        <f t="shared" si="21"/>
        <v>1169</v>
      </c>
      <c r="G8" s="3">
        <f t="shared" si="21"/>
        <v>1165</v>
      </c>
      <c r="H8" s="3">
        <f t="shared" si="21"/>
        <v>1195</v>
      </c>
      <c r="I8" s="3">
        <f t="shared" si="21"/>
        <v>1183</v>
      </c>
      <c r="J8" s="3">
        <f t="shared" si="21"/>
        <v>1180</v>
      </c>
      <c r="K8" s="3">
        <f t="shared" si="21"/>
        <v>1190</v>
      </c>
      <c r="L8" s="3">
        <f t="shared" si="21"/>
        <v>1192</v>
      </c>
      <c r="M8" s="3">
        <f t="shared" si="21"/>
        <v>1155</v>
      </c>
      <c r="N8" s="3">
        <f t="shared" si="21"/>
        <v>1225</v>
      </c>
      <c r="O8" s="3">
        <f t="shared" si="21"/>
        <v>1145</v>
      </c>
      <c r="P8" s="3">
        <f t="shared" si="21"/>
        <v>1174</v>
      </c>
      <c r="Q8" s="3">
        <f t="shared" si="21"/>
        <v>1160</v>
      </c>
      <c r="R8" s="3">
        <f t="shared" si="21"/>
        <v>1190</v>
      </c>
      <c r="S8" s="3">
        <f t="shared" si="21"/>
        <v>1165</v>
      </c>
      <c r="T8" s="3">
        <f t="shared" si="21"/>
        <v>1170</v>
      </c>
      <c r="U8" s="3">
        <f t="shared" si="21"/>
        <v>1165</v>
      </c>
      <c r="V8" s="3">
        <f t="shared" si="21"/>
        <v>1165</v>
      </c>
      <c r="W8" s="3">
        <f t="shared" si="21"/>
        <v>1165</v>
      </c>
      <c r="X8" s="3">
        <f t="shared" si="21"/>
        <v>1170</v>
      </c>
      <c r="Y8" s="3">
        <f t="shared" si="21"/>
        <v>1170</v>
      </c>
      <c r="Z8" s="3">
        <f t="shared" si="21"/>
        <v>1183</v>
      </c>
      <c r="AA8" s="3">
        <f t="shared" si="21"/>
        <v>1115</v>
      </c>
      <c r="AB8" s="3">
        <f t="shared" si="21"/>
        <v>1155</v>
      </c>
      <c r="AC8" s="3">
        <f t="shared" si="21"/>
        <v>1150</v>
      </c>
      <c r="AD8" s="3">
        <f t="shared" si="21"/>
        <v>1175</v>
      </c>
      <c r="AE8" s="3">
        <f t="shared" si="21"/>
        <v>1130</v>
      </c>
      <c r="AF8" s="3">
        <f t="shared" si="21"/>
        <v>1100</v>
      </c>
      <c r="AG8" s="19">
        <f t="shared" si="19"/>
        <v>34965</v>
      </c>
    </row>
    <row r="9" spans="1:33">
      <c r="A9" s="1">
        <v>4</v>
      </c>
      <c r="B9" s="1" t="s">
        <v>4</v>
      </c>
      <c r="C9" s="1">
        <f>C10+C17</f>
        <v>126</v>
      </c>
      <c r="D9" s="1">
        <f t="shared" ref="D9:H9" si="22">D10+D17</f>
        <v>85</v>
      </c>
      <c r="E9" s="1">
        <f t="shared" si="22"/>
        <v>105</v>
      </c>
      <c r="F9" s="1">
        <f t="shared" si="22"/>
        <v>91</v>
      </c>
      <c r="G9" s="1">
        <f t="shared" si="22"/>
        <v>95</v>
      </c>
      <c r="H9" s="1">
        <f t="shared" si="22"/>
        <v>65</v>
      </c>
      <c r="I9" s="1">
        <f>I10+I17</f>
        <v>77</v>
      </c>
      <c r="J9" s="1">
        <f>J10+J17</f>
        <v>80</v>
      </c>
      <c r="K9" s="1">
        <f>K10+K17</f>
        <v>70</v>
      </c>
      <c r="L9" s="1">
        <f>L10+L17</f>
        <v>68</v>
      </c>
      <c r="M9" s="1">
        <f t="shared" ref="M9:X9" si="23">M10+M17</f>
        <v>105</v>
      </c>
      <c r="N9" s="1">
        <f t="shared" si="23"/>
        <v>35</v>
      </c>
      <c r="O9" s="1">
        <f t="shared" si="23"/>
        <v>115</v>
      </c>
      <c r="P9" s="1">
        <f t="shared" si="23"/>
        <v>86</v>
      </c>
      <c r="Q9" s="1">
        <f t="shared" si="23"/>
        <v>100</v>
      </c>
      <c r="R9" s="1">
        <f t="shared" si="23"/>
        <v>70</v>
      </c>
      <c r="S9" s="1">
        <f t="shared" si="23"/>
        <v>95</v>
      </c>
      <c r="T9" s="1">
        <f t="shared" si="23"/>
        <v>90</v>
      </c>
      <c r="U9" s="1">
        <f t="shared" si="23"/>
        <v>95</v>
      </c>
      <c r="V9" s="1">
        <f t="shared" si="23"/>
        <v>95</v>
      </c>
      <c r="W9" s="1">
        <f t="shared" si="23"/>
        <v>95</v>
      </c>
      <c r="X9" s="1">
        <f t="shared" si="23"/>
        <v>90</v>
      </c>
      <c r="Y9" s="1">
        <f t="shared" ref="Y9" si="24">Y10+Y17</f>
        <v>90</v>
      </c>
      <c r="Z9" s="1">
        <f t="shared" ref="Z9" si="25">Z10+Z17</f>
        <v>77</v>
      </c>
      <c r="AA9" s="1">
        <f t="shared" ref="AA9" si="26">AA10+AA17</f>
        <v>145</v>
      </c>
      <c r="AB9" s="1">
        <f t="shared" ref="AB9" si="27">AB10+AB17</f>
        <v>105</v>
      </c>
      <c r="AC9" s="1">
        <f t="shared" ref="AC9" si="28">AC10+AC17</f>
        <v>110</v>
      </c>
      <c r="AD9" s="1">
        <f t="shared" ref="AD9" si="29">AD10+AD17</f>
        <v>85</v>
      </c>
      <c r="AE9" s="1">
        <f t="shared" ref="AE9" si="30">AE10+AE17</f>
        <v>130</v>
      </c>
      <c r="AF9" s="1">
        <f t="shared" ref="AF9" si="31">AF10+AF17</f>
        <v>160</v>
      </c>
      <c r="AG9" s="19">
        <f t="shared" si="19"/>
        <v>2835</v>
      </c>
    </row>
    <row r="10" spans="1:33">
      <c r="A10" s="7">
        <v>6</v>
      </c>
      <c r="B10" s="7" t="s">
        <v>5</v>
      </c>
      <c r="C10" s="7">
        <f>SUM(C11:C16)</f>
        <v>35</v>
      </c>
      <c r="D10" s="7">
        <f t="shared" ref="D10:M10" si="32">SUM(D11:D16)</f>
        <v>20</v>
      </c>
      <c r="E10" s="7">
        <f t="shared" si="32"/>
        <v>25</v>
      </c>
      <c r="F10" s="7">
        <f t="shared" si="32"/>
        <v>21</v>
      </c>
      <c r="G10" s="7">
        <f t="shared" si="32"/>
        <v>20</v>
      </c>
      <c r="H10" s="7">
        <f t="shared" si="32"/>
        <v>5</v>
      </c>
      <c r="I10" s="7">
        <f t="shared" si="32"/>
        <v>7</v>
      </c>
      <c r="J10" s="7">
        <f t="shared" si="32"/>
        <v>5</v>
      </c>
      <c r="K10" s="7">
        <f t="shared" si="32"/>
        <v>10</v>
      </c>
      <c r="L10" s="7">
        <f t="shared" si="32"/>
        <v>13</v>
      </c>
      <c r="M10" s="7">
        <f t="shared" si="32"/>
        <v>5</v>
      </c>
      <c r="N10" s="7">
        <f t="shared" ref="N10" si="33">SUM(N11:N16)</f>
        <v>0</v>
      </c>
      <c r="O10" s="7">
        <f t="shared" ref="O10" si="34">SUM(O11:O16)</f>
        <v>15</v>
      </c>
      <c r="P10" s="7">
        <f t="shared" ref="P10" si="35">SUM(P11:P16)</f>
        <v>26</v>
      </c>
      <c r="Q10" s="7">
        <f t="shared" ref="Q10" si="36">SUM(Q11:Q16)</f>
        <v>15</v>
      </c>
      <c r="R10" s="7">
        <f t="shared" ref="R10" si="37">SUM(R11:R16)</f>
        <v>10</v>
      </c>
      <c r="S10" s="7">
        <f t="shared" ref="S10" si="38">SUM(S11:S16)</f>
        <v>25</v>
      </c>
      <c r="T10" s="7">
        <f t="shared" ref="T10" si="39">SUM(T11:T16)</f>
        <v>15</v>
      </c>
      <c r="U10" s="7">
        <f t="shared" ref="U10" si="40">SUM(U11:U16)</f>
        <v>10</v>
      </c>
      <c r="V10" s="7">
        <f t="shared" ref="V10" si="41">SUM(V11:V16)</f>
        <v>15</v>
      </c>
      <c r="W10" s="7">
        <f t="shared" ref="W10" si="42">SUM(W11:W16)</f>
        <v>0</v>
      </c>
      <c r="X10" s="7">
        <f t="shared" ref="X10" si="43">SUM(X11:X16)</f>
        <v>0</v>
      </c>
      <c r="Y10" s="7">
        <f t="shared" ref="Y10" si="44">SUM(Y11:Y16)</f>
        <v>20</v>
      </c>
      <c r="Z10" s="7">
        <f t="shared" ref="Z10" si="45">SUM(Z11:Z16)</f>
        <v>12</v>
      </c>
      <c r="AA10" s="7">
        <f t="shared" ref="AA10" si="46">SUM(AA11:AA16)</f>
        <v>25</v>
      </c>
      <c r="AB10" s="7">
        <f t="shared" ref="AB10" si="47">SUM(AB11:AB16)</f>
        <v>20</v>
      </c>
      <c r="AC10" s="7">
        <f t="shared" ref="AC10" si="48">SUM(AC11:AC16)</f>
        <v>20</v>
      </c>
      <c r="AD10" s="7">
        <f t="shared" ref="AD10" si="49">SUM(AD11:AD16)</f>
        <v>10</v>
      </c>
      <c r="AE10" s="7">
        <f t="shared" ref="AE10" si="50">SUM(AE11:AE16)</f>
        <v>20</v>
      </c>
      <c r="AF10" s="7">
        <f t="shared" ref="AF10" si="51">SUM(AF11:AF16)</f>
        <v>20</v>
      </c>
      <c r="AG10" s="19">
        <f t="shared" si="19"/>
        <v>444</v>
      </c>
    </row>
    <row r="11" spans="1:33">
      <c r="A11" s="1">
        <v>6.1</v>
      </c>
      <c r="B11" s="1" t="s">
        <v>6</v>
      </c>
      <c r="C11" s="1">
        <v>10</v>
      </c>
      <c r="D11" s="1">
        <v>5</v>
      </c>
      <c r="E11" s="1"/>
      <c r="F11" s="1">
        <v>10</v>
      </c>
      <c r="G11" s="1"/>
      <c r="H11" s="4"/>
      <c r="I11" s="1"/>
      <c r="J11" s="1"/>
      <c r="K11" s="1"/>
      <c r="L11" s="1">
        <v>8</v>
      </c>
      <c r="M11" s="1"/>
      <c r="N11" s="1"/>
      <c r="O11" s="1"/>
      <c r="P11" s="1">
        <v>10</v>
      </c>
      <c r="Q11" s="1"/>
      <c r="R11" s="11">
        <v>5</v>
      </c>
      <c r="S11" s="11"/>
      <c r="T11" s="11"/>
      <c r="U11" s="11"/>
      <c r="V11" s="11"/>
      <c r="W11" s="11"/>
      <c r="X11" s="11"/>
      <c r="Y11" s="11">
        <v>10</v>
      </c>
      <c r="Z11" s="11"/>
      <c r="AA11" s="11"/>
      <c r="AB11" s="11"/>
      <c r="AC11" s="10"/>
      <c r="AD11" s="10"/>
      <c r="AE11" s="10"/>
      <c r="AF11" s="10">
        <v>5</v>
      </c>
      <c r="AG11" s="19">
        <f t="shared" si="19"/>
        <v>63</v>
      </c>
    </row>
    <row r="12" spans="1:33">
      <c r="A12" s="1">
        <v>6.2</v>
      </c>
      <c r="B12" s="1" t="s">
        <v>7</v>
      </c>
      <c r="C12" s="1">
        <v>15</v>
      </c>
      <c r="D12" s="1"/>
      <c r="E12" s="1">
        <v>10</v>
      </c>
      <c r="F12" s="1"/>
      <c r="G12" s="1"/>
      <c r="H12" s="4"/>
      <c r="I12" s="1">
        <v>7</v>
      </c>
      <c r="J12" s="1"/>
      <c r="K12" s="1"/>
      <c r="L12" s="1"/>
      <c r="M12" s="1"/>
      <c r="N12" s="1"/>
      <c r="O12" s="1">
        <v>15</v>
      </c>
      <c r="P12" s="1">
        <v>6</v>
      </c>
      <c r="Q12" s="1"/>
      <c r="R12" s="11"/>
      <c r="S12" s="11">
        <v>15</v>
      </c>
      <c r="T12" s="11"/>
      <c r="U12" s="11"/>
      <c r="V12" s="11"/>
      <c r="W12" s="11"/>
      <c r="X12" s="11"/>
      <c r="Y12" s="11"/>
      <c r="Z12" s="11"/>
      <c r="AA12" s="11">
        <v>10</v>
      </c>
      <c r="AB12" s="11"/>
      <c r="AC12" s="10"/>
      <c r="AD12" s="10"/>
      <c r="AE12" s="10"/>
      <c r="AF12" s="10"/>
      <c r="AG12" s="19">
        <f t="shared" si="19"/>
        <v>78</v>
      </c>
    </row>
    <row r="13" spans="1:33">
      <c r="A13" s="1">
        <v>6.3</v>
      </c>
      <c r="B13" s="1" t="s">
        <v>8</v>
      </c>
      <c r="C13" s="1"/>
      <c r="D13" s="1">
        <v>10</v>
      </c>
      <c r="E13" s="1"/>
      <c r="F13" s="1">
        <v>11</v>
      </c>
      <c r="G13" s="1"/>
      <c r="H13" s="4"/>
      <c r="I13" s="1"/>
      <c r="J13" s="1">
        <v>5</v>
      </c>
      <c r="K13" s="1"/>
      <c r="L13" s="1"/>
      <c r="M13" s="1"/>
      <c r="N13" s="1"/>
      <c r="O13" s="1"/>
      <c r="P13" s="1"/>
      <c r="Q13" s="1">
        <v>10</v>
      </c>
      <c r="R13" s="11"/>
      <c r="S13" s="11"/>
      <c r="T13" s="11">
        <v>5</v>
      </c>
      <c r="U13" s="11"/>
      <c r="V13" s="11"/>
      <c r="W13" s="11"/>
      <c r="X13" s="11"/>
      <c r="Y13" s="11"/>
      <c r="Z13" s="11"/>
      <c r="AA13" s="11"/>
      <c r="AB13" s="11">
        <v>5</v>
      </c>
      <c r="AC13" s="10"/>
      <c r="AD13" s="10">
        <v>5</v>
      </c>
      <c r="AE13" s="10">
        <v>10</v>
      </c>
      <c r="AF13" s="10"/>
      <c r="AG13" s="19">
        <f t="shared" si="19"/>
        <v>61</v>
      </c>
    </row>
    <row r="14" spans="1:33">
      <c r="A14" s="1">
        <v>6.4</v>
      </c>
      <c r="B14" s="1" t="s">
        <v>9</v>
      </c>
      <c r="C14" s="1"/>
      <c r="D14" s="1">
        <v>5</v>
      </c>
      <c r="E14" s="1"/>
      <c r="F14" s="1"/>
      <c r="G14" s="1">
        <v>10</v>
      </c>
      <c r="H14" s="4"/>
      <c r="I14" s="1"/>
      <c r="J14" s="1"/>
      <c r="K14" s="1"/>
      <c r="L14" s="1">
        <v>5</v>
      </c>
      <c r="M14" s="1"/>
      <c r="N14" s="1"/>
      <c r="O14" s="1"/>
      <c r="P14" s="1">
        <v>10</v>
      </c>
      <c r="Q14" s="1"/>
      <c r="R14" s="11"/>
      <c r="S14" s="11">
        <v>5</v>
      </c>
      <c r="T14" s="11"/>
      <c r="U14" s="11"/>
      <c r="V14" s="11"/>
      <c r="W14" s="11"/>
      <c r="X14" s="11"/>
      <c r="Y14" s="11">
        <v>10</v>
      </c>
      <c r="Z14" s="11"/>
      <c r="AA14" s="11"/>
      <c r="AB14" s="11">
        <v>5</v>
      </c>
      <c r="AC14" s="10"/>
      <c r="AD14" s="10"/>
      <c r="AE14" s="10"/>
      <c r="AF14" s="10"/>
      <c r="AG14" s="19">
        <f t="shared" si="19"/>
        <v>50</v>
      </c>
    </row>
    <row r="15" spans="1:33">
      <c r="A15" s="1">
        <v>6.5</v>
      </c>
      <c r="B15" s="1" t="s">
        <v>26</v>
      </c>
      <c r="C15" s="1">
        <v>10</v>
      </c>
      <c r="D15" s="1"/>
      <c r="E15" s="1">
        <v>15</v>
      </c>
      <c r="F15" s="1"/>
      <c r="G15" s="1"/>
      <c r="H15" s="4"/>
      <c r="I15" s="1"/>
      <c r="J15" s="1"/>
      <c r="K15" s="1"/>
      <c r="L15" s="1"/>
      <c r="M15" s="1"/>
      <c r="N15" s="1"/>
      <c r="O15" s="1"/>
      <c r="P15" s="1"/>
      <c r="Q15" s="1"/>
      <c r="R15" s="11">
        <v>5</v>
      </c>
      <c r="S15" s="11"/>
      <c r="T15" s="11"/>
      <c r="U15" s="11"/>
      <c r="V15" s="11"/>
      <c r="W15" s="11"/>
      <c r="X15" s="11"/>
      <c r="Y15" s="11"/>
      <c r="Z15" s="11"/>
      <c r="AA15" s="11">
        <v>10</v>
      </c>
      <c r="AB15" s="11"/>
      <c r="AC15" s="10"/>
      <c r="AD15" s="10"/>
      <c r="AE15" s="10"/>
      <c r="AF15" s="10"/>
      <c r="AG15" s="19">
        <f t="shared" si="19"/>
        <v>40</v>
      </c>
    </row>
    <row r="16" spans="1:33">
      <c r="A16" s="1">
        <v>6.6</v>
      </c>
      <c r="B16" s="1" t="s">
        <v>27</v>
      </c>
      <c r="C16" s="1"/>
      <c r="D16" s="1"/>
      <c r="E16" s="1"/>
      <c r="F16" s="1"/>
      <c r="G16" s="1">
        <v>10</v>
      </c>
      <c r="H16" s="4">
        <v>5</v>
      </c>
      <c r="I16" s="1"/>
      <c r="J16" s="1"/>
      <c r="K16" s="1">
        <v>10</v>
      </c>
      <c r="L16" s="1"/>
      <c r="M16" s="1">
        <v>5</v>
      </c>
      <c r="N16" s="1"/>
      <c r="O16" s="1"/>
      <c r="P16" s="1"/>
      <c r="Q16" s="1">
        <v>5</v>
      </c>
      <c r="R16" s="11"/>
      <c r="S16" s="11">
        <v>5</v>
      </c>
      <c r="T16" s="11">
        <v>10</v>
      </c>
      <c r="U16" s="11">
        <v>10</v>
      </c>
      <c r="V16" s="11">
        <v>15</v>
      </c>
      <c r="W16" s="11"/>
      <c r="X16" s="11"/>
      <c r="Y16" s="11"/>
      <c r="Z16" s="11">
        <v>12</v>
      </c>
      <c r="AA16" s="11">
        <v>5</v>
      </c>
      <c r="AB16" s="11">
        <v>10</v>
      </c>
      <c r="AC16" s="11">
        <v>20</v>
      </c>
      <c r="AD16" s="10">
        <v>5</v>
      </c>
      <c r="AE16" s="10">
        <v>10</v>
      </c>
      <c r="AF16" s="10">
        <v>15</v>
      </c>
      <c r="AG16" s="19">
        <f t="shared" si="19"/>
        <v>152</v>
      </c>
    </row>
    <row r="17" spans="1:33">
      <c r="A17" s="7">
        <v>7</v>
      </c>
      <c r="B17" s="7" t="s">
        <v>10</v>
      </c>
      <c r="C17" s="7">
        <f>SUM(C18:C28)</f>
        <v>91</v>
      </c>
      <c r="D17" s="7">
        <f t="shared" ref="D17:L17" si="52">SUM(D18:D28)</f>
        <v>65</v>
      </c>
      <c r="E17" s="7">
        <f t="shared" si="52"/>
        <v>80</v>
      </c>
      <c r="F17" s="7">
        <f t="shared" si="52"/>
        <v>70</v>
      </c>
      <c r="G17" s="7">
        <f t="shared" si="52"/>
        <v>75</v>
      </c>
      <c r="H17" s="7">
        <f t="shared" si="52"/>
        <v>60</v>
      </c>
      <c r="I17" s="7">
        <f t="shared" si="52"/>
        <v>70</v>
      </c>
      <c r="J17" s="7">
        <f t="shared" si="52"/>
        <v>75</v>
      </c>
      <c r="K17" s="7">
        <f t="shared" si="52"/>
        <v>60</v>
      </c>
      <c r="L17" s="7">
        <f t="shared" si="52"/>
        <v>55</v>
      </c>
      <c r="M17" s="7">
        <f t="shared" ref="M17" si="53">SUM(M18:M28)</f>
        <v>100</v>
      </c>
      <c r="N17" s="7">
        <f t="shared" ref="N17" si="54">SUM(N18:N28)</f>
        <v>35</v>
      </c>
      <c r="O17" s="7">
        <f t="shared" ref="O17" si="55">SUM(O18:O28)</f>
        <v>100</v>
      </c>
      <c r="P17" s="7">
        <f t="shared" ref="P17" si="56">SUM(P18:P28)</f>
        <v>60</v>
      </c>
      <c r="Q17" s="7">
        <f t="shared" ref="Q17" si="57">SUM(Q18:Q28)</f>
        <v>85</v>
      </c>
      <c r="R17" s="7">
        <f t="shared" ref="R17" si="58">SUM(R18:R28)</f>
        <v>60</v>
      </c>
      <c r="S17" s="7">
        <f t="shared" ref="S17" si="59">SUM(S18:S28)</f>
        <v>70</v>
      </c>
      <c r="T17" s="7">
        <f t="shared" ref="T17" si="60">SUM(T18:T28)</f>
        <v>75</v>
      </c>
      <c r="U17" s="7">
        <f t="shared" ref="U17" si="61">SUM(U18:U28)</f>
        <v>85</v>
      </c>
      <c r="V17" s="7">
        <f t="shared" ref="V17" si="62">SUM(V18:V28)</f>
        <v>80</v>
      </c>
      <c r="W17" s="7">
        <f t="shared" ref="W17" si="63">SUM(W18:W28)</f>
        <v>95</v>
      </c>
      <c r="X17" s="7">
        <f t="shared" ref="X17" si="64">SUM(X18:X28)</f>
        <v>90</v>
      </c>
      <c r="Y17" s="7">
        <f t="shared" ref="Y17" si="65">SUM(Y18:Y28)</f>
        <v>70</v>
      </c>
      <c r="Z17" s="7">
        <f t="shared" ref="Z17" si="66">SUM(Z18:Z28)</f>
        <v>65</v>
      </c>
      <c r="AA17" s="7">
        <f t="shared" ref="AA17" si="67">SUM(AA18:AA28)</f>
        <v>120</v>
      </c>
      <c r="AB17" s="7">
        <f t="shared" ref="AB17" si="68">SUM(AB18:AB28)</f>
        <v>85</v>
      </c>
      <c r="AC17" s="7">
        <f t="shared" ref="AC17" si="69">SUM(AC18:AC28)</f>
        <v>90</v>
      </c>
      <c r="AD17" s="7">
        <f t="shared" ref="AD17" si="70">SUM(AD18:AD28)</f>
        <v>75</v>
      </c>
      <c r="AE17" s="7">
        <f t="shared" ref="AE17" si="71">SUM(AE18:AE28)</f>
        <v>110</v>
      </c>
      <c r="AF17" s="7">
        <f t="shared" ref="AF17" si="72">SUM(AF18:AF28)</f>
        <v>140</v>
      </c>
      <c r="AG17" s="19">
        <f t="shared" si="19"/>
        <v>2391</v>
      </c>
    </row>
    <row r="18" spans="1:33" s="12" customFormat="1">
      <c r="A18" s="1">
        <v>7.1</v>
      </c>
      <c r="B18" s="1" t="s">
        <v>11</v>
      </c>
      <c r="C18" s="1">
        <v>15</v>
      </c>
      <c r="D18" s="1">
        <v>5</v>
      </c>
      <c r="E18" s="1"/>
      <c r="F18" s="1">
        <v>10</v>
      </c>
      <c r="G18" s="1"/>
      <c r="H18" s="4">
        <v>10</v>
      </c>
      <c r="I18" s="1"/>
      <c r="J18" s="1"/>
      <c r="K18" s="1"/>
      <c r="L18" s="1"/>
      <c r="M18" s="1"/>
      <c r="N18" s="1"/>
      <c r="O18" s="1">
        <v>20</v>
      </c>
      <c r="P18" s="1"/>
      <c r="Q18" s="1">
        <v>10</v>
      </c>
      <c r="R18" s="11"/>
      <c r="S18" s="11"/>
      <c r="T18" s="11"/>
      <c r="U18" s="11">
        <v>20</v>
      </c>
      <c r="V18" s="11">
        <v>20</v>
      </c>
      <c r="W18" s="11"/>
      <c r="X18" s="11">
        <v>30</v>
      </c>
      <c r="Y18" s="11"/>
      <c r="Z18" s="11">
        <v>10</v>
      </c>
      <c r="AA18" s="11"/>
      <c r="AB18" s="11"/>
      <c r="AC18" s="11">
        <v>10</v>
      </c>
      <c r="AD18" s="11"/>
      <c r="AE18" s="11"/>
      <c r="AF18" s="11">
        <v>20</v>
      </c>
      <c r="AG18" s="19">
        <f t="shared" si="19"/>
        <v>180</v>
      </c>
    </row>
    <row r="19" spans="1:33" s="12" customFormat="1">
      <c r="A19" s="1">
        <v>7.2</v>
      </c>
      <c r="B19" s="1" t="s">
        <v>12</v>
      </c>
      <c r="C19" s="1">
        <v>5</v>
      </c>
      <c r="D19" s="1"/>
      <c r="E19" s="1">
        <v>10</v>
      </c>
      <c r="F19" s="1"/>
      <c r="G19" s="1"/>
      <c r="H19" s="4">
        <v>15</v>
      </c>
      <c r="I19" s="1"/>
      <c r="J19" s="1"/>
      <c r="K19" s="1"/>
      <c r="L19" s="1"/>
      <c r="M19" s="1"/>
      <c r="N19" s="1"/>
      <c r="O19" s="1"/>
      <c r="P19" s="1"/>
      <c r="Q19" s="1"/>
      <c r="R19" s="11">
        <v>10</v>
      </c>
      <c r="S19" s="11"/>
      <c r="T19" s="11">
        <v>5</v>
      </c>
      <c r="U19" s="11"/>
      <c r="V19" s="11"/>
      <c r="W19" s="11"/>
      <c r="X19" s="11"/>
      <c r="Y19" s="11"/>
      <c r="Z19" s="11"/>
      <c r="AA19" s="11">
        <v>15</v>
      </c>
      <c r="AB19" s="11"/>
      <c r="AC19" s="11">
        <v>5</v>
      </c>
      <c r="AD19" s="11"/>
      <c r="AE19" s="11">
        <v>30</v>
      </c>
      <c r="AF19" s="11"/>
      <c r="AG19" s="19">
        <f t="shared" si="19"/>
        <v>95</v>
      </c>
    </row>
    <row r="20" spans="1:33" s="12" customFormat="1">
      <c r="A20" s="1">
        <v>7.3</v>
      </c>
      <c r="B20" s="1" t="s">
        <v>13</v>
      </c>
      <c r="C20" s="1">
        <v>45</v>
      </c>
      <c r="D20" s="1">
        <v>30</v>
      </c>
      <c r="E20" s="1">
        <v>45</v>
      </c>
      <c r="F20" s="1">
        <v>30</v>
      </c>
      <c r="G20" s="1">
        <v>35</v>
      </c>
      <c r="H20" s="4">
        <v>25</v>
      </c>
      <c r="I20" s="1">
        <v>45</v>
      </c>
      <c r="J20" s="1">
        <v>45</v>
      </c>
      <c r="K20" s="1">
        <v>30</v>
      </c>
      <c r="L20" s="1">
        <v>40</v>
      </c>
      <c r="M20" s="1">
        <v>45</v>
      </c>
      <c r="N20" s="1">
        <v>30</v>
      </c>
      <c r="O20" s="1">
        <v>30</v>
      </c>
      <c r="P20" s="1">
        <v>45</v>
      </c>
      <c r="Q20" s="1">
        <v>45</v>
      </c>
      <c r="R20" s="11">
        <v>30</v>
      </c>
      <c r="S20" s="11">
        <v>45</v>
      </c>
      <c r="T20" s="11">
        <v>50</v>
      </c>
      <c r="U20" s="11">
        <v>30</v>
      </c>
      <c r="V20" s="11">
        <v>35</v>
      </c>
      <c r="W20" s="11">
        <v>30</v>
      </c>
      <c r="X20" s="11">
        <v>45</v>
      </c>
      <c r="Y20" s="11">
        <v>50</v>
      </c>
      <c r="Z20" s="11">
        <v>30</v>
      </c>
      <c r="AA20" s="11">
        <v>45</v>
      </c>
      <c r="AB20" s="11">
        <v>30</v>
      </c>
      <c r="AC20" s="11">
        <v>45</v>
      </c>
      <c r="AD20" s="11">
        <v>50</v>
      </c>
      <c r="AE20" s="11">
        <v>50</v>
      </c>
      <c r="AF20" s="11">
        <v>45</v>
      </c>
      <c r="AG20" s="19">
        <f t="shared" si="19"/>
        <v>1175</v>
      </c>
    </row>
    <row r="21" spans="1:33" s="12" customFormat="1">
      <c r="A21" s="1">
        <v>7.4</v>
      </c>
      <c r="B21" s="1" t="s">
        <v>14</v>
      </c>
      <c r="C21" s="1">
        <v>0</v>
      </c>
      <c r="D21" s="1">
        <v>10</v>
      </c>
      <c r="E21" s="1"/>
      <c r="F21" s="1">
        <v>15</v>
      </c>
      <c r="G21" s="1"/>
      <c r="H21" s="4"/>
      <c r="I21" s="1">
        <v>25</v>
      </c>
      <c r="J21" s="1"/>
      <c r="K21" s="1"/>
      <c r="L21" s="1"/>
      <c r="M21" s="1"/>
      <c r="N21" s="1"/>
      <c r="O21" s="1"/>
      <c r="P21" s="1"/>
      <c r="Q21" s="1"/>
      <c r="R21" s="11"/>
      <c r="S21" s="11"/>
      <c r="T21" s="11"/>
      <c r="U21" s="11"/>
      <c r="V21" s="11">
        <v>5</v>
      </c>
      <c r="W21" s="11"/>
      <c r="X21" s="11"/>
      <c r="Y21" s="11"/>
      <c r="Z21" s="11">
        <v>5</v>
      </c>
      <c r="AA21" s="11">
        <v>50</v>
      </c>
      <c r="AB21" s="11">
        <v>15</v>
      </c>
      <c r="AC21" s="11"/>
      <c r="AD21" s="11"/>
      <c r="AE21" s="11"/>
      <c r="AF21" s="11">
        <v>40</v>
      </c>
      <c r="AG21" s="19">
        <f t="shared" si="19"/>
        <v>165</v>
      </c>
    </row>
    <row r="22" spans="1:33" s="12" customFormat="1">
      <c r="A22" s="1">
        <v>7.5</v>
      </c>
      <c r="B22" s="1" t="s">
        <v>15</v>
      </c>
      <c r="C22" s="1"/>
      <c r="D22" s="1">
        <v>10</v>
      </c>
      <c r="E22" s="1"/>
      <c r="F22" s="1"/>
      <c r="G22" s="1">
        <v>10</v>
      </c>
      <c r="H22" s="4"/>
      <c r="I22" s="1"/>
      <c r="J22" s="1">
        <v>10</v>
      </c>
      <c r="K22" s="1"/>
      <c r="L22" s="1"/>
      <c r="M22" s="1"/>
      <c r="N22" s="1"/>
      <c r="O22" s="1">
        <v>10</v>
      </c>
      <c r="P22" s="1"/>
      <c r="Q22" s="1">
        <v>10</v>
      </c>
      <c r="R22" s="11"/>
      <c r="S22" s="11">
        <v>5</v>
      </c>
      <c r="T22" s="11"/>
      <c r="U22" s="11"/>
      <c r="V22" s="11"/>
      <c r="W22" s="11">
        <v>15</v>
      </c>
      <c r="X22" s="11"/>
      <c r="Y22" s="11"/>
      <c r="Z22" s="11">
        <v>10</v>
      </c>
      <c r="AA22" s="11"/>
      <c r="AB22" s="11">
        <v>5</v>
      </c>
      <c r="AC22" s="11"/>
      <c r="AD22" s="11">
        <v>20</v>
      </c>
      <c r="AE22" s="11"/>
      <c r="AF22" s="11"/>
      <c r="AG22" s="19">
        <f t="shared" si="19"/>
        <v>105</v>
      </c>
    </row>
    <row r="23" spans="1:33" s="12" customFormat="1">
      <c r="A23" s="1">
        <v>7.6</v>
      </c>
      <c r="B23" s="1" t="s">
        <v>18</v>
      </c>
      <c r="C23" s="1">
        <v>1</v>
      </c>
      <c r="D23" s="1"/>
      <c r="E23" s="1"/>
      <c r="F23" s="1"/>
      <c r="G23" s="1">
        <v>15</v>
      </c>
      <c r="H23" s="4"/>
      <c r="I23" s="1"/>
      <c r="J23" s="1"/>
      <c r="K23" s="1">
        <v>30</v>
      </c>
      <c r="L23" s="1"/>
      <c r="M23" s="1">
        <v>20</v>
      </c>
      <c r="N23" s="1"/>
      <c r="O23" s="1">
        <v>20</v>
      </c>
      <c r="P23" s="1"/>
      <c r="Q23" s="1">
        <v>5</v>
      </c>
      <c r="R23" s="11"/>
      <c r="S23" s="11">
        <v>10</v>
      </c>
      <c r="T23" s="11"/>
      <c r="U23" s="11">
        <v>15</v>
      </c>
      <c r="V23" s="11"/>
      <c r="W23" s="11">
        <v>20</v>
      </c>
      <c r="X23" s="11"/>
      <c r="Y23" s="11">
        <v>10</v>
      </c>
      <c r="Z23" s="11"/>
      <c r="AA23" s="11"/>
      <c r="AB23" s="11"/>
      <c r="AC23" s="11">
        <v>20</v>
      </c>
      <c r="AD23" s="11"/>
      <c r="AE23" s="11">
        <v>15</v>
      </c>
      <c r="AF23" s="11"/>
      <c r="AG23" s="19">
        <f t="shared" si="19"/>
        <v>181</v>
      </c>
    </row>
    <row r="24" spans="1:33" s="12" customFormat="1">
      <c r="A24" s="1">
        <v>7.7</v>
      </c>
      <c r="B24" s="1" t="s">
        <v>19</v>
      </c>
      <c r="C24" s="1">
        <v>5</v>
      </c>
      <c r="D24" s="1"/>
      <c r="E24" s="1">
        <v>5</v>
      </c>
      <c r="F24" s="1"/>
      <c r="G24" s="1">
        <v>5</v>
      </c>
      <c r="H24" s="4"/>
      <c r="I24" s="1"/>
      <c r="J24" s="1"/>
      <c r="K24" s="1"/>
      <c r="L24" s="1"/>
      <c r="M24" s="1"/>
      <c r="N24" s="1"/>
      <c r="O24" s="1"/>
      <c r="P24" s="1">
        <v>5</v>
      </c>
      <c r="Q24" s="1"/>
      <c r="R24" s="11"/>
      <c r="S24" s="11">
        <v>5</v>
      </c>
      <c r="T24" s="11"/>
      <c r="U24" s="11"/>
      <c r="V24" s="11"/>
      <c r="W24" s="11"/>
      <c r="X24" s="11"/>
      <c r="Y24" s="11"/>
      <c r="Z24" s="11">
        <v>5</v>
      </c>
      <c r="AA24" s="11"/>
      <c r="AB24" s="11"/>
      <c r="AC24" s="11"/>
      <c r="AD24" s="11">
        <v>5</v>
      </c>
      <c r="AE24" s="11"/>
      <c r="AF24" s="11">
        <v>5</v>
      </c>
      <c r="AG24" s="19">
        <f t="shared" si="19"/>
        <v>40</v>
      </c>
    </row>
    <row r="25" spans="1:33" s="12" customFormat="1">
      <c r="A25" s="1">
        <v>7.8</v>
      </c>
      <c r="B25" s="1" t="s">
        <v>20</v>
      </c>
      <c r="C25" s="1">
        <v>0</v>
      </c>
      <c r="D25" s="1"/>
      <c r="E25" s="1">
        <v>10</v>
      </c>
      <c r="F25" s="1"/>
      <c r="G25" s="1">
        <v>5</v>
      </c>
      <c r="H25" s="4"/>
      <c r="I25" s="1"/>
      <c r="J25" s="1">
        <v>5</v>
      </c>
      <c r="K25" s="1"/>
      <c r="L25" s="1"/>
      <c r="M25" s="1"/>
      <c r="N25" s="1">
        <v>5</v>
      </c>
      <c r="O25" s="1"/>
      <c r="P25" s="1"/>
      <c r="Q25" s="1"/>
      <c r="R25" s="11">
        <v>10</v>
      </c>
      <c r="S25" s="11">
        <v>5</v>
      </c>
      <c r="T25" s="11"/>
      <c r="U25" s="11"/>
      <c r="V25" s="11">
        <v>15</v>
      </c>
      <c r="W25" s="11"/>
      <c r="X25" s="11">
        <v>5</v>
      </c>
      <c r="Y25" s="11"/>
      <c r="Z25" s="11"/>
      <c r="AA25" s="11">
        <v>10</v>
      </c>
      <c r="AB25" s="11"/>
      <c r="AC25" s="11"/>
      <c r="AD25" s="11"/>
      <c r="AE25" s="11"/>
      <c r="AF25" s="11">
        <v>10</v>
      </c>
      <c r="AG25" s="19">
        <f t="shared" si="19"/>
        <v>80</v>
      </c>
    </row>
    <row r="26" spans="1:33" s="12" customFormat="1">
      <c r="A26" s="1">
        <v>7.9</v>
      </c>
      <c r="B26" s="1" t="s">
        <v>21</v>
      </c>
      <c r="C26" s="1">
        <v>0</v>
      </c>
      <c r="D26" s="1">
        <v>5</v>
      </c>
      <c r="E26" s="1"/>
      <c r="F26" s="1">
        <v>15</v>
      </c>
      <c r="G26" s="1"/>
      <c r="H26" s="4"/>
      <c r="I26" s="1"/>
      <c r="J26" s="1"/>
      <c r="K26" s="1"/>
      <c r="L26" s="1">
        <v>15</v>
      </c>
      <c r="M26" s="1">
        <v>20</v>
      </c>
      <c r="N26" s="1"/>
      <c r="O26" s="1">
        <v>20</v>
      </c>
      <c r="P26" s="1"/>
      <c r="Q26" s="1"/>
      <c r="R26" s="11"/>
      <c r="S26" s="11"/>
      <c r="T26" s="11"/>
      <c r="U26" s="11">
        <v>20</v>
      </c>
      <c r="V26" s="11"/>
      <c r="W26" s="11">
        <v>30</v>
      </c>
      <c r="X26" s="11"/>
      <c r="Y26" s="11"/>
      <c r="Z26" s="11">
        <v>5</v>
      </c>
      <c r="AA26" s="11"/>
      <c r="AB26" s="11">
        <v>20</v>
      </c>
      <c r="AC26" s="11"/>
      <c r="AD26" s="11"/>
      <c r="AE26" s="11">
        <v>10</v>
      </c>
      <c r="AF26" s="11"/>
      <c r="AG26" s="19">
        <f t="shared" si="19"/>
        <v>160</v>
      </c>
    </row>
    <row r="27" spans="1:33" s="12" customFormat="1">
      <c r="A27" s="6" t="s">
        <v>22</v>
      </c>
      <c r="B27" s="1" t="s">
        <v>16</v>
      </c>
      <c r="C27" s="1">
        <v>5</v>
      </c>
      <c r="D27" s="1">
        <v>5</v>
      </c>
      <c r="E27" s="1"/>
      <c r="F27" s="1"/>
      <c r="G27" s="1">
        <v>5</v>
      </c>
      <c r="H27" s="4">
        <v>10</v>
      </c>
      <c r="I27" s="1"/>
      <c r="J27" s="1">
        <v>15</v>
      </c>
      <c r="K27" s="1"/>
      <c r="L27" s="1"/>
      <c r="M27" s="1">
        <v>15</v>
      </c>
      <c r="N27" s="1"/>
      <c r="O27" s="1"/>
      <c r="P27" s="1">
        <v>10</v>
      </c>
      <c r="Q27" s="1">
        <v>15</v>
      </c>
      <c r="R27" s="11"/>
      <c r="S27" s="11"/>
      <c r="T27" s="11">
        <v>20</v>
      </c>
      <c r="U27" s="11"/>
      <c r="V27" s="11">
        <v>5</v>
      </c>
      <c r="W27" s="11"/>
      <c r="X27" s="11"/>
      <c r="Y27" s="11">
        <v>10</v>
      </c>
      <c r="Z27" s="11"/>
      <c r="AA27" s="11"/>
      <c r="AB27" s="11"/>
      <c r="AC27" s="11">
        <v>10</v>
      </c>
      <c r="AD27" s="11"/>
      <c r="AE27" s="11"/>
      <c r="AF27" s="11">
        <v>20</v>
      </c>
      <c r="AG27" s="19">
        <f t="shared" si="19"/>
        <v>145</v>
      </c>
    </row>
    <row r="28" spans="1:33" s="12" customFormat="1" ht="15" thickBot="1">
      <c r="A28" s="1">
        <v>7.11</v>
      </c>
      <c r="B28" s="1" t="s">
        <v>17</v>
      </c>
      <c r="C28" s="1">
        <v>15</v>
      </c>
      <c r="D28" s="1"/>
      <c r="E28" s="1">
        <v>10</v>
      </c>
      <c r="F28" s="1"/>
      <c r="G28" s="1"/>
      <c r="H28" s="5"/>
      <c r="I28" s="1"/>
      <c r="J28" s="1"/>
      <c r="K28" s="1"/>
      <c r="L28" s="1"/>
      <c r="M28" s="1"/>
      <c r="N28" s="1"/>
      <c r="O28" s="1"/>
      <c r="P28" s="1"/>
      <c r="Q28" s="1"/>
      <c r="R28" s="11">
        <v>10</v>
      </c>
      <c r="S28" s="11"/>
      <c r="T28" s="11"/>
      <c r="U28" s="11"/>
      <c r="V28" s="11"/>
      <c r="W28" s="11"/>
      <c r="X28" s="11">
        <v>10</v>
      </c>
      <c r="Y28" s="11"/>
      <c r="Z28" s="11"/>
      <c r="AA28" s="11"/>
      <c r="AB28" s="11">
        <v>15</v>
      </c>
      <c r="AC28" s="11"/>
      <c r="AD28" s="11"/>
      <c r="AE28" s="11">
        <v>5</v>
      </c>
      <c r="AF28" s="11"/>
      <c r="AG28" s="19">
        <f t="shared" si="19"/>
        <v>65</v>
      </c>
    </row>
    <row r="31" spans="1:33">
      <c r="B31" s="1" t="s">
        <v>2</v>
      </c>
      <c r="C31" s="10">
        <f>AG5</f>
        <v>41400</v>
      </c>
    </row>
    <row r="32" spans="1:33">
      <c r="B32" s="1" t="s">
        <v>23</v>
      </c>
      <c r="C32" s="10">
        <f>AG6</f>
        <v>3600</v>
      </c>
    </row>
    <row r="33" spans="2:3">
      <c r="B33" s="1" t="s">
        <v>25</v>
      </c>
      <c r="C33" s="17">
        <f>AG8</f>
        <v>34965</v>
      </c>
    </row>
    <row r="34" spans="2:3">
      <c r="B34" s="1" t="s">
        <v>4</v>
      </c>
      <c r="C34" s="10">
        <f>SUM(C9:AF9)</f>
        <v>2835</v>
      </c>
    </row>
  </sheetData>
  <mergeCells count="1">
    <mergeCell ref="A1:A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pane xSplit="2" ySplit="2" topLeftCell="S9" activePane="bottomRight" state="frozen"/>
      <selection pane="topRight" activeCell="C1" sqref="C1"/>
      <selection pane="bottomLeft" activeCell="A3" sqref="A3"/>
      <selection pane="bottomRight" activeCell="AG18" sqref="AG18:AG28"/>
    </sheetView>
  </sheetViews>
  <sheetFormatPr defaultRowHeight="14.4"/>
  <cols>
    <col min="2" max="2" width="22.44140625" bestFit="1" customWidth="1"/>
    <col min="3" max="16" width="10.109375" bestFit="1" customWidth="1"/>
    <col min="17" max="17" width="9.5546875" bestFit="1" customWidth="1"/>
    <col min="18" max="32" width="10.44140625" customWidth="1"/>
    <col min="33" max="33" width="9.5546875" bestFit="1" customWidth="1"/>
  </cols>
  <sheetData>
    <row r="1" spans="1:33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3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33">
      <c r="A3" s="1" t="s">
        <v>1</v>
      </c>
      <c r="B3" s="1"/>
      <c r="C3" s="2">
        <v>43556</v>
      </c>
      <c r="D3" s="2">
        <v>43557</v>
      </c>
      <c r="E3" s="2">
        <v>43558</v>
      </c>
      <c r="F3" s="2">
        <v>43559</v>
      </c>
      <c r="G3" s="2">
        <v>43560</v>
      </c>
      <c r="H3" s="2">
        <v>43561</v>
      </c>
      <c r="I3" s="2">
        <v>43562</v>
      </c>
      <c r="J3" s="2">
        <v>43563</v>
      </c>
      <c r="K3" s="2">
        <v>43564</v>
      </c>
      <c r="L3" s="2">
        <v>43565</v>
      </c>
      <c r="M3" s="2">
        <v>43566</v>
      </c>
      <c r="N3" s="2">
        <v>43567</v>
      </c>
      <c r="O3" s="2">
        <v>43568</v>
      </c>
      <c r="P3" s="2">
        <v>43569</v>
      </c>
      <c r="Q3" s="2">
        <v>43570</v>
      </c>
      <c r="R3" s="2">
        <v>43571</v>
      </c>
      <c r="S3" s="2">
        <v>43572</v>
      </c>
      <c r="T3" s="2">
        <v>43573</v>
      </c>
      <c r="U3" s="2">
        <v>43574</v>
      </c>
      <c r="V3" s="2">
        <v>43575</v>
      </c>
      <c r="W3" s="2">
        <v>43576</v>
      </c>
      <c r="X3" s="2">
        <v>43577</v>
      </c>
      <c r="Y3" s="2">
        <v>43578</v>
      </c>
      <c r="Z3" s="2">
        <v>43579</v>
      </c>
      <c r="AA3" s="2">
        <v>43580</v>
      </c>
      <c r="AB3" s="2">
        <v>43581</v>
      </c>
      <c r="AC3" s="2">
        <v>43582</v>
      </c>
      <c r="AD3" s="2">
        <v>43583</v>
      </c>
      <c r="AE3" s="2">
        <v>43584</v>
      </c>
      <c r="AF3" s="2">
        <v>43585</v>
      </c>
      <c r="AG3" s="11" t="s">
        <v>28</v>
      </c>
    </row>
    <row r="4" spans="1:33">
      <c r="A4" s="1"/>
      <c r="B4" s="1" t="s">
        <v>24</v>
      </c>
      <c r="C4" s="9">
        <f>C8/C5</f>
        <v>0.84057971014492749</v>
      </c>
      <c r="D4" s="9">
        <f t="shared" ref="D4:AF4" si="0">D8/D5</f>
        <v>0.85869565217391308</v>
      </c>
      <c r="E4" s="9">
        <f t="shared" si="0"/>
        <v>0.8623188405797102</v>
      </c>
      <c r="F4" s="9">
        <f t="shared" si="0"/>
        <v>0.82971014492753625</v>
      </c>
      <c r="G4" s="9">
        <f t="shared" si="0"/>
        <v>0.84420289855072461</v>
      </c>
      <c r="H4" s="9">
        <f t="shared" si="0"/>
        <v>0.82971014492753625</v>
      </c>
      <c r="I4" s="9">
        <f t="shared" si="0"/>
        <v>0.84420289855072461</v>
      </c>
      <c r="J4" s="9">
        <f t="shared" si="0"/>
        <v>0.83333333333333337</v>
      </c>
      <c r="K4" s="9">
        <f t="shared" si="0"/>
        <v>0.84420289855072461</v>
      </c>
      <c r="L4" s="9">
        <f t="shared" si="0"/>
        <v>0.81666666666666665</v>
      </c>
      <c r="M4" s="9">
        <f t="shared" si="0"/>
        <v>0.84057971014492749</v>
      </c>
      <c r="N4" s="9">
        <f t="shared" si="0"/>
        <v>0.82971014492753625</v>
      </c>
      <c r="O4" s="9">
        <f t="shared" si="0"/>
        <v>0.82971014492753625</v>
      </c>
      <c r="P4" s="9">
        <f t="shared" si="0"/>
        <v>0.82608695652173914</v>
      </c>
      <c r="Q4" s="9">
        <f t="shared" si="0"/>
        <v>0.82246376811594202</v>
      </c>
      <c r="R4" s="9">
        <f t="shared" si="0"/>
        <v>0.83333333333333337</v>
      </c>
      <c r="S4" s="9">
        <f t="shared" si="0"/>
        <v>0.83695652173913049</v>
      </c>
      <c r="T4" s="9">
        <f t="shared" si="0"/>
        <v>0.8188405797101449</v>
      </c>
      <c r="U4" s="9">
        <f t="shared" si="0"/>
        <v>0.82971014492753625</v>
      </c>
      <c r="V4" s="9">
        <f t="shared" si="0"/>
        <v>0.82971014492753625</v>
      </c>
      <c r="W4" s="9">
        <f t="shared" si="0"/>
        <v>0.81594202898550727</v>
      </c>
      <c r="X4" s="9">
        <f t="shared" si="0"/>
        <v>0.84420289855072461</v>
      </c>
      <c r="Y4" s="9">
        <f t="shared" si="0"/>
        <v>0.8188405797101449</v>
      </c>
      <c r="Z4" s="9">
        <f t="shared" si="0"/>
        <v>0.81739130434782614</v>
      </c>
      <c r="AA4" s="9">
        <f t="shared" si="0"/>
        <v>0.80434782608695654</v>
      </c>
      <c r="AB4" s="9">
        <f t="shared" si="0"/>
        <v>0.82608695652173914</v>
      </c>
      <c r="AC4" s="9">
        <f t="shared" si="0"/>
        <v>0.8449275362318841</v>
      </c>
      <c r="AD4" s="9">
        <f t="shared" si="0"/>
        <v>0.82246376811594202</v>
      </c>
      <c r="AE4" s="9">
        <f t="shared" si="0"/>
        <v>0.8188405797101449</v>
      </c>
      <c r="AF4" s="9">
        <f t="shared" si="0"/>
        <v>0.83695652173913049</v>
      </c>
      <c r="AG4" s="20">
        <f>AVERAGE(C4:AF4)</f>
        <v>0.83169082125603866</v>
      </c>
    </row>
    <row r="5" spans="1:33">
      <c r="A5" s="1">
        <v>1</v>
      </c>
      <c r="B5" s="1" t="s">
        <v>2</v>
      </c>
      <c r="C5" s="1">
        <f>23*60</f>
        <v>1380</v>
      </c>
      <c r="D5" s="1">
        <f t="shared" ref="D5:AF5" si="1">23*60</f>
        <v>1380</v>
      </c>
      <c r="E5" s="1">
        <f t="shared" si="1"/>
        <v>1380</v>
      </c>
      <c r="F5" s="1">
        <f t="shared" si="1"/>
        <v>1380</v>
      </c>
      <c r="G5" s="1">
        <f t="shared" si="1"/>
        <v>1380</v>
      </c>
      <c r="H5" s="1">
        <f t="shared" si="1"/>
        <v>1380</v>
      </c>
      <c r="I5" s="1">
        <f t="shared" si="1"/>
        <v>1380</v>
      </c>
      <c r="J5" s="1">
        <f t="shared" si="1"/>
        <v>1380</v>
      </c>
      <c r="K5" s="1">
        <f t="shared" si="1"/>
        <v>1380</v>
      </c>
      <c r="L5" s="1">
        <f t="shared" si="1"/>
        <v>1380</v>
      </c>
      <c r="M5" s="1">
        <f t="shared" si="1"/>
        <v>1380</v>
      </c>
      <c r="N5" s="1">
        <f t="shared" si="1"/>
        <v>1380</v>
      </c>
      <c r="O5" s="1">
        <f t="shared" si="1"/>
        <v>1380</v>
      </c>
      <c r="P5" s="1">
        <f t="shared" si="1"/>
        <v>1380</v>
      </c>
      <c r="Q5" s="1">
        <f t="shared" si="1"/>
        <v>1380</v>
      </c>
      <c r="R5" s="1">
        <f t="shared" si="1"/>
        <v>1380</v>
      </c>
      <c r="S5" s="1">
        <f t="shared" si="1"/>
        <v>1380</v>
      </c>
      <c r="T5" s="1">
        <f t="shared" si="1"/>
        <v>1380</v>
      </c>
      <c r="U5" s="1">
        <f t="shared" si="1"/>
        <v>1380</v>
      </c>
      <c r="V5" s="1">
        <f t="shared" si="1"/>
        <v>1380</v>
      </c>
      <c r="W5" s="1">
        <f t="shared" si="1"/>
        <v>1380</v>
      </c>
      <c r="X5" s="1">
        <f t="shared" si="1"/>
        <v>1380</v>
      </c>
      <c r="Y5" s="1">
        <f t="shared" si="1"/>
        <v>1380</v>
      </c>
      <c r="Z5" s="1">
        <f t="shared" si="1"/>
        <v>1380</v>
      </c>
      <c r="AA5" s="1">
        <f t="shared" si="1"/>
        <v>1380</v>
      </c>
      <c r="AB5" s="1">
        <f t="shared" si="1"/>
        <v>1380</v>
      </c>
      <c r="AC5" s="1">
        <f t="shared" si="1"/>
        <v>1380</v>
      </c>
      <c r="AD5" s="1">
        <f t="shared" si="1"/>
        <v>1380</v>
      </c>
      <c r="AE5" s="1">
        <f t="shared" si="1"/>
        <v>1380</v>
      </c>
      <c r="AF5" s="1">
        <f t="shared" si="1"/>
        <v>1380</v>
      </c>
      <c r="AG5" s="11">
        <f>SUM(C5:AF5)</f>
        <v>41400</v>
      </c>
    </row>
    <row r="6" spans="1:33">
      <c r="A6" s="1">
        <v>2</v>
      </c>
      <c r="B6" s="1" t="s">
        <v>23</v>
      </c>
      <c r="C6" s="1">
        <f>2*60</f>
        <v>120</v>
      </c>
      <c r="D6" s="1">
        <f t="shared" ref="D6:AF6" si="2">2*60</f>
        <v>120</v>
      </c>
      <c r="E6" s="1">
        <f t="shared" si="2"/>
        <v>120</v>
      </c>
      <c r="F6" s="1">
        <f t="shared" si="2"/>
        <v>120</v>
      </c>
      <c r="G6" s="1">
        <f t="shared" si="2"/>
        <v>120</v>
      </c>
      <c r="H6" s="1">
        <f t="shared" si="2"/>
        <v>120</v>
      </c>
      <c r="I6" s="1">
        <f t="shared" si="2"/>
        <v>120</v>
      </c>
      <c r="J6" s="1">
        <f t="shared" si="2"/>
        <v>120</v>
      </c>
      <c r="K6" s="1">
        <f t="shared" si="2"/>
        <v>120</v>
      </c>
      <c r="L6" s="1">
        <f t="shared" si="2"/>
        <v>120</v>
      </c>
      <c r="M6" s="1">
        <f t="shared" si="2"/>
        <v>120</v>
      </c>
      <c r="N6" s="1">
        <f t="shared" si="2"/>
        <v>120</v>
      </c>
      <c r="O6" s="1">
        <f t="shared" si="2"/>
        <v>120</v>
      </c>
      <c r="P6" s="1">
        <f t="shared" si="2"/>
        <v>120</v>
      </c>
      <c r="Q6" s="1">
        <f t="shared" si="2"/>
        <v>120</v>
      </c>
      <c r="R6" s="1">
        <f t="shared" si="2"/>
        <v>120</v>
      </c>
      <c r="S6" s="1">
        <f t="shared" si="2"/>
        <v>120</v>
      </c>
      <c r="T6" s="1">
        <f t="shared" si="2"/>
        <v>120</v>
      </c>
      <c r="U6" s="1">
        <f t="shared" si="2"/>
        <v>120</v>
      </c>
      <c r="V6" s="1">
        <f t="shared" si="2"/>
        <v>120</v>
      </c>
      <c r="W6" s="1">
        <f t="shared" si="2"/>
        <v>120</v>
      </c>
      <c r="X6" s="1">
        <f t="shared" si="2"/>
        <v>120</v>
      </c>
      <c r="Y6" s="1">
        <f t="shared" si="2"/>
        <v>120</v>
      </c>
      <c r="Z6" s="1">
        <f t="shared" si="2"/>
        <v>120</v>
      </c>
      <c r="AA6" s="1">
        <f t="shared" si="2"/>
        <v>120</v>
      </c>
      <c r="AB6" s="1">
        <f t="shared" si="2"/>
        <v>120</v>
      </c>
      <c r="AC6" s="1">
        <f t="shared" si="2"/>
        <v>120</v>
      </c>
      <c r="AD6" s="1">
        <f t="shared" si="2"/>
        <v>120</v>
      </c>
      <c r="AE6" s="1">
        <f t="shared" si="2"/>
        <v>120</v>
      </c>
      <c r="AF6" s="1">
        <f t="shared" si="2"/>
        <v>120</v>
      </c>
      <c r="AG6" s="11">
        <f t="shared" ref="AG6:AG28" si="3">SUM(C6:AF6)</f>
        <v>3600</v>
      </c>
    </row>
    <row r="7" spans="1:33">
      <c r="A7" s="1">
        <v>2</v>
      </c>
      <c r="B7" s="1" t="s">
        <v>3</v>
      </c>
      <c r="C7" s="1">
        <f>C5-C6</f>
        <v>1260</v>
      </c>
      <c r="D7" s="1">
        <f t="shared" ref="D7:AF7" si="4">D5-D6</f>
        <v>1260</v>
      </c>
      <c r="E7" s="1">
        <f t="shared" si="4"/>
        <v>1260</v>
      </c>
      <c r="F7" s="1">
        <f t="shared" si="4"/>
        <v>1260</v>
      </c>
      <c r="G7" s="1">
        <f t="shared" si="4"/>
        <v>1260</v>
      </c>
      <c r="H7" s="1">
        <f t="shared" si="4"/>
        <v>1260</v>
      </c>
      <c r="I7" s="1">
        <f t="shared" si="4"/>
        <v>1260</v>
      </c>
      <c r="J7" s="1">
        <f t="shared" si="4"/>
        <v>1260</v>
      </c>
      <c r="K7" s="1">
        <f t="shared" si="4"/>
        <v>1260</v>
      </c>
      <c r="L7" s="1">
        <f t="shared" si="4"/>
        <v>1260</v>
      </c>
      <c r="M7" s="1">
        <f t="shared" si="4"/>
        <v>1260</v>
      </c>
      <c r="N7" s="1">
        <f t="shared" si="4"/>
        <v>1260</v>
      </c>
      <c r="O7" s="1">
        <f t="shared" si="4"/>
        <v>1260</v>
      </c>
      <c r="P7" s="1">
        <f t="shared" si="4"/>
        <v>1260</v>
      </c>
      <c r="Q7" s="1">
        <f t="shared" si="4"/>
        <v>1260</v>
      </c>
      <c r="R7" s="1">
        <f t="shared" si="4"/>
        <v>1260</v>
      </c>
      <c r="S7" s="1">
        <f t="shared" si="4"/>
        <v>1260</v>
      </c>
      <c r="T7" s="1">
        <f t="shared" si="4"/>
        <v>1260</v>
      </c>
      <c r="U7" s="1">
        <f t="shared" si="4"/>
        <v>1260</v>
      </c>
      <c r="V7" s="1">
        <f t="shared" si="4"/>
        <v>1260</v>
      </c>
      <c r="W7" s="1">
        <f t="shared" si="4"/>
        <v>1260</v>
      </c>
      <c r="X7" s="1">
        <f t="shared" si="4"/>
        <v>1260</v>
      </c>
      <c r="Y7" s="1">
        <f t="shared" si="4"/>
        <v>1260</v>
      </c>
      <c r="Z7" s="1">
        <f t="shared" si="4"/>
        <v>1260</v>
      </c>
      <c r="AA7" s="1">
        <f t="shared" si="4"/>
        <v>1260</v>
      </c>
      <c r="AB7" s="1">
        <f t="shared" si="4"/>
        <v>1260</v>
      </c>
      <c r="AC7" s="1">
        <f t="shared" si="4"/>
        <v>1260</v>
      </c>
      <c r="AD7" s="1">
        <f t="shared" si="4"/>
        <v>1260</v>
      </c>
      <c r="AE7" s="1">
        <f t="shared" si="4"/>
        <v>1260</v>
      </c>
      <c r="AF7" s="1">
        <f t="shared" si="4"/>
        <v>1260</v>
      </c>
      <c r="AG7" s="11">
        <f t="shared" si="3"/>
        <v>37800</v>
      </c>
    </row>
    <row r="8" spans="1:33">
      <c r="A8" s="1">
        <v>3</v>
      </c>
      <c r="B8" s="1" t="s">
        <v>25</v>
      </c>
      <c r="C8" s="3">
        <f>C7-C9</f>
        <v>1160</v>
      </c>
      <c r="D8" s="3">
        <f t="shared" ref="D8:AF8" si="5">D7-D9</f>
        <v>1185</v>
      </c>
      <c r="E8" s="3">
        <f t="shared" si="5"/>
        <v>1190</v>
      </c>
      <c r="F8" s="3">
        <f t="shared" si="5"/>
        <v>1145</v>
      </c>
      <c r="G8" s="3">
        <f t="shared" si="5"/>
        <v>1165</v>
      </c>
      <c r="H8" s="3">
        <f t="shared" si="5"/>
        <v>1145</v>
      </c>
      <c r="I8" s="3">
        <f t="shared" si="5"/>
        <v>1165</v>
      </c>
      <c r="J8" s="3">
        <f t="shared" si="5"/>
        <v>1150</v>
      </c>
      <c r="K8" s="3">
        <f t="shared" si="5"/>
        <v>1165</v>
      </c>
      <c r="L8" s="3">
        <f t="shared" si="5"/>
        <v>1127</v>
      </c>
      <c r="M8" s="3">
        <f t="shared" si="5"/>
        <v>1160</v>
      </c>
      <c r="N8" s="3">
        <f t="shared" si="5"/>
        <v>1145</v>
      </c>
      <c r="O8" s="3">
        <f t="shared" si="5"/>
        <v>1145</v>
      </c>
      <c r="P8" s="3">
        <f t="shared" si="5"/>
        <v>1140</v>
      </c>
      <c r="Q8" s="3">
        <f t="shared" si="5"/>
        <v>1135</v>
      </c>
      <c r="R8" s="3">
        <f t="shared" si="5"/>
        <v>1150</v>
      </c>
      <c r="S8" s="3">
        <f t="shared" si="5"/>
        <v>1155</v>
      </c>
      <c r="T8" s="3">
        <f t="shared" si="5"/>
        <v>1130</v>
      </c>
      <c r="U8" s="3">
        <f t="shared" si="5"/>
        <v>1145</v>
      </c>
      <c r="V8" s="3">
        <f t="shared" si="5"/>
        <v>1145</v>
      </c>
      <c r="W8" s="3">
        <f t="shared" si="5"/>
        <v>1126</v>
      </c>
      <c r="X8" s="3">
        <f t="shared" si="5"/>
        <v>1165</v>
      </c>
      <c r="Y8" s="3">
        <f t="shared" si="5"/>
        <v>1130</v>
      </c>
      <c r="Z8" s="3">
        <f t="shared" si="5"/>
        <v>1128</v>
      </c>
      <c r="AA8" s="3">
        <f t="shared" si="5"/>
        <v>1110</v>
      </c>
      <c r="AB8" s="3">
        <f t="shared" si="5"/>
        <v>1140</v>
      </c>
      <c r="AC8" s="3">
        <f t="shared" si="5"/>
        <v>1166</v>
      </c>
      <c r="AD8" s="3">
        <f t="shared" si="5"/>
        <v>1135</v>
      </c>
      <c r="AE8" s="3">
        <f t="shared" si="5"/>
        <v>1130</v>
      </c>
      <c r="AF8" s="3">
        <f t="shared" si="5"/>
        <v>1155</v>
      </c>
      <c r="AG8" s="21">
        <f t="shared" si="3"/>
        <v>34432</v>
      </c>
    </row>
    <row r="9" spans="1:33">
      <c r="A9" s="1">
        <v>4</v>
      </c>
      <c r="B9" s="1" t="s">
        <v>4</v>
      </c>
      <c r="C9" s="1">
        <f>C10+C17</f>
        <v>100</v>
      </c>
      <c r="D9" s="1">
        <f t="shared" ref="D9:AF9" si="6">D10+D17</f>
        <v>75</v>
      </c>
      <c r="E9" s="1">
        <f t="shared" si="6"/>
        <v>70</v>
      </c>
      <c r="F9" s="1">
        <f t="shared" si="6"/>
        <v>115</v>
      </c>
      <c r="G9" s="1">
        <f t="shared" si="6"/>
        <v>95</v>
      </c>
      <c r="H9" s="1">
        <f t="shared" si="6"/>
        <v>115</v>
      </c>
      <c r="I9" s="1">
        <f t="shared" si="6"/>
        <v>95</v>
      </c>
      <c r="J9" s="1">
        <f t="shared" si="6"/>
        <v>110</v>
      </c>
      <c r="K9" s="1">
        <f t="shared" si="6"/>
        <v>95</v>
      </c>
      <c r="L9" s="1">
        <f t="shared" si="6"/>
        <v>133</v>
      </c>
      <c r="M9" s="1">
        <f t="shared" si="6"/>
        <v>100</v>
      </c>
      <c r="N9" s="1">
        <f t="shared" si="6"/>
        <v>115</v>
      </c>
      <c r="O9" s="1">
        <f t="shared" si="6"/>
        <v>115</v>
      </c>
      <c r="P9" s="1">
        <f t="shared" si="6"/>
        <v>120</v>
      </c>
      <c r="Q9" s="1">
        <f t="shared" si="6"/>
        <v>125</v>
      </c>
      <c r="R9" s="1">
        <f t="shared" si="6"/>
        <v>110</v>
      </c>
      <c r="S9" s="1">
        <f t="shared" si="6"/>
        <v>105</v>
      </c>
      <c r="T9" s="1">
        <f t="shared" si="6"/>
        <v>130</v>
      </c>
      <c r="U9" s="1">
        <f t="shared" si="6"/>
        <v>115</v>
      </c>
      <c r="V9" s="1">
        <f t="shared" si="6"/>
        <v>115</v>
      </c>
      <c r="W9" s="1">
        <f t="shared" si="6"/>
        <v>134</v>
      </c>
      <c r="X9" s="1">
        <f t="shared" si="6"/>
        <v>95</v>
      </c>
      <c r="Y9" s="1">
        <f t="shared" si="6"/>
        <v>130</v>
      </c>
      <c r="Z9" s="1">
        <f t="shared" si="6"/>
        <v>132</v>
      </c>
      <c r="AA9" s="1">
        <f t="shared" si="6"/>
        <v>150</v>
      </c>
      <c r="AB9" s="1">
        <f t="shared" si="6"/>
        <v>120</v>
      </c>
      <c r="AC9" s="1">
        <f t="shared" si="6"/>
        <v>94</v>
      </c>
      <c r="AD9" s="1">
        <f t="shared" si="6"/>
        <v>125</v>
      </c>
      <c r="AE9" s="1">
        <f t="shared" si="6"/>
        <v>130</v>
      </c>
      <c r="AF9" s="1">
        <f t="shared" si="6"/>
        <v>105</v>
      </c>
      <c r="AG9" s="11">
        <f t="shared" si="3"/>
        <v>3368</v>
      </c>
    </row>
    <row r="10" spans="1:33">
      <c r="A10" s="7">
        <v>6</v>
      </c>
      <c r="B10" s="7" t="s">
        <v>5</v>
      </c>
      <c r="C10" s="7">
        <f>SUM(C11:C16)</f>
        <v>25</v>
      </c>
      <c r="D10" s="7">
        <f t="shared" ref="D10:AF10" si="7">SUM(D11:D16)</f>
        <v>15</v>
      </c>
      <c r="E10" s="7">
        <f t="shared" si="7"/>
        <v>10</v>
      </c>
      <c r="F10" s="7">
        <f t="shared" si="7"/>
        <v>15</v>
      </c>
      <c r="G10" s="7">
        <f t="shared" si="7"/>
        <v>20</v>
      </c>
      <c r="H10" s="7">
        <f t="shared" si="7"/>
        <v>5</v>
      </c>
      <c r="I10" s="7">
        <f t="shared" si="7"/>
        <v>0</v>
      </c>
      <c r="J10" s="7">
        <f t="shared" si="7"/>
        <v>5</v>
      </c>
      <c r="K10" s="7">
        <f t="shared" si="7"/>
        <v>5</v>
      </c>
      <c r="L10" s="7">
        <f t="shared" si="7"/>
        <v>20</v>
      </c>
      <c r="M10" s="7">
        <f t="shared" si="7"/>
        <v>20</v>
      </c>
      <c r="N10" s="7">
        <f t="shared" si="7"/>
        <v>15</v>
      </c>
      <c r="O10" s="7">
        <f t="shared" si="7"/>
        <v>20</v>
      </c>
      <c r="P10" s="7">
        <f t="shared" si="7"/>
        <v>15</v>
      </c>
      <c r="Q10" s="7">
        <f t="shared" si="7"/>
        <v>15</v>
      </c>
      <c r="R10" s="7">
        <f t="shared" si="7"/>
        <v>15</v>
      </c>
      <c r="S10" s="7">
        <f t="shared" si="7"/>
        <v>10</v>
      </c>
      <c r="T10" s="7">
        <f t="shared" si="7"/>
        <v>10</v>
      </c>
      <c r="U10" s="7">
        <f t="shared" si="7"/>
        <v>30</v>
      </c>
      <c r="V10" s="7">
        <f t="shared" si="7"/>
        <v>10</v>
      </c>
      <c r="W10" s="7">
        <f t="shared" si="7"/>
        <v>19</v>
      </c>
      <c r="X10" s="7">
        <f t="shared" si="7"/>
        <v>15</v>
      </c>
      <c r="Y10" s="7">
        <f t="shared" si="7"/>
        <v>15</v>
      </c>
      <c r="Z10" s="7">
        <f t="shared" si="7"/>
        <v>10</v>
      </c>
      <c r="AA10" s="7">
        <f t="shared" si="7"/>
        <v>10</v>
      </c>
      <c r="AB10" s="7">
        <f t="shared" si="7"/>
        <v>10</v>
      </c>
      <c r="AC10" s="7">
        <f t="shared" si="7"/>
        <v>19</v>
      </c>
      <c r="AD10" s="7">
        <f t="shared" si="7"/>
        <v>20</v>
      </c>
      <c r="AE10" s="7">
        <f t="shared" si="7"/>
        <v>10</v>
      </c>
      <c r="AF10" s="7">
        <f t="shared" si="7"/>
        <v>15</v>
      </c>
      <c r="AG10" s="11">
        <f t="shared" si="3"/>
        <v>423</v>
      </c>
    </row>
    <row r="11" spans="1:33">
      <c r="A11" s="1">
        <v>6.1</v>
      </c>
      <c r="B11" s="1" t="s">
        <v>6</v>
      </c>
      <c r="C11" s="1"/>
      <c r="D11" s="1">
        <v>10</v>
      </c>
      <c r="E11" s="1"/>
      <c r="F11" s="1">
        <v>15</v>
      </c>
      <c r="G11" s="1"/>
      <c r="H11" s="4"/>
      <c r="I11" s="1"/>
      <c r="J11" s="1"/>
      <c r="K11" s="1"/>
      <c r="L11" s="1"/>
      <c r="M11" s="1">
        <v>5</v>
      </c>
      <c r="N11" s="1"/>
      <c r="O11" s="1"/>
      <c r="P11" s="1"/>
      <c r="Q11" s="1">
        <v>10</v>
      </c>
      <c r="R11" s="10"/>
      <c r="S11" s="10"/>
      <c r="T11" s="10"/>
      <c r="U11" s="10"/>
      <c r="V11" s="10"/>
      <c r="W11" s="10"/>
      <c r="X11" s="10"/>
      <c r="Y11" s="10"/>
      <c r="Z11" s="10">
        <v>5</v>
      </c>
      <c r="AA11" s="10"/>
      <c r="AB11" s="10"/>
      <c r="AC11" s="10"/>
      <c r="AD11" s="10"/>
      <c r="AE11" s="10"/>
      <c r="AF11" s="10"/>
      <c r="AG11" s="11">
        <f t="shared" si="3"/>
        <v>45</v>
      </c>
    </row>
    <row r="12" spans="1:33">
      <c r="A12" s="1">
        <v>6.2</v>
      </c>
      <c r="B12" s="1" t="s">
        <v>7</v>
      </c>
      <c r="C12" s="1"/>
      <c r="D12" s="1"/>
      <c r="E12" s="1"/>
      <c r="F12" s="1"/>
      <c r="G12" s="1">
        <v>10</v>
      </c>
      <c r="H12" s="4"/>
      <c r="I12" s="1"/>
      <c r="J12" s="1">
        <v>5</v>
      </c>
      <c r="K12" s="1"/>
      <c r="L12" s="1"/>
      <c r="M12" s="1"/>
      <c r="N12" s="1"/>
      <c r="O12" s="1">
        <v>20</v>
      </c>
      <c r="P12" s="1"/>
      <c r="Q12" s="1"/>
      <c r="R12" s="10"/>
      <c r="S12" s="10">
        <v>10</v>
      </c>
      <c r="T12" s="10"/>
      <c r="U12" s="10"/>
      <c r="V12" s="10"/>
      <c r="W12" s="10">
        <v>5</v>
      </c>
      <c r="X12" s="10"/>
      <c r="Y12" s="10"/>
      <c r="Z12" s="10"/>
      <c r="AA12" s="10"/>
      <c r="AB12" s="10"/>
      <c r="AC12" s="10">
        <v>4</v>
      </c>
      <c r="AD12" s="10">
        <v>20</v>
      </c>
      <c r="AE12" s="10"/>
      <c r="AF12" s="10"/>
      <c r="AG12" s="11">
        <f t="shared" si="3"/>
        <v>74</v>
      </c>
    </row>
    <row r="13" spans="1:33">
      <c r="A13" s="1">
        <v>6.3</v>
      </c>
      <c r="B13" s="1" t="s">
        <v>8</v>
      </c>
      <c r="C13" s="1">
        <v>5</v>
      </c>
      <c r="D13" s="1"/>
      <c r="E13" s="1">
        <v>10</v>
      </c>
      <c r="F13" s="1"/>
      <c r="G13" s="1"/>
      <c r="H13" s="4"/>
      <c r="I13" s="1"/>
      <c r="J13" s="1"/>
      <c r="K13" s="1"/>
      <c r="L13" s="1">
        <v>20</v>
      </c>
      <c r="M13" s="1"/>
      <c r="N13" s="1"/>
      <c r="O13" s="1"/>
      <c r="P13" s="1"/>
      <c r="Q13" s="1"/>
      <c r="R13" s="10"/>
      <c r="S13" s="10"/>
      <c r="T13" s="10"/>
      <c r="U13" s="10"/>
      <c r="V13" s="10">
        <v>10</v>
      </c>
      <c r="W13" s="10"/>
      <c r="X13" s="10"/>
      <c r="Y13" s="10"/>
      <c r="Z13" s="10"/>
      <c r="AA13" s="10"/>
      <c r="AB13" s="10">
        <v>10</v>
      </c>
      <c r="AC13" s="10"/>
      <c r="AD13" s="10"/>
      <c r="AE13" s="10"/>
      <c r="AF13" s="10">
        <v>10</v>
      </c>
      <c r="AG13" s="11">
        <f t="shared" si="3"/>
        <v>65</v>
      </c>
    </row>
    <row r="14" spans="1:33">
      <c r="A14" s="1">
        <v>6.4</v>
      </c>
      <c r="B14" s="1" t="s">
        <v>9</v>
      </c>
      <c r="C14" s="1"/>
      <c r="D14" s="1"/>
      <c r="E14" s="1"/>
      <c r="F14" s="1"/>
      <c r="G14" s="1"/>
      <c r="H14" s="4">
        <v>5</v>
      </c>
      <c r="I14" s="1"/>
      <c r="J14" s="1"/>
      <c r="K14" s="1"/>
      <c r="L14" s="1"/>
      <c r="M14" s="1">
        <v>15</v>
      </c>
      <c r="N14" s="1"/>
      <c r="O14" s="1"/>
      <c r="P14" s="1">
        <v>5</v>
      </c>
      <c r="Q14" s="1"/>
      <c r="R14" s="10"/>
      <c r="S14" s="10"/>
      <c r="T14" s="10"/>
      <c r="U14" s="10">
        <v>10</v>
      </c>
      <c r="V14" s="10"/>
      <c r="W14" s="10"/>
      <c r="X14" s="10"/>
      <c r="Y14" s="10"/>
      <c r="Z14" s="10">
        <v>5</v>
      </c>
      <c r="AA14" s="10"/>
      <c r="AB14" s="10"/>
      <c r="AC14" s="10"/>
      <c r="AD14" s="10"/>
      <c r="AE14" s="10">
        <v>10</v>
      </c>
      <c r="AF14" s="10"/>
      <c r="AG14" s="11">
        <f t="shared" si="3"/>
        <v>50</v>
      </c>
    </row>
    <row r="15" spans="1:33">
      <c r="A15" s="1">
        <v>6.5</v>
      </c>
      <c r="B15" s="1" t="s">
        <v>26</v>
      </c>
      <c r="C15" s="1"/>
      <c r="D15" s="1">
        <v>5</v>
      </c>
      <c r="E15" s="1"/>
      <c r="F15" s="1"/>
      <c r="G15" s="1"/>
      <c r="H15" s="4"/>
      <c r="I15" s="1"/>
      <c r="J15" s="1"/>
      <c r="K15" s="1">
        <v>5</v>
      </c>
      <c r="L15" s="1"/>
      <c r="M15" s="1"/>
      <c r="N15" s="1"/>
      <c r="O15" s="1"/>
      <c r="P15" s="1">
        <v>10</v>
      </c>
      <c r="Q15" s="1"/>
      <c r="R15" s="10">
        <v>15</v>
      </c>
      <c r="S15" s="10"/>
      <c r="T15" s="10"/>
      <c r="U15" s="10"/>
      <c r="V15" s="10"/>
      <c r="W15" s="10"/>
      <c r="X15" s="10"/>
      <c r="Y15" s="10">
        <v>15</v>
      </c>
      <c r="Z15" s="10"/>
      <c r="AA15" s="10"/>
      <c r="AB15" s="10"/>
      <c r="AC15" s="10"/>
      <c r="AD15" s="10"/>
      <c r="AE15" s="10"/>
      <c r="AF15" s="10"/>
      <c r="AG15" s="11">
        <f t="shared" si="3"/>
        <v>50</v>
      </c>
    </row>
    <row r="16" spans="1:33">
      <c r="A16" s="1">
        <v>6.6</v>
      </c>
      <c r="B16" s="1" t="s">
        <v>27</v>
      </c>
      <c r="C16" s="1">
        <v>20</v>
      </c>
      <c r="D16" s="1"/>
      <c r="E16" s="1"/>
      <c r="F16" s="1"/>
      <c r="G16" s="1">
        <v>10</v>
      </c>
      <c r="H16" s="4"/>
      <c r="I16" s="1"/>
      <c r="J16" s="1"/>
      <c r="K16" s="1"/>
      <c r="L16" s="1"/>
      <c r="M16" s="1"/>
      <c r="N16" s="1">
        <v>15</v>
      </c>
      <c r="O16" s="1"/>
      <c r="P16" s="1"/>
      <c r="Q16" s="1">
        <v>5</v>
      </c>
      <c r="R16" s="10"/>
      <c r="S16" s="10"/>
      <c r="T16" s="10">
        <v>10</v>
      </c>
      <c r="U16" s="10">
        <v>20</v>
      </c>
      <c r="V16" s="10"/>
      <c r="W16" s="10">
        <v>14</v>
      </c>
      <c r="X16" s="10">
        <v>15</v>
      </c>
      <c r="Y16" s="10"/>
      <c r="Z16" s="10"/>
      <c r="AA16" s="10">
        <v>10</v>
      </c>
      <c r="AB16" s="10"/>
      <c r="AC16" s="10">
        <v>15</v>
      </c>
      <c r="AD16" s="10"/>
      <c r="AE16" s="10"/>
      <c r="AF16" s="10">
        <v>5</v>
      </c>
      <c r="AG16" s="11">
        <f t="shared" si="3"/>
        <v>139</v>
      </c>
    </row>
    <row r="17" spans="1:33">
      <c r="A17" s="7">
        <v>7</v>
      </c>
      <c r="B17" s="7" t="s">
        <v>10</v>
      </c>
      <c r="C17" s="7">
        <f>SUM(C18:C28)</f>
        <v>75</v>
      </c>
      <c r="D17" s="7">
        <f t="shared" ref="D17:AF17" si="8">SUM(D18:D28)</f>
        <v>60</v>
      </c>
      <c r="E17" s="7">
        <f t="shared" si="8"/>
        <v>60</v>
      </c>
      <c r="F17" s="7">
        <f t="shared" si="8"/>
        <v>100</v>
      </c>
      <c r="G17" s="7">
        <f t="shared" si="8"/>
        <v>75</v>
      </c>
      <c r="H17" s="7">
        <f t="shared" si="8"/>
        <v>110</v>
      </c>
      <c r="I17" s="7">
        <f t="shared" si="8"/>
        <v>95</v>
      </c>
      <c r="J17" s="7">
        <f t="shared" si="8"/>
        <v>105</v>
      </c>
      <c r="K17" s="7">
        <f t="shared" si="8"/>
        <v>90</v>
      </c>
      <c r="L17" s="7">
        <f t="shared" si="8"/>
        <v>113</v>
      </c>
      <c r="M17" s="7">
        <f t="shared" si="8"/>
        <v>80</v>
      </c>
      <c r="N17" s="7">
        <f t="shared" si="8"/>
        <v>100</v>
      </c>
      <c r="O17" s="7">
        <f t="shared" si="8"/>
        <v>95</v>
      </c>
      <c r="P17" s="7">
        <f t="shared" si="8"/>
        <v>105</v>
      </c>
      <c r="Q17" s="7">
        <f t="shared" si="8"/>
        <v>110</v>
      </c>
      <c r="R17" s="7">
        <f t="shared" si="8"/>
        <v>95</v>
      </c>
      <c r="S17" s="7">
        <f t="shared" si="8"/>
        <v>95</v>
      </c>
      <c r="T17" s="7">
        <f t="shared" si="8"/>
        <v>120</v>
      </c>
      <c r="U17" s="7">
        <f t="shared" si="8"/>
        <v>85</v>
      </c>
      <c r="V17" s="7">
        <f t="shared" si="8"/>
        <v>105</v>
      </c>
      <c r="W17" s="7">
        <f t="shared" si="8"/>
        <v>115</v>
      </c>
      <c r="X17" s="7">
        <f t="shared" si="8"/>
        <v>80</v>
      </c>
      <c r="Y17" s="7">
        <f t="shared" si="8"/>
        <v>115</v>
      </c>
      <c r="Z17" s="7">
        <f t="shared" si="8"/>
        <v>122</v>
      </c>
      <c r="AA17" s="7">
        <f t="shared" si="8"/>
        <v>140</v>
      </c>
      <c r="AB17" s="7">
        <f t="shared" si="8"/>
        <v>110</v>
      </c>
      <c r="AC17" s="7">
        <f t="shared" si="8"/>
        <v>75</v>
      </c>
      <c r="AD17" s="7">
        <f t="shared" si="8"/>
        <v>105</v>
      </c>
      <c r="AE17" s="7">
        <f t="shared" si="8"/>
        <v>120</v>
      </c>
      <c r="AF17" s="7">
        <f t="shared" si="8"/>
        <v>90</v>
      </c>
      <c r="AG17" s="11">
        <f t="shared" si="3"/>
        <v>2945</v>
      </c>
    </row>
    <row r="18" spans="1:33">
      <c r="A18" s="1">
        <v>7.1</v>
      </c>
      <c r="B18" s="1" t="s">
        <v>11</v>
      </c>
      <c r="C18" s="1">
        <v>5</v>
      </c>
      <c r="D18" s="1"/>
      <c r="E18" s="1"/>
      <c r="F18" s="1">
        <v>25</v>
      </c>
      <c r="G18" s="1"/>
      <c r="H18" s="4"/>
      <c r="I18" s="1">
        <v>15</v>
      </c>
      <c r="J18" s="1">
        <v>20</v>
      </c>
      <c r="K18" s="1">
        <v>15</v>
      </c>
      <c r="L18" s="1"/>
      <c r="M18" s="1"/>
      <c r="N18" s="1"/>
      <c r="O18" s="1">
        <v>25</v>
      </c>
      <c r="P18" s="1"/>
      <c r="Q18" s="1">
        <v>20</v>
      </c>
      <c r="R18" s="10">
        <v>20</v>
      </c>
      <c r="S18" s="10"/>
      <c r="T18" s="10">
        <v>10</v>
      </c>
      <c r="U18" s="10"/>
      <c r="V18" s="10">
        <v>15</v>
      </c>
      <c r="W18" s="10"/>
      <c r="X18" s="10">
        <v>25</v>
      </c>
      <c r="Y18" s="10">
        <v>30</v>
      </c>
      <c r="Z18" s="10"/>
      <c r="AA18" s="10">
        <v>20</v>
      </c>
      <c r="AB18" s="10"/>
      <c r="AC18" s="10">
        <v>15</v>
      </c>
      <c r="AD18" s="10">
        <v>15</v>
      </c>
      <c r="AE18" s="10">
        <v>20</v>
      </c>
      <c r="AF18" s="10"/>
      <c r="AG18" s="11">
        <f t="shared" si="3"/>
        <v>295</v>
      </c>
    </row>
    <row r="19" spans="1:33">
      <c r="A19" s="1">
        <v>7.2</v>
      </c>
      <c r="B19" s="1" t="s">
        <v>12</v>
      </c>
      <c r="C19" s="1">
        <v>10</v>
      </c>
      <c r="D19" s="1"/>
      <c r="E19" s="1">
        <v>15</v>
      </c>
      <c r="F19" s="1">
        <v>10</v>
      </c>
      <c r="G19" s="1">
        <v>10</v>
      </c>
      <c r="H19" s="4"/>
      <c r="I19" s="1">
        <v>15</v>
      </c>
      <c r="J19" s="1">
        <v>10</v>
      </c>
      <c r="K19" s="1">
        <v>25</v>
      </c>
      <c r="L19" s="1">
        <v>20</v>
      </c>
      <c r="M19" s="1">
        <v>20</v>
      </c>
      <c r="N19" s="1">
        <v>30</v>
      </c>
      <c r="O19" s="1"/>
      <c r="P19" s="1">
        <v>15</v>
      </c>
      <c r="Q19" s="1"/>
      <c r="R19" s="10"/>
      <c r="S19" s="10">
        <v>15</v>
      </c>
      <c r="T19" s="10"/>
      <c r="U19" s="10">
        <v>20</v>
      </c>
      <c r="V19" s="10">
        <v>10</v>
      </c>
      <c r="W19" s="10"/>
      <c r="X19" s="10"/>
      <c r="Y19" s="10">
        <v>15</v>
      </c>
      <c r="Z19" s="10">
        <v>12</v>
      </c>
      <c r="AA19" s="10"/>
      <c r="AB19" s="10">
        <v>20</v>
      </c>
      <c r="AC19" s="10"/>
      <c r="AD19" s="10">
        <v>20</v>
      </c>
      <c r="AE19" s="10"/>
      <c r="AF19" s="10">
        <v>10</v>
      </c>
      <c r="AG19" s="11">
        <f t="shared" si="3"/>
        <v>302</v>
      </c>
    </row>
    <row r="20" spans="1:33">
      <c r="A20" s="1">
        <v>7.3</v>
      </c>
      <c r="B20" s="1" t="s">
        <v>13</v>
      </c>
      <c r="C20" s="1">
        <v>40</v>
      </c>
      <c r="D20" s="1">
        <v>45</v>
      </c>
      <c r="E20" s="1">
        <v>30</v>
      </c>
      <c r="F20" s="1">
        <v>50</v>
      </c>
      <c r="G20" s="1">
        <v>50</v>
      </c>
      <c r="H20" s="4">
        <v>45</v>
      </c>
      <c r="I20" s="1">
        <v>40</v>
      </c>
      <c r="J20" s="1">
        <v>40</v>
      </c>
      <c r="K20" s="1">
        <v>40</v>
      </c>
      <c r="L20" s="1">
        <v>40</v>
      </c>
      <c r="M20" s="1">
        <v>45</v>
      </c>
      <c r="N20" s="1">
        <v>40</v>
      </c>
      <c r="O20" s="1">
        <v>40</v>
      </c>
      <c r="P20" s="1">
        <v>45</v>
      </c>
      <c r="Q20" s="1">
        <v>55</v>
      </c>
      <c r="R20" s="10">
        <v>40</v>
      </c>
      <c r="S20" s="10">
        <v>45</v>
      </c>
      <c r="T20" s="10">
        <v>50</v>
      </c>
      <c r="U20" s="10">
        <v>45</v>
      </c>
      <c r="V20" s="10">
        <v>40</v>
      </c>
      <c r="W20" s="10">
        <v>50</v>
      </c>
      <c r="X20" s="10">
        <v>45</v>
      </c>
      <c r="Y20" s="10">
        <v>30</v>
      </c>
      <c r="Z20" s="10">
        <v>50</v>
      </c>
      <c r="AA20" s="10">
        <v>45</v>
      </c>
      <c r="AB20" s="10">
        <v>45</v>
      </c>
      <c r="AC20" s="10">
        <v>45</v>
      </c>
      <c r="AD20" s="10">
        <v>40</v>
      </c>
      <c r="AE20" s="10">
        <v>45</v>
      </c>
      <c r="AF20" s="10">
        <v>40</v>
      </c>
      <c r="AG20" s="11">
        <f t="shared" si="3"/>
        <v>1300</v>
      </c>
    </row>
    <row r="21" spans="1:33">
      <c r="A21" s="1">
        <v>7.4</v>
      </c>
      <c r="B21" s="1" t="s">
        <v>14</v>
      </c>
      <c r="C21" s="1">
        <v>0</v>
      </c>
      <c r="D21" s="1">
        <v>10</v>
      </c>
      <c r="E21" s="1"/>
      <c r="F21" s="1">
        <v>5</v>
      </c>
      <c r="G21" s="1"/>
      <c r="H21" s="4">
        <v>15</v>
      </c>
      <c r="I21" s="1">
        <v>15</v>
      </c>
      <c r="J21" s="1"/>
      <c r="K21" s="1"/>
      <c r="L21" s="1"/>
      <c r="M21" s="1"/>
      <c r="N21" s="1"/>
      <c r="O21" s="1">
        <v>5</v>
      </c>
      <c r="P21" s="1"/>
      <c r="Q21" s="1">
        <v>20</v>
      </c>
      <c r="R21" s="10"/>
      <c r="S21" s="10"/>
      <c r="T21" s="10">
        <v>20</v>
      </c>
      <c r="U21" s="10"/>
      <c r="V21" s="10"/>
      <c r="W21" s="10"/>
      <c r="X21" s="10"/>
      <c r="Y21" s="10">
        <v>10</v>
      </c>
      <c r="Z21" s="10">
        <v>15</v>
      </c>
      <c r="AA21" s="10">
        <v>20</v>
      </c>
      <c r="AB21" s="10"/>
      <c r="AC21" s="10"/>
      <c r="AD21" s="10"/>
      <c r="AE21" s="10">
        <v>15</v>
      </c>
      <c r="AF21" s="10"/>
      <c r="AG21" s="11">
        <f t="shared" si="3"/>
        <v>150</v>
      </c>
    </row>
    <row r="22" spans="1:33">
      <c r="A22" s="1">
        <v>7.5</v>
      </c>
      <c r="B22" s="1" t="s">
        <v>15</v>
      </c>
      <c r="C22" s="1"/>
      <c r="D22" s="1"/>
      <c r="E22" s="1">
        <v>10</v>
      </c>
      <c r="F22" s="1"/>
      <c r="G22" s="1">
        <v>5</v>
      </c>
      <c r="H22" s="4"/>
      <c r="I22" s="1"/>
      <c r="J22" s="1">
        <v>15</v>
      </c>
      <c r="K22" s="1"/>
      <c r="L22" s="1"/>
      <c r="M22" s="1">
        <v>10</v>
      </c>
      <c r="N22" s="1">
        <v>10</v>
      </c>
      <c r="O22" s="1"/>
      <c r="P22" s="1">
        <v>15</v>
      </c>
      <c r="Q22" s="1"/>
      <c r="R22" s="10">
        <v>15</v>
      </c>
      <c r="S22" s="10"/>
      <c r="T22" s="10"/>
      <c r="U22" s="10"/>
      <c r="V22" s="10">
        <v>10</v>
      </c>
      <c r="W22" s="10"/>
      <c r="X22" s="10"/>
      <c r="Y22" s="10"/>
      <c r="Z22" s="10">
        <v>10</v>
      </c>
      <c r="AA22" s="10"/>
      <c r="AB22" s="10">
        <v>10</v>
      </c>
      <c r="AC22" s="10"/>
      <c r="AD22" s="10">
        <v>5</v>
      </c>
      <c r="AE22" s="10"/>
      <c r="AF22" s="10"/>
      <c r="AG22" s="11">
        <f t="shared" si="3"/>
        <v>115</v>
      </c>
    </row>
    <row r="23" spans="1:33">
      <c r="A23" s="1">
        <v>7.6</v>
      </c>
      <c r="B23" s="1" t="s">
        <v>18</v>
      </c>
      <c r="C23" s="1">
        <v>10</v>
      </c>
      <c r="D23" s="1"/>
      <c r="E23" s="1"/>
      <c r="F23" s="1"/>
      <c r="G23" s="1"/>
      <c r="H23" s="4">
        <v>20</v>
      </c>
      <c r="I23" s="1"/>
      <c r="J23" s="1"/>
      <c r="K23" s="1"/>
      <c r="L23" s="1"/>
      <c r="M23" s="1"/>
      <c r="N23" s="1">
        <v>5</v>
      </c>
      <c r="O23" s="1">
        <v>20</v>
      </c>
      <c r="P23" s="1"/>
      <c r="Q23" s="1"/>
      <c r="R23" s="10"/>
      <c r="S23" s="10">
        <v>10</v>
      </c>
      <c r="T23" s="10">
        <v>15</v>
      </c>
      <c r="U23" s="10"/>
      <c r="V23" s="10">
        <v>15</v>
      </c>
      <c r="W23" s="10"/>
      <c r="X23" s="10"/>
      <c r="Y23" s="10">
        <v>30</v>
      </c>
      <c r="Z23" s="10">
        <v>30</v>
      </c>
      <c r="AA23" s="10"/>
      <c r="AB23" s="10"/>
      <c r="AC23" s="10">
        <v>10</v>
      </c>
      <c r="AD23" s="10"/>
      <c r="AE23" s="10">
        <v>15</v>
      </c>
      <c r="AF23" s="10">
        <v>20</v>
      </c>
      <c r="AG23" s="11">
        <f t="shared" si="3"/>
        <v>200</v>
      </c>
    </row>
    <row r="24" spans="1:33">
      <c r="A24" s="1">
        <v>7.7</v>
      </c>
      <c r="B24" s="1" t="s">
        <v>19</v>
      </c>
      <c r="C24" s="1">
        <v>0</v>
      </c>
      <c r="D24" s="1"/>
      <c r="E24" s="1"/>
      <c r="F24" s="1">
        <v>10</v>
      </c>
      <c r="G24" s="1"/>
      <c r="H24" s="4"/>
      <c r="I24" s="1"/>
      <c r="J24" s="1">
        <v>5</v>
      </c>
      <c r="K24" s="1"/>
      <c r="L24" s="1">
        <v>3</v>
      </c>
      <c r="M24" s="1"/>
      <c r="N24" s="1">
        <v>5</v>
      </c>
      <c r="O24" s="1"/>
      <c r="P24" s="1">
        <v>5</v>
      </c>
      <c r="Q24" s="1"/>
      <c r="R24" s="10"/>
      <c r="S24" s="10">
        <v>5</v>
      </c>
      <c r="T24" s="10"/>
      <c r="U24" s="10">
        <v>5</v>
      </c>
      <c r="V24" s="10"/>
      <c r="W24" s="10">
        <v>40</v>
      </c>
      <c r="X24" s="10"/>
      <c r="Y24" s="10"/>
      <c r="Z24" s="10"/>
      <c r="AA24" s="10"/>
      <c r="AB24" s="10">
        <v>5</v>
      </c>
      <c r="AC24" s="10"/>
      <c r="AD24" s="10"/>
      <c r="AE24" s="10"/>
      <c r="AF24" s="10"/>
      <c r="AG24" s="11">
        <f t="shared" si="3"/>
        <v>83</v>
      </c>
    </row>
    <row r="25" spans="1:33">
      <c r="A25" s="1">
        <v>7.8</v>
      </c>
      <c r="B25" s="1" t="s">
        <v>20</v>
      </c>
      <c r="C25" s="1">
        <v>0</v>
      </c>
      <c r="D25" s="1">
        <v>5</v>
      </c>
      <c r="E25" s="1"/>
      <c r="F25" s="1"/>
      <c r="G25" s="1"/>
      <c r="H25" s="4">
        <v>5</v>
      </c>
      <c r="I25" s="1"/>
      <c r="J25" s="1">
        <v>5</v>
      </c>
      <c r="K25" s="1"/>
      <c r="L25" s="1">
        <v>10</v>
      </c>
      <c r="M25" s="1"/>
      <c r="N25" s="1"/>
      <c r="O25" s="1"/>
      <c r="P25" s="1">
        <v>15</v>
      </c>
      <c r="Q25" s="1"/>
      <c r="R25" s="10">
        <v>10</v>
      </c>
      <c r="S25" s="10"/>
      <c r="T25" s="10"/>
      <c r="U25" s="10">
        <v>15</v>
      </c>
      <c r="V25" s="10"/>
      <c r="W25" s="10">
        <v>10</v>
      </c>
      <c r="X25" s="10"/>
      <c r="Y25" s="10"/>
      <c r="Z25" s="10"/>
      <c r="AA25" s="10">
        <v>5</v>
      </c>
      <c r="AB25" s="10"/>
      <c r="AC25" s="10"/>
      <c r="AD25" s="10">
        <v>10</v>
      </c>
      <c r="AE25" s="10">
        <v>10</v>
      </c>
      <c r="AF25" s="10"/>
      <c r="AG25" s="11">
        <f t="shared" si="3"/>
        <v>100</v>
      </c>
    </row>
    <row r="26" spans="1:33">
      <c r="A26" s="1">
        <v>7.9</v>
      </c>
      <c r="B26" s="1" t="s">
        <v>21</v>
      </c>
      <c r="C26" s="1">
        <v>10</v>
      </c>
      <c r="D26" s="1"/>
      <c r="E26" s="1">
        <v>5</v>
      </c>
      <c r="F26" s="1"/>
      <c r="G26" s="1"/>
      <c r="H26" s="4">
        <v>15</v>
      </c>
      <c r="I26" s="1"/>
      <c r="J26" s="1">
        <v>10</v>
      </c>
      <c r="K26" s="1"/>
      <c r="L26" s="1">
        <v>15</v>
      </c>
      <c r="M26" s="1"/>
      <c r="N26" s="1">
        <v>10</v>
      </c>
      <c r="O26" s="1"/>
      <c r="P26" s="1"/>
      <c r="Q26" s="1">
        <v>15</v>
      </c>
      <c r="R26" s="10"/>
      <c r="S26" s="10"/>
      <c r="T26" s="10">
        <v>20</v>
      </c>
      <c r="U26" s="10"/>
      <c r="V26" s="10">
        <v>15</v>
      </c>
      <c r="W26" s="10"/>
      <c r="X26" s="10">
        <v>10</v>
      </c>
      <c r="Y26" s="10"/>
      <c r="Z26" s="10"/>
      <c r="AA26" s="10">
        <v>20</v>
      </c>
      <c r="AB26" s="10">
        <v>15</v>
      </c>
      <c r="AC26" s="10"/>
      <c r="AD26" s="10">
        <v>5</v>
      </c>
      <c r="AE26" s="10"/>
      <c r="AF26" s="10"/>
      <c r="AG26" s="11">
        <f t="shared" si="3"/>
        <v>165</v>
      </c>
    </row>
    <row r="27" spans="1:33">
      <c r="A27" s="6" t="s">
        <v>22</v>
      </c>
      <c r="B27" s="1" t="s">
        <v>16</v>
      </c>
      <c r="C27" s="1">
        <v>0</v>
      </c>
      <c r="D27" s="1"/>
      <c r="E27" s="1"/>
      <c r="F27" s="1"/>
      <c r="G27" s="1">
        <v>10</v>
      </c>
      <c r="H27" s="4">
        <v>10</v>
      </c>
      <c r="I27" s="1"/>
      <c r="J27" s="1"/>
      <c r="K27" s="1">
        <v>10</v>
      </c>
      <c r="L27" s="1">
        <v>20</v>
      </c>
      <c r="M27" s="1"/>
      <c r="N27" s="1"/>
      <c r="O27" s="1">
        <v>5</v>
      </c>
      <c r="P27" s="1">
        <v>10</v>
      </c>
      <c r="Q27" s="1"/>
      <c r="R27" s="10"/>
      <c r="S27" s="10">
        <v>20</v>
      </c>
      <c r="T27" s="10"/>
      <c r="U27" s="10"/>
      <c r="V27" s="10"/>
      <c r="W27" s="10">
        <v>15</v>
      </c>
      <c r="X27" s="10"/>
      <c r="Y27" s="10"/>
      <c r="Z27" s="10">
        <v>5</v>
      </c>
      <c r="AA27" s="10">
        <v>20</v>
      </c>
      <c r="AB27" s="10">
        <v>15</v>
      </c>
      <c r="AC27" s="10"/>
      <c r="AD27" s="10">
        <v>10</v>
      </c>
      <c r="AE27" s="10">
        <v>10</v>
      </c>
      <c r="AF27" s="10">
        <v>20</v>
      </c>
      <c r="AG27" s="11">
        <f t="shared" si="3"/>
        <v>180</v>
      </c>
    </row>
    <row r="28" spans="1:33" ht="15" thickBot="1">
      <c r="A28" s="1">
        <v>7.11</v>
      </c>
      <c r="B28" s="1" t="s">
        <v>17</v>
      </c>
      <c r="C28" s="1">
        <v>0</v>
      </c>
      <c r="D28" s="1"/>
      <c r="E28" s="1"/>
      <c r="F28" s="1"/>
      <c r="G28" s="1"/>
      <c r="H28" s="5"/>
      <c r="I28" s="1">
        <v>10</v>
      </c>
      <c r="J28" s="1"/>
      <c r="K28" s="1"/>
      <c r="L28" s="1">
        <v>5</v>
      </c>
      <c r="M28" s="1">
        <v>5</v>
      </c>
      <c r="N28" s="1"/>
      <c r="O28" s="1"/>
      <c r="P28" s="1"/>
      <c r="Q28" s="1"/>
      <c r="R28" s="10">
        <v>10</v>
      </c>
      <c r="S28" s="10"/>
      <c r="T28" s="10">
        <v>5</v>
      </c>
      <c r="U28" s="10"/>
      <c r="V28" s="10"/>
      <c r="W28" s="10"/>
      <c r="X28" s="10"/>
      <c r="Y28" s="10"/>
      <c r="Z28" s="10"/>
      <c r="AA28" s="10">
        <v>10</v>
      </c>
      <c r="AB28" s="10"/>
      <c r="AC28" s="10">
        <v>5</v>
      </c>
      <c r="AD28" s="10"/>
      <c r="AE28" s="10">
        <v>5</v>
      </c>
      <c r="AF28" s="10"/>
      <c r="AG28" s="11">
        <f t="shared" si="3"/>
        <v>55</v>
      </c>
    </row>
    <row r="32" spans="1:33">
      <c r="B32" s="1" t="s">
        <v>2</v>
      </c>
      <c r="C32" s="10">
        <f>AG5</f>
        <v>41400</v>
      </c>
    </row>
    <row r="33" spans="2:3">
      <c r="B33" s="1" t="s">
        <v>23</v>
      </c>
      <c r="C33" s="10">
        <f>AG6</f>
        <v>3600</v>
      </c>
    </row>
    <row r="34" spans="2:3">
      <c r="B34" s="1" t="s">
        <v>25</v>
      </c>
      <c r="C34" s="22">
        <f>AG8</f>
        <v>34432</v>
      </c>
    </row>
    <row r="35" spans="2:3">
      <c r="B35" s="1" t="s">
        <v>4</v>
      </c>
      <c r="C35" s="10">
        <f>AG9</f>
        <v>3368</v>
      </c>
    </row>
  </sheetData>
  <mergeCells count="1">
    <mergeCell ref="A1:A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workbookViewId="0">
      <pane xSplit="2" ySplit="2" topLeftCell="S10" activePane="bottomRight" state="frozen"/>
      <selection pane="topRight" activeCell="C1" sqref="C1"/>
      <selection pane="bottomLeft" activeCell="A3" sqref="A3"/>
      <selection pane="bottomRight" activeCell="AG18" sqref="AG18:AG28"/>
    </sheetView>
  </sheetViews>
  <sheetFormatPr defaultRowHeight="14.4"/>
  <cols>
    <col min="2" max="2" width="22.44140625" bestFit="1" customWidth="1"/>
    <col min="3" max="16" width="10.109375" bestFit="1" customWidth="1"/>
    <col min="17" max="17" width="9.5546875" bestFit="1" customWidth="1"/>
    <col min="18" max="30" width="9.6640625" customWidth="1"/>
    <col min="31" max="32" width="9.5546875" bestFit="1" customWidth="1"/>
  </cols>
  <sheetData>
    <row r="1" spans="1:34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4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34">
      <c r="A3" s="1" t="s">
        <v>1</v>
      </c>
      <c r="B3" s="1"/>
      <c r="C3" s="2">
        <v>43556</v>
      </c>
      <c r="D3" s="2">
        <v>43557</v>
      </c>
      <c r="E3" s="2">
        <v>43558</v>
      </c>
      <c r="F3" s="2">
        <v>43559</v>
      </c>
      <c r="G3" s="2">
        <v>43560</v>
      </c>
      <c r="H3" s="2">
        <v>43561</v>
      </c>
      <c r="I3" s="2">
        <v>43562</v>
      </c>
      <c r="J3" s="2">
        <v>43563</v>
      </c>
      <c r="K3" s="2">
        <v>43564</v>
      </c>
      <c r="L3" s="2">
        <v>43565</v>
      </c>
      <c r="M3" s="2">
        <v>43566</v>
      </c>
      <c r="N3" s="2">
        <v>43567</v>
      </c>
      <c r="O3" s="2">
        <v>43568</v>
      </c>
      <c r="P3" s="2">
        <v>43569</v>
      </c>
      <c r="Q3" s="2">
        <v>43570</v>
      </c>
      <c r="R3" s="2">
        <v>43571</v>
      </c>
      <c r="S3" s="2">
        <v>43572</v>
      </c>
      <c r="T3" s="2">
        <v>43573</v>
      </c>
      <c r="U3" s="2">
        <v>43574</v>
      </c>
      <c r="V3" s="2">
        <v>43575</v>
      </c>
      <c r="W3" s="2">
        <v>43576</v>
      </c>
      <c r="X3" s="2">
        <v>43577</v>
      </c>
      <c r="Y3" s="2">
        <v>43578</v>
      </c>
      <c r="Z3" s="2">
        <v>43579</v>
      </c>
      <c r="AA3" s="2">
        <v>43580</v>
      </c>
      <c r="AB3" s="2">
        <v>43581</v>
      </c>
      <c r="AC3" s="2">
        <v>43582</v>
      </c>
      <c r="AD3" s="2">
        <v>43583</v>
      </c>
      <c r="AE3" s="2">
        <v>43584</v>
      </c>
      <c r="AF3" s="2">
        <v>43585</v>
      </c>
      <c r="AG3" s="11" t="s">
        <v>28</v>
      </c>
    </row>
    <row r="4" spans="1:34">
      <c r="A4" s="1"/>
      <c r="B4" s="1" t="s">
        <v>24</v>
      </c>
      <c r="C4" s="9">
        <f>C8/C5</f>
        <v>0.81159420289855078</v>
      </c>
      <c r="D4" s="9">
        <f t="shared" ref="D4:AF4" si="0">D8/D5</f>
        <v>0.84057971014492749</v>
      </c>
      <c r="E4" s="9">
        <f t="shared" si="0"/>
        <v>0.82608695652173914</v>
      </c>
      <c r="F4" s="9">
        <f t="shared" si="0"/>
        <v>0.82608695652173914</v>
      </c>
      <c r="G4" s="9">
        <f t="shared" si="0"/>
        <v>0.82246376811594202</v>
      </c>
      <c r="H4" s="9">
        <f t="shared" si="0"/>
        <v>0.8188405797101449</v>
      </c>
      <c r="I4" s="9">
        <f t="shared" si="0"/>
        <v>0.82608695652173914</v>
      </c>
      <c r="J4" s="9">
        <f t="shared" si="0"/>
        <v>0.82608695652173914</v>
      </c>
      <c r="K4" s="9">
        <f t="shared" si="0"/>
        <v>0.84057971014492749</v>
      </c>
      <c r="L4" s="9">
        <f t="shared" si="0"/>
        <v>0.85869565217391308</v>
      </c>
      <c r="M4" s="9">
        <f t="shared" si="0"/>
        <v>0.85144927536231885</v>
      </c>
      <c r="N4" s="9">
        <f t="shared" si="0"/>
        <v>0.84420289855072461</v>
      </c>
      <c r="O4" s="9">
        <f t="shared" si="0"/>
        <v>0.82608695652173914</v>
      </c>
      <c r="P4" s="9">
        <f t="shared" si="0"/>
        <v>0.82246376811594202</v>
      </c>
      <c r="Q4" s="9">
        <f t="shared" si="0"/>
        <v>0.81521739130434778</v>
      </c>
      <c r="R4" s="9">
        <f t="shared" si="0"/>
        <v>0.82608695652173914</v>
      </c>
      <c r="S4" s="9">
        <f t="shared" si="0"/>
        <v>0.82608695652173914</v>
      </c>
      <c r="T4" s="9">
        <f t="shared" si="0"/>
        <v>0.81159420289855078</v>
      </c>
      <c r="U4" s="9">
        <f t="shared" si="0"/>
        <v>0.82246376811594202</v>
      </c>
      <c r="V4" s="9">
        <f t="shared" si="0"/>
        <v>0.78985507246376807</v>
      </c>
      <c r="W4" s="9">
        <f t="shared" si="0"/>
        <v>0.82246376811594202</v>
      </c>
      <c r="X4" s="9">
        <f t="shared" si="0"/>
        <v>0.82028985507246377</v>
      </c>
      <c r="Y4" s="9">
        <f t="shared" si="0"/>
        <v>0.82608695652173914</v>
      </c>
      <c r="Z4" s="9">
        <f t="shared" si="0"/>
        <v>0.81521739130434778</v>
      </c>
      <c r="AA4" s="9">
        <f t="shared" si="0"/>
        <v>0.8318840579710145</v>
      </c>
      <c r="AB4" s="9">
        <f t="shared" si="0"/>
        <v>0.83333333333333337</v>
      </c>
      <c r="AC4" s="9">
        <f t="shared" si="0"/>
        <v>0.81159420289855078</v>
      </c>
      <c r="AD4" s="9">
        <f t="shared" si="0"/>
        <v>0.80072463768115942</v>
      </c>
      <c r="AE4" s="9">
        <f t="shared" si="0"/>
        <v>0.8188405797101449</v>
      </c>
      <c r="AF4" s="9">
        <f t="shared" si="0"/>
        <v>0.82246376811594202</v>
      </c>
      <c r="AG4" s="20">
        <f>AVERAGE(C4:AF4)</f>
        <v>0.82451690821256018</v>
      </c>
    </row>
    <row r="5" spans="1:34">
      <c r="A5" s="1">
        <v>1</v>
      </c>
      <c r="B5" s="1" t="s">
        <v>2</v>
      </c>
      <c r="C5" s="1">
        <f>23*60</f>
        <v>1380</v>
      </c>
      <c r="D5" s="1">
        <f t="shared" ref="D5:AF5" si="1">23*60</f>
        <v>1380</v>
      </c>
      <c r="E5" s="1">
        <f t="shared" si="1"/>
        <v>1380</v>
      </c>
      <c r="F5" s="1">
        <f t="shared" si="1"/>
        <v>1380</v>
      </c>
      <c r="G5" s="1">
        <f t="shared" si="1"/>
        <v>1380</v>
      </c>
      <c r="H5" s="1">
        <f t="shared" si="1"/>
        <v>1380</v>
      </c>
      <c r="I5" s="1">
        <f t="shared" si="1"/>
        <v>1380</v>
      </c>
      <c r="J5" s="1">
        <f t="shared" si="1"/>
        <v>1380</v>
      </c>
      <c r="K5" s="1">
        <f t="shared" si="1"/>
        <v>1380</v>
      </c>
      <c r="L5" s="1">
        <f t="shared" si="1"/>
        <v>1380</v>
      </c>
      <c r="M5" s="1">
        <f t="shared" si="1"/>
        <v>1380</v>
      </c>
      <c r="N5" s="1">
        <f t="shared" si="1"/>
        <v>1380</v>
      </c>
      <c r="O5" s="1">
        <f t="shared" si="1"/>
        <v>1380</v>
      </c>
      <c r="P5" s="1">
        <f t="shared" si="1"/>
        <v>1380</v>
      </c>
      <c r="Q5" s="1">
        <f t="shared" si="1"/>
        <v>1380</v>
      </c>
      <c r="R5" s="1">
        <f t="shared" si="1"/>
        <v>1380</v>
      </c>
      <c r="S5" s="1">
        <f t="shared" si="1"/>
        <v>1380</v>
      </c>
      <c r="T5" s="1">
        <f t="shared" si="1"/>
        <v>1380</v>
      </c>
      <c r="U5" s="1">
        <f t="shared" si="1"/>
        <v>1380</v>
      </c>
      <c r="V5" s="1">
        <f t="shared" si="1"/>
        <v>1380</v>
      </c>
      <c r="W5" s="1">
        <f t="shared" si="1"/>
        <v>1380</v>
      </c>
      <c r="X5" s="1">
        <f t="shared" si="1"/>
        <v>1380</v>
      </c>
      <c r="Y5" s="1">
        <f t="shared" si="1"/>
        <v>1380</v>
      </c>
      <c r="Z5" s="1">
        <f t="shared" si="1"/>
        <v>1380</v>
      </c>
      <c r="AA5" s="1">
        <f t="shared" si="1"/>
        <v>1380</v>
      </c>
      <c r="AB5" s="1">
        <f t="shared" si="1"/>
        <v>1380</v>
      </c>
      <c r="AC5" s="1">
        <f t="shared" si="1"/>
        <v>1380</v>
      </c>
      <c r="AD5" s="1">
        <f t="shared" si="1"/>
        <v>1380</v>
      </c>
      <c r="AE5" s="1">
        <f t="shared" si="1"/>
        <v>1380</v>
      </c>
      <c r="AF5" s="1">
        <f t="shared" si="1"/>
        <v>1380</v>
      </c>
      <c r="AG5" s="19">
        <f>SUM(C5:AF5)</f>
        <v>41400</v>
      </c>
    </row>
    <row r="6" spans="1:34">
      <c r="A6" s="1">
        <v>2</v>
      </c>
      <c r="B6" s="1" t="s">
        <v>23</v>
      </c>
      <c r="C6" s="1">
        <f>2*60</f>
        <v>120</v>
      </c>
      <c r="D6" s="1">
        <f t="shared" ref="D6:AF6" si="2">2*60</f>
        <v>120</v>
      </c>
      <c r="E6" s="1">
        <f t="shared" si="2"/>
        <v>120</v>
      </c>
      <c r="F6" s="1">
        <f t="shared" si="2"/>
        <v>120</v>
      </c>
      <c r="G6" s="1">
        <f t="shared" si="2"/>
        <v>120</v>
      </c>
      <c r="H6" s="1">
        <f t="shared" si="2"/>
        <v>120</v>
      </c>
      <c r="I6" s="1">
        <f t="shared" si="2"/>
        <v>120</v>
      </c>
      <c r="J6" s="1">
        <f t="shared" si="2"/>
        <v>120</v>
      </c>
      <c r="K6" s="1">
        <f t="shared" si="2"/>
        <v>120</v>
      </c>
      <c r="L6" s="1">
        <f t="shared" si="2"/>
        <v>120</v>
      </c>
      <c r="M6" s="1">
        <f t="shared" si="2"/>
        <v>120</v>
      </c>
      <c r="N6" s="1">
        <f t="shared" si="2"/>
        <v>120</v>
      </c>
      <c r="O6" s="1">
        <f t="shared" si="2"/>
        <v>120</v>
      </c>
      <c r="P6" s="1">
        <f t="shared" si="2"/>
        <v>120</v>
      </c>
      <c r="Q6" s="1">
        <f t="shared" si="2"/>
        <v>120</v>
      </c>
      <c r="R6" s="1">
        <f t="shared" si="2"/>
        <v>120</v>
      </c>
      <c r="S6" s="1">
        <f t="shared" si="2"/>
        <v>120</v>
      </c>
      <c r="T6" s="1">
        <f t="shared" si="2"/>
        <v>120</v>
      </c>
      <c r="U6" s="1">
        <f t="shared" si="2"/>
        <v>120</v>
      </c>
      <c r="V6" s="1">
        <f t="shared" si="2"/>
        <v>120</v>
      </c>
      <c r="W6" s="1">
        <f t="shared" si="2"/>
        <v>120</v>
      </c>
      <c r="X6" s="1">
        <f t="shared" si="2"/>
        <v>120</v>
      </c>
      <c r="Y6" s="1">
        <f t="shared" si="2"/>
        <v>120</v>
      </c>
      <c r="Z6" s="1">
        <f t="shared" si="2"/>
        <v>120</v>
      </c>
      <c r="AA6" s="1">
        <f t="shared" si="2"/>
        <v>120</v>
      </c>
      <c r="AB6" s="1">
        <f t="shared" si="2"/>
        <v>120</v>
      </c>
      <c r="AC6" s="1">
        <f t="shared" si="2"/>
        <v>120</v>
      </c>
      <c r="AD6" s="1">
        <f t="shared" si="2"/>
        <v>120</v>
      </c>
      <c r="AE6" s="1">
        <f t="shared" si="2"/>
        <v>120</v>
      </c>
      <c r="AF6" s="1">
        <f t="shared" si="2"/>
        <v>120</v>
      </c>
      <c r="AG6" s="19">
        <f t="shared" ref="AG6:AG28" si="3">SUM(C6:AF6)</f>
        <v>3600</v>
      </c>
    </row>
    <row r="7" spans="1:34">
      <c r="A7" s="1">
        <v>2</v>
      </c>
      <c r="B7" s="1" t="s">
        <v>3</v>
      </c>
      <c r="C7" s="1">
        <f>C5-C6</f>
        <v>1260</v>
      </c>
      <c r="D7" s="1">
        <f t="shared" ref="D7:AF7" si="4">D5-D6</f>
        <v>1260</v>
      </c>
      <c r="E7" s="1">
        <f t="shared" si="4"/>
        <v>1260</v>
      </c>
      <c r="F7" s="1">
        <f t="shared" si="4"/>
        <v>1260</v>
      </c>
      <c r="G7" s="1">
        <f t="shared" si="4"/>
        <v>1260</v>
      </c>
      <c r="H7" s="1">
        <f t="shared" si="4"/>
        <v>1260</v>
      </c>
      <c r="I7" s="1">
        <f t="shared" si="4"/>
        <v>1260</v>
      </c>
      <c r="J7" s="1">
        <f t="shared" si="4"/>
        <v>1260</v>
      </c>
      <c r="K7" s="1">
        <f t="shared" si="4"/>
        <v>1260</v>
      </c>
      <c r="L7" s="1">
        <f t="shared" si="4"/>
        <v>1260</v>
      </c>
      <c r="M7" s="1">
        <f t="shared" si="4"/>
        <v>1260</v>
      </c>
      <c r="N7" s="1">
        <f t="shared" si="4"/>
        <v>1260</v>
      </c>
      <c r="O7" s="1">
        <f t="shared" si="4"/>
        <v>1260</v>
      </c>
      <c r="P7" s="1">
        <f t="shared" si="4"/>
        <v>1260</v>
      </c>
      <c r="Q7" s="1">
        <f t="shared" si="4"/>
        <v>1260</v>
      </c>
      <c r="R7" s="1">
        <f t="shared" si="4"/>
        <v>1260</v>
      </c>
      <c r="S7" s="1">
        <f t="shared" si="4"/>
        <v>1260</v>
      </c>
      <c r="T7" s="1">
        <f t="shared" si="4"/>
        <v>1260</v>
      </c>
      <c r="U7" s="1">
        <f t="shared" si="4"/>
        <v>1260</v>
      </c>
      <c r="V7" s="1">
        <f t="shared" si="4"/>
        <v>1260</v>
      </c>
      <c r="W7" s="1">
        <f t="shared" si="4"/>
        <v>1260</v>
      </c>
      <c r="X7" s="1">
        <f t="shared" si="4"/>
        <v>1260</v>
      </c>
      <c r="Y7" s="1">
        <f t="shared" si="4"/>
        <v>1260</v>
      </c>
      <c r="Z7" s="1">
        <f t="shared" si="4"/>
        <v>1260</v>
      </c>
      <c r="AA7" s="1">
        <f t="shared" si="4"/>
        <v>1260</v>
      </c>
      <c r="AB7" s="1">
        <f t="shared" si="4"/>
        <v>1260</v>
      </c>
      <c r="AC7" s="1">
        <f t="shared" si="4"/>
        <v>1260</v>
      </c>
      <c r="AD7" s="1">
        <f t="shared" si="4"/>
        <v>1260</v>
      </c>
      <c r="AE7" s="1">
        <f t="shared" si="4"/>
        <v>1260</v>
      </c>
      <c r="AF7" s="1">
        <f t="shared" si="4"/>
        <v>1260</v>
      </c>
      <c r="AG7" s="19">
        <f t="shared" si="3"/>
        <v>37800</v>
      </c>
      <c r="AH7" s="13"/>
    </row>
    <row r="8" spans="1:34">
      <c r="A8" s="1">
        <v>3</v>
      </c>
      <c r="B8" s="1" t="s">
        <v>25</v>
      </c>
      <c r="C8" s="3">
        <f>C7-C9</f>
        <v>1120</v>
      </c>
      <c r="D8" s="3">
        <f t="shared" ref="D8:AF8" si="5">D7-D9</f>
        <v>1160</v>
      </c>
      <c r="E8" s="3">
        <f t="shared" si="5"/>
        <v>1140</v>
      </c>
      <c r="F8" s="3">
        <f t="shared" si="5"/>
        <v>1140</v>
      </c>
      <c r="G8" s="3">
        <f t="shared" si="5"/>
        <v>1135</v>
      </c>
      <c r="H8" s="3">
        <f t="shared" si="5"/>
        <v>1130</v>
      </c>
      <c r="I8" s="3">
        <f t="shared" si="5"/>
        <v>1140</v>
      </c>
      <c r="J8" s="3">
        <f t="shared" si="5"/>
        <v>1140</v>
      </c>
      <c r="K8" s="3">
        <f t="shared" si="5"/>
        <v>1160</v>
      </c>
      <c r="L8" s="3">
        <f t="shared" si="5"/>
        <v>1185</v>
      </c>
      <c r="M8" s="3">
        <f t="shared" si="5"/>
        <v>1175</v>
      </c>
      <c r="N8" s="3">
        <f t="shared" si="5"/>
        <v>1165</v>
      </c>
      <c r="O8" s="3">
        <f t="shared" si="5"/>
        <v>1140</v>
      </c>
      <c r="P8" s="3">
        <f t="shared" si="5"/>
        <v>1135</v>
      </c>
      <c r="Q8" s="3">
        <f t="shared" si="5"/>
        <v>1125</v>
      </c>
      <c r="R8" s="3">
        <f t="shared" si="5"/>
        <v>1140</v>
      </c>
      <c r="S8" s="3">
        <f t="shared" si="5"/>
        <v>1140</v>
      </c>
      <c r="T8" s="3">
        <f t="shared" si="5"/>
        <v>1120</v>
      </c>
      <c r="U8" s="3">
        <f t="shared" si="5"/>
        <v>1135</v>
      </c>
      <c r="V8" s="3">
        <f t="shared" si="5"/>
        <v>1090</v>
      </c>
      <c r="W8" s="3">
        <f t="shared" si="5"/>
        <v>1135</v>
      </c>
      <c r="X8" s="3">
        <f t="shared" si="5"/>
        <v>1132</v>
      </c>
      <c r="Y8" s="3">
        <f t="shared" si="5"/>
        <v>1140</v>
      </c>
      <c r="Z8" s="3">
        <f t="shared" si="5"/>
        <v>1125</v>
      </c>
      <c r="AA8" s="3">
        <f t="shared" si="5"/>
        <v>1148</v>
      </c>
      <c r="AB8" s="3">
        <f t="shared" si="5"/>
        <v>1150</v>
      </c>
      <c r="AC8" s="3">
        <f t="shared" si="5"/>
        <v>1120</v>
      </c>
      <c r="AD8" s="3">
        <f t="shared" si="5"/>
        <v>1105</v>
      </c>
      <c r="AE8" s="3">
        <f t="shared" si="5"/>
        <v>1130</v>
      </c>
      <c r="AF8" s="3">
        <f t="shared" si="5"/>
        <v>1135</v>
      </c>
      <c r="AG8" s="19">
        <f t="shared" si="3"/>
        <v>34135</v>
      </c>
      <c r="AH8" s="13"/>
    </row>
    <row r="9" spans="1:34">
      <c r="A9" s="1">
        <v>4</v>
      </c>
      <c r="B9" s="1" t="s">
        <v>4</v>
      </c>
      <c r="C9" s="1">
        <f>C10+C17</f>
        <v>140</v>
      </c>
      <c r="D9" s="1">
        <f t="shared" ref="D9:AF9" si="6">D10+D17</f>
        <v>100</v>
      </c>
      <c r="E9" s="1">
        <f t="shared" si="6"/>
        <v>120</v>
      </c>
      <c r="F9" s="1">
        <f t="shared" si="6"/>
        <v>120</v>
      </c>
      <c r="G9" s="1">
        <f t="shared" si="6"/>
        <v>125</v>
      </c>
      <c r="H9" s="1">
        <f t="shared" si="6"/>
        <v>130</v>
      </c>
      <c r="I9" s="1">
        <f t="shared" si="6"/>
        <v>120</v>
      </c>
      <c r="J9" s="1">
        <f t="shared" si="6"/>
        <v>120</v>
      </c>
      <c r="K9" s="1">
        <f t="shared" si="6"/>
        <v>100</v>
      </c>
      <c r="L9" s="1">
        <f t="shared" si="6"/>
        <v>75</v>
      </c>
      <c r="M9" s="1">
        <f t="shared" si="6"/>
        <v>85</v>
      </c>
      <c r="N9" s="1">
        <f t="shared" si="6"/>
        <v>95</v>
      </c>
      <c r="O9" s="1">
        <f t="shared" si="6"/>
        <v>120</v>
      </c>
      <c r="P9" s="1">
        <f t="shared" si="6"/>
        <v>125</v>
      </c>
      <c r="Q9" s="1">
        <f t="shared" si="6"/>
        <v>135</v>
      </c>
      <c r="R9" s="1">
        <f t="shared" si="6"/>
        <v>120</v>
      </c>
      <c r="S9" s="1">
        <f t="shared" si="6"/>
        <v>120</v>
      </c>
      <c r="T9" s="1">
        <f t="shared" si="6"/>
        <v>140</v>
      </c>
      <c r="U9" s="1">
        <f t="shared" si="6"/>
        <v>125</v>
      </c>
      <c r="V9" s="1">
        <f t="shared" si="6"/>
        <v>170</v>
      </c>
      <c r="W9" s="1">
        <f t="shared" si="6"/>
        <v>125</v>
      </c>
      <c r="X9" s="1">
        <f t="shared" si="6"/>
        <v>128</v>
      </c>
      <c r="Y9" s="1">
        <f t="shared" si="6"/>
        <v>120</v>
      </c>
      <c r="Z9" s="1">
        <f t="shared" si="6"/>
        <v>135</v>
      </c>
      <c r="AA9" s="1">
        <f t="shared" si="6"/>
        <v>112</v>
      </c>
      <c r="AB9" s="1">
        <f t="shared" si="6"/>
        <v>110</v>
      </c>
      <c r="AC9" s="1">
        <f t="shared" si="6"/>
        <v>140</v>
      </c>
      <c r="AD9" s="1">
        <f t="shared" si="6"/>
        <v>155</v>
      </c>
      <c r="AE9" s="1">
        <f t="shared" si="6"/>
        <v>130</v>
      </c>
      <c r="AF9" s="1">
        <f t="shared" si="6"/>
        <v>125</v>
      </c>
      <c r="AG9" s="19">
        <f t="shared" si="3"/>
        <v>3665</v>
      </c>
      <c r="AH9" s="14"/>
    </row>
    <row r="10" spans="1:34">
      <c r="A10" s="7">
        <v>6</v>
      </c>
      <c r="B10" s="7" t="s">
        <v>5</v>
      </c>
      <c r="C10" s="7">
        <f>SUM(C11:C16)</f>
        <v>20</v>
      </c>
      <c r="D10" s="7">
        <f t="shared" ref="D10:Q10" si="7">SUM(D11:D16)</f>
        <v>5</v>
      </c>
      <c r="E10" s="7">
        <f t="shared" si="7"/>
        <v>10</v>
      </c>
      <c r="F10" s="7">
        <f t="shared" si="7"/>
        <v>15</v>
      </c>
      <c r="G10" s="7">
        <f t="shared" si="7"/>
        <v>15</v>
      </c>
      <c r="H10" s="7">
        <f t="shared" si="7"/>
        <v>15</v>
      </c>
      <c r="I10" s="7">
        <f t="shared" si="7"/>
        <v>5</v>
      </c>
      <c r="J10" s="7">
        <f t="shared" si="7"/>
        <v>15</v>
      </c>
      <c r="K10" s="7">
        <f t="shared" si="7"/>
        <v>5</v>
      </c>
      <c r="L10" s="7">
        <f t="shared" si="7"/>
        <v>10</v>
      </c>
      <c r="M10" s="7">
        <f t="shared" si="7"/>
        <v>10</v>
      </c>
      <c r="N10" s="7">
        <f t="shared" si="7"/>
        <v>15</v>
      </c>
      <c r="O10" s="7">
        <f t="shared" si="7"/>
        <v>10</v>
      </c>
      <c r="P10" s="7">
        <f t="shared" si="7"/>
        <v>10</v>
      </c>
      <c r="Q10" s="7">
        <f t="shared" si="7"/>
        <v>5</v>
      </c>
      <c r="R10" s="7">
        <f t="shared" ref="R10" si="8">SUM(R11:R16)</f>
        <v>5</v>
      </c>
      <c r="S10" s="7">
        <f t="shared" ref="S10" si="9">SUM(S11:S16)</f>
        <v>10</v>
      </c>
      <c r="T10" s="7">
        <f t="shared" ref="T10" si="10">SUM(T11:T16)</f>
        <v>5</v>
      </c>
      <c r="U10" s="7">
        <f t="shared" ref="U10" si="11">SUM(U11:U16)</f>
        <v>5</v>
      </c>
      <c r="V10" s="7">
        <f t="shared" ref="V10" si="12">SUM(V11:V16)</f>
        <v>5</v>
      </c>
      <c r="W10" s="7">
        <f t="shared" ref="W10" si="13">SUM(W11:W16)</f>
        <v>15</v>
      </c>
      <c r="X10" s="7">
        <f t="shared" ref="X10" si="14">SUM(X11:X16)</f>
        <v>23</v>
      </c>
      <c r="Y10" s="7">
        <f t="shared" ref="Y10" si="15">SUM(Y11:Y16)</f>
        <v>10</v>
      </c>
      <c r="Z10" s="7">
        <f t="shared" ref="Z10" si="16">SUM(Z11:Z16)</f>
        <v>15</v>
      </c>
      <c r="AA10" s="7">
        <f t="shared" ref="AA10" si="17">SUM(AA11:AA16)</f>
        <v>15</v>
      </c>
      <c r="AB10" s="7">
        <f t="shared" ref="AB10" si="18">SUM(AB11:AB16)</f>
        <v>5</v>
      </c>
      <c r="AC10" s="7">
        <f t="shared" ref="AC10" si="19">SUM(AC11:AC16)</f>
        <v>5</v>
      </c>
      <c r="AD10" s="7">
        <f t="shared" ref="AD10" si="20">SUM(AD11:AD16)</f>
        <v>10</v>
      </c>
      <c r="AE10" s="7">
        <f t="shared" ref="AE10" si="21">SUM(AE11:AE16)</f>
        <v>5</v>
      </c>
      <c r="AF10" s="7">
        <f t="shared" ref="AF10" si="22">SUM(AF11:AF16)</f>
        <v>15</v>
      </c>
      <c r="AG10" s="19">
        <f t="shared" si="3"/>
        <v>313</v>
      </c>
      <c r="AH10" s="13"/>
    </row>
    <row r="11" spans="1:34">
      <c r="A11" s="1">
        <v>6.1</v>
      </c>
      <c r="B11" s="1" t="s">
        <v>6</v>
      </c>
      <c r="C11" s="1">
        <v>5</v>
      </c>
      <c r="D11" s="1"/>
      <c r="E11" s="1">
        <v>5</v>
      </c>
      <c r="F11" s="1"/>
      <c r="G11" s="1"/>
      <c r="H11" s="4"/>
      <c r="I11" s="1"/>
      <c r="J11" s="1"/>
      <c r="K11" s="1"/>
      <c r="L11" s="1"/>
      <c r="M11" s="1">
        <v>10</v>
      </c>
      <c r="N11" s="1"/>
      <c r="O11" s="1"/>
      <c r="P11" s="1"/>
      <c r="Q11" s="1"/>
      <c r="R11" s="10"/>
      <c r="S11" s="10"/>
      <c r="T11" s="10"/>
      <c r="U11" s="10"/>
      <c r="V11" s="10">
        <v>5</v>
      </c>
      <c r="W11" s="10"/>
      <c r="X11" s="10"/>
      <c r="Y11" s="10"/>
      <c r="Z11" s="10"/>
      <c r="AA11" s="10">
        <v>10</v>
      </c>
      <c r="AB11" s="10"/>
      <c r="AC11" s="10"/>
      <c r="AD11" s="10"/>
      <c r="AE11" s="10">
        <v>5</v>
      </c>
      <c r="AF11" s="10"/>
      <c r="AG11" s="19">
        <f t="shared" si="3"/>
        <v>40</v>
      </c>
      <c r="AH11" s="13"/>
    </row>
    <row r="12" spans="1:34">
      <c r="A12" s="1">
        <v>6.2</v>
      </c>
      <c r="B12" s="1" t="s">
        <v>7</v>
      </c>
      <c r="C12" s="1"/>
      <c r="D12" s="1"/>
      <c r="E12" s="1"/>
      <c r="F12" s="1"/>
      <c r="G12" s="1">
        <v>15</v>
      </c>
      <c r="H12" s="4"/>
      <c r="I12" s="1"/>
      <c r="J12" s="1">
        <v>10</v>
      </c>
      <c r="K12" s="1"/>
      <c r="L12" s="1"/>
      <c r="M12" s="1"/>
      <c r="N12" s="1"/>
      <c r="O12" s="1"/>
      <c r="P12" s="1">
        <v>10</v>
      </c>
      <c r="Q12" s="1"/>
      <c r="R12" s="10"/>
      <c r="S12" s="10">
        <v>10</v>
      </c>
      <c r="T12" s="10"/>
      <c r="U12" s="10"/>
      <c r="V12" s="10"/>
      <c r="W12" s="10"/>
      <c r="X12" s="10">
        <v>15</v>
      </c>
      <c r="Y12" s="10"/>
      <c r="Z12" s="10"/>
      <c r="AA12" s="10"/>
      <c r="AB12" s="10">
        <v>5</v>
      </c>
      <c r="AC12" s="10"/>
      <c r="AD12" s="10"/>
      <c r="AE12" s="10"/>
      <c r="AF12" s="10"/>
      <c r="AG12" s="19">
        <f t="shared" si="3"/>
        <v>65</v>
      </c>
    </row>
    <row r="13" spans="1:34">
      <c r="A13" s="1">
        <v>6.3</v>
      </c>
      <c r="B13" s="1" t="s">
        <v>8</v>
      </c>
      <c r="C13" s="1"/>
      <c r="D13" s="1"/>
      <c r="E13" s="1"/>
      <c r="F13" s="1"/>
      <c r="G13" s="1"/>
      <c r="H13" s="4"/>
      <c r="I13" s="1"/>
      <c r="J13" s="1"/>
      <c r="K13" s="1"/>
      <c r="L13" s="1"/>
      <c r="M13" s="1"/>
      <c r="N13" s="1"/>
      <c r="O13" s="1"/>
      <c r="P13" s="1"/>
      <c r="Q13" s="1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9">
        <f t="shared" si="3"/>
        <v>0</v>
      </c>
    </row>
    <row r="14" spans="1:34">
      <c r="A14" s="1">
        <v>6.4</v>
      </c>
      <c r="B14" s="1" t="s">
        <v>9</v>
      </c>
      <c r="C14" s="1">
        <v>5</v>
      </c>
      <c r="D14" s="1">
        <v>5</v>
      </c>
      <c r="E14" s="1"/>
      <c r="F14" s="1"/>
      <c r="G14" s="1"/>
      <c r="H14" s="4"/>
      <c r="I14" s="1">
        <v>5</v>
      </c>
      <c r="J14" s="1"/>
      <c r="K14" s="1"/>
      <c r="L14" s="1"/>
      <c r="M14" s="1"/>
      <c r="N14" s="1"/>
      <c r="O14" s="1">
        <v>10</v>
      </c>
      <c r="P14" s="1"/>
      <c r="Q14" s="1"/>
      <c r="R14" s="10">
        <v>5</v>
      </c>
      <c r="S14" s="10"/>
      <c r="T14" s="10"/>
      <c r="U14" s="10">
        <v>5</v>
      </c>
      <c r="V14" s="10"/>
      <c r="W14" s="10"/>
      <c r="X14" s="10"/>
      <c r="Y14" s="10"/>
      <c r="Z14" s="10"/>
      <c r="AA14" s="10"/>
      <c r="AB14" s="10"/>
      <c r="AC14" s="10"/>
      <c r="AD14" s="10">
        <v>10</v>
      </c>
      <c r="AE14" s="10"/>
      <c r="AF14" s="10"/>
      <c r="AG14" s="19">
        <f t="shared" si="3"/>
        <v>45</v>
      </c>
    </row>
    <row r="15" spans="1:34">
      <c r="A15" s="1">
        <v>6.5</v>
      </c>
      <c r="B15" s="1" t="s">
        <v>26</v>
      </c>
      <c r="C15" s="1"/>
      <c r="D15" s="1"/>
      <c r="E15" s="1">
        <v>5</v>
      </c>
      <c r="F15" s="1"/>
      <c r="G15" s="1"/>
      <c r="H15" s="4">
        <v>15</v>
      </c>
      <c r="I15" s="1"/>
      <c r="J15" s="1"/>
      <c r="K15" s="1"/>
      <c r="L15" s="1">
        <v>10</v>
      </c>
      <c r="M15" s="1"/>
      <c r="N15" s="1">
        <v>15</v>
      </c>
      <c r="O15" s="1"/>
      <c r="P15" s="1"/>
      <c r="Q15" s="1"/>
      <c r="R15" s="10"/>
      <c r="S15" s="10"/>
      <c r="T15" s="10"/>
      <c r="U15" s="10"/>
      <c r="V15" s="10"/>
      <c r="W15" s="10">
        <v>15</v>
      </c>
      <c r="X15" s="10"/>
      <c r="Y15" s="10"/>
      <c r="Z15" s="10">
        <v>15</v>
      </c>
      <c r="AA15" s="10">
        <v>5</v>
      </c>
      <c r="AB15" s="10"/>
      <c r="AC15" s="10"/>
      <c r="AD15" s="10"/>
      <c r="AE15" s="10"/>
      <c r="AF15" s="10">
        <v>15</v>
      </c>
      <c r="AG15" s="19">
        <f t="shared" si="3"/>
        <v>95</v>
      </c>
    </row>
    <row r="16" spans="1:34">
      <c r="A16" s="1">
        <v>6.6</v>
      </c>
      <c r="B16" s="1" t="s">
        <v>27</v>
      </c>
      <c r="C16" s="1">
        <v>10</v>
      </c>
      <c r="D16" s="1"/>
      <c r="E16" s="1"/>
      <c r="F16" s="1">
        <v>15</v>
      </c>
      <c r="G16" s="1"/>
      <c r="H16" s="4"/>
      <c r="I16" s="1"/>
      <c r="J16" s="1">
        <v>5</v>
      </c>
      <c r="K16" s="1">
        <v>5</v>
      </c>
      <c r="L16" s="1"/>
      <c r="M16" s="1"/>
      <c r="N16" s="1"/>
      <c r="O16" s="1"/>
      <c r="P16" s="1"/>
      <c r="Q16" s="1">
        <v>5</v>
      </c>
      <c r="R16" s="10"/>
      <c r="S16" s="10"/>
      <c r="T16" s="10">
        <v>5</v>
      </c>
      <c r="U16" s="10"/>
      <c r="V16" s="10"/>
      <c r="W16" s="10"/>
      <c r="X16" s="10">
        <v>8</v>
      </c>
      <c r="Y16" s="10">
        <v>10</v>
      </c>
      <c r="Z16" s="10"/>
      <c r="AA16" s="10"/>
      <c r="AB16" s="10"/>
      <c r="AC16" s="10">
        <v>5</v>
      </c>
      <c r="AD16" s="10"/>
      <c r="AE16" s="10"/>
      <c r="AF16" s="10"/>
      <c r="AG16" s="19">
        <f t="shared" si="3"/>
        <v>68</v>
      </c>
    </row>
    <row r="17" spans="1:33">
      <c r="A17" s="7">
        <v>7</v>
      </c>
      <c r="B17" s="7" t="s">
        <v>10</v>
      </c>
      <c r="C17" s="7">
        <f>SUM(C18:C28)</f>
        <v>120</v>
      </c>
      <c r="D17" s="7">
        <f t="shared" ref="D17:S17" si="23">SUM(D18:D28)</f>
        <v>95</v>
      </c>
      <c r="E17" s="7">
        <f t="shared" si="23"/>
        <v>110</v>
      </c>
      <c r="F17" s="7">
        <f t="shared" si="23"/>
        <v>105</v>
      </c>
      <c r="G17" s="7">
        <f t="shared" si="23"/>
        <v>110</v>
      </c>
      <c r="H17" s="7">
        <f t="shared" si="23"/>
        <v>115</v>
      </c>
      <c r="I17" s="7">
        <f t="shared" si="23"/>
        <v>115</v>
      </c>
      <c r="J17" s="7">
        <f t="shared" si="23"/>
        <v>105</v>
      </c>
      <c r="K17" s="7">
        <f t="shared" si="23"/>
        <v>95</v>
      </c>
      <c r="L17" s="7">
        <f t="shared" si="23"/>
        <v>65</v>
      </c>
      <c r="M17" s="7">
        <f t="shared" si="23"/>
        <v>75</v>
      </c>
      <c r="N17" s="7">
        <f t="shared" si="23"/>
        <v>80</v>
      </c>
      <c r="O17" s="7">
        <f t="shared" si="23"/>
        <v>110</v>
      </c>
      <c r="P17" s="7">
        <f t="shared" si="23"/>
        <v>115</v>
      </c>
      <c r="Q17" s="7">
        <f t="shared" si="23"/>
        <v>130</v>
      </c>
      <c r="R17" s="7">
        <f t="shared" si="23"/>
        <v>115</v>
      </c>
      <c r="S17" s="7">
        <f t="shared" si="23"/>
        <v>110</v>
      </c>
      <c r="T17" s="7">
        <f t="shared" ref="T17" si="24">SUM(T18:T28)</f>
        <v>135</v>
      </c>
      <c r="U17" s="7">
        <f t="shared" ref="U17" si="25">SUM(U18:U28)</f>
        <v>120</v>
      </c>
      <c r="V17" s="7">
        <f t="shared" ref="V17" si="26">SUM(V18:V28)</f>
        <v>165</v>
      </c>
      <c r="W17" s="7">
        <f t="shared" ref="W17" si="27">SUM(W18:W28)</f>
        <v>110</v>
      </c>
      <c r="X17" s="7">
        <f t="shared" ref="X17" si="28">SUM(X18:X28)</f>
        <v>105</v>
      </c>
      <c r="Y17" s="7">
        <f t="shared" ref="Y17" si="29">SUM(Y18:Y28)</f>
        <v>110</v>
      </c>
      <c r="Z17" s="7">
        <f t="shared" ref="Z17" si="30">SUM(Z18:Z28)</f>
        <v>120</v>
      </c>
      <c r="AA17" s="7">
        <f t="shared" ref="AA17" si="31">SUM(AA18:AA28)</f>
        <v>97</v>
      </c>
      <c r="AB17" s="7">
        <f t="shared" ref="AB17" si="32">SUM(AB18:AB28)</f>
        <v>105</v>
      </c>
      <c r="AC17" s="7">
        <f t="shared" ref="AC17" si="33">SUM(AC18:AC28)</f>
        <v>135</v>
      </c>
      <c r="AD17" s="7">
        <f t="shared" ref="AD17" si="34">SUM(AD18:AD28)</f>
        <v>145</v>
      </c>
      <c r="AE17" s="7">
        <f t="shared" ref="AE17:AF17" si="35">SUM(AE18:AE28)</f>
        <v>125</v>
      </c>
      <c r="AF17" s="7">
        <f t="shared" si="35"/>
        <v>110</v>
      </c>
      <c r="AG17" s="19">
        <f t="shared" si="3"/>
        <v>3352</v>
      </c>
    </row>
    <row r="18" spans="1:33">
      <c r="A18" s="1">
        <v>7.1</v>
      </c>
      <c r="B18" s="1" t="s">
        <v>11</v>
      </c>
      <c r="C18" s="1">
        <v>25</v>
      </c>
      <c r="D18" s="1"/>
      <c r="E18" s="1">
        <v>15</v>
      </c>
      <c r="F18" s="1">
        <v>20</v>
      </c>
      <c r="G18" s="1">
        <v>30</v>
      </c>
      <c r="H18" s="4">
        <v>20</v>
      </c>
      <c r="I18" s="1"/>
      <c r="J18" s="1">
        <v>25</v>
      </c>
      <c r="K18" s="1">
        <v>35</v>
      </c>
      <c r="L18" s="1">
        <v>10</v>
      </c>
      <c r="M18" s="1"/>
      <c r="N18" s="1">
        <v>15</v>
      </c>
      <c r="O18" s="1"/>
      <c r="P18" s="1">
        <v>20</v>
      </c>
      <c r="Q18" s="1"/>
      <c r="R18" s="10">
        <v>20</v>
      </c>
      <c r="S18" s="10">
        <v>20</v>
      </c>
      <c r="T18" s="10">
        <v>35</v>
      </c>
      <c r="U18" s="10">
        <v>30</v>
      </c>
      <c r="V18" s="10">
        <v>15</v>
      </c>
      <c r="W18" s="10">
        <v>20</v>
      </c>
      <c r="X18" s="10">
        <v>10</v>
      </c>
      <c r="Y18" s="10">
        <v>15</v>
      </c>
      <c r="Z18" s="10">
        <v>20</v>
      </c>
      <c r="AA18" s="10">
        <v>15</v>
      </c>
      <c r="AB18" s="10"/>
      <c r="AC18" s="10">
        <v>15</v>
      </c>
      <c r="AD18" s="10"/>
      <c r="AE18" s="10">
        <v>20</v>
      </c>
      <c r="AF18" s="10">
        <v>25</v>
      </c>
      <c r="AG18" s="19">
        <f t="shared" si="3"/>
        <v>475</v>
      </c>
    </row>
    <row r="19" spans="1:33">
      <c r="A19" s="1">
        <v>7.2</v>
      </c>
      <c r="B19" s="1" t="s">
        <v>12</v>
      </c>
      <c r="C19" s="1">
        <v>20</v>
      </c>
      <c r="D19" s="1">
        <v>10</v>
      </c>
      <c r="E19" s="1">
        <v>0</v>
      </c>
      <c r="F19" s="1">
        <v>10</v>
      </c>
      <c r="G19" s="1">
        <v>15</v>
      </c>
      <c r="H19" s="4"/>
      <c r="I19" s="1">
        <v>20</v>
      </c>
      <c r="J19" s="1">
        <v>10</v>
      </c>
      <c r="K19" s="1"/>
      <c r="L19" s="1"/>
      <c r="M19" s="1">
        <v>15</v>
      </c>
      <c r="N19" s="1">
        <v>15</v>
      </c>
      <c r="O19" s="1">
        <v>15</v>
      </c>
      <c r="P19" s="1">
        <v>15</v>
      </c>
      <c r="Q19" s="1">
        <v>20</v>
      </c>
      <c r="R19" s="10">
        <v>15</v>
      </c>
      <c r="S19" s="10">
        <v>15</v>
      </c>
      <c r="T19" s="10">
        <v>20</v>
      </c>
      <c r="U19" s="10"/>
      <c r="V19" s="10">
        <v>25</v>
      </c>
      <c r="W19" s="10">
        <v>15</v>
      </c>
      <c r="X19" s="10"/>
      <c r="Y19" s="10">
        <v>15</v>
      </c>
      <c r="Z19" s="10">
        <v>15</v>
      </c>
      <c r="AA19" s="10">
        <v>20</v>
      </c>
      <c r="AB19" s="10">
        <v>15</v>
      </c>
      <c r="AC19" s="10"/>
      <c r="AD19" s="10">
        <v>25</v>
      </c>
      <c r="AE19" s="10">
        <v>10</v>
      </c>
      <c r="AF19" s="10"/>
      <c r="AG19" s="19">
        <f t="shared" si="3"/>
        <v>355</v>
      </c>
    </row>
    <row r="20" spans="1:33">
      <c r="A20" s="1">
        <v>7.3</v>
      </c>
      <c r="B20" s="1" t="s">
        <v>13</v>
      </c>
      <c r="C20" s="1">
        <v>45</v>
      </c>
      <c r="D20" s="1">
        <v>50</v>
      </c>
      <c r="E20" s="1">
        <v>55</v>
      </c>
      <c r="F20" s="1">
        <v>45</v>
      </c>
      <c r="G20" s="1">
        <v>50</v>
      </c>
      <c r="H20" s="4">
        <v>45</v>
      </c>
      <c r="I20" s="1">
        <v>40</v>
      </c>
      <c r="J20" s="1">
        <v>30</v>
      </c>
      <c r="K20" s="1">
        <v>45</v>
      </c>
      <c r="L20" s="1">
        <v>45</v>
      </c>
      <c r="M20" s="1">
        <v>45</v>
      </c>
      <c r="N20" s="1">
        <v>40</v>
      </c>
      <c r="O20" s="1">
        <v>40</v>
      </c>
      <c r="P20" s="1">
        <v>45</v>
      </c>
      <c r="Q20" s="1">
        <v>55</v>
      </c>
      <c r="R20" s="10">
        <v>45</v>
      </c>
      <c r="S20" s="10">
        <v>40</v>
      </c>
      <c r="T20" s="10">
        <v>50</v>
      </c>
      <c r="U20" s="10">
        <v>45</v>
      </c>
      <c r="V20" s="10">
        <v>45</v>
      </c>
      <c r="W20" s="10">
        <v>45</v>
      </c>
      <c r="X20" s="10">
        <v>50</v>
      </c>
      <c r="Y20" s="10">
        <v>45</v>
      </c>
      <c r="Z20" s="10">
        <v>45</v>
      </c>
      <c r="AA20" s="10">
        <v>50</v>
      </c>
      <c r="AB20" s="10">
        <v>45</v>
      </c>
      <c r="AC20" s="10">
        <v>50</v>
      </c>
      <c r="AD20" s="10">
        <v>45</v>
      </c>
      <c r="AE20" s="10">
        <v>50</v>
      </c>
      <c r="AF20" s="10">
        <v>40</v>
      </c>
      <c r="AG20" s="19">
        <f t="shared" si="3"/>
        <v>1365</v>
      </c>
    </row>
    <row r="21" spans="1:33">
      <c r="A21" s="1">
        <v>7.4</v>
      </c>
      <c r="B21" s="1" t="s">
        <v>14</v>
      </c>
      <c r="C21" s="1">
        <v>0</v>
      </c>
      <c r="D21" s="1"/>
      <c r="E21" s="1"/>
      <c r="F21" s="1"/>
      <c r="G21" s="1"/>
      <c r="H21" s="4"/>
      <c r="I21" s="1"/>
      <c r="J21" s="1"/>
      <c r="K21" s="1">
        <v>10</v>
      </c>
      <c r="L21" s="1"/>
      <c r="M21" s="1"/>
      <c r="N21" s="1"/>
      <c r="O21" s="1"/>
      <c r="P21" s="1">
        <v>20</v>
      </c>
      <c r="Q21" s="1"/>
      <c r="R21" s="10"/>
      <c r="S21" s="10">
        <v>15</v>
      </c>
      <c r="T21" s="10"/>
      <c r="U21" s="10"/>
      <c r="V21" s="10">
        <v>35</v>
      </c>
      <c r="W21" s="10"/>
      <c r="X21" s="10">
        <v>30</v>
      </c>
      <c r="Y21" s="10">
        <v>10</v>
      </c>
      <c r="Z21" s="10"/>
      <c r="AA21" s="10"/>
      <c r="AB21" s="10">
        <v>30</v>
      </c>
      <c r="AC21" s="10"/>
      <c r="AD21" s="10"/>
      <c r="AE21" s="10">
        <v>10</v>
      </c>
      <c r="AF21" s="10"/>
      <c r="AG21" s="19">
        <f t="shared" si="3"/>
        <v>160</v>
      </c>
    </row>
    <row r="22" spans="1:33">
      <c r="A22" s="1">
        <v>7.5</v>
      </c>
      <c r="B22" s="1" t="s">
        <v>15</v>
      </c>
      <c r="C22" s="1">
        <v>10</v>
      </c>
      <c r="D22" s="1"/>
      <c r="E22" s="1">
        <v>15</v>
      </c>
      <c r="F22" s="1"/>
      <c r="G22" s="1">
        <v>5</v>
      </c>
      <c r="H22" s="4"/>
      <c r="I22" s="1">
        <v>20</v>
      </c>
      <c r="J22" s="1"/>
      <c r="K22" s="1"/>
      <c r="L22" s="1"/>
      <c r="M22" s="1"/>
      <c r="N22" s="1"/>
      <c r="O22" s="1"/>
      <c r="P22" s="1"/>
      <c r="Q22" s="1"/>
      <c r="R22" s="10">
        <v>15</v>
      </c>
      <c r="S22" s="10">
        <v>5</v>
      </c>
      <c r="T22" s="10"/>
      <c r="U22" s="10">
        <v>15</v>
      </c>
      <c r="V22" s="10"/>
      <c r="W22" s="10">
        <v>5</v>
      </c>
      <c r="X22" s="10"/>
      <c r="Y22" s="10"/>
      <c r="Z22" s="10">
        <v>5</v>
      </c>
      <c r="AA22" s="10"/>
      <c r="AB22" s="10"/>
      <c r="AC22" s="10"/>
      <c r="AD22" s="10">
        <v>20</v>
      </c>
      <c r="AE22" s="10"/>
      <c r="AF22" s="10">
        <v>10</v>
      </c>
      <c r="AG22" s="19">
        <f t="shared" si="3"/>
        <v>125</v>
      </c>
    </row>
    <row r="23" spans="1:33">
      <c r="A23" s="1">
        <v>7.6</v>
      </c>
      <c r="B23" s="1" t="s">
        <v>18</v>
      </c>
      <c r="C23" s="1">
        <v>10</v>
      </c>
      <c r="D23" s="1">
        <v>30</v>
      </c>
      <c r="E23" s="1"/>
      <c r="F23" s="1">
        <v>25</v>
      </c>
      <c r="G23" s="1"/>
      <c r="H23" s="4">
        <v>15</v>
      </c>
      <c r="I23" s="1"/>
      <c r="J23" s="1">
        <v>30</v>
      </c>
      <c r="K23" s="1"/>
      <c r="L23" s="1"/>
      <c r="M23" s="1">
        <v>15</v>
      </c>
      <c r="N23" s="1"/>
      <c r="O23" s="1">
        <v>30</v>
      </c>
      <c r="P23" s="1"/>
      <c r="Q23" s="1">
        <v>20</v>
      </c>
      <c r="R23" s="10"/>
      <c r="S23" s="10"/>
      <c r="T23" s="10">
        <v>30</v>
      </c>
      <c r="U23" s="10">
        <v>10</v>
      </c>
      <c r="V23" s="10">
        <v>20</v>
      </c>
      <c r="W23" s="10"/>
      <c r="X23" s="10"/>
      <c r="Y23" s="10">
        <v>10</v>
      </c>
      <c r="Z23" s="10">
        <v>15</v>
      </c>
      <c r="AA23" s="10"/>
      <c r="AB23" s="10"/>
      <c r="AC23" s="10">
        <v>60</v>
      </c>
      <c r="AD23" s="10">
        <v>25</v>
      </c>
      <c r="AE23" s="10"/>
      <c r="AF23" s="10">
        <v>25</v>
      </c>
      <c r="AG23" s="19">
        <f t="shared" si="3"/>
        <v>370</v>
      </c>
    </row>
    <row r="24" spans="1:33">
      <c r="A24" s="1">
        <v>7.7</v>
      </c>
      <c r="B24" s="1" t="s">
        <v>19</v>
      </c>
      <c r="C24" s="1"/>
      <c r="D24" s="1">
        <v>5</v>
      </c>
      <c r="E24" s="1">
        <v>5</v>
      </c>
      <c r="F24" s="1"/>
      <c r="G24" s="1"/>
      <c r="H24" s="4"/>
      <c r="I24" s="1"/>
      <c r="J24" s="1">
        <v>5</v>
      </c>
      <c r="K24" s="1"/>
      <c r="L24" s="1"/>
      <c r="M24" s="1"/>
      <c r="N24" s="1"/>
      <c r="O24" s="1"/>
      <c r="P24" s="1">
        <v>5</v>
      </c>
      <c r="Q24" s="1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9">
        <f t="shared" si="3"/>
        <v>20</v>
      </c>
    </row>
    <row r="25" spans="1:33">
      <c r="A25" s="1">
        <v>7.8</v>
      </c>
      <c r="B25" s="1" t="s">
        <v>20</v>
      </c>
      <c r="C25" s="1"/>
      <c r="D25" s="1"/>
      <c r="E25" s="1">
        <v>5</v>
      </c>
      <c r="F25" s="1">
        <v>5</v>
      </c>
      <c r="G25" s="1"/>
      <c r="H25" s="4"/>
      <c r="I25" s="1">
        <v>15</v>
      </c>
      <c r="J25" s="1"/>
      <c r="K25" s="1"/>
      <c r="L25" s="1"/>
      <c r="M25" s="1"/>
      <c r="N25" s="1"/>
      <c r="O25" s="1">
        <v>5</v>
      </c>
      <c r="P25" s="1">
        <v>5</v>
      </c>
      <c r="Q25" s="1"/>
      <c r="R25" s="10">
        <v>10</v>
      </c>
      <c r="S25" s="10">
        <v>5</v>
      </c>
      <c r="T25" s="10"/>
      <c r="U25" s="10"/>
      <c r="V25" s="10"/>
      <c r="W25" s="10">
        <v>15</v>
      </c>
      <c r="X25" s="10">
        <v>10</v>
      </c>
      <c r="Y25" s="10"/>
      <c r="Z25" s="10"/>
      <c r="AA25" s="10"/>
      <c r="AB25" s="10">
        <v>5</v>
      </c>
      <c r="AC25" s="10"/>
      <c r="AD25" s="10"/>
      <c r="AE25" s="10">
        <v>10</v>
      </c>
      <c r="AF25" s="10"/>
      <c r="AG25" s="19">
        <f t="shared" si="3"/>
        <v>90</v>
      </c>
    </row>
    <row r="26" spans="1:33">
      <c r="A26" s="1">
        <v>7.9</v>
      </c>
      <c r="B26" s="1" t="s">
        <v>21</v>
      </c>
      <c r="C26" s="1"/>
      <c r="D26" s="1"/>
      <c r="E26" s="1">
        <v>10</v>
      </c>
      <c r="F26" s="1"/>
      <c r="G26" s="1">
        <v>10</v>
      </c>
      <c r="H26" s="4">
        <v>25</v>
      </c>
      <c r="I26" s="1"/>
      <c r="J26" s="1"/>
      <c r="K26" s="1">
        <v>5</v>
      </c>
      <c r="L26" s="1"/>
      <c r="M26" s="1"/>
      <c r="N26" s="1"/>
      <c r="O26" s="1"/>
      <c r="P26" s="1">
        <v>5</v>
      </c>
      <c r="Q26" s="1">
        <v>15</v>
      </c>
      <c r="R26" s="10"/>
      <c r="S26" s="10">
        <v>10</v>
      </c>
      <c r="T26" s="10"/>
      <c r="U26" s="10">
        <v>5</v>
      </c>
      <c r="V26" s="10"/>
      <c r="W26" s="10"/>
      <c r="X26" s="10"/>
      <c r="Y26" s="10">
        <v>5</v>
      </c>
      <c r="Z26" s="10"/>
      <c r="AA26" s="10"/>
      <c r="AB26" s="10"/>
      <c r="AC26" s="10">
        <v>10</v>
      </c>
      <c r="AD26" s="10"/>
      <c r="AE26" s="10">
        <v>10</v>
      </c>
      <c r="AF26" s="10">
        <v>5</v>
      </c>
      <c r="AG26" s="19">
        <f t="shared" si="3"/>
        <v>115</v>
      </c>
    </row>
    <row r="27" spans="1:33">
      <c r="A27" s="6" t="s">
        <v>22</v>
      </c>
      <c r="B27" s="1" t="s">
        <v>16</v>
      </c>
      <c r="C27" s="1">
        <v>5</v>
      </c>
      <c r="D27" s="1"/>
      <c r="E27" s="1"/>
      <c r="F27" s="1"/>
      <c r="G27" s="1"/>
      <c r="H27" s="4">
        <v>10</v>
      </c>
      <c r="I27" s="1">
        <v>20</v>
      </c>
      <c r="J27" s="1"/>
      <c r="K27" s="1"/>
      <c r="L27" s="1">
        <v>10</v>
      </c>
      <c r="M27" s="1"/>
      <c r="N27" s="1"/>
      <c r="O27" s="1">
        <v>20</v>
      </c>
      <c r="P27" s="1"/>
      <c r="Q27" s="1">
        <v>20</v>
      </c>
      <c r="R27" s="10">
        <v>10</v>
      </c>
      <c r="S27" s="10"/>
      <c r="T27" s="10"/>
      <c r="U27" s="10">
        <v>15</v>
      </c>
      <c r="V27" s="10">
        <v>25</v>
      </c>
      <c r="W27" s="10">
        <v>5</v>
      </c>
      <c r="X27" s="10"/>
      <c r="Y27" s="10"/>
      <c r="Z27" s="10">
        <v>20</v>
      </c>
      <c r="AA27" s="10">
        <v>12</v>
      </c>
      <c r="AB27" s="10"/>
      <c r="AC27" s="10"/>
      <c r="AD27" s="10">
        <v>30</v>
      </c>
      <c r="AE27" s="10"/>
      <c r="AF27" s="10">
        <v>5</v>
      </c>
      <c r="AG27" s="19">
        <f t="shared" si="3"/>
        <v>207</v>
      </c>
    </row>
    <row r="28" spans="1:33" ht="15" thickBot="1">
      <c r="A28" s="1">
        <v>7.11</v>
      </c>
      <c r="B28" s="1" t="s">
        <v>17</v>
      </c>
      <c r="C28" s="1">
        <v>5</v>
      </c>
      <c r="D28" s="1"/>
      <c r="E28" s="1">
        <v>5</v>
      </c>
      <c r="F28" s="1"/>
      <c r="G28" s="1"/>
      <c r="H28" s="5"/>
      <c r="I28" s="1"/>
      <c r="J28" s="1">
        <v>5</v>
      </c>
      <c r="K28" s="1"/>
      <c r="L28" s="1"/>
      <c r="M28" s="1"/>
      <c r="N28" s="1">
        <v>10</v>
      </c>
      <c r="O28" s="1"/>
      <c r="P28" s="1"/>
      <c r="Q28" s="1"/>
      <c r="R28" s="10"/>
      <c r="S28" s="10"/>
      <c r="T28" s="10"/>
      <c r="U28" s="10"/>
      <c r="V28" s="10"/>
      <c r="W28" s="10">
        <v>5</v>
      </c>
      <c r="X28" s="10">
        <v>5</v>
      </c>
      <c r="Y28" s="10">
        <v>10</v>
      </c>
      <c r="Z28" s="10"/>
      <c r="AA28" s="10"/>
      <c r="AB28" s="10">
        <v>10</v>
      </c>
      <c r="AC28" s="10"/>
      <c r="AD28" s="10"/>
      <c r="AE28" s="10">
        <v>15</v>
      </c>
      <c r="AF28" s="10"/>
      <c r="AG28" s="19">
        <f t="shared" si="3"/>
        <v>70</v>
      </c>
    </row>
    <row r="33" spans="2:3">
      <c r="B33" s="1" t="s">
        <v>2</v>
      </c>
      <c r="C33" s="10">
        <f>AG5</f>
        <v>41400</v>
      </c>
    </row>
    <row r="34" spans="2:3">
      <c r="B34" s="1" t="s">
        <v>23</v>
      </c>
      <c r="C34" s="10">
        <f>AG6</f>
        <v>3600</v>
      </c>
    </row>
    <row r="35" spans="2:3">
      <c r="B35" s="1" t="s">
        <v>25</v>
      </c>
      <c r="C35" s="22">
        <f>AG8</f>
        <v>34135</v>
      </c>
    </row>
    <row r="36" spans="2:3">
      <c r="B36" s="1" t="s">
        <v>4</v>
      </c>
      <c r="C36" s="10">
        <f>AG9</f>
        <v>3665</v>
      </c>
    </row>
  </sheetData>
  <mergeCells count="1">
    <mergeCell ref="A1:A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workbookViewId="0">
      <pane xSplit="3" ySplit="2" topLeftCell="AG10" activePane="bottomRight" state="frozen"/>
      <selection pane="topRight" activeCell="D1" sqref="D1"/>
      <selection pane="bottomLeft" activeCell="A3" sqref="A3"/>
      <selection pane="bottomRight" activeCell="AG18" sqref="AG18:AG28"/>
    </sheetView>
  </sheetViews>
  <sheetFormatPr defaultRowHeight="14.4"/>
  <cols>
    <col min="2" max="2" width="22.44140625" bestFit="1" customWidth="1"/>
    <col min="3" max="16" width="10.109375" bestFit="1" customWidth="1"/>
    <col min="17" max="17" width="9.5546875" bestFit="1" customWidth="1"/>
    <col min="18" max="32" width="11.109375" customWidth="1"/>
    <col min="33" max="40" width="11.109375" style="13" customWidth="1"/>
    <col min="41" max="42" width="9.109375" style="13"/>
  </cols>
  <sheetData>
    <row r="1" spans="1:40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40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40">
      <c r="A3" s="1" t="s">
        <v>1</v>
      </c>
      <c r="B3" s="1"/>
      <c r="C3" s="2">
        <v>43556</v>
      </c>
      <c r="D3" s="2">
        <v>43557</v>
      </c>
      <c r="E3" s="2">
        <v>43558</v>
      </c>
      <c r="F3" s="2">
        <v>43559</v>
      </c>
      <c r="G3" s="2">
        <v>43560</v>
      </c>
      <c r="H3" s="2">
        <v>43561</v>
      </c>
      <c r="I3" s="2">
        <v>43562</v>
      </c>
      <c r="J3" s="2">
        <v>43563</v>
      </c>
      <c r="K3" s="2">
        <v>43564</v>
      </c>
      <c r="L3" s="2">
        <v>43565</v>
      </c>
      <c r="M3" s="2">
        <v>43566</v>
      </c>
      <c r="N3" s="2">
        <v>43567</v>
      </c>
      <c r="O3" s="2">
        <v>43568</v>
      </c>
      <c r="P3" s="2">
        <v>43569</v>
      </c>
      <c r="Q3" s="2">
        <v>43570</v>
      </c>
      <c r="R3" s="2">
        <v>43571</v>
      </c>
      <c r="S3" s="2">
        <v>43572</v>
      </c>
      <c r="T3" s="2">
        <v>43573</v>
      </c>
      <c r="U3" s="2">
        <v>43574</v>
      </c>
      <c r="V3" s="2">
        <v>43575</v>
      </c>
      <c r="W3" s="2">
        <v>43576</v>
      </c>
      <c r="X3" s="2">
        <v>43577</v>
      </c>
      <c r="Y3" s="2">
        <v>43578</v>
      </c>
      <c r="Z3" s="2">
        <v>43579</v>
      </c>
      <c r="AA3" s="2">
        <v>43580</v>
      </c>
      <c r="AB3" s="2">
        <v>43581</v>
      </c>
      <c r="AC3" s="2">
        <v>43582</v>
      </c>
      <c r="AD3" s="2">
        <v>43583</v>
      </c>
      <c r="AE3" s="2">
        <v>43584</v>
      </c>
      <c r="AF3" s="2">
        <v>43585</v>
      </c>
      <c r="AG3" s="2" t="s">
        <v>28</v>
      </c>
      <c r="AH3" s="8"/>
      <c r="AI3" s="8"/>
      <c r="AJ3" s="8"/>
      <c r="AK3" s="8"/>
      <c r="AL3" s="8"/>
      <c r="AM3" s="8"/>
      <c r="AN3" s="8"/>
    </row>
    <row r="4" spans="1:40">
      <c r="A4" s="1"/>
      <c r="B4" s="1" t="s">
        <v>24</v>
      </c>
      <c r="C4" s="9">
        <f>C8/C5</f>
        <v>0.83695652173913049</v>
      </c>
      <c r="D4" s="9">
        <f t="shared" ref="D4:AF4" si="0">D8/D5</f>
        <v>0.85144927536231885</v>
      </c>
      <c r="E4" s="9">
        <f t="shared" si="0"/>
        <v>0.84420289855072461</v>
      </c>
      <c r="F4" s="9">
        <f t="shared" si="0"/>
        <v>0.85144927536231885</v>
      </c>
      <c r="G4" s="9">
        <f t="shared" si="0"/>
        <v>0.84420289855072461</v>
      </c>
      <c r="H4" s="9">
        <f t="shared" si="0"/>
        <v>0.84782608695652173</v>
      </c>
      <c r="I4" s="9">
        <f t="shared" si="0"/>
        <v>0.86594202898550721</v>
      </c>
      <c r="J4" s="9">
        <f t="shared" si="0"/>
        <v>0.84782608695652173</v>
      </c>
      <c r="K4" s="9">
        <f t="shared" si="0"/>
        <v>0.86594202898550721</v>
      </c>
      <c r="L4" s="9">
        <f t="shared" si="0"/>
        <v>0.84420289855072461</v>
      </c>
      <c r="M4" s="9">
        <f t="shared" si="0"/>
        <v>0.84782608695652173</v>
      </c>
      <c r="N4" s="9">
        <f t="shared" si="0"/>
        <v>0.86594202898550721</v>
      </c>
      <c r="O4" s="9">
        <f t="shared" si="0"/>
        <v>0.85869565217391308</v>
      </c>
      <c r="P4" s="9">
        <f t="shared" si="0"/>
        <v>0.85507246376811596</v>
      </c>
      <c r="Q4" s="9">
        <f t="shared" si="0"/>
        <v>0.85144927536231885</v>
      </c>
      <c r="R4" s="9">
        <f t="shared" si="0"/>
        <v>0.85144927536231885</v>
      </c>
      <c r="S4" s="9">
        <f t="shared" si="0"/>
        <v>0.87681159420289856</v>
      </c>
      <c r="T4" s="9">
        <f t="shared" si="0"/>
        <v>0.85144927536231885</v>
      </c>
      <c r="U4" s="9">
        <f t="shared" si="0"/>
        <v>0.88043478260869568</v>
      </c>
      <c r="V4" s="9">
        <f t="shared" si="0"/>
        <v>0.8623188405797102</v>
      </c>
      <c r="W4" s="9">
        <f t="shared" si="0"/>
        <v>0.84420289855072461</v>
      </c>
      <c r="X4" s="9">
        <f t="shared" si="0"/>
        <v>0.86449275362318845</v>
      </c>
      <c r="Y4" s="9">
        <f t="shared" si="0"/>
        <v>0.85869565217391308</v>
      </c>
      <c r="Z4" s="9">
        <f t="shared" si="0"/>
        <v>0.84057971014492749</v>
      </c>
      <c r="AA4" s="9">
        <f t="shared" si="0"/>
        <v>0.85507246376811596</v>
      </c>
      <c r="AB4" s="9">
        <f t="shared" si="0"/>
        <v>0.8623188405797102</v>
      </c>
      <c r="AC4" s="9">
        <f t="shared" si="0"/>
        <v>0.84782608695652173</v>
      </c>
      <c r="AD4" s="9">
        <f t="shared" si="0"/>
        <v>0.83333333333333337</v>
      </c>
      <c r="AE4" s="9">
        <f t="shared" si="0"/>
        <v>0.82971014492753625</v>
      </c>
      <c r="AF4" s="9">
        <f t="shared" si="0"/>
        <v>0.86594202898550721</v>
      </c>
      <c r="AG4" s="20">
        <f>AVERAGE(C4:AF4)</f>
        <v>0.85345410628019314</v>
      </c>
    </row>
    <row r="5" spans="1:40">
      <c r="A5" s="1">
        <v>1</v>
      </c>
      <c r="B5" s="1" t="s">
        <v>2</v>
      </c>
      <c r="C5" s="1">
        <f>23*60</f>
        <v>1380</v>
      </c>
      <c r="D5" s="1">
        <f t="shared" ref="D5:AF5" si="1">23*60</f>
        <v>1380</v>
      </c>
      <c r="E5" s="1">
        <f t="shared" si="1"/>
        <v>1380</v>
      </c>
      <c r="F5" s="1">
        <f t="shared" si="1"/>
        <v>1380</v>
      </c>
      <c r="G5" s="1">
        <f t="shared" si="1"/>
        <v>1380</v>
      </c>
      <c r="H5" s="1">
        <f t="shared" si="1"/>
        <v>1380</v>
      </c>
      <c r="I5" s="1">
        <f t="shared" si="1"/>
        <v>1380</v>
      </c>
      <c r="J5" s="1">
        <f t="shared" si="1"/>
        <v>1380</v>
      </c>
      <c r="K5" s="1">
        <f t="shared" si="1"/>
        <v>1380</v>
      </c>
      <c r="L5" s="1">
        <f t="shared" si="1"/>
        <v>1380</v>
      </c>
      <c r="M5" s="1">
        <f t="shared" si="1"/>
        <v>1380</v>
      </c>
      <c r="N5" s="1">
        <f t="shared" si="1"/>
        <v>1380</v>
      </c>
      <c r="O5" s="1">
        <f t="shared" si="1"/>
        <v>1380</v>
      </c>
      <c r="P5" s="1">
        <f t="shared" si="1"/>
        <v>1380</v>
      </c>
      <c r="Q5" s="1">
        <f t="shared" si="1"/>
        <v>1380</v>
      </c>
      <c r="R5" s="1">
        <f t="shared" si="1"/>
        <v>1380</v>
      </c>
      <c r="S5" s="1">
        <f t="shared" si="1"/>
        <v>1380</v>
      </c>
      <c r="T5" s="1">
        <f t="shared" si="1"/>
        <v>1380</v>
      </c>
      <c r="U5" s="1">
        <f t="shared" si="1"/>
        <v>1380</v>
      </c>
      <c r="V5" s="1">
        <f t="shared" si="1"/>
        <v>1380</v>
      </c>
      <c r="W5" s="1">
        <f t="shared" si="1"/>
        <v>1380</v>
      </c>
      <c r="X5" s="1">
        <f t="shared" si="1"/>
        <v>1380</v>
      </c>
      <c r="Y5" s="1">
        <f t="shared" si="1"/>
        <v>1380</v>
      </c>
      <c r="Z5" s="1">
        <f t="shared" si="1"/>
        <v>1380</v>
      </c>
      <c r="AA5" s="1">
        <f t="shared" si="1"/>
        <v>1380</v>
      </c>
      <c r="AB5" s="1">
        <f t="shared" si="1"/>
        <v>1380</v>
      </c>
      <c r="AC5" s="1">
        <f t="shared" si="1"/>
        <v>1380</v>
      </c>
      <c r="AD5" s="1">
        <f t="shared" si="1"/>
        <v>1380</v>
      </c>
      <c r="AE5" s="1">
        <f t="shared" si="1"/>
        <v>1380</v>
      </c>
      <c r="AF5" s="1">
        <f t="shared" si="1"/>
        <v>1380</v>
      </c>
      <c r="AG5" s="19">
        <f>SUM(C5:AF5)</f>
        <v>41400</v>
      </c>
    </row>
    <row r="6" spans="1:40">
      <c r="A6" s="1">
        <v>2</v>
      </c>
      <c r="B6" s="1" t="s">
        <v>23</v>
      </c>
      <c r="C6" s="1">
        <f>2*60</f>
        <v>120</v>
      </c>
      <c r="D6" s="1">
        <f t="shared" ref="D6:AF6" si="2">2*60</f>
        <v>120</v>
      </c>
      <c r="E6" s="1">
        <f t="shared" si="2"/>
        <v>120</v>
      </c>
      <c r="F6" s="1">
        <f t="shared" si="2"/>
        <v>120</v>
      </c>
      <c r="G6" s="1">
        <f t="shared" si="2"/>
        <v>120</v>
      </c>
      <c r="H6" s="1">
        <f t="shared" si="2"/>
        <v>120</v>
      </c>
      <c r="I6" s="1">
        <f t="shared" si="2"/>
        <v>120</v>
      </c>
      <c r="J6" s="1">
        <f t="shared" si="2"/>
        <v>120</v>
      </c>
      <c r="K6" s="1">
        <f t="shared" si="2"/>
        <v>120</v>
      </c>
      <c r="L6" s="1">
        <f t="shared" si="2"/>
        <v>120</v>
      </c>
      <c r="M6" s="1">
        <f t="shared" si="2"/>
        <v>120</v>
      </c>
      <c r="N6" s="1">
        <f t="shared" si="2"/>
        <v>120</v>
      </c>
      <c r="O6" s="1">
        <f t="shared" si="2"/>
        <v>120</v>
      </c>
      <c r="P6" s="1">
        <f t="shared" si="2"/>
        <v>120</v>
      </c>
      <c r="Q6" s="1">
        <f t="shared" si="2"/>
        <v>120</v>
      </c>
      <c r="R6" s="1">
        <f t="shared" si="2"/>
        <v>120</v>
      </c>
      <c r="S6" s="1">
        <f t="shared" si="2"/>
        <v>120</v>
      </c>
      <c r="T6" s="1">
        <f t="shared" si="2"/>
        <v>120</v>
      </c>
      <c r="U6" s="1">
        <f t="shared" si="2"/>
        <v>120</v>
      </c>
      <c r="V6" s="1">
        <f t="shared" si="2"/>
        <v>120</v>
      </c>
      <c r="W6" s="1">
        <f t="shared" si="2"/>
        <v>120</v>
      </c>
      <c r="X6" s="1">
        <f t="shared" si="2"/>
        <v>120</v>
      </c>
      <c r="Y6" s="1">
        <f t="shared" si="2"/>
        <v>120</v>
      </c>
      <c r="Z6" s="1">
        <f t="shared" si="2"/>
        <v>120</v>
      </c>
      <c r="AA6" s="1">
        <f t="shared" si="2"/>
        <v>120</v>
      </c>
      <c r="AB6" s="1">
        <f t="shared" si="2"/>
        <v>120</v>
      </c>
      <c r="AC6" s="1">
        <f t="shared" si="2"/>
        <v>120</v>
      </c>
      <c r="AD6" s="1">
        <f t="shared" si="2"/>
        <v>120</v>
      </c>
      <c r="AE6" s="1">
        <f t="shared" si="2"/>
        <v>120</v>
      </c>
      <c r="AF6" s="1">
        <f t="shared" si="2"/>
        <v>120</v>
      </c>
      <c r="AG6" s="19">
        <f t="shared" ref="AG6:AG28" si="3">SUM(C6:AF6)</f>
        <v>3600</v>
      </c>
    </row>
    <row r="7" spans="1:40">
      <c r="A7" s="1">
        <v>2</v>
      </c>
      <c r="B7" s="1" t="s">
        <v>3</v>
      </c>
      <c r="C7" s="1">
        <f>C5-C6</f>
        <v>1260</v>
      </c>
      <c r="D7" s="1">
        <f t="shared" ref="D7:AF7" si="4">D5-D6</f>
        <v>1260</v>
      </c>
      <c r="E7" s="1">
        <f t="shared" si="4"/>
        <v>1260</v>
      </c>
      <c r="F7" s="1">
        <f t="shared" si="4"/>
        <v>1260</v>
      </c>
      <c r="G7" s="1">
        <f t="shared" si="4"/>
        <v>1260</v>
      </c>
      <c r="H7" s="1">
        <f t="shared" si="4"/>
        <v>1260</v>
      </c>
      <c r="I7" s="1">
        <f t="shared" si="4"/>
        <v>1260</v>
      </c>
      <c r="J7" s="1">
        <f t="shared" si="4"/>
        <v>1260</v>
      </c>
      <c r="K7" s="1">
        <f t="shared" si="4"/>
        <v>1260</v>
      </c>
      <c r="L7" s="1">
        <f t="shared" si="4"/>
        <v>1260</v>
      </c>
      <c r="M7" s="1">
        <f t="shared" si="4"/>
        <v>1260</v>
      </c>
      <c r="N7" s="1">
        <f t="shared" si="4"/>
        <v>1260</v>
      </c>
      <c r="O7" s="1">
        <f t="shared" si="4"/>
        <v>1260</v>
      </c>
      <c r="P7" s="1">
        <f t="shared" si="4"/>
        <v>1260</v>
      </c>
      <c r="Q7" s="1">
        <f t="shared" si="4"/>
        <v>1260</v>
      </c>
      <c r="R7" s="1">
        <f t="shared" si="4"/>
        <v>1260</v>
      </c>
      <c r="S7" s="1">
        <f t="shared" si="4"/>
        <v>1260</v>
      </c>
      <c r="T7" s="1">
        <f t="shared" si="4"/>
        <v>1260</v>
      </c>
      <c r="U7" s="1">
        <f t="shared" si="4"/>
        <v>1260</v>
      </c>
      <c r="V7" s="1">
        <f t="shared" si="4"/>
        <v>1260</v>
      </c>
      <c r="W7" s="1">
        <f t="shared" si="4"/>
        <v>1260</v>
      </c>
      <c r="X7" s="1">
        <f t="shared" si="4"/>
        <v>1260</v>
      </c>
      <c r="Y7" s="1">
        <f t="shared" si="4"/>
        <v>1260</v>
      </c>
      <c r="Z7" s="1">
        <f t="shared" si="4"/>
        <v>1260</v>
      </c>
      <c r="AA7" s="1">
        <f t="shared" si="4"/>
        <v>1260</v>
      </c>
      <c r="AB7" s="1">
        <f t="shared" si="4"/>
        <v>1260</v>
      </c>
      <c r="AC7" s="1">
        <f t="shared" si="4"/>
        <v>1260</v>
      </c>
      <c r="AD7" s="1">
        <f t="shared" si="4"/>
        <v>1260</v>
      </c>
      <c r="AE7" s="1">
        <f t="shared" si="4"/>
        <v>1260</v>
      </c>
      <c r="AF7" s="1">
        <f t="shared" si="4"/>
        <v>1260</v>
      </c>
      <c r="AG7" s="19">
        <f t="shared" si="3"/>
        <v>37800</v>
      </c>
    </row>
    <row r="8" spans="1:40">
      <c r="A8" s="1">
        <v>3</v>
      </c>
      <c r="B8" s="1" t="s">
        <v>25</v>
      </c>
      <c r="C8" s="3">
        <f>C7-C9</f>
        <v>1155</v>
      </c>
      <c r="D8" s="3">
        <f t="shared" ref="D8:AF8" si="5">D7-D9</f>
        <v>1175</v>
      </c>
      <c r="E8" s="3">
        <f t="shared" si="5"/>
        <v>1165</v>
      </c>
      <c r="F8" s="3">
        <f t="shared" si="5"/>
        <v>1175</v>
      </c>
      <c r="G8" s="3">
        <f t="shared" si="5"/>
        <v>1165</v>
      </c>
      <c r="H8" s="3">
        <f t="shared" si="5"/>
        <v>1170</v>
      </c>
      <c r="I8" s="3">
        <f t="shared" si="5"/>
        <v>1195</v>
      </c>
      <c r="J8" s="3">
        <f t="shared" si="5"/>
        <v>1170</v>
      </c>
      <c r="K8" s="3">
        <f t="shared" si="5"/>
        <v>1195</v>
      </c>
      <c r="L8" s="3">
        <f t="shared" si="5"/>
        <v>1165</v>
      </c>
      <c r="M8" s="3">
        <f t="shared" si="5"/>
        <v>1170</v>
      </c>
      <c r="N8" s="3">
        <f t="shared" si="5"/>
        <v>1195</v>
      </c>
      <c r="O8" s="3">
        <f t="shared" si="5"/>
        <v>1185</v>
      </c>
      <c r="P8" s="3">
        <f t="shared" si="5"/>
        <v>1180</v>
      </c>
      <c r="Q8" s="3">
        <f t="shared" si="5"/>
        <v>1175</v>
      </c>
      <c r="R8" s="3">
        <f t="shared" si="5"/>
        <v>1175</v>
      </c>
      <c r="S8" s="3">
        <f t="shared" si="5"/>
        <v>1210</v>
      </c>
      <c r="T8" s="3">
        <f t="shared" si="5"/>
        <v>1175</v>
      </c>
      <c r="U8" s="3">
        <f t="shared" si="5"/>
        <v>1215</v>
      </c>
      <c r="V8" s="3">
        <f t="shared" si="5"/>
        <v>1190</v>
      </c>
      <c r="W8" s="3">
        <f t="shared" si="5"/>
        <v>1165</v>
      </c>
      <c r="X8" s="3">
        <f t="shared" si="5"/>
        <v>1193</v>
      </c>
      <c r="Y8" s="3">
        <f t="shared" si="5"/>
        <v>1185</v>
      </c>
      <c r="Z8" s="3">
        <f t="shared" si="5"/>
        <v>1160</v>
      </c>
      <c r="AA8" s="3">
        <f t="shared" si="5"/>
        <v>1180</v>
      </c>
      <c r="AB8" s="3">
        <f t="shared" si="5"/>
        <v>1190</v>
      </c>
      <c r="AC8" s="3">
        <f t="shared" si="5"/>
        <v>1170</v>
      </c>
      <c r="AD8" s="3">
        <f t="shared" si="5"/>
        <v>1150</v>
      </c>
      <c r="AE8" s="3">
        <f t="shared" si="5"/>
        <v>1145</v>
      </c>
      <c r="AF8" s="3">
        <f t="shared" si="5"/>
        <v>1195</v>
      </c>
      <c r="AG8" s="19">
        <f t="shared" si="3"/>
        <v>35333</v>
      </c>
    </row>
    <row r="9" spans="1:40">
      <c r="A9" s="1">
        <v>4</v>
      </c>
      <c r="B9" s="1" t="s">
        <v>4</v>
      </c>
      <c r="C9" s="1">
        <f>C10+C17</f>
        <v>105</v>
      </c>
      <c r="D9" s="1">
        <f t="shared" ref="D9:AF9" si="6">D10+D17</f>
        <v>85</v>
      </c>
      <c r="E9" s="1">
        <f t="shared" si="6"/>
        <v>95</v>
      </c>
      <c r="F9" s="1">
        <f t="shared" si="6"/>
        <v>85</v>
      </c>
      <c r="G9" s="1">
        <f t="shared" si="6"/>
        <v>95</v>
      </c>
      <c r="H9" s="1">
        <f t="shared" si="6"/>
        <v>90</v>
      </c>
      <c r="I9" s="1">
        <f t="shared" si="6"/>
        <v>65</v>
      </c>
      <c r="J9" s="1">
        <f t="shared" si="6"/>
        <v>90</v>
      </c>
      <c r="K9" s="1">
        <f t="shared" si="6"/>
        <v>65</v>
      </c>
      <c r="L9" s="1">
        <f t="shared" si="6"/>
        <v>95</v>
      </c>
      <c r="M9" s="1">
        <f t="shared" si="6"/>
        <v>90</v>
      </c>
      <c r="N9" s="1">
        <f t="shared" si="6"/>
        <v>65</v>
      </c>
      <c r="O9" s="1">
        <f t="shared" si="6"/>
        <v>75</v>
      </c>
      <c r="P9" s="1">
        <f t="shared" si="6"/>
        <v>80</v>
      </c>
      <c r="Q9" s="1">
        <f t="shared" si="6"/>
        <v>85</v>
      </c>
      <c r="R9" s="1">
        <f t="shared" si="6"/>
        <v>85</v>
      </c>
      <c r="S9" s="1">
        <f t="shared" si="6"/>
        <v>50</v>
      </c>
      <c r="T9" s="1">
        <f t="shared" si="6"/>
        <v>85</v>
      </c>
      <c r="U9" s="1">
        <f t="shared" si="6"/>
        <v>45</v>
      </c>
      <c r="V9" s="1">
        <f t="shared" si="6"/>
        <v>70</v>
      </c>
      <c r="W9" s="1">
        <f t="shared" si="6"/>
        <v>95</v>
      </c>
      <c r="X9" s="1">
        <f t="shared" si="6"/>
        <v>67</v>
      </c>
      <c r="Y9" s="1">
        <f t="shared" si="6"/>
        <v>75</v>
      </c>
      <c r="Z9" s="1">
        <f t="shared" si="6"/>
        <v>100</v>
      </c>
      <c r="AA9" s="1">
        <f t="shared" si="6"/>
        <v>80</v>
      </c>
      <c r="AB9" s="1">
        <f t="shared" si="6"/>
        <v>70</v>
      </c>
      <c r="AC9" s="1">
        <f t="shared" si="6"/>
        <v>90</v>
      </c>
      <c r="AD9" s="1">
        <f t="shared" si="6"/>
        <v>110</v>
      </c>
      <c r="AE9" s="1">
        <f t="shared" si="6"/>
        <v>115</v>
      </c>
      <c r="AF9" s="1">
        <f t="shared" si="6"/>
        <v>65</v>
      </c>
      <c r="AG9" s="19">
        <f t="shared" si="3"/>
        <v>2467</v>
      </c>
    </row>
    <row r="10" spans="1:40">
      <c r="A10" s="7">
        <v>6</v>
      </c>
      <c r="B10" s="7" t="s">
        <v>5</v>
      </c>
      <c r="C10" s="7">
        <f>SUM(C11:C16)</f>
        <v>25</v>
      </c>
      <c r="D10" s="7">
        <f t="shared" ref="D10:AF10" si="7">SUM(D11:D16)</f>
        <v>15</v>
      </c>
      <c r="E10" s="7">
        <f t="shared" si="7"/>
        <v>20</v>
      </c>
      <c r="F10" s="7">
        <f t="shared" si="7"/>
        <v>15</v>
      </c>
      <c r="G10" s="7">
        <f t="shared" si="7"/>
        <v>5</v>
      </c>
      <c r="H10" s="7">
        <f t="shared" si="7"/>
        <v>20</v>
      </c>
      <c r="I10" s="7">
        <f t="shared" si="7"/>
        <v>0</v>
      </c>
      <c r="J10" s="7">
        <f t="shared" si="7"/>
        <v>15</v>
      </c>
      <c r="K10" s="7">
        <f t="shared" si="7"/>
        <v>10</v>
      </c>
      <c r="L10" s="7">
        <f t="shared" si="7"/>
        <v>20</v>
      </c>
      <c r="M10" s="7">
        <f t="shared" si="7"/>
        <v>5</v>
      </c>
      <c r="N10" s="7">
        <f t="shared" si="7"/>
        <v>15</v>
      </c>
      <c r="O10" s="7">
        <f t="shared" si="7"/>
        <v>30</v>
      </c>
      <c r="P10" s="7">
        <f t="shared" si="7"/>
        <v>20</v>
      </c>
      <c r="Q10" s="7">
        <f t="shared" si="7"/>
        <v>5</v>
      </c>
      <c r="R10" s="7">
        <f t="shared" si="7"/>
        <v>15</v>
      </c>
      <c r="S10" s="7">
        <f t="shared" si="7"/>
        <v>5</v>
      </c>
      <c r="T10" s="7">
        <f t="shared" si="7"/>
        <v>15</v>
      </c>
      <c r="U10" s="7">
        <f t="shared" si="7"/>
        <v>0</v>
      </c>
      <c r="V10" s="7">
        <f t="shared" si="7"/>
        <v>5</v>
      </c>
      <c r="W10" s="7">
        <f t="shared" si="7"/>
        <v>20</v>
      </c>
      <c r="X10" s="7">
        <f t="shared" si="7"/>
        <v>22</v>
      </c>
      <c r="Y10" s="7">
        <f t="shared" si="7"/>
        <v>5</v>
      </c>
      <c r="Z10" s="7">
        <f t="shared" si="7"/>
        <v>15</v>
      </c>
      <c r="AA10" s="7">
        <f t="shared" si="7"/>
        <v>15</v>
      </c>
      <c r="AB10" s="7">
        <f t="shared" si="7"/>
        <v>10</v>
      </c>
      <c r="AC10" s="7">
        <f t="shared" si="7"/>
        <v>5</v>
      </c>
      <c r="AD10" s="7">
        <f t="shared" si="7"/>
        <v>15</v>
      </c>
      <c r="AE10" s="7">
        <f t="shared" si="7"/>
        <v>15</v>
      </c>
      <c r="AF10" s="7">
        <f t="shared" si="7"/>
        <v>15</v>
      </c>
      <c r="AG10" s="19">
        <f t="shared" si="3"/>
        <v>397</v>
      </c>
    </row>
    <row r="11" spans="1:40">
      <c r="A11" s="1">
        <v>6.1</v>
      </c>
      <c r="B11" s="1" t="s">
        <v>6</v>
      </c>
      <c r="C11" s="1">
        <v>5</v>
      </c>
      <c r="D11" s="1"/>
      <c r="E11" s="1"/>
      <c r="F11" s="1"/>
      <c r="G11" s="1"/>
      <c r="H11" s="4"/>
      <c r="I11" s="1"/>
      <c r="J11" s="1">
        <v>5</v>
      </c>
      <c r="K11" s="1"/>
      <c r="L11" s="1"/>
      <c r="M11" s="1"/>
      <c r="N11" s="1"/>
      <c r="O11" s="1"/>
      <c r="P11" s="1">
        <v>10</v>
      </c>
      <c r="Q11" s="1"/>
      <c r="R11" s="10"/>
      <c r="S11" s="10"/>
      <c r="T11" s="10">
        <v>5</v>
      </c>
      <c r="U11" s="10"/>
      <c r="V11" s="10"/>
      <c r="W11" s="10"/>
      <c r="X11" s="10">
        <v>12</v>
      </c>
      <c r="Y11" s="10"/>
      <c r="Z11" s="10"/>
      <c r="AA11" s="10">
        <v>15</v>
      </c>
      <c r="AB11" s="10"/>
      <c r="AC11" s="10"/>
      <c r="AD11" s="10"/>
      <c r="AE11" s="10"/>
      <c r="AF11" s="10"/>
      <c r="AG11" s="19">
        <f t="shared" si="3"/>
        <v>52</v>
      </c>
    </row>
    <row r="12" spans="1:40">
      <c r="A12" s="1">
        <v>6.2</v>
      </c>
      <c r="B12" s="1" t="s">
        <v>7</v>
      </c>
      <c r="C12" s="1"/>
      <c r="D12" s="1"/>
      <c r="E12" s="1"/>
      <c r="F12" s="1">
        <v>5</v>
      </c>
      <c r="G12" s="1"/>
      <c r="H12" s="4">
        <v>10</v>
      </c>
      <c r="I12" s="1"/>
      <c r="J12" s="1"/>
      <c r="K12" s="1"/>
      <c r="L12" s="1">
        <v>5</v>
      </c>
      <c r="M12" s="1"/>
      <c r="N12" s="1">
        <v>15</v>
      </c>
      <c r="O12" s="1">
        <v>10</v>
      </c>
      <c r="P12" s="1"/>
      <c r="Q12" s="1"/>
      <c r="R12" s="10"/>
      <c r="S12" s="10">
        <v>5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>
        <v>5</v>
      </c>
      <c r="AF12" s="10"/>
      <c r="AG12" s="19">
        <f t="shared" si="3"/>
        <v>55</v>
      </c>
    </row>
    <row r="13" spans="1:40">
      <c r="A13" s="1">
        <v>6.3</v>
      </c>
      <c r="B13" s="1" t="s">
        <v>8</v>
      </c>
      <c r="C13" s="1">
        <v>10</v>
      </c>
      <c r="D13" s="1">
        <v>5</v>
      </c>
      <c r="E13" s="1"/>
      <c r="F13" s="1"/>
      <c r="G13" s="1"/>
      <c r="H13" s="4"/>
      <c r="I13" s="1"/>
      <c r="J13" s="1"/>
      <c r="K13" s="1">
        <v>10</v>
      </c>
      <c r="L13" s="1"/>
      <c r="M13" s="1"/>
      <c r="N13" s="1"/>
      <c r="O13" s="1"/>
      <c r="P13" s="1"/>
      <c r="Q13" s="1">
        <v>5</v>
      </c>
      <c r="R13" s="10"/>
      <c r="S13" s="10"/>
      <c r="T13" s="10"/>
      <c r="U13" s="10"/>
      <c r="V13" s="10">
        <v>5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9">
        <f t="shared" si="3"/>
        <v>35</v>
      </c>
    </row>
    <row r="14" spans="1:40">
      <c r="A14" s="1">
        <v>6.4</v>
      </c>
      <c r="B14" s="1" t="s">
        <v>9</v>
      </c>
      <c r="C14" s="1"/>
      <c r="D14" s="1"/>
      <c r="E14" s="1">
        <v>15</v>
      </c>
      <c r="F14" s="1"/>
      <c r="G14" s="1">
        <v>5</v>
      </c>
      <c r="H14" s="4"/>
      <c r="I14" s="1"/>
      <c r="J14" s="1"/>
      <c r="K14" s="1"/>
      <c r="L14" s="1"/>
      <c r="M14" s="1">
        <v>5</v>
      </c>
      <c r="N14" s="1"/>
      <c r="O14" s="1"/>
      <c r="P14" s="1"/>
      <c r="Q14" s="1"/>
      <c r="R14" s="10"/>
      <c r="S14" s="10"/>
      <c r="T14" s="10"/>
      <c r="U14" s="10"/>
      <c r="V14" s="10"/>
      <c r="W14" s="10"/>
      <c r="X14" s="10"/>
      <c r="Y14" s="10">
        <v>5</v>
      </c>
      <c r="Z14" s="10"/>
      <c r="AA14" s="10"/>
      <c r="AB14" s="10"/>
      <c r="AC14" s="10">
        <v>5</v>
      </c>
      <c r="AD14" s="10"/>
      <c r="AE14" s="10"/>
      <c r="AF14" s="10"/>
      <c r="AG14" s="19">
        <f t="shared" si="3"/>
        <v>35</v>
      </c>
    </row>
    <row r="15" spans="1:40">
      <c r="A15" s="1">
        <v>6.5</v>
      </c>
      <c r="B15" s="1" t="s">
        <v>26</v>
      </c>
      <c r="C15" s="1"/>
      <c r="D15" s="1">
        <v>10</v>
      </c>
      <c r="E15" s="1"/>
      <c r="F15" s="1">
        <v>10</v>
      </c>
      <c r="G15" s="1"/>
      <c r="H15" s="4"/>
      <c r="I15" s="1"/>
      <c r="J15" s="1"/>
      <c r="K15" s="1"/>
      <c r="L15" s="1">
        <v>15</v>
      </c>
      <c r="M15" s="1"/>
      <c r="N15" s="1"/>
      <c r="O15" s="1">
        <v>20</v>
      </c>
      <c r="P15" s="1">
        <v>10</v>
      </c>
      <c r="Q15" s="1"/>
      <c r="R15" s="10"/>
      <c r="S15" s="10"/>
      <c r="T15" s="10"/>
      <c r="U15" s="10"/>
      <c r="V15" s="10"/>
      <c r="W15" s="10">
        <v>10</v>
      </c>
      <c r="X15" s="10"/>
      <c r="Y15" s="10"/>
      <c r="Z15" s="10"/>
      <c r="AA15" s="10"/>
      <c r="AB15" s="10">
        <v>10</v>
      </c>
      <c r="AC15" s="10"/>
      <c r="AD15" s="10"/>
      <c r="AE15" s="10"/>
      <c r="AF15" s="10">
        <v>10</v>
      </c>
      <c r="AG15" s="19">
        <f t="shared" si="3"/>
        <v>95</v>
      </c>
    </row>
    <row r="16" spans="1:40">
      <c r="A16" s="1">
        <v>6.6</v>
      </c>
      <c r="B16" s="1" t="s">
        <v>27</v>
      </c>
      <c r="C16" s="1">
        <v>10</v>
      </c>
      <c r="D16" s="1"/>
      <c r="E16" s="1">
        <v>5</v>
      </c>
      <c r="F16" s="1"/>
      <c r="G16" s="1"/>
      <c r="H16" s="4">
        <v>10</v>
      </c>
      <c r="I16" s="1"/>
      <c r="J16" s="1">
        <v>10</v>
      </c>
      <c r="K16" s="1"/>
      <c r="L16" s="1"/>
      <c r="M16" s="1"/>
      <c r="N16" s="1"/>
      <c r="O16" s="1"/>
      <c r="P16" s="1"/>
      <c r="Q16" s="1"/>
      <c r="R16" s="10">
        <v>15</v>
      </c>
      <c r="S16" s="10"/>
      <c r="T16" s="10">
        <v>10</v>
      </c>
      <c r="U16" s="10"/>
      <c r="V16" s="10"/>
      <c r="W16" s="10">
        <v>10</v>
      </c>
      <c r="X16" s="10">
        <v>10</v>
      </c>
      <c r="Y16" s="10"/>
      <c r="Z16" s="10">
        <v>15</v>
      </c>
      <c r="AA16" s="10"/>
      <c r="AB16" s="10"/>
      <c r="AC16" s="10"/>
      <c r="AD16" s="10">
        <v>15</v>
      </c>
      <c r="AE16" s="10">
        <v>10</v>
      </c>
      <c r="AF16" s="10">
        <v>5</v>
      </c>
      <c r="AG16" s="19">
        <f t="shared" si="3"/>
        <v>125</v>
      </c>
    </row>
    <row r="17" spans="1:33">
      <c r="A17" s="7">
        <v>7</v>
      </c>
      <c r="B17" s="7" t="s">
        <v>10</v>
      </c>
      <c r="C17" s="7">
        <f>SUM(C18:C28)</f>
        <v>80</v>
      </c>
      <c r="D17" s="7">
        <f t="shared" ref="D17:AF17" si="8">SUM(D18:D28)</f>
        <v>70</v>
      </c>
      <c r="E17" s="7">
        <f t="shared" si="8"/>
        <v>75</v>
      </c>
      <c r="F17" s="7">
        <f t="shared" si="8"/>
        <v>70</v>
      </c>
      <c r="G17" s="7">
        <f t="shared" si="8"/>
        <v>90</v>
      </c>
      <c r="H17" s="7">
        <f t="shared" si="8"/>
        <v>70</v>
      </c>
      <c r="I17" s="7">
        <f t="shared" si="8"/>
        <v>65</v>
      </c>
      <c r="J17" s="7">
        <f t="shared" si="8"/>
        <v>75</v>
      </c>
      <c r="K17" s="7">
        <f t="shared" si="8"/>
        <v>55</v>
      </c>
      <c r="L17" s="7">
        <f t="shared" si="8"/>
        <v>75</v>
      </c>
      <c r="M17" s="7">
        <f t="shared" si="8"/>
        <v>85</v>
      </c>
      <c r="N17" s="7">
        <f t="shared" si="8"/>
        <v>50</v>
      </c>
      <c r="O17" s="7">
        <f t="shared" si="8"/>
        <v>45</v>
      </c>
      <c r="P17" s="7">
        <f t="shared" si="8"/>
        <v>60</v>
      </c>
      <c r="Q17" s="7">
        <f t="shared" si="8"/>
        <v>80</v>
      </c>
      <c r="R17" s="7">
        <f t="shared" si="8"/>
        <v>70</v>
      </c>
      <c r="S17" s="7">
        <f t="shared" si="8"/>
        <v>45</v>
      </c>
      <c r="T17" s="7">
        <f t="shared" si="8"/>
        <v>70</v>
      </c>
      <c r="U17" s="7">
        <f t="shared" si="8"/>
        <v>45</v>
      </c>
      <c r="V17" s="7">
        <f t="shared" si="8"/>
        <v>65</v>
      </c>
      <c r="W17" s="7">
        <f t="shared" si="8"/>
        <v>75</v>
      </c>
      <c r="X17" s="7">
        <f t="shared" si="8"/>
        <v>45</v>
      </c>
      <c r="Y17" s="7">
        <f t="shared" si="8"/>
        <v>70</v>
      </c>
      <c r="Z17" s="7">
        <f t="shared" si="8"/>
        <v>85</v>
      </c>
      <c r="AA17" s="7">
        <f t="shared" si="8"/>
        <v>65</v>
      </c>
      <c r="AB17" s="7">
        <f t="shared" si="8"/>
        <v>60</v>
      </c>
      <c r="AC17" s="7">
        <f t="shared" si="8"/>
        <v>85</v>
      </c>
      <c r="AD17" s="7">
        <f t="shared" si="8"/>
        <v>95</v>
      </c>
      <c r="AE17" s="7">
        <f t="shared" si="8"/>
        <v>100</v>
      </c>
      <c r="AF17" s="7">
        <f t="shared" si="8"/>
        <v>50</v>
      </c>
      <c r="AG17" s="19">
        <f t="shared" si="3"/>
        <v>2070</v>
      </c>
    </row>
    <row r="18" spans="1:33">
      <c r="A18" s="1">
        <v>7.1</v>
      </c>
      <c r="B18" s="1" t="s">
        <v>11</v>
      </c>
      <c r="C18" s="1">
        <v>10</v>
      </c>
      <c r="D18" s="1"/>
      <c r="E18" s="1"/>
      <c r="F18" s="1">
        <v>15</v>
      </c>
      <c r="G18" s="1"/>
      <c r="H18" s="4"/>
      <c r="I18" s="1">
        <v>5</v>
      </c>
      <c r="J18" s="1"/>
      <c r="K18" s="1"/>
      <c r="L18" s="1">
        <v>25</v>
      </c>
      <c r="M18" s="1"/>
      <c r="N18" s="1"/>
      <c r="O18" s="1"/>
      <c r="P18" s="1"/>
      <c r="Q18" s="1">
        <v>10</v>
      </c>
      <c r="R18" s="10"/>
      <c r="S18" s="10"/>
      <c r="T18" s="10">
        <v>10</v>
      </c>
      <c r="U18" s="10"/>
      <c r="V18" s="10"/>
      <c r="W18" s="10">
        <v>15</v>
      </c>
      <c r="X18" s="10"/>
      <c r="Y18" s="10"/>
      <c r="Z18" s="10">
        <v>15</v>
      </c>
      <c r="AA18" s="10"/>
      <c r="AB18" s="10">
        <v>5</v>
      </c>
      <c r="AC18" s="10"/>
      <c r="AD18" s="10"/>
      <c r="AE18" s="10">
        <v>5</v>
      </c>
      <c r="AF18" s="10"/>
      <c r="AG18" s="19">
        <f t="shared" si="3"/>
        <v>115</v>
      </c>
    </row>
    <row r="19" spans="1:33">
      <c r="A19" s="1">
        <v>7.2</v>
      </c>
      <c r="B19" s="1" t="s">
        <v>12</v>
      </c>
      <c r="C19" s="1"/>
      <c r="D19" s="1"/>
      <c r="E19" s="1">
        <v>5</v>
      </c>
      <c r="F19" s="1"/>
      <c r="G19" s="1">
        <v>10</v>
      </c>
      <c r="H19" s="4"/>
      <c r="I19" s="1"/>
      <c r="J19" s="1">
        <v>5</v>
      </c>
      <c r="K19" s="1"/>
      <c r="L19" s="1"/>
      <c r="M19" s="1">
        <v>15</v>
      </c>
      <c r="N19" s="1"/>
      <c r="O19" s="1"/>
      <c r="P19" s="1"/>
      <c r="Q19" s="1"/>
      <c r="R19" s="10">
        <v>20</v>
      </c>
      <c r="S19" s="10"/>
      <c r="T19" s="10"/>
      <c r="U19" s="10"/>
      <c r="V19" s="10">
        <v>10</v>
      </c>
      <c r="W19" s="10"/>
      <c r="X19" s="10"/>
      <c r="Y19" s="10">
        <v>5</v>
      </c>
      <c r="Z19" s="10">
        <v>10</v>
      </c>
      <c r="AA19" s="10"/>
      <c r="AB19" s="10"/>
      <c r="AC19" s="10"/>
      <c r="AD19" s="10">
        <v>15</v>
      </c>
      <c r="AE19" s="10">
        <v>20</v>
      </c>
      <c r="AF19" s="10"/>
      <c r="AG19" s="19">
        <f t="shared" si="3"/>
        <v>115</v>
      </c>
    </row>
    <row r="20" spans="1:33">
      <c r="A20" s="1">
        <v>7.3</v>
      </c>
      <c r="B20" s="1" t="s">
        <v>13</v>
      </c>
      <c r="C20" s="1">
        <v>40</v>
      </c>
      <c r="D20" s="1">
        <v>45</v>
      </c>
      <c r="E20" s="1">
        <v>45</v>
      </c>
      <c r="F20" s="1">
        <v>45</v>
      </c>
      <c r="G20" s="1">
        <v>35</v>
      </c>
      <c r="H20" s="4">
        <v>35</v>
      </c>
      <c r="I20" s="1">
        <v>45</v>
      </c>
      <c r="J20" s="1">
        <v>35</v>
      </c>
      <c r="K20" s="1">
        <v>35</v>
      </c>
      <c r="L20" s="1">
        <v>50</v>
      </c>
      <c r="M20" s="1">
        <v>45</v>
      </c>
      <c r="N20" s="1">
        <v>45</v>
      </c>
      <c r="O20" s="1">
        <v>40</v>
      </c>
      <c r="P20" s="1">
        <v>50</v>
      </c>
      <c r="Q20" s="1">
        <v>30</v>
      </c>
      <c r="R20" s="10">
        <v>30</v>
      </c>
      <c r="S20" s="10">
        <v>25</v>
      </c>
      <c r="T20" s="10">
        <v>25</v>
      </c>
      <c r="U20" s="10">
        <v>45</v>
      </c>
      <c r="V20" s="10">
        <v>40</v>
      </c>
      <c r="W20" s="10">
        <v>35</v>
      </c>
      <c r="X20" s="10">
        <v>30</v>
      </c>
      <c r="Y20" s="10">
        <v>35</v>
      </c>
      <c r="Z20" s="10">
        <v>40</v>
      </c>
      <c r="AA20" s="10">
        <v>50</v>
      </c>
      <c r="AB20" s="10">
        <v>45</v>
      </c>
      <c r="AC20" s="10">
        <v>45</v>
      </c>
      <c r="AD20" s="10">
        <v>40</v>
      </c>
      <c r="AE20" s="10">
        <v>35</v>
      </c>
      <c r="AF20" s="10">
        <v>30</v>
      </c>
      <c r="AG20" s="19">
        <f t="shared" si="3"/>
        <v>1170</v>
      </c>
    </row>
    <row r="21" spans="1:33">
      <c r="A21" s="1">
        <v>7.4</v>
      </c>
      <c r="B21" s="1" t="s">
        <v>14</v>
      </c>
      <c r="C21" s="1"/>
      <c r="D21" s="1"/>
      <c r="E21" s="1"/>
      <c r="F21" s="1"/>
      <c r="G21" s="1"/>
      <c r="H21" s="4">
        <v>10</v>
      </c>
      <c r="I21" s="1"/>
      <c r="J21" s="1"/>
      <c r="K21" s="1">
        <v>15</v>
      </c>
      <c r="L21" s="1"/>
      <c r="M21" s="1"/>
      <c r="N21" s="1">
        <v>5</v>
      </c>
      <c r="O21" s="1"/>
      <c r="P21" s="1"/>
      <c r="Q21" s="1">
        <v>15</v>
      </c>
      <c r="R21" s="10"/>
      <c r="S21" s="10">
        <v>10</v>
      </c>
      <c r="T21" s="10"/>
      <c r="U21" s="10"/>
      <c r="V21" s="10"/>
      <c r="W21" s="10"/>
      <c r="X21" s="10">
        <v>15</v>
      </c>
      <c r="Y21" s="10"/>
      <c r="Z21" s="10"/>
      <c r="AA21" s="10"/>
      <c r="AB21" s="10"/>
      <c r="AC21" s="10">
        <v>10</v>
      </c>
      <c r="AD21" s="10">
        <v>15</v>
      </c>
      <c r="AE21" s="10"/>
      <c r="AF21" s="10">
        <v>5</v>
      </c>
      <c r="AG21" s="19">
        <f t="shared" si="3"/>
        <v>100</v>
      </c>
    </row>
    <row r="22" spans="1:33">
      <c r="A22" s="1">
        <v>7.5</v>
      </c>
      <c r="B22" s="1" t="s">
        <v>15</v>
      </c>
      <c r="C22" s="1"/>
      <c r="D22" s="1">
        <v>5</v>
      </c>
      <c r="E22" s="1">
        <v>15</v>
      </c>
      <c r="F22" s="1"/>
      <c r="G22" s="1"/>
      <c r="H22" s="4">
        <v>10</v>
      </c>
      <c r="I22" s="1">
        <v>5</v>
      </c>
      <c r="J22" s="1"/>
      <c r="K22" s="1"/>
      <c r="L22" s="1"/>
      <c r="M22" s="1"/>
      <c r="N22" s="1"/>
      <c r="O22" s="1">
        <v>5</v>
      </c>
      <c r="P22" s="1"/>
      <c r="Q22" s="1"/>
      <c r="R22" s="10">
        <v>10</v>
      </c>
      <c r="S22" s="10"/>
      <c r="T22" s="10">
        <v>10</v>
      </c>
      <c r="U22" s="10"/>
      <c r="V22" s="10"/>
      <c r="W22" s="10">
        <v>5</v>
      </c>
      <c r="X22" s="10"/>
      <c r="Y22" s="10"/>
      <c r="Z22" s="10"/>
      <c r="AA22" s="10"/>
      <c r="AB22" s="10"/>
      <c r="AC22" s="10"/>
      <c r="AD22" s="10"/>
      <c r="AE22" s="10">
        <v>10</v>
      </c>
      <c r="AF22" s="10"/>
      <c r="AG22" s="19">
        <f t="shared" si="3"/>
        <v>75</v>
      </c>
    </row>
    <row r="23" spans="1:33">
      <c r="A23" s="1">
        <v>7.6</v>
      </c>
      <c r="B23" s="1" t="s">
        <v>18</v>
      </c>
      <c r="C23" s="1"/>
      <c r="D23" s="1"/>
      <c r="E23" s="1"/>
      <c r="F23" s="1"/>
      <c r="G23" s="1">
        <v>30</v>
      </c>
      <c r="H23" s="4"/>
      <c r="I23" s="1"/>
      <c r="J23" s="1">
        <v>25</v>
      </c>
      <c r="K23" s="1"/>
      <c r="L23" s="1"/>
      <c r="M23" s="1"/>
      <c r="N23" s="1"/>
      <c r="O23" s="1"/>
      <c r="P23" s="1"/>
      <c r="Q23" s="1"/>
      <c r="R23" s="10"/>
      <c r="S23" s="10"/>
      <c r="T23" s="10">
        <v>10</v>
      </c>
      <c r="U23" s="10"/>
      <c r="V23" s="10"/>
      <c r="W23" s="10"/>
      <c r="X23" s="10"/>
      <c r="Y23" s="10">
        <v>15</v>
      </c>
      <c r="Z23" s="10"/>
      <c r="AA23" s="10"/>
      <c r="AB23" s="10"/>
      <c r="AC23" s="10">
        <v>20</v>
      </c>
      <c r="AD23" s="10"/>
      <c r="AE23" s="10"/>
      <c r="AF23" s="10"/>
      <c r="AG23" s="19">
        <f t="shared" si="3"/>
        <v>100</v>
      </c>
    </row>
    <row r="24" spans="1:33">
      <c r="A24" s="1">
        <v>7.7</v>
      </c>
      <c r="B24" s="1" t="s">
        <v>19</v>
      </c>
      <c r="C24" s="1"/>
      <c r="D24" s="1">
        <v>5</v>
      </c>
      <c r="E24" s="1"/>
      <c r="F24" s="1">
        <v>5</v>
      </c>
      <c r="G24" s="1"/>
      <c r="H24" s="4">
        <v>5</v>
      </c>
      <c r="I24" s="1"/>
      <c r="J24" s="1"/>
      <c r="K24" s="1"/>
      <c r="L24" s="1"/>
      <c r="M24" s="1"/>
      <c r="N24" s="1"/>
      <c r="O24" s="1"/>
      <c r="P24" s="1"/>
      <c r="Q24" s="1">
        <v>5</v>
      </c>
      <c r="R24" s="10"/>
      <c r="S24" s="10"/>
      <c r="T24" s="10"/>
      <c r="U24" s="10"/>
      <c r="V24" s="10"/>
      <c r="W24" s="10">
        <v>10</v>
      </c>
      <c r="X24" s="10"/>
      <c r="Y24" s="10"/>
      <c r="Z24" s="10"/>
      <c r="AA24" s="10">
        <v>5</v>
      </c>
      <c r="AB24" s="10"/>
      <c r="AC24" s="10"/>
      <c r="AD24" s="10">
        <v>5</v>
      </c>
      <c r="AE24" s="10">
        <v>10</v>
      </c>
      <c r="AF24" s="10"/>
      <c r="AG24" s="19">
        <f t="shared" si="3"/>
        <v>50</v>
      </c>
    </row>
    <row r="25" spans="1:33">
      <c r="A25" s="1">
        <v>7.8</v>
      </c>
      <c r="B25" s="1" t="s">
        <v>20</v>
      </c>
      <c r="C25" s="1">
        <v>10</v>
      </c>
      <c r="D25" s="1"/>
      <c r="E25" s="1">
        <v>10</v>
      </c>
      <c r="F25" s="1"/>
      <c r="G25" s="1"/>
      <c r="H25" s="4">
        <v>10</v>
      </c>
      <c r="I25" s="1"/>
      <c r="J25" s="1"/>
      <c r="K25" s="1">
        <v>5</v>
      </c>
      <c r="L25" s="1"/>
      <c r="M25" s="1"/>
      <c r="N25" s="1"/>
      <c r="O25" s="1"/>
      <c r="P25" s="1"/>
      <c r="Q25" s="1">
        <v>10</v>
      </c>
      <c r="R25" s="10"/>
      <c r="S25" s="10">
        <v>10</v>
      </c>
      <c r="T25" s="10"/>
      <c r="U25" s="10"/>
      <c r="V25" s="10">
        <v>5</v>
      </c>
      <c r="W25" s="10">
        <v>5</v>
      </c>
      <c r="X25" s="10"/>
      <c r="Y25" s="10"/>
      <c r="Z25" s="10">
        <v>10</v>
      </c>
      <c r="AA25" s="10"/>
      <c r="AB25" s="10"/>
      <c r="AC25" s="10"/>
      <c r="AD25" s="10">
        <v>5</v>
      </c>
      <c r="AE25" s="10"/>
      <c r="AF25" s="10"/>
      <c r="AG25" s="19">
        <f t="shared" si="3"/>
        <v>80</v>
      </c>
    </row>
    <row r="26" spans="1:33">
      <c r="A26" s="1">
        <v>7.9</v>
      </c>
      <c r="B26" s="1" t="s">
        <v>21</v>
      </c>
      <c r="C26" s="1"/>
      <c r="D26" s="1">
        <v>10</v>
      </c>
      <c r="E26" s="1"/>
      <c r="F26" s="1"/>
      <c r="G26" s="1">
        <v>10</v>
      </c>
      <c r="H26" s="4"/>
      <c r="I26" s="1"/>
      <c r="J26" s="1">
        <v>10</v>
      </c>
      <c r="K26" s="1"/>
      <c r="L26" s="1"/>
      <c r="M26" s="1">
        <v>10</v>
      </c>
      <c r="N26" s="1"/>
      <c r="O26" s="1"/>
      <c r="P26" s="1"/>
      <c r="Q26" s="1">
        <v>10</v>
      </c>
      <c r="R26" s="10">
        <v>10</v>
      </c>
      <c r="S26" s="10"/>
      <c r="T26" s="10"/>
      <c r="U26" s="10"/>
      <c r="V26" s="10"/>
      <c r="W26" s="10"/>
      <c r="X26" s="10"/>
      <c r="Y26" s="10">
        <v>15</v>
      </c>
      <c r="Z26" s="10"/>
      <c r="AA26" s="10"/>
      <c r="AB26" s="10">
        <v>10</v>
      </c>
      <c r="AC26" s="10"/>
      <c r="AD26" s="10">
        <v>5</v>
      </c>
      <c r="AE26" s="10">
        <v>15</v>
      </c>
      <c r="AF26" s="10">
        <v>5</v>
      </c>
      <c r="AG26" s="19">
        <f t="shared" si="3"/>
        <v>110</v>
      </c>
    </row>
    <row r="27" spans="1:33">
      <c r="A27" s="6" t="s">
        <v>22</v>
      </c>
      <c r="B27" s="1" t="s">
        <v>16</v>
      </c>
      <c r="C27" s="1">
        <v>10</v>
      </c>
      <c r="D27" s="1">
        <v>5</v>
      </c>
      <c r="E27" s="1"/>
      <c r="F27" s="1">
        <v>5</v>
      </c>
      <c r="G27" s="1">
        <v>5</v>
      </c>
      <c r="H27" s="4"/>
      <c r="I27" s="1">
        <v>10</v>
      </c>
      <c r="J27" s="1"/>
      <c r="K27" s="1"/>
      <c r="L27" s="1"/>
      <c r="M27" s="1"/>
      <c r="N27" s="1"/>
      <c r="O27" s="1"/>
      <c r="P27" s="1">
        <v>10</v>
      </c>
      <c r="Q27" s="1"/>
      <c r="R27" s="10"/>
      <c r="S27" s="10"/>
      <c r="T27" s="10">
        <v>15</v>
      </c>
      <c r="U27" s="10"/>
      <c r="V27" s="10"/>
      <c r="W27" s="10">
        <v>5</v>
      </c>
      <c r="X27" s="10"/>
      <c r="Y27" s="10"/>
      <c r="Z27" s="10">
        <v>10</v>
      </c>
      <c r="AA27" s="10">
        <v>10</v>
      </c>
      <c r="AB27" s="10"/>
      <c r="AC27" s="10"/>
      <c r="AD27" s="10">
        <v>10</v>
      </c>
      <c r="AE27" s="10"/>
      <c r="AF27" s="10">
        <v>10</v>
      </c>
      <c r="AG27" s="19">
        <f t="shared" si="3"/>
        <v>105</v>
      </c>
    </row>
    <row r="28" spans="1:33">
      <c r="A28" s="1">
        <v>7.11</v>
      </c>
      <c r="B28" s="1" t="s">
        <v>17</v>
      </c>
      <c r="C28" s="1">
        <v>10</v>
      </c>
      <c r="D28" s="1"/>
      <c r="E28" s="1"/>
      <c r="F28" s="1"/>
      <c r="G28" s="1"/>
      <c r="H28" s="4"/>
      <c r="I28" s="1"/>
      <c r="J28" s="1"/>
      <c r="K28" s="1"/>
      <c r="L28" s="1"/>
      <c r="M28" s="1">
        <v>15</v>
      </c>
      <c r="N28" s="1"/>
      <c r="O28" s="1"/>
      <c r="P28" s="1"/>
      <c r="Q28" s="1"/>
      <c r="R28" s="10"/>
      <c r="S28" s="10"/>
      <c r="T28" s="10"/>
      <c r="U28" s="10"/>
      <c r="V28" s="10">
        <v>10</v>
      </c>
      <c r="W28" s="10"/>
      <c r="X28" s="10"/>
      <c r="Y28" s="10"/>
      <c r="Z28" s="10"/>
      <c r="AA28" s="10"/>
      <c r="AB28" s="10"/>
      <c r="AC28" s="10">
        <v>10</v>
      </c>
      <c r="AD28" s="10"/>
      <c r="AE28" s="10">
        <v>5</v>
      </c>
      <c r="AF28" s="10"/>
      <c r="AG28" s="19">
        <f t="shared" si="3"/>
        <v>50</v>
      </c>
    </row>
    <row r="31" spans="1:33">
      <c r="B31" s="1" t="s">
        <v>2</v>
      </c>
      <c r="C31" s="10">
        <f>AG5</f>
        <v>41400</v>
      </c>
    </row>
    <row r="32" spans="1:33">
      <c r="B32" s="1" t="s">
        <v>23</v>
      </c>
      <c r="C32" s="10">
        <f>AG6</f>
        <v>3600</v>
      </c>
    </row>
    <row r="33" spans="2:3">
      <c r="B33" s="1" t="s">
        <v>25</v>
      </c>
      <c r="C33" s="10">
        <f>AG8</f>
        <v>35333</v>
      </c>
    </row>
    <row r="34" spans="2:3">
      <c r="B34" s="1" t="s">
        <v>4</v>
      </c>
      <c r="C34" s="10">
        <f>AG9</f>
        <v>2467</v>
      </c>
    </row>
  </sheetData>
  <mergeCells count="1">
    <mergeCell ref="A1:AF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workbookViewId="0">
      <pane xSplit="3" ySplit="2" topLeftCell="V10" activePane="bottomRight" state="frozen"/>
      <selection pane="topRight" activeCell="D1" sqref="D1"/>
      <selection pane="bottomLeft" activeCell="A3" sqref="A3"/>
      <selection pane="bottomRight" activeCell="AH18" sqref="AH18:AH28"/>
    </sheetView>
  </sheetViews>
  <sheetFormatPr defaultRowHeight="14.4"/>
  <cols>
    <col min="2" max="2" width="22.44140625" bestFit="1" customWidth="1"/>
    <col min="3" max="17" width="10.109375" bestFit="1" customWidth="1"/>
    <col min="18" max="32" width="11.109375" customWidth="1"/>
    <col min="33" max="40" width="11.109375" style="13" customWidth="1"/>
    <col min="41" max="42" width="9.109375" style="13"/>
  </cols>
  <sheetData>
    <row r="1" spans="1:40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40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0">
      <c r="A3" s="1" t="s">
        <v>1</v>
      </c>
      <c r="B3" s="1"/>
      <c r="C3" s="2">
        <v>43586</v>
      </c>
      <c r="D3" s="2">
        <v>43587</v>
      </c>
      <c r="E3" s="2">
        <v>43588</v>
      </c>
      <c r="F3" s="2">
        <v>43589</v>
      </c>
      <c r="G3" s="2">
        <v>43590</v>
      </c>
      <c r="H3" s="2">
        <v>43591</v>
      </c>
      <c r="I3" s="2">
        <v>43592</v>
      </c>
      <c r="J3" s="2">
        <v>43593</v>
      </c>
      <c r="K3" s="2">
        <v>43594</v>
      </c>
      <c r="L3" s="2">
        <v>43595</v>
      </c>
      <c r="M3" s="2">
        <v>43596</v>
      </c>
      <c r="N3" s="2">
        <v>43597</v>
      </c>
      <c r="O3" s="2">
        <v>43598</v>
      </c>
      <c r="P3" s="2">
        <v>43599</v>
      </c>
      <c r="Q3" s="2">
        <v>43600</v>
      </c>
      <c r="R3" s="2">
        <v>43601</v>
      </c>
      <c r="S3" s="2">
        <v>43602</v>
      </c>
      <c r="T3" s="2">
        <v>43603</v>
      </c>
      <c r="U3" s="2">
        <v>43604</v>
      </c>
      <c r="V3" s="2">
        <v>43605</v>
      </c>
      <c r="W3" s="2">
        <v>43606</v>
      </c>
      <c r="X3" s="2">
        <v>43607</v>
      </c>
      <c r="Y3" s="2">
        <v>43608</v>
      </c>
      <c r="Z3" s="2">
        <v>43609</v>
      </c>
      <c r="AA3" s="2">
        <v>43610</v>
      </c>
      <c r="AB3" s="2">
        <v>43611</v>
      </c>
      <c r="AC3" s="2">
        <v>43612</v>
      </c>
      <c r="AD3" s="2">
        <v>43613</v>
      </c>
      <c r="AE3" s="2">
        <v>43614</v>
      </c>
      <c r="AF3" s="2">
        <v>43615</v>
      </c>
      <c r="AG3" s="2">
        <v>43616</v>
      </c>
      <c r="AH3" s="2" t="s">
        <v>28</v>
      </c>
      <c r="AI3" s="8"/>
      <c r="AJ3" s="8"/>
      <c r="AK3" s="8"/>
      <c r="AL3" s="8"/>
      <c r="AM3" s="8"/>
      <c r="AN3" s="8"/>
    </row>
    <row r="4" spans="1:40">
      <c r="A4" s="1"/>
      <c r="B4" s="1" t="s">
        <v>24</v>
      </c>
      <c r="C4" s="9">
        <f>C8/C5</f>
        <v>0.86956521739130432</v>
      </c>
      <c r="D4" s="9">
        <f t="shared" ref="D4:AG4" si="0">D8/D5</f>
        <v>0.88043478260869568</v>
      </c>
      <c r="E4" s="9">
        <f t="shared" si="0"/>
        <v>0.87318840579710144</v>
      </c>
      <c r="F4" s="9">
        <f t="shared" si="0"/>
        <v>0.86956521739130432</v>
      </c>
      <c r="G4" s="9">
        <f t="shared" si="0"/>
        <v>0.8876811594202898</v>
      </c>
      <c r="H4" s="9">
        <f t="shared" si="0"/>
        <v>0.89492753623188404</v>
      </c>
      <c r="I4" s="9">
        <f t="shared" si="0"/>
        <v>0.87101449275362319</v>
      </c>
      <c r="J4" s="9">
        <f t="shared" si="0"/>
        <v>0.86884057971014494</v>
      </c>
      <c r="K4" s="9">
        <f t="shared" si="0"/>
        <v>0.86449275362318845</v>
      </c>
      <c r="L4" s="9">
        <f t="shared" si="0"/>
        <v>0.88043478260869568</v>
      </c>
      <c r="M4" s="9">
        <f t="shared" si="0"/>
        <v>0.88405797101449279</v>
      </c>
      <c r="N4" s="9">
        <f t="shared" si="0"/>
        <v>0.85507246376811596</v>
      </c>
      <c r="O4" s="9">
        <f t="shared" si="0"/>
        <v>0.88260869565217392</v>
      </c>
      <c r="P4" s="9">
        <f t="shared" si="0"/>
        <v>0.86521739130434783</v>
      </c>
      <c r="Q4" s="9">
        <f t="shared" si="0"/>
        <v>0.87318840579710144</v>
      </c>
      <c r="R4" s="9">
        <f t="shared" si="0"/>
        <v>0.87536231884057969</v>
      </c>
      <c r="S4" s="9">
        <f t="shared" si="0"/>
        <v>0.86956521739130432</v>
      </c>
      <c r="T4" s="9">
        <f t="shared" si="0"/>
        <v>0.85144927536231885</v>
      </c>
      <c r="U4" s="9">
        <f t="shared" si="0"/>
        <v>0.86376811594202896</v>
      </c>
      <c r="V4" s="9">
        <f t="shared" si="0"/>
        <v>0.87246376811594206</v>
      </c>
      <c r="W4" s="9">
        <f t="shared" si="0"/>
        <v>0.86956521739130432</v>
      </c>
      <c r="X4" s="9">
        <f t="shared" si="0"/>
        <v>0.85869565217391308</v>
      </c>
      <c r="Y4" s="9">
        <f t="shared" si="0"/>
        <v>0.85869565217391308</v>
      </c>
      <c r="Z4" s="9">
        <f t="shared" si="0"/>
        <v>0.89347826086956517</v>
      </c>
      <c r="AA4" s="9">
        <f t="shared" si="0"/>
        <v>0.87681159420289856</v>
      </c>
      <c r="AB4" s="9">
        <f t="shared" si="0"/>
        <v>0.86956521739130432</v>
      </c>
      <c r="AC4" s="9">
        <f t="shared" si="0"/>
        <v>0.86956521739130432</v>
      </c>
      <c r="AD4" s="9">
        <f t="shared" si="0"/>
        <v>0.85942028985507246</v>
      </c>
      <c r="AE4" s="9">
        <f t="shared" si="0"/>
        <v>0.8876811594202898</v>
      </c>
      <c r="AF4" s="9">
        <f t="shared" si="0"/>
        <v>0.87681159420289856</v>
      </c>
      <c r="AG4" s="9">
        <f t="shared" si="0"/>
        <v>0.87318840579710144</v>
      </c>
      <c r="AH4" s="20">
        <f>AVERAGE(C4:AG4)</f>
        <v>0.87246376811594206</v>
      </c>
    </row>
    <row r="5" spans="1:40">
      <c r="A5" s="1">
        <v>1</v>
      </c>
      <c r="B5" s="1" t="s">
        <v>2</v>
      </c>
      <c r="C5" s="1">
        <f>23*60</f>
        <v>1380</v>
      </c>
      <c r="D5" s="1">
        <f t="shared" ref="D5:AG5" si="1">23*60</f>
        <v>1380</v>
      </c>
      <c r="E5" s="1">
        <f t="shared" si="1"/>
        <v>1380</v>
      </c>
      <c r="F5" s="1">
        <f t="shared" si="1"/>
        <v>1380</v>
      </c>
      <c r="G5" s="1">
        <f t="shared" si="1"/>
        <v>1380</v>
      </c>
      <c r="H5" s="1">
        <f t="shared" si="1"/>
        <v>1380</v>
      </c>
      <c r="I5" s="1">
        <f t="shared" si="1"/>
        <v>1380</v>
      </c>
      <c r="J5" s="1">
        <f t="shared" si="1"/>
        <v>1380</v>
      </c>
      <c r="K5" s="1">
        <f t="shared" si="1"/>
        <v>1380</v>
      </c>
      <c r="L5" s="1">
        <f t="shared" si="1"/>
        <v>1380</v>
      </c>
      <c r="M5" s="1">
        <f t="shared" si="1"/>
        <v>1380</v>
      </c>
      <c r="N5" s="1">
        <f t="shared" si="1"/>
        <v>1380</v>
      </c>
      <c r="O5" s="1">
        <f t="shared" si="1"/>
        <v>1380</v>
      </c>
      <c r="P5" s="1">
        <f t="shared" si="1"/>
        <v>1380</v>
      </c>
      <c r="Q5" s="1">
        <f t="shared" si="1"/>
        <v>1380</v>
      </c>
      <c r="R5" s="1">
        <f t="shared" si="1"/>
        <v>1380</v>
      </c>
      <c r="S5" s="1">
        <f t="shared" si="1"/>
        <v>1380</v>
      </c>
      <c r="T5" s="1">
        <f t="shared" si="1"/>
        <v>1380</v>
      </c>
      <c r="U5" s="1">
        <f t="shared" si="1"/>
        <v>1380</v>
      </c>
      <c r="V5" s="1">
        <f t="shared" si="1"/>
        <v>1380</v>
      </c>
      <c r="W5" s="1">
        <f t="shared" si="1"/>
        <v>1380</v>
      </c>
      <c r="X5" s="1">
        <f t="shared" si="1"/>
        <v>1380</v>
      </c>
      <c r="Y5" s="1">
        <f t="shared" si="1"/>
        <v>1380</v>
      </c>
      <c r="Z5" s="1">
        <f t="shared" si="1"/>
        <v>1380</v>
      </c>
      <c r="AA5" s="1">
        <f t="shared" si="1"/>
        <v>1380</v>
      </c>
      <c r="AB5" s="1">
        <f t="shared" si="1"/>
        <v>1380</v>
      </c>
      <c r="AC5" s="1">
        <f t="shared" si="1"/>
        <v>1380</v>
      </c>
      <c r="AD5" s="1">
        <f t="shared" si="1"/>
        <v>1380</v>
      </c>
      <c r="AE5" s="1">
        <f t="shared" si="1"/>
        <v>1380</v>
      </c>
      <c r="AF5" s="1">
        <f t="shared" si="1"/>
        <v>1380</v>
      </c>
      <c r="AG5" s="1">
        <f t="shared" si="1"/>
        <v>1380</v>
      </c>
      <c r="AH5" s="19">
        <f>SUM(C5:AG5)</f>
        <v>42780</v>
      </c>
    </row>
    <row r="6" spans="1:40">
      <c r="A6" s="1">
        <v>2</v>
      </c>
      <c r="B6" s="1" t="s">
        <v>23</v>
      </c>
      <c r="C6" s="1">
        <f>2*60</f>
        <v>120</v>
      </c>
      <c r="D6" s="1">
        <f t="shared" ref="D6:AG6" si="2">2*60</f>
        <v>120</v>
      </c>
      <c r="E6" s="1">
        <f t="shared" si="2"/>
        <v>120</v>
      </c>
      <c r="F6" s="1">
        <f t="shared" si="2"/>
        <v>120</v>
      </c>
      <c r="G6" s="1">
        <f t="shared" si="2"/>
        <v>120</v>
      </c>
      <c r="H6" s="1">
        <f t="shared" si="2"/>
        <v>120</v>
      </c>
      <c r="I6" s="1">
        <f t="shared" si="2"/>
        <v>120</v>
      </c>
      <c r="J6" s="1">
        <f t="shared" si="2"/>
        <v>120</v>
      </c>
      <c r="K6" s="1">
        <f t="shared" si="2"/>
        <v>120</v>
      </c>
      <c r="L6" s="1">
        <f t="shared" si="2"/>
        <v>120</v>
      </c>
      <c r="M6" s="1">
        <f t="shared" si="2"/>
        <v>120</v>
      </c>
      <c r="N6" s="1">
        <f t="shared" si="2"/>
        <v>120</v>
      </c>
      <c r="O6" s="1">
        <f t="shared" si="2"/>
        <v>120</v>
      </c>
      <c r="P6" s="1">
        <f t="shared" si="2"/>
        <v>120</v>
      </c>
      <c r="Q6" s="1">
        <f t="shared" si="2"/>
        <v>120</v>
      </c>
      <c r="R6" s="1">
        <f t="shared" si="2"/>
        <v>120</v>
      </c>
      <c r="S6" s="1">
        <f t="shared" si="2"/>
        <v>120</v>
      </c>
      <c r="T6" s="1">
        <f t="shared" si="2"/>
        <v>120</v>
      </c>
      <c r="U6" s="1">
        <f t="shared" si="2"/>
        <v>120</v>
      </c>
      <c r="V6" s="1">
        <f t="shared" si="2"/>
        <v>120</v>
      </c>
      <c r="W6" s="1">
        <f t="shared" si="2"/>
        <v>120</v>
      </c>
      <c r="X6" s="1">
        <f t="shared" si="2"/>
        <v>120</v>
      </c>
      <c r="Y6" s="1">
        <f t="shared" si="2"/>
        <v>120</v>
      </c>
      <c r="Z6" s="1">
        <f t="shared" si="2"/>
        <v>120</v>
      </c>
      <c r="AA6" s="1">
        <f t="shared" si="2"/>
        <v>120</v>
      </c>
      <c r="AB6" s="1">
        <f t="shared" si="2"/>
        <v>120</v>
      </c>
      <c r="AC6" s="1">
        <f t="shared" si="2"/>
        <v>120</v>
      </c>
      <c r="AD6" s="1">
        <f t="shared" si="2"/>
        <v>120</v>
      </c>
      <c r="AE6" s="1">
        <f t="shared" si="2"/>
        <v>120</v>
      </c>
      <c r="AF6" s="1">
        <f t="shared" si="2"/>
        <v>120</v>
      </c>
      <c r="AG6" s="1">
        <f t="shared" si="2"/>
        <v>120</v>
      </c>
      <c r="AH6" s="19">
        <f>SUM(C6:AG6)</f>
        <v>3720</v>
      </c>
    </row>
    <row r="7" spans="1:40">
      <c r="A7" s="1">
        <v>2</v>
      </c>
      <c r="B7" s="1" t="s">
        <v>3</v>
      </c>
      <c r="C7" s="1">
        <f>C5-C6</f>
        <v>1260</v>
      </c>
      <c r="D7" s="1">
        <f t="shared" ref="D7:AG7" si="3">D5-D6</f>
        <v>1260</v>
      </c>
      <c r="E7" s="1">
        <f t="shared" si="3"/>
        <v>1260</v>
      </c>
      <c r="F7" s="1">
        <f t="shared" si="3"/>
        <v>1260</v>
      </c>
      <c r="G7" s="1">
        <f t="shared" si="3"/>
        <v>1260</v>
      </c>
      <c r="H7" s="1">
        <f t="shared" si="3"/>
        <v>1260</v>
      </c>
      <c r="I7" s="1">
        <f t="shared" si="3"/>
        <v>1260</v>
      </c>
      <c r="J7" s="1">
        <f t="shared" si="3"/>
        <v>1260</v>
      </c>
      <c r="K7" s="1">
        <f t="shared" si="3"/>
        <v>1260</v>
      </c>
      <c r="L7" s="1">
        <f t="shared" si="3"/>
        <v>1260</v>
      </c>
      <c r="M7" s="1">
        <f t="shared" si="3"/>
        <v>1260</v>
      </c>
      <c r="N7" s="1">
        <f t="shared" si="3"/>
        <v>1260</v>
      </c>
      <c r="O7" s="1">
        <f t="shared" si="3"/>
        <v>1260</v>
      </c>
      <c r="P7" s="1">
        <f t="shared" si="3"/>
        <v>1260</v>
      </c>
      <c r="Q7" s="1">
        <f t="shared" si="3"/>
        <v>1260</v>
      </c>
      <c r="R7" s="1">
        <f t="shared" si="3"/>
        <v>1260</v>
      </c>
      <c r="S7" s="1">
        <f t="shared" si="3"/>
        <v>1260</v>
      </c>
      <c r="T7" s="1">
        <f t="shared" si="3"/>
        <v>1260</v>
      </c>
      <c r="U7" s="1">
        <f t="shared" si="3"/>
        <v>1260</v>
      </c>
      <c r="V7" s="1">
        <f t="shared" si="3"/>
        <v>1260</v>
      </c>
      <c r="W7" s="1">
        <f t="shared" si="3"/>
        <v>1260</v>
      </c>
      <c r="X7" s="1">
        <f t="shared" si="3"/>
        <v>1260</v>
      </c>
      <c r="Y7" s="1">
        <f t="shared" si="3"/>
        <v>1260</v>
      </c>
      <c r="Z7" s="1">
        <f t="shared" si="3"/>
        <v>1260</v>
      </c>
      <c r="AA7" s="1">
        <f t="shared" si="3"/>
        <v>1260</v>
      </c>
      <c r="AB7" s="1">
        <f t="shared" si="3"/>
        <v>1260</v>
      </c>
      <c r="AC7" s="1">
        <f t="shared" si="3"/>
        <v>1260</v>
      </c>
      <c r="AD7" s="1">
        <f t="shared" si="3"/>
        <v>1260</v>
      </c>
      <c r="AE7" s="1">
        <f t="shared" si="3"/>
        <v>1260</v>
      </c>
      <c r="AF7" s="1">
        <f t="shared" si="3"/>
        <v>1260</v>
      </c>
      <c r="AG7" s="1">
        <f t="shared" si="3"/>
        <v>1260</v>
      </c>
      <c r="AH7" s="19">
        <f>SUM(C7:AG7)</f>
        <v>39060</v>
      </c>
    </row>
    <row r="8" spans="1:40">
      <c r="A8" s="1">
        <v>3</v>
      </c>
      <c r="B8" s="1" t="s">
        <v>25</v>
      </c>
      <c r="C8" s="3">
        <f>C7-C9</f>
        <v>1200</v>
      </c>
      <c r="D8" s="3">
        <f t="shared" ref="D8:AG8" si="4">D7-D9</f>
        <v>1215</v>
      </c>
      <c r="E8" s="3">
        <f t="shared" si="4"/>
        <v>1205</v>
      </c>
      <c r="F8" s="3">
        <f t="shared" si="4"/>
        <v>1200</v>
      </c>
      <c r="G8" s="3">
        <f t="shared" si="4"/>
        <v>1225</v>
      </c>
      <c r="H8" s="3">
        <f t="shared" si="4"/>
        <v>1235</v>
      </c>
      <c r="I8" s="3">
        <f t="shared" si="4"/>
        <v>1202</v>
      </c>
      <c r="J8" s="3">
        <f t="shared" si="4"/>
        <v>1199</v>
      </c>
      <c r="K8" s="3">
        <f t="shared" si="4"/>
        <v>1193</v>
      </c>
      <c r="L8" s="3">
        <f t="shared" si="4"/>
        <v>1215</v>
      </c>
      <c r="M8" s="3">
        <f t="shared" si="4"/>
        <v>1220</v>
      </c>
      <c r="N8" s="3">
        <f t="shared" si="4"/>
        <v>1180</v>
      </c>
      <c r="O8" s="3">
        <f t="shared" si="4"/>
        <v>1218</v>
      </c>
      <c r="P8" s="3">
        <f t="shared" si="4"/>
        <v>1194</v>
      </c>
      <c r="Q8" s="3">
        <f t="shared" si="4"/>
        <v>1205</v>
      </c>
      <c r="R8" s="3">
        <f t="shared" si="4"/>
        <v>1208</v>
      </c>
      <c r="S8" s="3">
        <f t="shared" si="4"/>
        <v>1200</v>
      </c>
      <c r="T8" s="3">
        <f t="shared" si="4"/>
        <v>1175</v>
      </c>
      <c r="U8" s="3">
        <f t="shared" si="4"/>
        <v>1192</v>
      </c>
      <c r="V8" s="3">
        <f t="shared" si="4"/>
        <v>1204</v>
      </c>
      <c r="W8" s="3">
        <f t="shared" si="4"/>
        <v>1200</v>
      </c>
      <c r="X8" s="3">
        <f t="shared" si="4"/>
        <v>1185</v>
      </c>
      <c r="Y8" s="3">
        <f t="shared" si="4"/>
        <v>1185</v>
      </c>
      <c r="Z8" s="3">
        <f t="shared" si="4"/>
        <v>1233</v>
      </c>
      <c r="AA8" s="3">
        <f t="shared" si="4"/>
        <v>1210</v>
      </c>
      <c r="AB8" s="3">
        <f t="shared" si="4"/>
        <v>1200</v>
      </c>
      <c r="AC8" s="3">
        <f t="shared" si="4"/>
        <v>1200</v>
      </c>
      <c r="AD8" s="3">
        <f t="shared" si="4"/>
        <v>1186</v>
      </c>
      <c r="AE8" s="3">
        <f t="shared" si="4"/>
        <v>1225</v>
      </c>
      <c r="AF8" s="3">
        <f t="shared" si="4"/>
        <v>1210</v>
      </c>
      <c r="AG8" s="3">
        <f t="shared" si="4"/>
        <v>1205</v>
      </c>
      <c r="AH8" s="26">
        <f>SUM(C8:AG8)</f>
        <v>37324</v>
      </c>
    </row>
    <row r="9" spans="1:40">
      <c r="A9" s="1">
        <v>4</v>
      </c>
      <c r="B9" s="1" t="s">
        <v>4</v>
      </c>
      <c r="C9" s="1">
        <f>C10+C17</f>
        <v>60</v>
      </c>
      <c r="D9" s="1">
        <f t="shared" ref="D9:AG9" si="5">D10+D17</f>
        <v>45</v>
      </c>
      <c r="E9" s="1">
        <f t="shared" si="5"/>
        <v>55</v>
      </c>
      <c r="F9" s="1">
        <f t="shared" si="5"/>
        <v>60</v>
      </c>
      <c r="G9" s="1">
        <f t="shared" si="5"/>
        <v>35</v>
      </c>
      <c r="H9" s="1">
        <f t="shared" si="5"/>
        <v>25</v>
      </c>
      <c r="I9" s="1">
        <f t="shared" si="5"/>
        <v>58</v>
      </c>
      <c r="J9" s="1">
        <f t="shared" si="5"/>
        <v>61</v>
      </c>
      <c r="K9" s="1">
        <f t="shared" si="5"/>
        <v>67</v>
      </c>
      <c r="L9" s="1">
        <f t="shared" si="5"/>
        <v>45</v>
      </c>
      <c r="M9" s="1">
        <f t="shared" si="5"/>
        <v>40</v>
      </c>
      <c r="N9" s="1">
        <f t="shared" si="5"/>
        <v>80</v>
      </c>
      <c r="O9" s="1">
        <f t="shared" si="5"/>
        <v>42</v>
      </c>
      <c r="P9" s="1">
        <f t="shared" si="5"/>
        <v>66</v>
      </c>
      <c r="Q9" s="1">
        <f t="shared" si="5"/>
        <v>55</v>
      </c>
      <c r="R9" s="1">
        <f t="shared" si="5"/>
        <v>52</v>
      </c>
      <c r="S9" s="1">
        <f t="shared" si="5"/>
        <v>60</v>
      </c>
      <c r="T9" s="1">
        <f t="shared" si="5"/>
        <v>85</v>
      </c>
      <c r="U9" s="1">
        <f t="shared" si="5"/>
        <v>68</v>
      </c>
      <c r="V9" s="1">
        <f t="shared" si="5"/>
        <v>56</v>
      </c>
      <c r="W9" s="1">
        <f t="shared" si="5"/>
        <v>60</v>
      </c>
      <c r="X9" s="1">
        <f t="shared" si="5"/>
        <v>75</v>
      </c>
      <c r="Y9" s="1">
        <f t="shared" si="5"/>
        <v>75</v>
      </c>
      <c r="Z9" s="1">
        <f t="shared" si="5"/>
        <v>27</v>
      </c>
      <c r="AA9" s="1">
        <f t="shared" si="5"/>
        <v>50</v>
      </c>
      <c r="AB9" s="1">
        <f t="shared" si="5"/>
        <v>60</v>
      </c>
      <c r="AC9" s="1">
        <f t="shared" si="5"/>
        <v>60</v>
      </c>
      <c r="AD9" s="1">
        <f t="shared" si="5"/>
        <v>74</v>
      </c>
      <c r="AE9" s="1">
        <f t="shared" si="5"/>
        <v>35</v>
      </c>
      <c r="AF9" s="1">
        <f t="shared" si="5"/>
        <v>50</v>
      </c>
      <c r="AG9" s="1">
        <f t="shared" si="5"/>
        <v>55</v>
      </c>
      <c r="AH9" s="26">
        <f t="shared" ref="AH9:AH28" si="6">SUM(C9:AG9)</f>
        <v>1736</v>
      </c>
    </row>
    <row r="10" spans="1:40">
      <c r="A10" s="7">
        <v>6</v>
      </c>
      <c r="B10" s="7" t="s">
        <v>5</v>
      </c>
      <c r="C10" s="7">
        <f>SUM(C11:C16)</f>
        <v>20</v>
      </c>
      <c r="D10" s="7">
        <f t="shared" ref="D10:AG10" si="7">SUM(D11:D16)</f>
        <v>5</v>
      </c>
      <c r="E10" s="7">
        <f t="shared" si="7"/>
        <v>15</v>
      </c>
      <c r="F10" s="7">
        <f t="shared" si="7"/>
        <v>30</v>
      </c>
      <c r="G10" s="7">
        <f t="shared" si="7"/>
        <v>5</v>
      </c>
      <c r="H10" s="7">
        <f t="shared" si="7"/>
        <v>10</v>
      </c>
      <c r="I10" s="7">
        <f t="shared" si="7"/>
        <v>5</v>
      </c>
      <c r="J10" s="7">
        <f t="shared" si="7"/>
        <v>20</v>
      </c>
      <c r="K10" s="7">
        <f t="shared" si="7"/>
        <v>20</v>
      </c>
      <c r="L10" s="7">
        <f t="shared" si="7"/>
        <v>0</v>
      </c>
      <c r="M10" s="7">
        <f t="shared" si="7"/>
        <v>10</v>
      </c>
      <c r="N10" s="7">
        <f t="shared" si="7"/>
        <v>15</v>
      </c>
      <c r="O10" s="7">
        <f t="shared" si="7"/>
        <v>5</v>
      </c>
      <c r="P10" s="7">
        <f t="shared" si="7"/>
        <v>10</v>
      </c>
      <c r="Q10" s="7">
        <f t="shared" si="7"/>
        <v>10</v>
      </c>
      <c r="R10" s="7">
        <f t="shared" si="7"/>
        <v>20</v>
      </c>
      <c r="S10" s="7">
        <f t="shared" si="7"/>
        <v>15</v>
      </c>
      <c r="T10" s="7">
        <f t="shared" si="7"/>
        <v>15</v>
      </c>
      <c r="U10" s="7">
        <f t="shared" si="7"/>
        <v>10</v>
      </c>
      <c r="V10" s="7">
        <f t="shared" si="7"/>
        <v>25</v>
      </c>
      <c r="W10" s="7">
        <f t="shared" si="7"/>
        <v>10</v>
      </c>
      <c r="X10" s="7">
        <f t="shared" si="7"/>
        <v>20</v>
      </c>
      <c r="Y10" s="7">
        <f t="shared" si="7"/>
        <v>20</v>
      </c>
      <c r="Z10" s="7">
        <f t="shared" si="7"/>
        <v>22</v>
      </c>
      <c r="AA10" s="7">
        <f t="shared" si="7"/>
        <v>15</v>
      </c>
      <c r="AB10" s="7">
        <f t="shared" si="7"/>
        <v>15</v>
      </c>
      <c r="AC10" s="7">
        <f t="shared" si="7"/>
        <v>20</v>
      </c>
      <c r="AD10" s="7">
        <f t="shared" si="7"/>
        <v>12</v>
      </c>
      <c r="AE10" s="7">
        <f t="shared" si="7"/>
        <v>25</v>
      </c>
      <c r="AF10" s="7">
        <f t="shared" si="7"/>
        <v>10</v>
      </c>
      <c r="AG10" s="7">
        <f t="shared" si="7"/>
        <v>20</v>
      </c>
      <c r="AH10" s="26">
        <f t="shared" si="6"/>
        <v>454</v>
      </c>
    </row>
    <row r="11" spans="1:40">
      <c r="A11" s="1">
        <v>6.1</v>
      </c>
      <c r="B11" s="1" t="s">
        <v>6</v>
      </c>
      <c r="C11" s="1">
        <v>0</v>
      </c>
      <c r="D11" s="1"/>
      <c r="E11" s="1"/>
      <c r="F11" s="1">
        <v>10</v>
      </c>
      <c r="G11" s="1"/>
      <c r="H11" s="4"/>
      <c r="I11" s="1"/>
      <c r="J11" s="1">
        <v>15</v>
      </c>
      <c r="K11" s="1"/>
      <c r="L11" s="1"/>
      <c r="M11" s="1"/>
      <c r="N11" s="1"/>
      <c r="O11" s="1"/>
      <c r="P11" s="1">
        <v>10</v>
      </c>
      <c r="Q11" s="1"/>
      <c r="R11" s="10"/>
      <c r="S11" s="10"/>
      <c r="T11" s="10">
        <v>5</v>
      </c>
      <c r="U11" s="10">
        <v>10</v>
      </c>
      <c r="V11" s="10">
        <v>5</v>
      </c>
      <c r="W11" s="10"/>
      <c r="X11" s="10">
        <v>5</v>
      </c>
      <c r="Y11" s="10"/>
      <c r="Z11" s="10"/>
      <c r="AA11" s="10">
        <v>10</v>
      </c>
      <c r="AB11" s="10"/>
      <c r="AC11" s="10"/>
      <c r="AD11" s="10">
        <v>12</v>
      </c>
      <c r="AE11" s="10"/>
      <c r="AF11" s="10"/>
      <c r="AG11" s="10">
        <v>0</v>
      </c>
      <c r="AH11" s="26">
        <f>SUM(C11:AG11)</f>
        <v>82</v>
      </c>
    </row>
    <row r="12" spans="1:40">
      <c r="A12" s="1">
        <v>6.2</v>
      </c>
      <c r="B12" s="1" t="s">
        <v>7</v>
      </c>
      <c r="C12" s="1">
        <v>0</v>
      </c>
      <c r="D12" s="1"/>
      <c r="E12" s="1">
        <v>5</v>
      </c>
      <c r="F12" s="1"/>
      <c r="G12" s="1">
        <v>5</v>
      </c>
      <c r="H12" s="4"/>
      <c r="I12" s="1"/>
      <c r="J12" s="1"/>
      <c r="K12" s="1"/>
      <c r="L12" s="1"/>
      <c r="M12" s="1">
        <v>10</v>
      </c>
      <c r="N12" s="1"/>
      <c r="O12" s="1"/>
      <c r="P12" s="1"/>
      <c r="Q12" s="1"/>
      <c r="R12" s="10"/>
      <c r="S12" s="10"/>
      <c r="T12" s="10"/>
      <c r="U12" s="10"/>
      <c r="V12" s="10"/>
      <c r="W12" s="10"/>
      <c r="X12" s="10"/>
      <c r="Y12" s="10"/>
      <c r="Z12" s="10">
        <v>10</v>
      </c>
      <c r="AA12" s="10"/>
      <c r="AB12" s="10"/>
      <c r="AC12" s="10"/>
      <c r="AD12" s="10"/>
      <c r="AE12" s="10"/>
      <c r="AF12" s="10"/>
      <c r="AG12" s="10">
        <v>0</v>
      </c>
      <c r="AH12" s="26">
        <f t="shared" si="6"/>
        <v>30</v>
      </c>
    </row>
    <row r="13" spans="1:40">
      <c r="A13" s="1">
        <v>6.3</v>
      </c>
      <c r="B13" s="1" t="s">
        <v>8</v>
      </c>
      <c r="C13" s="1">
        <v>10</v>
      </c>
      <c r="D13" s="1">
        <v>0</v>
      </c>
      <c r="E13" s="1"/>
      <c r="F13" s="1">
        <v>5</v>
      </c>
      <c r="G13" s="1"/>
      <c r="H13" s="4">
        <v>10</v>
      </c>
      <c r="I13" s="1"/>
      <c r="J13" s="1"/>
      <c r="K13" s="1"/>
      <c r="L13" s="1"/>
      <c r="M13" s="1"/>
      <c r="N13" s="1"/>
      <c r="O13" s="1">
        <v>5</v>
      </c>
      <c r="P13" s="1"/>
      <c r="Q13" s="1"/>
      <c r="R13" s="10"/>
      <c r="S13" s="10"/>
      <c r="T13" s="10"/>
      <c r="U13" s="10"/>
      <c r="V13" s="10"/>
      <c r="W13" s="10">
        <v>10</v>
      </c>
      <c r="X13" s="10"/>
      <c r="Y13" s="10"/>
      <c r="Z13" s="10"/>
      <c r="AA13" s="10">
        <v>5</v>
      </c>
      <c r="AB13" s="10"/>
      <c r="AC13" s="10"/>
      <c r="AD13" s="10"/>
      <c r="AE13" s="10">
        <v>5</v>
      </c>
      <c r="AF13" s="10"/>
      <c r="AG13" s="10">
        <v>10</v>
      </c>
      <c r="AH13" s="26">
        <f t="shared" si="6"/>
        <v>60</v>
      </c>
    </row>
    <row r="14" spans="1:40">
      <c r="A14" s="1">
        <v>6.4</v>
      </c>
      <c r="B14" s="1" t="s">
        <v>9</v>
      </c>
      <c r="C14" s="1">
        <v>0</v>
      </c>
      <c r="D14" s="1"/>
      <c r="E14" s="1"/>
      <c r="F14" s="1"/>
      <c r="G14" s="1"/>
      <c r="H14" s="4"/>
      <c r="I14" s="1"/>
      <c r="J14" s="1"/>
      <c r="K14" s="1"/>
      <c r="L14" s="1"/>
      <c r="M14" s="1"/>
      <c r="N14" s="1"/>
      <c r="O14" s="1"/>
      <c r="P14" s="1"/>
      <c r="Q14" s="1">
        <v>10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>
        <v>0</v>
      </c>
      <c r="AH14" s="26">
        <f t="shared" si="6"/>
        <v>10</v>
      </c>
    </row>
    <row r="15" spans="1:40">
      <c r="A15" s="1">
        <v>6.5</v>
      </c>
      <c r="B15" s="1" t="s">
        <v>26</v>
      </c>
      <c r="C15" s="1">
        <v>0</v>
      </c>
      <c r="D15" s="1">
        <v>5</v>
      </c>
      <c r="E15" s="1">
        <v>10</v>
      </c>
      <c r="F15" s="1"/>
      <c r="G15" s="1"/>
      <c r="H15" s="4"/>
      <c r="I15" s="1">
        <v>5</v>
      </c>
      <c r="J15" s="1">
        <v>5</v>
      </c>
      <c r="K15" s="1"/>
      <c r="L15" s="1"/>
      <c r="M15" s="1"/>
      <c r="N15" s="1"/>
      <c r="O15" s="1"/>
      <c r="P15" s="1"/>
      <c r="Q15" s="1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>
        <v>20</v>
      </c>
      <c r="AD15" s="10"/>
      <c r="AE15" s="10"/>
      <c r="AF15" s="10"/>
      <c r="AG15" s="10">
        <v>0</v>
      </c>
      <c r="AH15" s="26">
        <f t="shared" si="6"/>
        <v>45</v>
      </c>
    </row>
    <row r="16" spans="1:40">
      <c r="A16" s="1">
        <v>6.6</v>
      </c>
      <c r="B16" s="1" t="s">
        <v>27</v>
      </c>
      <c r="C16" s="1">
        <v>10</v>
      </c>
      <c r="D16" s="1"/>
      <c r="E16" s="1"/>
      <c r="F16" s="1">
        <v>15</v>
      </c>
      <c r="G16" s="1"/>
      <c r="H16" s="4"/>
      <c r="I16" s="1"/>
      <c r="J16" s="1"/>
      <c r="K16" s="1">
        <v>20</v>
      </c>
      <c r="L16" s="1"/>
      <c r="M16" s="1"/>
      <c r="N16" s="1">
        <v>15</v>
      </c>
      <c r="O16" s="1"/>
      <c r="P16" s="1"/>
      <c r="Q16" s="1"/>
      <c r="R16" s="10">
        <v>20</v>
      </c>
      <c r="S16" s="10">
        <v>15</v>
      </c>
      <c r="T16" s="10">
        <v>10</v>
      </c>
      <c r="U16" s="10"/>
      <c r="V16" s="10">
        <v>20</v>
      </c>
      <c r="W16" s="10"/>
      <c r="X16" s="10">
        <v>15</v>
      </c>
      <c r="Y16" s="10">
        <v>20</v>
      </c>
      <c r="Z16" s="10">
        <v>12</v>
      </c>
      <c r="AA16" s="10"/>
      <c r="AB16" s="10">
        <v>15</v>
      </c>
      <c r="AC16" s="10"/>
      <c r="AD16" s="10"/>
      <c r="AE16" s="10">
        <v>20</v>
      </c>
      <c r="AF16" s="11">
        <v>10</v>
      </c>
      <c r="AG16" s="10">
        <v>10</v>
      </c>
      <c r="AH16" s="26">
        <f t="shared" si="6"/>
        <v>227</v>
      </c>
    </row>
    <row r="17" spans="1:34">
      <c r="A17" s="7">
        <v>7</v>
      </c>
      <c r="B17" s="7" t="s">
        <v>10</v>
      </c>
      <c r="C17" s="7">
        <f>SUM(C18:C28)</f>
        <v>40</v>
      </c>
      <c r="D17" s="7">
        <f t="shared" ref="D17:AF17" si="8">SUM(D18:D28)</f>
        <v>40</v>
      </c>
      <c r="E17" s="7">
        <f t="shared" si="8"/>
        <v>40</v>
      </c>
      <c r="F17" s="7">
        <f t="shared" si="8"/>
        <v>30</v>
      </c>
      <c r="G17" s="7">
        <f t="shared" si="8"/>
        <v>30</v>
      </c>
      <c r="H17" s="7">
        <f t="shared" si="8"/>
        <v>15</v>
      </c>
      <c r="I17" s="7">
        <f t="shared" si="8"/>
        <v>53</v>
      </c>
      <c r="J17" s="7">
        <f t="shared" si="8"/>
        <v>41</v>
      </c>
      <c r="K17" s="7">
        <f t="shared" si="8"/>
        <v>47</v>
      </c>
      <c r="L17" s="7">
        <f t="shared" si="8"/>
        <v>45</v>
      </c>
      <c r="M17" s="7">
        <f t="shared" si="8"/>
        <v>30</v>
      </c>
      <c r="N17" s="7">
        <f t="shared" si="8"/>
        <v>65</v>
      </c>
      <c r="O17" s="7">
        <f t="shared" si="8"/>
        <v>37</v>
      </c>
      <c r="P17" s="7">
        <f t="shared" si="8"/>
        <v>56</v>
      </c>
      <c r="Q17" s="7">
        <f t="shared" si="8"/>
        <v>45</v>
      </c>
      <c r="R17" s="7">
        <f t="shared" si="8"/>
        <v>32</v>
      </c>
      <c r="S17" s="7">
        <f t="shared" si="8"/>
        <v>45</v>
      </c>
      <c r="T17" s="7">
        <f t="shared" si="8"/>
        <v>70</v>
      </c>
      <c r="U17" s="7">
        <f t="shared" si="8"/>
        <v>58</v>
      </c>
      <c r="V17" s="7">
        <f t="shared" si="8"/>
        <v>31</v>
      </c>
      <c r="W17" s="7">
        <f t="shared" si="8"/>
        <v>50</v>
      </c>
      <c r="X17" s="7">
        <f t="shared" si="8"/>
        <v>55</v>
      </c>
      <c r="Y17" s="7">
        <f t="shared" si="8"/>
        <v>55</v>
      </c>
      <c r="Z17" s="7">
        <f t="shared" si="8"/>
        <v>5</v>
      </c>
      <c r="AA17" s="7">
        <f t="shared" si="8"/>
        <v>35</v>
      </c>
      <c r="AB17" s="7">
        <f t="shared" si="8"/>
        <v>45</v>
      </c>
      <c r="AC17" s="7">
        <f t="shared" si="8"/>
        <v>40</v>
      </c>
      <c r="AD17" s="7">
        <f t="shared" si="8"/>
        <v>62</v>
      </c>
      <c r="AE17" s="7">
        <f t="shared" si="8"/>
        <v>10</v>
      </c>
      <c r="AF17" s="15">
        <f t="shared" si="8"/>
        <v>40</v>
      </c>
      <c r="AG17" s="15">
        <f>SUM(AG18:AG28)</f>
        <v>35</v>
      </c>
      <c r="AH17" s="26">
        <f t="shared" si="6"/>
        <v>1282</v>
      </c>
    </row>
    <row r="18" spans="1:34">
      <c r="A18" s="1">
        <v>7.1</v>
      </c>
      <c r="B18" s="1" t="s">
        <v>11</v>
      </c>
      <c r="C18" s="1">
        <v>0</v>
      </c>
      <c r="D18" s="1">
        <v>0</v>
      </c>
      <c r="E18" s="1">
        <v>10</v>
      </c>
      <c r="F18" s="1">
        <v>0</v>
      </c>
      <c r="G18" s="1">
        <v>0</v>
      </c>
      <c r="H18" s="4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12</v>
      </c>
      <c r="P18" s="1">
        <v>0</v>
      </c>
      <c r="Q18" s="1">
        <v>0</v>
      </c>
      <c r="R18" s="10">
        <v>0</v>
      </c>
      <c r="S18" s="10">
        <v>0</v>
      </c>
      <c r="T18" s="10">
        <v>0</v>
      </c>
      <c r="U18" s="10">
        <v>13</v>
      </c>
      <c r="V18" s="10">
        <v>0</v>
      </c>
      <c r="W18" s="10">
        <v>15</v>
      </c>
      <c r="X18" s="10">
        <v>20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10</v>
      </c>
      <c r="AF18" s="10">
        <v>0</v>
      </c>
      <c r="AG18" s="10">
        <v>5</v>
      </c>
      <c r="AH18" s="26">
        <f t="shared" si="6"/>
        <v>100</v>
      </c>
    </row>
    <row r="19" spans="1:34">
      <c r="A19" s="1">
        <v>7.2</v>
      </c>
      <c r="B19" s="1" t="s">
        <v>12</v>
      </c>
      <c r="C19" s="1">
        <v>15</v>
      </c>
      <c r="D19" s="1">
        <v>0</v>
      </c>
      <c r="E19" s="1">
        <v>10</v>
      </c>
      <c r="F19" s="1">
        <v>0</v>
      </c>
      <c r="G19" s="1">
        <v>0</v>
      </c>
      <c r="H19" s="4">
        <v>0</v>
      </c>
      <c r="I19" s="1">
        <v>0</v>
      </c>
      <c r="J19" s="1">
        <v>0</v>
      </c>
      <c r="K19" s="1">
        <v>10</v>
      </c>
      <c r="L19" s="1">
        <v>0</v>
      </c>
      <c r="M19" s="1">
        <v>0</v>
      </c>
      <c r="N19" s="1">
        <v>5</v>
      </c>
      <c r="O19" s="1">
        <v>0</v>
      </c>
      <c r="P19" s="1">
        <v>15</v>
      </c>
      <c r="Q19" s="1">
        <v>0</v>
      </c>
      <c r="R19" s="10">
        <v>10</v>
      </c>
      <c r="S19" s="10">
        <v>0</v>
      </c>
      <c r="T19" s="10"/>
      <c r="U19" s="10">
        <v>0</v>
      </c>
      <c r="V19" s="10">
        <v>0</v>
      </c>
      <c r="W19" s="10">
        <v>15</v>
      </c>
      <c r="X19" s="10">
        <v>0</v>
      </c>
      <c r="Y19" s="10">
        <v>20</v>
      </c>
      <c r="Z19" s="10">
        <v>0</v>
      </c>
      <c r="AA19" s="10">
        <v>10</v>
      </c>
      <c r="AB19" s="10">
        <v>0</v>
      </c>
      <c r="AC19" s="10">
        <v>0</v>
      </c>
      <c r="AD19" s="10">
        <v>12</v>
      </c>
      <c r="AE19" s="10">
        <v>0</v>
      </c>
      <c r="AF19" s="10">
        <v>0</v>
      </c>
      <c r="AG19" s="10">
        <v>10</v>
      </c>
      <c r="AH19" s="26">
        <f t="shared" si="6"/>
        <v>132</v>
      </c>
    </row>
    <row r="20" spans="1:34">
      <c r="A20" s="1">
        <v>7.3</v>
      </c>
      <c r="B20" s="1" t="s">
        <v>13</v>
      </c>
      <c r="C20" s="1">
        <v>10</v>
      </c>
      <c r="D20" s="1">
        <v>10</v>
      </c>
      <c r="E20" s="1">
        <v>5</v>
      </c>
      <c r="F20" s="1">
        <v>15</v>
      </c>
      <c r="G20" s="1">
        <v>10</v>
      </c>
      <c r="H20" s="4">
        <v>10</v>
      </c>
      <c r="I20" s="1">
        <v>8</v>
      </c>
      <c r="J20" s="1">
        <v>6</v>
      </c>
      <c r="K20" s="1">
        <v>7</v>
      </c>
      <c r="L20" s="1">
        <v>5</v>
      </c>
      <c r="M20" s="1">
        <v>10</v>
      </c>
      <c r="N20" s="1">
        <v>15</v>
      </c>
      <c r="O20" s="1">
        <v>10</v>
      </c>
      <c r="P20" s="1">
        <v>6</v>
      </c>
      <c r="Q20" s="1">
        <v>5</v>
      </c>
      <c r="R20" s="10">
        <v>7</v>
      </c>
      <c r="S20" s="10">
        <v>10</v>
      </c>
      <c r="T20" s="10">
        <v>5</v>
      </c>
      <c r="U20" s="10">
        <v>5</v>
      </c>
      <c r="V20" s="10">
        <v>6</v>
      </c>
      <c r="W20" s="10">
        <v>5</v>
      </c>
      <c r="X20" s="10">
        <v>5</v>
      </c>
      <c r="Y20" s="10">
        <v>5</v>
      </c>
      <c r="Z20" s="10">
        <v>5</v>
      </c>
      <c r="AA20" s="10">
        <v>10</v>
      </c>
      <c r="AB20" s="10">
        <v>10</v>
      </c>
      <c r="AC20" s="10">
        <v>10</v>
      </c>
      <c r="AD20" s="10">
        <v>0</v>
      </c>
      <c r="AE20" s="10">
        <v>0</v>
      </c>
      <c r="AF20" s="10">
        <v>0</v>
      </c>
      <c r="AG20" s="10">
        <v>0</v>
      </c>
      <c r="AH20" s="26">
        <f t="shared" si="6"/>
        <v>215</v>
      </c>
    </row>
    <row r="21" spans="1:34">
      <c r="A21" s="1">
        <v>7.4</v>
      </c>
      <c r="B21" s="1" t="s">
        <v>14</v>
      </c>
      <c r="C21" s="1">
        <v>0</v>
      </c>
      <c r="D21" s="1">
        <v>20</v>
      </c>
      <c r="E21" s="1">
        <v>0</v>
      </c>
      <c r="F21" s="1">
        <v>0</v>
      </c>
      <c r="G21" s="1">
        <v>0</v>
      </c>
      <c r="H21" s="4">
        <v>0</v>
      </c>
      <c r="I21" s="1">
        <v>15</v>
      </c>
      <c r="J21" s="1">
        <v>0</v>
      </c>
      <c r="K21" s="1">
        <v>0</v>
      </c>
      <c r="L21" s="1">
        <v>20</v>
      </c>
      <c r="M21" s="1">
        <v>0</v>
      </c>
      <c r="N21" s="1">
        <v>0</v>
      </c>
      <c r="O21" s="1">
        <v>0</v>
      </c>
      <c r="P21" s="1">
        <v>15</v>
      </c>
      <c r="Q21" s="1">
        <v>10</v>
      </c>
      <c r="R21" s="10">
        <v>0</v>
      </c>
      <c r="S21" s="10">
        <v>20</v>
      </c>
      <c r="T21" s="10">
        <v>30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10</v>
      </c>
      <c r="AD21" s="10">
        <v>15</v>
      </c>
      <c r="AE21" s="10">
        <v>0</v>
      </c>
      <c r="AF21" s="10">
        <v>20</v>
      </c>
      <c r="AG21" s="10">
        <v>0</v>
      </c>
      <c r="AH21" s="26">
        <f t="shared" si="6"/>
        <v>175</v>
      </c>
    </row>
    <row r="22" spans="1:34">
      <c r="A22" s="1">
        <v>7.5</v>
      </c>
      <c r="B22" s="1" t="s">
        <v>15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4">
        <v>0</v>
      </c>
      <c r="I22" s="1">
        <v>0</v>
      </c>
      <c r="J22" s="1">
        <v>10</v>
      </c>
      <c r="K22" s="1">
        <v>0</v>
      </c>
      <c r="L22" s="1">
        <v>0</v>
      </c>
      <c r="M22" s="1">
        <v>15</v>
      </c>
      <c r="N22" s="1">
        <v>0</v>
      </c>
      <c r="O22" s="1">
        <v>0</v>
      </c>
      <c r="P22" s="1">
        <v>0</v>
      </c>
      <c r="Q22" s="1">
        <v>5</v>
      </c>
      <c r="R22" s="10">
        <v>15</v>
      </c>
      <c r="S22" s="10">
        <v>10</v>
      </c>
      <c r="T22" s="10">
        <v>0</v>
      </c>
      <c r="U22" s="10">
        <v>0</v>
      </c>
      <c r="V22" s="10">
        <v>0</v>
      </c>
      <c r="W22" s="10">
        <v>5</v>
      </c>
      <c r="X22" s="10">
        <v>0</v>
      </c>
      <c r="Y22" s="10">
        <v>5</v>
      </c>
      <c r="Z22" s="10">
        <v>0</v>
      </c>
      <c r="AA22" s="10">
        <v>0</v>
      </c>
      <c r="AB22" s="10">
        <v>15</v>
      </c>
      <c r="AC22" s="10">
        <v>10</v>
      </c>
      <c r="AD22" s="10">
        <v>0</v>
      </c>
      <c r="AE22" s="10">
        <v>0</v>
      </c>
      <c r="AF22" s="10">
        <v>0</v>
      </c>
      <c r="AG22" s="10">
        <v>5</v>
      </c>
      <c r="AH22" s="26">
        <f t="shared" si="6"/>
        <v>95</v>
      </c>
    </row>
    <row r="23" spans="1:34">
      <c r="A23" s="1">
        <v>7.6</v>
      </c>
      <c r="B23" s="1" t="s">
        <v>18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4">
        <v>0</v>
      </c>
      <c r="I23" s="1">
        <v>0</v>
      </c>
      <c r="J23" s="1">
        <v>0</v>
      </c>
      <c r="K23" s="1">
        <v>15</v>
      </c>
      <c r="L23" s="1">
        <v>0</v>
      </c>
      <c r="M23" s="1">
        <v>0</v>
      </c>
      <c r="N23" s="1">
        <v>25</v>
      </c>
      <c r="O23" s="1">
        <v>0</v>
      </c>
      <c r="P23" s="1">
        <v>0</v>
      </c>
      <c r="Q23" s="1">
        <v>20</v>
      </c>
      <c r="R23" s="10">
        <v>0</v>
      </c>
      <c r="S23" s="10">
        <v>0</v>
      </c>
      <c r="T23" s="10">
        <v>25</v>
      </c>
      <c r="U23" s="10">
        <v>30</v>
      </c>
      <c r="V23" s="10">
        <v>15</v>
      </c>
      <c r="W23" s="10">
        <v>0</v>
      </c>
      <c r="X23" s="10">
        <v>15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/>
      <c r="AH23" s="26">
        <f t="shared" si="6"/>
        <v>145</v>
      </c>
    </row>
    <row r="24" spans="1:34">
      <c r="A24" s="1">
        <v>7.7</v>
      </c>
      <c r="B24" s="1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4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5</v>
      </c>
      <c r="P24" s="1">
        <v>5</v>
      </c>
      <c r="Q24" s="1">
        <v>0</v>
      </c>
      <c r="R24" s="10">
        <v>0</v>
      </c>
      <c r="S24" s="10">
        <v>0</v>
      </c>
      <c r="T24" s="10">
        <v>0</v>
      </c>
      <c r="U24" s="10">
        <v>10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6">
        <v>5</v>
      </c>
      <c r="AH24" s="26">
        <f t="shared" si="6"/>
        <v>25</v>
      </c>
    </row>
    <row r="25" spans="1:34">
      <c r="A25" s="1">
        <v>7.8</v>
      </c>
      <c r="B25" s="1" t="s">
        <v>20</v>
      </c>
      <c r="C25" s="1">
        <v>10</v>
      </c>
      <c r="D25" s="1">
        <v>0</v>
      </c>
      <c r="E25" s="1">
        <v>5</v>
      </c>
      <c r="F25" s="1">
        <v>0</v>
      </c>
      <c r="G25" s="1">
        <v>0</v>
      </c>
      <c r="H25" s="4">
        <v>0</v>
      </c>
      <c r="I25" s="1">
        <v>10</v>
      </c>
      <c r="J25" s="1">
        <v>0</v>
      </c>
      <c r="K25" s="1">
        <v>0</v>
      </c>
      <c r="L25" s="1">
        <v>10</v>
      </c>
      <c r="M25" s="1">
        <v>0</v>
      </c>
      <c r="N25" s="1">
        <v>0</v>
      </c>
      <c r="O25" s="1">
        <v>0</v>
      </c>
      <c r="P25" s="1">
        <v>10</v>
      </c>
      <c r="Q25" s="1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15</v>
      </c>
      <c r="Y25" s="10">
        <v>10</v>
      </c>
      <c r="Z25" s="10">
        <v>0</v>
      </c>
      <c r="AA25" s="10">
        <v>0</v>
      </c>
      <c r="AB25" s="10">
        <v>0</v>
      </c>
      <c r="AC25" s="10">
        <v>10</v>
      </c>
      <c r="AD25" s="10">
        <v>10</v>
      </c>
      <c r="AE25" s="10">
        <v>0</v>
      </c>
      <c r="AF25" s="10">
        <v>0</v>
      </c>
      <c r="AG25" s="10">
        <v>0</v>
      </c>
      <c r="AH25" s="26">
        <f t="shared" si="6"/>
        <v>90</v>
      </c>
    </row>
    <row r="26" spans="1:34">
      <c r="A26" s="1">
        <v>7.9</v>
      </c>
      <c r="B26" s="1" t="s">
        <v>21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4">
        <v>0</v>
      </c>
      <c r="I26" s="1">
        <v>10</v>
      </c>
      <c r="J26" s="1">
        <v>0</v>
      </c>
      <c r="K26" s="1">
        <v>15</v>
      </c>
      <c r="L26" s="1">
        <v>0</v>
      </c>
      <c r="M26" s="1">
        <v>0</v>
      </c>
      <c r="N26" s="1">
        <v>20</v>
      </c>
      <c r="O26" s="1">
        <v>0</v>
      </c>
      <c r="P26" s="1">
        <v>0</v>
      </c>
      <c r="Q26" s="1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20</v>
      </c>
      <c r="AC26" s="10">
        <v>0</v>
      </c>
      <c r="AD26" s="10">
        <v>15</v>
      </c>
      <c r="AE26" s="10">
        <v>0</v>
      </c>
      <c r="AF26" s="10">
        <v>15</v>
      </c>
      <c r="AG26" s="10">
        <v>0</v>
      </c>
      <c r="AH26" s="26">
        <f t="shared" si="6"/>
        <v>95</v>
      </c>
    </row>
    <row r="27" spans="1:34">
      <c r="A27" s="6" t="s">
        <v>22</v>
      </c>
      <c r="B27" s="1" t="s">
        <v>16</v>
      </c>
      <c r="C27" s="1">
        <v>0</v>
      </c>
      <c r="D27" s="1">
        <v>10</v>
      </c>
      <c r="E27" s="1">
        <v>0</v>
      </c>
      <c r="F27" s="1">
        <v>15</v>
      </c>
      <c r="G27" s="1">
        <v>20</v>
      </c>
      <c r="H27" s="4">
        <v>5</v>
      </c>
      <c r="I27" s="1">
        <v>10</v>
      </c>
      <c r="J27" s="1">
        <v>10</v>
      </c>
      <c r="K27" s="1">
        <v>0</v>
      </c>
      <c r="L27" s="1">
        <v>0</v>
      </c>
      <c r="M27" s="1">
        <v>5</v>
      </c>
      <c r="N27" s="1">
        <v>0</v>
      </c>
      <c r="O27" s="1">
        <v>10</v>
      </c>
      <c r="P27" s="1">
        <v>0</v>
      </c>
      <c r="Q27" s="1">
        <v>5</v>
      </c>
      <c r="R27" s="10">
        <v>0</v>
      </c>
      <c r="S27" s="10">
        <v>5</v>
      </c>
      <c r="T27" s="10">
        <v>10</v>
      </c>
      <c r="U27" s="10">
        <v>0</v>
      </c>
      <c r="V27" s="10">
        <v>10</v>
      </c>
      <c r="W27" s="10">
        <v>0</v>
      </c>
      <c r="X27" s="10">
        <v>0</v>
      </c>
      <c r="Y27" s="10">
        <v>15</v>
      </c>
      <c r="Z27" s="10">
        <v>0</v>
      </c>
      <c r="AA27" s="10">
        <v>15</v>
      </c>
      <c r="AB27" s="10">
        <v>0</v>
      </c>
      <c r="AC27" s="10">
        <v>0</v>
      </c>
      <c r="AD27" s="10">
        <v>10</v>
      </c>
      <c r="AE27" s="10">
        <v>0</v>
      </c>
      <c r="AF27" s="10">
        <v>5</v>
      </c>
      <c r="AG27" s="10">
        <v>10</v>
      </c>
      <c r="AH27" s="26">
        <f t="shared" si="6"/>
        <v>170</v>
      </c>
    </row>
    <row r="28" spans="1:34">
      <c r="A28" s="1">
        <v>7.11</v>
      </c>
      <c r="B28" s="1" t="s">
        <v>17</v>
      </c>
      <c r="C28" s="1">
        <v>5</v>
      </c>
      <c r="D28" s="1">
        <v>0</v>
      </c>
      <c r="E28" s="1">
        <v>10</v>
      </c>
      <c r="F28" s="1">
        <v>0</v>
      </c>
      <c r="G28" s="1">
        <v>0</v>
      </c>
      <c r="H28" s="4">
        <v>0</v>
      </c>
      <c r="I28" s="1">
        <v>0</v>
      </c>
      <c r="J28" s="1">
        <v>0</v>
      </c>
      <c r="K28" s="1">
        <v>0</v>
      </c>
      <c r="L28" s="1">
        <v>10</v>
      </c>
      <c r="M28" s="1">
        <v>0</v>
      </c>
      <c r="N28" s="1">
        <v>0</v>
      </c>
      <c r="O28" s="1">
        <v>0</v>
      </c>
      <c r="P28" s="1">
        <v>5</v>
      </c>
      <c r="Q28" s="1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10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6">
        <v>0</v>
      </c>
      <c r="AH28" s="26">
        <f t="shared" si="6"/>
        <v>40</v>
      </c>
    </row>
    <row r="29" spans="1:34">
      <c r="AH29" s="24"/>
    </row>
    <row r="30" spans="1:34">
      <c r="B30" s="1" t="s">
        <v>2</v>
      </c>
      <c r="C30" s="10">
        <f>AH5</f>
        <v>42780</v>
      </c>
      <c r="AH30" s="24"/>
    </row>
    <row r="31" spans="1:34">
      <c r="B31" s="1" t="s">
        <v>23</v>
      </c>
      <c r="C31" s="10">
        <f>AH6</f>
        <v>3720</v>
      </c>
    </row>
    <row r="32" spans="1:34">
      <c r="B32" s="1" t="s">
        <v>25</v>
      </c>
      <c r="C32" s="17">
        <f>AH8</f>
        <v>37324</v>
      </c>
    </row>
    <row r="33" spans="2:3">
      <c r="B33" s="1" t="s">
        <v>4</v>
      </c>
      <c r="C33" s="17">
        <f>AH9</f>
        <v>1736</v>
      </c>
    </row>
  </sheetData>
  <mergeCells count="1">
    <mergeCell ref="A1:A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workbookViewId="0">
      <pane xSplit="3" ySplit="2" topLeftCell="AE10" activePane="bottomRight" state="frozen"/>
      <selection pane="topRight" activeCell="D1" sqref="D1"/>
      <selection pane="bottomLeft" activeCell="A3" sqref="A3"/>
      <selection pane="bottomRight" activeCell="AH18" sqref="AH18:AH28"/>
    </sheetView>
  </sheetViews>
  <sheetFormatPr defaultRowHeight="14.4"/>
  <cols>
    <col min="2" max="2" width="22.44140625" bestFit="1" customWidth="1"/>
    <col min="3" max="16" width="10.109375" bestFit="1" customWidth="1"/>
    <col min="17" max="17" width="9.5546875" bestFit="1" customWidth="1"/>
    <col min="18" max="32" width="11.109375" customWidth="1"/>
    <col min="33" max="40" width="11.109375" style="13" customWidth="1"/>
    <col min="41" max="42" width="9.109375" style="13"/>
  </cols>
  <sheetData>
    <row r="1" spans="1:40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40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0">
      <c r="A3" s="1" t="s">
        <v>1</v>
      </c>
      <c r="B3" s="1"/>
      <c r="C3" s="2">
        <v>43586</v>
      </c>
      <c r="D3" s="2">
        <v>43587</v>
      </c>
      <c r="E3" s="2">
        <v>43588</v>
      </c>
      <c r="F3" s="2">
        <v>43589</v>
      </c>
      <c r="G3" s="2">
        <v>43590</v>
      </c>
      <c r="H3" s="2">
        <v>43591</v>
      </c>
      <c r="I3" s="2">
        <v>43592</v>
      </c>
      <c r="J3" s="2">
        <v>43593</v>
      </c>
      <c r="K3" s="2">
        <v>43594</v>
      </c>
      <c r="L3" s="2">
        <v>43595</v>
      </c>
      <c r="M3" s="2">
        <v>43596</v>
      </c>
      <c r="N3" s="2">
        <v>43597</v>
      </c>
      <c r="O3" s="2">
        <v>43598</v>
      </c>
      <c r="P3" s="2">
        <v>43599</v>
      </c>
      <c r="Q3" s="2">
        <v>43600</v>
      </c>
      <c r="R3" s="2">
        <v>43601</v>
      </c>
      <c r="S3" s="2">
        <v>43602</v>
      </c>
      <c r="T3" s="2">
        <v>43603</v>
      </c>
      <c r="U3" s="2">
        <v>43604</v>
      </c>
      <c r="V3" s="2">
        <v>43605</v>
      </c>
      <c r="W3" s="2">
        <v>43606</v>
      </c>
      <c r="X3" s="2">
        <v>43607</v>
      </c>
      <c r="Y3" s="2">
        <v>43608</v>
      </c>
      <c r="Z3" s="2">
        <v>43609</v>
      </c>
      <c r="AA3" s="2">
        <v>43610</v>
      </c>
      <c r="AB3" s="2">
        <v>43611</v>
      </c>
      <c r="AC3" s="2">
        <v>43612</v>
      </c>
      <c r="AD3" s="2">
        <v>43613</v>
      </c>
      <c r="AE3" s="2">
        <v>43614</v>
      </c>
      <c r="AF3" s="2">
        <v>43615</v>
      </c>
      <c r="AG3" s="2">
        <v>43616</v>
      </c>
      <c r="AH3" s="2" t="s">
        <v>28</v>
      </c>
      <c r="AI3" s="8"/>
      <c r="AJ3" s="8"/>
      <c r="AK3" s="8"/>
      <c r="AL3" s="8"/>
      <c r="AM3" s="8"/>
      <c r="AN3" s="8"/>
    </row>
    <row r="4" spans="1:40">
      <c r="A4" s="1"/>
      <c r="B4" s="1" t="s">
        <v>24</v>
      </c>
      <c r="C4" s="9">
        <f>C8/C5</f>
        <v>0.8623188405797102</v>
      </c>
      <c r="D4" s="9">
        <f t="shared" ref="D4:AG4" si="0">D8/D5</f>
        <v>0.87318840579710144</v>
      </c>
      <c r="E4" s="9">
        <f t="shared" si="0"/>
        <v>0.87246376811594206</v>
      </c>
      <c r="F4" s="9">
        <f t="shared" si="0"/>
        <v>0.88043478260869568</v>
      </c>
      <c r="G4" s="9">
        <f t="shared" si="0"/>
        <v>0.87318840579710144</v>
      </c>
      <c r="H4" s="9">
        <f t="shared" si="0"/>
        <v>0.88695652173913042</v>
      </c>
      <c r="I4" s="9">
        <f t="shared" si="0"/>
        <v>0.89130434782608692</v>
      </c>
      <c r="J4" s="9">
        <f t="shared" si="0"/>
        <v>0.87536231884057969</v>
      </c>
      <c r="K4" s="9">
        <f t="shared" si="0"/>
        <v>0.86594202898550721</v>
      </c>
      <c r="L4" s="9">
        <f t="shared" si="0"/>
        <v>0.88043478260869568</v>
      </c>
      <c r="M4" s="9">
        <f t="shared" si="0"/>
        <v>0.88840579710144929</v>
      </c>
      <c r="N4" s="9">
        <f t="shared" si="0"/>
        <v>0.88115942028985506</v>
      </c>
      <c r="O4" s="9">
        <f t="shared" si="0"/>
        <v>0.86956521739130432</v>
      </c>
      <c r="P4" s="9">
        <f t="shared" si="0"/>
        <v>0.8833333333333333</v>
      </c>
      <c r="Q4" s="9">
        <f t="shared" si="0"/>
        <v>0.87971014492753619</v>
      </c>
      <c r="R4" s="9">
        <f t="shared" si="0"/>
        <v>0.88188405797101455</v>
      </c>
      <c r="S4" s="9">
        <f t="shared" si="0"/>
        <v>0.8876811594202898</v>
      </c>
      <c r="T4" s="9">
        <f t="shared" si="0"/>
        <v>0.87898550724637681</v>
      </c>
      <c r="U4" s="9">
        <f t="shared" si="0"/>
        <v>0.87826086956521743</v>
      </c>
      <c r="V4" s="9">
        <f t="shared" si="0"/>
        <v>0.8623188405797102</v>
      </c>
      <c r="W4" s="9">
        <f t="shared" si="0"/>
        <v>0.86956521739130432</v>
      </c>
      <c r="X4" s="9">
        <f t="shared" si="0"/>
        <v>0.87681159420289856</v>
      </c>
      <c r="Y4" s="9">
        <f t="shared" si="0"/>
        <v>0.8876811594202898</v>
      </c>
      <c r="Z4" s="9">
        <f t="shared" si="0"/>
        <v>0.89130434782608692</v>
      </c>
      <c r="AA4" s="9">
        <f t="shared" si="0"/>
        <v>0.87681159420289856</v>
      </c>
      <c r="AB4" s="9">
        <f t="shared" si="0"/>
        <v>0.87971014492753619</v>
      </c>
      <c r="AC4" s="9">
        <f t="shared" si="0"/>
        <v>0.88260869565217392</v>
      </c>
      <c r="AD4" s="9">
        <f t="shared" si="0"/>
        <v>0.89057971014492754</v>
      </c>
      <c r="AE4" s="9">
        <f t="shared" si="0"/>
        <v>0.88550724637681155</v>
      </c>
      <c r="AF4" s="9">
        <f t="shared" si="0"/>
        <v>0.90217391304347827</v>
      </c>
      <c r="AG4" s="9">
        <f t="shared" si="0"/>
        <v>0.88405797101449279</v>
      </c>
      <c r="AH4" s="20">
        <f>AVERAGE(C4:AG4)</f>
        <v>0.87999064983637187</v>
      </c>
    </row>
    <row r="5" spans="1:40">
      <c r="A5" s="1">
        <v>1</v>
      </c>
      <c r="B5" s="1" t="s">
        <v>2</v>
      </c>
      <c r="C5" s="1">
        <f>23*60</f>
        <v>1380</v>
      </c>
      <c r="D5" s="1">
        <f t="shared" ref="D5:AG5" si="1">23*60</f>
        <v>1380</v>
      </c>
      <c r="E5" s="1">
        <f t="shared" si="1"/>
        <v>1380</v>
      </c>
      <c r="F5" s="1">
        <f t="shared" si="1"/>
        <v>1380</v>
      </c>
      <c r="G5" s="1">
        <f t="shared" si="1"/>
        <v>1380</v>
      </c>
      <c r="H5" s="1">
        <f t="shared" si="1"/>
        <v>1380</v>
      </c>
      <c r="I5" s="1">
        <f t="shared" si="1"/>
        <v>1380</v>
      </c>
      <c r="J5" s="1">
        <f t="shared" si="1"/>
        <v>1380</v>
      </c>
      <c r="K5" s="1">
        <f t="shared" si="1"/>
        <v>1380</v>
      </c>
      <c r="L5" s="1">
        <f t="shared" si="1"/>
        <v>1380</v>
      </c>
      <c r="M5" s="1">
        <f t="shared" si="1"/>
        <v>1380</v>
      </c>
      <c r="N5" s="1">
        <f t="shared" si="1"/>
        <v>1380</v>
      </c>
      <c r="O5" s="1">
        <f t="shared" si="1"/>
        <v>1380</v>
      </c>
      <c r="P5" s="1">
        <f t="shared" si="1"/>
        <v>1380</v>
      </c>
      <c r="Q5" s="1">
        <f t="shared" si="1"/>
        <v>1380</v>
      </c>
      <c r="R5" s="1">
        <f t="shared" si="1"/>
        <v>1380</v>
      </c>
      <c r="S5" s="1">
        <f t="shared" si="1"/>
        <v>1380</v>
      </c>
      <c r="T5" s="1">
        <f t="shared" si="1"/>
        <v>1380</v>
      </c>
      <c r="U5" s="1">
        <f t="shared" si="1"/>
        <v>1380</v>
      </c>
      <c r="V5" s="1">
        <f t="shared" si="1"/>
        <v>1380</v>
      </c>
      <c r="W5" s="1">
        <f t="shared" si="1"/>
        <v>1380</v>
      </c>
      <c r="X5" s="1">
        <f t="shared" si="1"/>
        <v>1380</v>
      </c>
      <c r="Y5" s="1">
        <f t="shared" si="1"/>
        <v>1380</v>
      </c>
      <c r="Z5" s="1">
        <f t="shared" si="1"/>
        <v>1380</v>
      </c>
      <c r="AA5" s="1">
        <f t="shared" si="1"/>
        <v>1380</v>
      </c>
      <c r="AB5" s="1">
        <f t="shared" si="1"/>
        <v>1380</v>
      </c>
      <c r="AC5" s="1">
        <f t="shared" si="1"/>
        <v>1380</v>
      </c>
      <c r="AD5" s="1">
        <f t="shared" si="1"/>
        <v>1380</v>
      </c>
      <c r="AE5" s="1">
        <f t="shared" si="1"/>
        <v>1380</v>
      </c>
      <c r="AF5" s="1">
        <f t="shared" si="1"/>
        <v>1380</v>
      </c>
      <c r="AG5" s="1">
        <f t="shared" si="1"/>
        <v>1380</v>
      </c>
      <c r="AH5" s="19">
        <f>SUM(C5:AG5)</f>
        <v>42780</v>
      </c>
    </row>
    <row r="6" spans="1:40">
      <c r="A6" s="1">
        <v>2</v>
      </c>
      <c r="B6" s="1" t="s">
        <v>23</v>
      </c>
      <c r="C6" s="1">
        <f>2*60</f>
        <v>120</v>
      </c>
      <c r="D6" s="1">
        <f t="shared" ref="D6:AG6" si="2">2*60</f>
        <v>120</v>
      </c>
      <c r="E6" s="1">
        <f t="shared" si="2"/>
        <v>120</v>
      </c>
      <c r="F6" s="1">
        <f t="shared" si="2"/>
        <v>120</v>
      </c>
      <c r="G6" s="1">
        <f t="shared" si="2"/>
        <v>120</v>
      </c>
      <c r="H6" s="1">
        <f t="shared" si="2"/>
        <v>120</v>
      </c>
      <c r="I6" s="1">
        <f t="shared" si="2"/>
        <v>120</v>
      </c>
      <c r="J6" s="1">
        <f t="shared" si="2"/>
        <v>120</v>
      </c>
      <c r="K6" s="1">
        <f t="shared" si="2"/>
        <v>120</v>
      </c>
      <c r="L6" s="1">
        <f t="shared" si="2"/>
        <v>120</v>
      </c>
      <c r="M6" s="1">
        <f t="shared" si="2"/>
        <v>120</v>
      </c>
      <c r="N6" s="1">
        <f t="shared" si="2"/>
        <v>120</v>
      </c>
      <c r="O6" s="1">
        <f t="shared" si="2"/>
        <v>120</v>
      </c>
      <c r="P6" s="1">
        <f t="shared" si="2"/>
        <v>120</v>
      </c>
      <c r="Q6" s="1">
        <f t="shared" si="2"/>
        <v>120</v>
      </c>
      <c r="R6" s="1">
        <f t="shared" si="2"/>
        <v>120</v>
      </c>
      <c r="S6" s="1">
        <f t="shared" si="2"/>
        <v>120</v>
      </c>
      <c r="T6" s="1">
        <f t="shared" si="2"/>
        <v>120</v>
      </c>
      <c r="U6" s="1">
        <f t="shared" si="2"/>
        <v>120</v>
      </c>
      <c r="V6" s="1">
        <f t="shared" si="2"/>
        <v>120</v>
      </c>
      <c r="W6" s="1">
        <f t="shared" si="2"/>
        <v>120</v>
      </c>
      <c r="X6" s="1">
        <f t="shared" si="2"/>
        <v>120</v>
      </c>
      <c r="Y6" s="1">
        <f t="shared" si="2"/>
        <v>120</v>
      </c>
      <c r="Z6" s="1">
        <f t="shared" si="2"/>
        <v>120</v>
      </c>
      <c r="AA6" s="1">
        <f t="shared" si="2"/>
        <v>120</v>
      </c>
      <c r="AB6" s="1">
        <f t="shared" si="2"/>
        <v>120</v>
      </c>
      <c r="AC6" s="1">
        <f t="shared" si="2"/>
        <v>120</v>
      </c>
      <c r="AD6" s="1">
        <f t="shared" si="2"/>
        <v>120</v>
      </c>
      <c r="AE6" s="1">
        <f t="shared" si="2"/>
        <v>120</v>
      </c>
      <c r="AF6" s="1">
        <f t="shared" si="2"/>
        <v>120</v>
      </c>
      <c r="AG6" s="1">
        <f t="shared" si="2"/>
        <v>120</v>
      </c>
      <c r="AH6" s="19">
        <f t="shared" ref="AH6:AH28" si="3">SUM(C6:AG6)</f>
        <v>3720</v>
      </c>
    </row>
    <row r="7" spans="1:40">
      <c r="A7" s="1">
        <v>2</v>
      </c>
      <c r="B7" s="1" t="s">
        <v>3</v>
      </c>
      <c r="C7" s="1">
        <f>C5-C6</f>
        <v>1260</v>
      </c>
      <c r="D7" s="1">
        <f t="shared" ref="D7:AG7" si="4">D5-D6</f>
        <v>1260</v>
      </c>
      <c r="E7" s="1">
        <f t="shared" si="4"/>
        <v>1260</v>
      </c>
      <c r="F7" s="1">
        <f t="shared" si="4"/>
        <v>1260</v>
      </c>
      <c r="G7" s="1">
        <f t="shared" si="4"/>
        <v>1260</v>
      </c>
      <c r="H7" s="1">
        <f t="shared" si="4"/>
        <v>1260</v>
      </c>
      <c r="I7" s="1">
        <f t="shared" si="4"/>
        <v>1260</v>
      </c>
      <c r="J7" s="1">
        <f t="shared" si="4"/>
        <v>1260</v>
      </c>
      <c r="K7" s="1">
        <f t="shared" si="4"/>
        <v>1260</v>
      </c>
      <c r="L7" s="1">
        <f t="shared" si="4"/>
        <v>1260</v>
      </c>
      <c r="M7" s="1">
        <f t="shared" si="4"/>
        <v>1260</v>
      </c>
      <c r="N7" s="1">
        <f t="shared" si="4"/>
        <v>1260</v>
      </c>
      <c r="O7" s="1">
        <f t="shared" si="4"/>
        <v>1260</v>
      </c>
      <c r="P7" s="1">
        <f t="shared" si="4"/>
        <v>1260</v>
      </c>
      <c r="Q7" s="1">
        <f t="shared" si="4"/>
        <v>1260</v>
      </c>
      <c r="R7" s="1">
        <f t="shared" si="4"/>
        <v>1260</v>
      </c>
      <c r="S7" s="1">
        <f t="shared" si="4"/>
        <v>1260</v>
      </c>
      <c r="T7" s="1">
        <f t="shared" si="4"/>
        <v>1260</v>
      </c>
      <c r="U7" s="1">
        <f t="shared" si="4"/>
        <v>1260</v>
      </c>
      <c r="V7" s="1">
        <f t="shared" si="4"/>
        <v>1260</v>
      </c>
      <c r="W7" s="1">
        <f t="shared" si="4"/>
        <v>1260</v>
      </c>
      <c r="X7" s="1">
        <f t="shared" si="4"/>
        <v>1260</v>
      </c>
      <c r="Y7" s="1">
        <f t="shared" si="4"/>
        <v>1260</v>
      </c>
      <c r="Z7" s="1">
        <f t="shared" si="4"/>
        <v>1260</v>
      </c>
      <c r="AA7" s="1">
        <f t="shared" si="4"/>
        <v>1260</v>
      </c>
      <c r="AB7" s="1">
        <f t="shared" si="4"/>
        <v>1260</v>
      </c>
      <c r="AC7" s="1">
        <f t="shared" si="4"/>
        <v>1260</v>
      </c>
      <c r="AD7" s="1">
        <f t="shared" si="4"/>
        <v>1260</v>
      </c>
      <c r="AE7" s="1">
        <f t="shared" si="4"/>
        <v>1260</v>
      </c>
      <c r="AF7" s="1">
        <f t="shared" si="4"/>
        <v>1260</v>
      </c>
      <c r="AG7" s="1">
        <f t="shared" si="4"/>
        <v>1260</v>
      </c>
      <c r="AH7" s="19">
        <f t="shared" si="3"/>
        <v>39060</v>
      </c>
    </row>
    <row r="8" spans="1:40">
      <c r="A8" s="1">
        <v>3</v>
      </c>
      <c r="B8" s="1" t="s">
        <v>25</v>
      </c>
      <c r="C8" s="3">
        <f>C7-C9</f>
        <v>1190</v>
      </c>
      <c r="D8" s="3">
        <f t="shared" ref="D8:AG8" si="5">D7-D9</f>
        <v>1205</v>
      </c>
      <c r="E8" s="3">
        <f t="shared" si="5"/>
        <v>1204</v>
      </c>
      <c r="F8" s="3">
        <f t="shared" si="5"/>
        <v>1215</v>
      </c>
      <c r="G8" s="3">
        <f t="shared" si="5"/>
        <v>1205</v>
      </c>
      <c r="H8" s="3">
        <f t="shared" si="5"/>
        <v>1224</v>
      </c>
      <c r="I8" s="3">
        <f t="shared" si="5"/>
        <v>1230</v>
      </c>
      <c r="J8" s="3">
        <f t="shared" si="5"/>
        <v>1208</v>
      </c>
      <c r="K8" s="3">
        <f t="shared" si="5"/>
        <v>1195</v>
      </c>
      <c r="L8" s="3">
        <f t="shared" si="5"/>
        <v>1215</v>
      </c>
      <c r="M8" s="3">
        <f t="shared" si="5"/>
        <v>1226</v>
      </c>
      <c r="N8" s="3">
        <f t="shared" si="5"/>
        <v>1216</v>
      </c>
      <c r="O8" s="3">
        <f t="shared" si="5"/>
        <v>1200</v>
      </c>
      <c r="P8" s="3">
        <f t="shared" si="5"/>
        <v>1219</v>
      </c>
      <c r="Q8" s="3">
        <f t="shared" si="5"/>
        <v>1214</v>
      </c>
      <c r="R8" s="3">
        <f t="shared" si="5"/>
        <v>1217</v>
      </c>
      <c r="S8" s="3">
        <f t="shared" si="5"/>
        <v>1225</v>
      </c>
      <c r="T8" s="3">
        <f t="shared" si="5"/>
        <v>1213</v>
      </c>
      <c r="U8" s="3">
        <f t="shared" si="5"/>
        <v>1212</v>
      </c>
      <c r="V8" s="3">
        <f t="shared" si="5"/>
        <v>1190</v>
      </c>
      <c r="W8" s="3">
        <f t="shared" si="5"/>
        <v>1200</v>
      </c>
      <c r="X8" s="3">
        <f t="shared" si="5"/>
        <v>1210</v>
      </c>
      <c r="Y8" s="3">
        <f t="shared" si="5"/>
        <v>1225</v>
      </c>
      <c r="Z8" s="3">
        <f t="shared" si="5"/>
        <v>1230</v>
      </c>
      <c r="AA8" s="3">
        <f t="shared" si="5"/>
        <v>1210</v>
      </c>
      <c r="AB8" s="3">
        <f t="shared" si="5"/>
        <v>1214</v>
      </c>
      <c r="AC8" s="3">
        <f t="shared" si="5"/>
        <v>1218</v>
      </c>
      <c r="AD8" s="3">
        <f t="shared" si="5"/>
        <v>1229</v>
      </c>
      <c r="AE8" s="3">
        <f t="shared" si="5"/>
        <v>1222</v>
      </c>
      <c r="AF8" s="3">
        <f t="shared" si="5"/>
        <v>1245</v>
      </c>
      <c r="AG8" s="3">
        <f t="shared" si="5"/>
        <v>1220</v>
      </c>
      <c r="AH8" s="19">
        <f t="shared" si="3"/>
        <v>37646</v>
      </c>
    </row>
    <row r="9" spans="1:40">
      <c r="A9" s="1">
        <v>4</v>
      </c>
      <c r="B9" s="1" t="s">
        <v>4</v>
      </c>
      <c r="C9" s="1">
        <f>C10+C17</f>
        <v>70</v>
      </c>
      <c r="D9" s="1">
        <f t="shared" ref="D9:AG9" si="6">D10+D17</f>
        <v>55</v>
      </c>
      <c r="E9" s="1">
        <f t="shared" si="6"/>
        <v>56</v>
      </c>
      <c r="F9" s="1">
        <f t="shared" si="6"/>
        <v>45</v>
      </c>
      <c r="G9" s="1">
        <f t="shared" si="6"/>
        <v>55</v>
      </c>
      <c r="H9" s="1">
        <f t="shared" si="6"/>
        <v>36</v>
      </c>
      <c r="I9" s="1">
        <f t="shared" si="6"/>
        <v>30</v>
      </c>
      <c r="J9" s="1">
        <f t="shared" si="6"/>
        <v>52</v>
      </c>
      <c r="K9" s="1">
        <f t="shared" si="6"/>
        <v>65</v>
      </c>
      <c r="L9" s="1">
        <f t="shared" si="6"/>
        <v>45</v>
      </c>
      <c r="M9" s="1">
        <f t="shared" si="6"/>
        <v>34</v>
      </c>
      <c r="N9" s="1">
        <f t="shared" si="6"/>
        <v>44</v>
      </c>
      <c r="O9" s="1">
        <f t="shared" si="6"/>
        <v>60</v>
      </c>
      <c r="P9" s="1">
        <f t="shared" si="6"/>
        <v>41</v>
      </c>
      <c r="Q9" s="1">
        <f t="shared" si="6"/>
        <v>46</v>
      </c>
      <c r="R9" s="1">
        <f t="shared" si="6"/>
        <v>43</v>
      </c>
      <c r="S9" s="1">
        <f t="shared" si="6"/>
        <v>35</v>
      </c>
      <c r="T9" s="1">
        <f t="shared" si="6"/>
        <v>47</v>
      </c>
      <c r="U9" s="1">
        <f t="shared" si="6"/>
        <v>48</v>
      </c>
      <c r="V9" s="1">
        <f t="shared" si="6"/>
        <v>70</v>
      </c>
      <c r="W9" s="1">
        <f t="shared" si="6"/>
        <v>60</v>
      </c>
      <c r="X9" s="1">
        <f t="shared" si="6"/>
        <v>50</v>
      </c>
      <c r="Y9" s="1">
        <f t="shared" si="6"/>
        <v>35</v>
      </c>
      <c r="Z9" s="1">
        <f t="shared" si="6"/>
        <v>30</v>
      </c>
      <c r="AA9" s="1">
        <f t="shared" si="6"/>
        <v>50</v>
      </c>
      <c r="AB9" s="1">
        <f t="shared" si="6"/>
        <v>46</v>
      </c>
      <c r="AC9" s="1">
        <f t="shared" si="6"/>
        <v>42</v>
      </c>
      <c r="AD9" s="1">
        <f t="shared" si="6"/>
        <v>31</v>
      </c>
      <c r="AE9" s="1">
        <f t="shared" si="6"/>
        <v>38</v>
      </c>
      <c r="AF9" s="1">
        <f t="shared" si="6"/>
        <v>15</v>
      </c>
      <c r="AG9" s="1">
        <f t="shared" si="6"/>
        <v>40</v>
      </c>
      <c r="AH9" s="19">
        <f t="shared" si="3"/>
        <v>1414</v>
      </c>
    </row>
    <row r="10" spans="1:40">
      <c r="A10" s="7">
        <v>6</v>
      </c>
      <c r="B10" s="7" t="s">
        <v>5</v>
      </c>
      <c r="C10" s="7">
        <f>SUM(C11:C16)</f>
        <v>25</v>
      </c>
      <c r="D10" s="7">
        <f t="shared" ref="D10:AG10" si="7">SUM(D11:D16)</f>
        <v>30</v>
      </c>
      <c r="E10" s="7">
        <f t="shared" si="7"/>
        <v>15</v>
      </c>
      <c r="F10" s="7">
        <f t="shared" si="7"/>
        <v>10</v>
      </c>
      <c r="G10" s="7">
        <f t="shared" si="7"/>
        <v>10</v>
      </c>
      <c r="H10" s="7">
        <f t="shared" si="7"/>
        <v>15</v>
      </c>
      <c r="I10" s="7">
        <f t="shared" si="7"/>
        <v>15</v>
      </c>
      <c r="J10" s="7">
        <f t="shared" si="7"/>
        <v>17</v>
      </c>
      <c r="K10" s="7">
        <f t="shared" si="7"/>
        <v>30</v>
      </c>
      <c r="L10" s="7">
        <f t="shared" si="7"/>
        <v>10</v>
      </c>
      <c r="M10" s="7">
        <f t="shared" si="7"/>
        <v>10</v>
      </c>
      <c r="N10" s="7">
        <f t="shared" si="7"/>
        <v>10</v>
      </c>
      <c r="O10" s="7">
        <f t="shared" si="7"/>
        <v>20</v>
      </c>
      <c r="P10" s="7">
        <f t="shared" si="7"/>
        <v>15</v>
      </c>
      <c r="Q10" s="7">
        <f t="shared" si="7"/>
        <v>15</v>
      </c>
      <c r="R10" s="7">
        <f t="shared" si="7"/>
        <v>15</v>
      </c>
      <c r="S10" s="7">
        <f t="shared" si="7"/>
        <v>5</v>
      </c>
      <c r="T10" s="7">
        <f t="shared" si="7"/>
        <v>0</v>
      </c>
      <c r="U10" s="7">
        <f t="shared" si="7"/>
        <v>18</v>
      </c>
      <c r="V10" s="7">
        <f t="shared" si="7"/>
        <v>20</v>
      </c>
      <c r="W10" s="7">
        <f t="shared" si="7"/>
        <v>15</v>
      </c>
      <c r="X10" s="7">
        <f t="shared" si="7"/>
        <v>10</v>
      </c>
      <c r="Y10" s="7">
        <f t="shared" si="7"/>
        <v>20</v>
      </c>
      <c r="Z10" s="7">
        <f t="shared" si="7"/>
        <v>0</v>
      </c>
      <c r="AA10" s="7">
        <f t="shared" si="7"/>
        <v>15</v>
      </c>
      <c r="AB10" s="7">
        <f t="shared" si="7"/>
        <v>16</v>
      </c>
      <c r="AC10" s="7">
        <f t="shared" si="7"/>
        <v>15</v>
      </c>
      <c r="AD10" s="7">
        <f t="shared" si="7"/>
        <v>10</v>
      </c>
      <c r="AE10" s="7">
        <f t="shared" si="7"/>
        <v>25</v>
      </c>
      <c r="AF10" s="7">
        <f t="shared" si="7"/>
        <v>0</v>
      </c>
      <c r="AG10" s="7">
        <f t="shared" si="7"/>
        <v>15</v>
      </c>
      <c r="AH10" s="19">
        <f t="shared" si="3"/>
        <v>446</v>
      </c>
    </row>
    <row r="11" spans="1:40">
      <c r="A11" s="1">
        <v>6.1</v>
      </c>
      <c r="B11" s="1" t="s">
        <v>6</v>
      </c>
      <c r="C11" s="1">
        <v>10</v>
      </c>
      <c r="D11" s="1">
        <v>0</v>
      </c>
      <c r="E11" s="1">
        <v>0</v>
      </c>
      <c r="F11" s="1">
        <v>0</v>
      </c>
      <c r="G11" s="1">
        <v>0</v>
      </c>
      <c r="H11" s="4">
        <v>0</v>
      </c>
      <c r="I11" s="1">
        <v>10</v>
      </c>
      <c r="J11" s="1">
        <v>0</v>
      </c>
      <c r="K11" s="1">
        <v>0</v>
      </c>
      <c r="L11" s="1">
        <v>0</v>
      </c>
      <c r="M11" s="1">
        <v>5</v>
      </c>
      <c r="N11" s="1">
        <v>0</v>
      </c>
      <c r="O11" s="1">
        <v>0</v>
      </c>
      <c r="P11" s="1">
        <v>0</v>
      </c>
      <c r="Q11" s="1">
        <v>5</v>
      </c>
      <c r="R11" s="10">
        <v>0</v>
      </c>
      <c r="S11" s="10">
        <v>0</v>
      </c>
      <c r="T11" s="10">
        <v>0</v>
      </c>
      <c r="U11" s="10">
        <v>10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15</v>
      </c>
      <c r="AD11" s="10">
        <v>0</v>
      </c>
      <c r="AE11" s="10">
        <v>0</v>
      </c>
      <c r="AF11" s="10">
        <v>0</v>
      </c>
      <c r="AG11" s="10">
        <v>0</v>
      </c>
      <c r="AH11" s="19">
        <f t="shared" si="3"/>
        <v>55</v>
      </c>
    </row>
    <row r="12" spans="1:40">
      <c r="A12" s="1">
        <v>6.2</v>
      </c>
      <c r="B12" s="1" t="s">
        <v>7</v>
      </c>
      <c r="C12" s="1">
        <v>5</v>
      </c>
      <c r="D12" s="1">
        <v>0</v>
      </c>
      <c r="E12" s="1">
        <v>0</v>
      </c>
      <c r="F12" s="1">
        <v>5</v>
      </c>
      <c r="G12" s="1">
        <v>0</v>
      </c>
      <c r="H12" s="4">
        <v>0</v>
      </c>
      <c r="I12" s="1">
        <v>0</v>
      </c>
      <c r="J12" s="1">
        <v>0</v>
      </c>
      <c r="K12" s="1">
        <v>10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10</v>
      </c>
      <c r="AH12" s="19">
        <f t="shared" si="3"/>
        <v>30</v>
      </c>
    </row>
    <row r="13" spans="1:40">
      <c r="A13" s="1">
        <v>6.3</v>
      </c>
      <c r="B13" s="1" t="s">
        <v>8</v>
      </c>
      <c r="C13" s="1">
        <v>0</v>
      </c>
      <c r="D13" s="1">
        <v>0</v>
      </c>
      <c r="E13" s="1">
        <v>10</v>
      </c>
      <c r="F13" s="1">
        <v>0</v>
      </c>
      <c r="G13" s="1">
        <v>0</v>
      </c>
      <c r="H13" s="4">
        <v>5</v>
      </c>
      <c r="I13" s="1">
        <v>0</v>
      </c>
      <c r="J13" s="1">
        <v>5</v>
      </c>
      <c r="K13" s="1">
        <v>0</v>
      </c>
      <c r="L13" s="1">
        <v>0</v>
      </c>
      <c r="M13" s="1">
        <v>0</v>
      </c>
      <c r="N13" s="1">
        <v>10</v>
      </c>
      <c r="O13" s="1">
        <v>0</v>
      </c>
      <c r="P13" s="1">
        <v>0</v>
      </c>
      <c r="Q13" s="1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10</v>
      </c>
      <c r="Y13" s="10">
        <v>5</v>
      </c>
      <c r="Z13" s="10">
        <v>0</v>
      </c>
      <c r="AA13" s="10">
        <v>0</v>
      </c>
      <c r="AB13" s="10">
        <v>0</v>
      </c>
      <c r="AC13" s="10">
        <v>0</v>
      </c>
      <c r="AD13" s="10">
        <v>10</v>
      </c>
      <c r="AE13" s="10">
        <v>0</v>
      </c>
      <c r="AF13" s="10">
        <v>0</v>
      </c>
      <c r="AG13" s="10">
        <v>0</v>
      </c>
      <c r="AH13" s="19">
        <f t="shared" si="3"/>
        <v>55</v>
      </c>
    </row>
    <row r="14" spans="1:40">
      <c r="A14" s="1">
        <v>6.4</v>
      </c>
      <c r="B14" s="1" t="s">
        <v>9</v>
      </c>
      <c r="C14" s="1">
        <v>0</v>
      </c>
      <c r="D14" s="1">
        <v>5</v>
      </c>
      <c r="E14" s="1">
        <v>0</v>
      </c>
      <c r="F14" s="1">
        <v>0</v>
      </c>
      <c r="G14" s="1">
        <v>0</v>
      </c>
      <c r="H14" s="4">
        <v>0</v>
      </c>
      <c r="I14" s="1">
        <v>0</v>
      </c>
      <c r="J14" s="1">
        <v>0</v>
      </c>
      <c r="K14" s="1">
        <v>5</v>
      </c>
      <c r="L14" s="1">
        <v>10</v>
      </c>
      <c r="M14" s="1">
        <v>0</v>
      </c>
      <c r="N14" s="1">
        <v>0</v>
      </c>
      <c r="O14" s="1">
        <v>0</v>
      </c>
      <c r="P14" s="1">
        <v>15</v>
      </c>
      <c r="Q14" s="1">
        <v>10</v>
      </c>
      <c r="R14" s="10">
        <v>0</v>
      </c>
      <c r="S14" s="10">
        <v>5</v>
      </c>
      <c r="T14" s="10">
        <v>0</v>
      </c>
      <c r="U14" s="10">
        <v>0</v>
      </c>
      <c r="V14" s="10">
        <v>5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15</v>
      </c>
      <c r="AF14" s="10">
        <v>0</v>
      </c>
      <c r="AG14" s="10">
        <v>5</v>
      </c>
      <c r="AH14" s="19">
        <f t="shared" si="3"/>
        <v>75</v>
      </c>
    </row>
    <row r="15" spans="1:40">
      <c r="A15" s="1">
        <v>6.5</v>
      </c>
      <c r="B15" s="1" t="s">
        <v>26</v>
      </c>
      <c r="C15" s="1">
        <v>10</v>
      </c>
      <c r="D15" s="1">
        <v>10</v>
      </c>
      <c r="E15" s="1">
        <v>0</v>
      </c>
      <c r="F15" s="1">
        <v>5</v>
      </c>
      <c r="G15" s="1">
        <v>10</v>
      </c>
      <c r="H15" s="4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10</v>
      </c>
      <c r="X15" s="10">
        <v>0</v>
      </c>
      <c r="Y15" s="10">
        <v>0</v>
      </c>
      <c r="Z15" s="10">
        <v>0</v>
      </c>
      <c r="AA15" s="10">
        <v>5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9">
        <f t="shared" si="3"/>
        <v>50</v>
      </c>
    </row>
    <row r="16" spans="1:40">
      <c r="A16" s="1">
        <v>6.6</v>
      </c>
      <c r="B16" s="1" t="s">
        <v>27</v>
      </c>
      <c r="C16" s="1">
        <v>0</v>
      </c>
      <c r="D16" s="1">
        <v>15</v>
      </c>
      <c r="E16" s="1">
        <v>5</v>
      </c>
      <c r="F16" s="1">
        <v>0</v>
      </c>
      <c r="G16" s="1">
        <v>0</v>
      </c>
      <c r="H16" s="4">
        <v>10</v>
      </c>
      <c r="I16" s="1">
        <v>5</v>
      </c>
      <c r="J16" s="1">
        <v>12</v>
      </c>
      <c r="K16" s="1">
        <v>15</v>
      </c>
      <c r="L16" s="1">
        <v>0</v>
      </c>
      <c r="M16" s="1">
        <v>5</v>
      </c>
      <c r="N16" s="1">
        <v>0</v>
      </c>
      <c r="O16" s="1">
        <v>20</v>
      </c>
      <c r="P16" s="1">
        <v>0</v>
      </c>
      <c r="Q16" s="1">
        <v>0</v>
      </c>
      <c r="R16" s="10">
        <v>15</v>
      </c>
      <c r="S16" s="10">
        <v>0</v>
      </c>
      <c r="T16" s="10">
        <v>0</v>
      </c>
      <c r="U16" s="10">
        <v>8</v>
      </c>
      <c r="V16" s="10">
        <v>15</v>
      </c>
      <c r="W16" s="10">
        <v>5</v>
      </c>
      <c r="X16" s="10">
        <v>0</v>
      </c>
      <c r="Y16" s="10">
        <v>15</v>
      </c>
      <c r="Z16" s="10">
        <v>0</v>
      </c>
      <c r="AA16" s="10">
        <v>10</v>
      </c>
      <c r="AB16" s="10">
        <v>16</v>
      </c>
      <c r="AC16" s="10">
        <v>0</v>
      </c>
      <c r="AD16" s="10">
        <v>0</v>
      </c>
      <c r="AE16" s="10">
        <v>10</v>
      </c>
      <c r="AF16" s="11">
        <v>0</v>
      </c>
      <c r="AG16" s="10">
        <v>0</v>
      </c>
      <c r="AH16" s="19">
        <f t="shared" si="3"/>
        <v>181</v>
      </c>
    </row>
    <row r="17" spans="1:34">
      <c r="A17" s="7">
        <v>7</v>
      </c>
      <c r="B17" s="7" t="s">
        <v>10</v>
      </c>
      <c r="C17" s="7">
        <f>SUM(C18:C28)</f>
        <v>45</v>
      </c>
      <c r="D17" s="7">
        <f t="shared" ref="D17:AF17" si="8">SUM(D18:D28)</f>
        <v>25</v>
      </c>
      <c r="E17" s="7">
        <f t="shared" si="8"/>
        <v>41</v>
      </c>
      <c r="F17" s="7">
        <f t="shared" si="8"/>
        <v>35</v>
      </c>
      <c r="G17" s="7">
        <f t="shared" si="8"/>
        <v>45</v>
      </c>
      <c r="H17" s="7">
        <f t="shared" si="8"/>
        <v>21</v>
      </c>
      <c r="I17" s="7">
        <f t="shared" si="8"/>
        <v>15</v>
      </c>
      <c r="J17" s="7">
        <f t="shared" si="8"/>
        <v>35</v>
      </c>
      <c r="K17" s="7">
        <f t="shared" si="8"/>
        <v>35</v>
      </c>
      <c r="L17" s="7">
        <f t="shared" si="8"/>
        <v>35</v>
      </c>
      <c r="M17" s="7">
        <f t="shared" si="8"/>
        <v>24</v>
      </c>
      <c r="N17" s="7">
        <f t="shared" si="8"/>
        <v>34</v>
      </c>
      <c r="O17" s="7">
        <f t="shared" si="8"/>
        <v>40</v>
      </c>
      <c r="P17" s="7">
        <f t="shared" si="8"/>
        <v>26</v>
      </c>
      <c r="Q17" s="7">
        <f t="shared" si="8"/>
        <v>31</v>
      </c>
      <c r="R17" s="7">
        <f t="shared" si="8"/>
        <v>28</v>
      </c>
      <c r="S17" s="7">
        <f t="shared" si="8"/>
        <v>30</v>
      </c>
      <c r="T17" s="7">
        <f t="shared" si="8"/>
        <v>47</v>
      </c>
      <c r="U17" s="7">
        <f t="shared" si="8"/>
        <v>30</v>
      </c>
      <c r="V17" s="7">
        <f t="shared" si="8"/>
        <v>50</v>
      </c>
      <c r="W17" s="7">
        <f t="shared" si="8"/>
        <v>45</v>
      </c>
      <c r="X17" s="7">
        <f t="shared" si="8"/>
        <v>40</v>
      </c>
      <c r="Y17" s="7">
        <f t="shared" si="8"/>
        <v>15</v>
      </c>
      <c r="Z17" s="7">
        <f t="shared" si="8"/>
        <v>30</v>
      </c>
      <c r="AA17" s="7">
        <f t="shared" si="8"/>
        <v>35</v>
      </c>
      <c r="AB17" s="7">
        <f t="shared" si="8"/>
        <v>30</v>
      </c>
      <c r="AC17" s="7">
        <f t="shared" si="8"/>
        <v>27</v>
      </c>
      <c r="AD17" s="7">
        <f t="shared" si="8"/>
        <v>21</v>
      </c>
      <c r="AE17" s="7">
        <f t="shared" si="8"/>
        <v>13</v>
      </c>
      <c r="AF17" s="15">
        <f t="shared" si="8"/>
        <v>15</v>
      </c>
      <c r="AG17" s="15">
        <f>SUM(AG18:AG28)</f>
        <v>25</v>
      </c>
      <c r="AH17" s="19">
        <f t="shared" si="3"/>
        <v>968</v>
      </c>
    </row>
    <row r="18" spans="1:34">
      <c r="A18" s="1">
        <v>7.1</v>
      </c>
      <c r="B18" s="1" t="s">
        <v>11</v>
      </c>
      <c r="C18" s="1">
        <v>10</v>
      </c>
      <c r="D18" s="1">
        <v>5</v>
      </c>
      <c r="E18" s="1">
        <v>0</v>
      </c>
      <c r="F18" s="1">
        <v>0</v>
      </c>
      <c r="G18" s="1">
        <v>0</v>
      </c>
      <c r="H18" s="4">
        <v>0</v>
      </c>
      <c r="I18" s="1">
        <v>10</v>
      </c>
      <c r="J18" s="1">
        <v>0</v>
      </c>
      <c r="K18" s="1">
        <v>10</v>
      </c>
      <c r="L18" s="1">
        <v>0</v>
      </c>
      <c r="M18" s="1">
        <v>5</v>
      </c>
      <c r="N18" s="1">
        <v>10</v>
      </c>
      <c r="O18" s="1">
        <v>0</v>
      </c>
      <c r="P18" s="1">
        <v>0</v>
      </c>
      <c r="Q18" s="1">
        <v>0</v>
      </c>
      <c r="R18" s="10">
        <v>0</v>
      </c>
      <c r="S18" s="10">
        <v>0</v>
      </c>
      <c r="T18" s="10">
        <v>15</v>
      </c>
      <c r="U18" s="10">
        <v>0</v>
      </c>
      <c r="V18" s="10">
        <v>0</v>
      </c>
      <c r="W18" s="10">
        <v>0</v>
      </c>
      <c r="X18" s="10">
        <v>15</v>
      </c>
      <c r="Y18" s="10">
        <v>0</v>
      </c>
      <c r="Z18" s="10">
        <v>5</v>
      </c>
      <c r="AA18" s="10">
        <v>10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9">
        <f t="shared" si="3"/>
        <v>95</v>
      </c>
    </row>
    <row r="19" spans="1:34">
      <c r="A19" s="1">
        <v>7.2</v>
      </c>
      <c r="B19" s="1" t="s">
        <v>12</v>
      </c>
      <c r="C19" s="1">
        <v>0</v>
      </c>
      <c r="D19" s="1">
        <v>0</v>
      </c>
      <c r="E19" s="1">
        <v>0</v>
      </c>
      <c r="F19" s="1">
        <v>15</v>
      </c>
      <c r="G19" s="1">
        <v>10</v>
      </c>
      <c r="H19" s="4">
        <v>0</v>
      </c>
      <c r="I19" s="1">
        <v>0</v>
      </c>
      <c r="J19" s="1">
        <v>15</v>
      </c>
      <c r="K19" s="1">
        <v>0</v>
      </c>
      <c r="L19" s="1">
        <v>20</v>
      </c>
      <c r="M19" s="1">
        <v>10</v>
      </c>
      <c r="N19" s="1">
        <v>0</v>
      </c>
      <c r="O19" s="1">
        <v>10</v>
      </c>
      <c r="P19" s="1">
        <v>0</v>
      </c>
      <c r="Q19" s="1">
        <v>0</v>
      </c>
      <c r="R19" s="10">
        <v>10</v>
      </c>
      <c r="S19" s="10">
        <v>0</v>
      </c>
      <c r="T19" s="10">
        <v>10</v>
      </c>
      <c r="U19" s="10">
        <v>10</v>
      </c>
      <c r="V19" s="10">
        <v>10</v>
      </c>
      <c r="W19" s="10">
        <v>0</v>
      </c>
      <c r="X19" s="10">
        <v>0</v>
      </c>
      <c r="Y19" s="10">
        <v>0</v>
      </c>
      <c r="Z19" s="10">
        <v>10</v>
      </c>
      <c r="AA19" s="10">
        <v>5</v>
      </c>
      <c r="AB19" s="10">
        <v>10</v>
      </c>
      <c r="AC19" s="10">
        <v>8</v>
      </c>
      <c r="AD19" s="10">
        <v>10</v>
      </c>
      <c r="AE19" s="10">
        <v>8</v>
      </c>
      <c r="AF19" s="10">
        <v>0</v>
      </c>
      <c r="AG19" s="10">
        <v>0</v>
      </c>
      <c r="AH19" s="19">
        <f t="shared" si="3"/>
        <v>171</v>
      </c>
    </row>
    <row r="20" spans="1:34">
      <c r="A20" s="1">
        <v>7.3</v>
      </c>
      <c r="B20" s="1" t="s">
        <v>13</v>
      </c>
      <c r="C20" s="1">
        <v>5</v>
      </c>
      <c r="D20" s="1">
        <v>10</v>
      </c>
      <c r="E20" s="1">
        <v>11</v>
      </c>
      <c r="F20" s="1">
        <v>5</v>
      </c>
      <c r="G20" s="1">
        <v>5</v>
      </c>
      <c r="H20" s="4">
        <v>6</v>
      </c>
      <c r="I20" s="1">
        <v>5</v>
      </c>
      <c r="J20" s="1">
        <v>5</v>
      </c>
      <c r="K20" s="1">
        <v>5</v>
      </c>
      <c r="L20" s="1">
        <v>5</v>
      </c>
      <c r="M20" s="1">
        <v>4</v>
      </c>
      <c r="N20" s="1">
        <v>4</v>
      </c>
      <c r="O20" s="1">
        <v>5</v>
      </c>
      <c r="P20" s="1">
        <v>6</v>
      </c>
      <c r="Q20" s="1">
        <v>4</v>
      </c>
      <c r="R20" s="10">
        <v>8</v>
      </c>
      <c r="S20" s="10">
        <v>5</v>
      </c>
      <c r="T20" s="10">
        <v>6</v>
      </c>
      <c r="U20" s="10">
        <v>5</v>
      </c>
      <c r="V20" s="10">
        <v>5</v>
      </c>
      <c r="W20" s="10">
        <v>5</v>
      </c>
      <c r="X20" s="10">
        <v>5</v>
      </c>
      <c r="Y20" s="10">
        <v>5</v>
      </c>
      <c r="Z20" s="10">
        <v>5</v>
      </c>
      <c r="AA20" s="10">
        <v>5</v>
      </c>
      <c r="AB20" s="10">
        <v>5</v>
      </c>
      <c r="AC20" s="10">
        <v>4</v>
      </c>
      <c r="AD20" s="10">
        <v>6</v>
      </c>
      <c r="AE20" s="10">
        <v>5</v>
      </c>
      <c r="AF20" s="10">
        <v>5</v>
      </c>
      <c r="AG20" s="10">
        <v>5</v>
      </c>
      <c r="AH20" s="19">
        <f t="shared" si="3"/>
        <v>169</v>
      </c>
    </row>
    <row r="21" spans="1:34">
      <c r="A21" s="1">
        <v>7.4</v>
      </c>
      <c r="B21" s="1" t="s">
        <v>14</v>
      </c>
      <c r="C21" s="1">
        <v>10</v>
      </c>
      <c r="D21" s="1">
        <v>0</v>
      </c>
      <c r="E21" s="1">
        <v>15</v>
      </c>
      <c r="F21" s="1">
        <v>0</v>
      </c>
      <c r="G21" s="1">
        <v>0</v>
      </c>
      <c r="H21" s="4">
        <v>10</v>
      </c>
      <c r="I21" s="1">
        <v>0</v>
      </c>
      <c r="J21" s="1">
        <v>0</v>
      </c>
      <c r="K21" s="1">
        <v>10</v>
      </c>
      <c r="L21" s="1">
        <v>0</v>
      </c>
      <c r="M21" s="1">
        <v>0</v>
      </c>
      <c r="N21" s="1">
        <v>15</v>
      </c>
      <c r="O21" s="1">
        <v>0</v>
      </c>
      <c r="P21" s="1">
        <v>0</v>
      </c>
      <c r="Q21" s="1">
        <v>12</v>
      </c>
      <c r="R21" s="10">
        <v>0</v>
      </c>
      <c r="S21" s="10">
        <v>0</v>
      </c>
      <c r="T21" s="10">
        <v>16</v>
      </c>
      <c r="U21" s="10">
        <v>0</v>
      </c>
      <c r="V21" s="10">
        <v>15</v>
      </c>
      <c r="W21" s="10">
        <v>20</v>
      </c>
      <c r="X21" s="10">
        <v>0</v>
      </c>
      <c r="Y21" s="10">
        <v>0</v>
      </c>
      <c r="Z21" s="10">
        <v>0</v>
      </c>
      <c r="AA21" s="10">
        <v>15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9">
        <f t="shared" si="3"/>
        <v>138</v>
      </c>
    </row>
    <row r="22" spans="1:34">
      <c r="A22" s="1">
        <v>7.5</v>
      </c>
      <c r="B22" s="1" t="s">
        <v>15</v>
      </c>
      <c r="C22" s="1">
        <v>0</v>
      </c>
      <c r="D22" s="1">
        <v>5</v>
      </c>
      <c r="E22" s="1">
        <v>10</v>
      </c>
      <c r="F22" s="1">
        <v>0</v>
      </c>
      <c r="G22" s="1">
        <v>0</v>
      </c>
      <c r="H22" s="4">
        <v>0</v>
      </c>
      <c r="I22" s="1">
        <v>0</v>
      </c>
      <c r="J22" s="1">
        <v>0</v>
      </c>
      <c r="K22" s="1">
        <v>10</v>
      </c>
      <c r="L22" s="1">
        <v>0</v>
      </c>
      <c r="M22" s="1">
        <v>0</v>
      </c>
      <c r="N22" s="1">
        <v>5</v>
      </c>
      <c r="O22" s="1">
        <v>10</v>
      </c>
      <c r="P22" s="1">
        <v>0</v>
      </c>
      <c r="Q22" s="1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9">
        <f t="shared" si="3"/>
        <v>40</v>
      </c>
    </row>
    <row r="23" spans="1:34">
      <c r="A23" s="1">
        <v>7.6</v>
      </c>
      <c r="B23" s="1" t="s">
        <v>18</v>
      </c>
      <c r="C23" s="1">
        <v>20</v>
      </c>
      <c r="D23" s="1">
        <v>0</v>
      </c>
      <c r="E23" s="1">
        <v>0</v>
      </c>
      <c r="F23" s="1">
        <v>15</v>
      </c>
      <c r="G23" s="1">
        <v>30</v>
      </c>
      <c r="H23" s="4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15</v>
      </c>
      <c r="Q23" s="1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20</v>
      </c>
      <c r="X23" s="10">
        <v>0</v>
      </c>
      <c r="Y23" s="10">
        <v>0</v>
      </c>
      <c r="Z23" s="10">
        <v>0</v>
      </c>
      <c r="AA23" s="10">
        <v>0</v>
      </c>
      <c r="AB23" s="10">
        <v>15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9">
        <f t="shared" si="3"/>
        <v>115</v>
      </c>
    </row>
    <row r="24" spans="1:34">
      <c r="A24" s="1">
        <v>7.7</v>
      </c>
      <c r="B24" s="1" t="s">
        <v>19</v>
      </c>
      <c r="C24" s="1">
        <v>0</v>
      </c>
      <c r="D24" s="1">
        <v>0</v>
      </c>
      <c r="E24" s="1">
        <v>5</v>
      </c>
      <c r="F24" s="1">
        <v>0</v>
      </c>
      <c r="G24" s="1">
        <v>0</v>
      </c>
      <c r="H24" s="4">
        <v>0</v>
      </c>
      <c r="I24" s="1">
        <v>0</v>
      </c>
      <c r="J24" s="1">
        <v>5</v>
      </c>
      <c r="K24" s="1">
        <v>0</v>
      </c>
      <c r="L24" s="1">
        <v>0</v>
      </c>
      <c r="M24" s="1">
        <v>0</v>
      </c>
      <c r="N24" s="1">
        <v>0</v>
      </c>
      <c r="O24" s="1">
        <v>5</v>
      </c>
      <c r="P24" s="1">
        <v>0</v>
      </c>
      <c r="Q24" s="1">
        <v>0</v>
      </c>
      <c r="R24" s="10">
        <v>0</v>
      </c>
      <c r="S24" s="10">
        <v>10</v>
      </c>
      <c r="T24" s="10">
        <v>0</v>
      </c>
      <c r="U24" s="10">
        <v>0</v>
      </c>
      <c r="V24" s="10">
        <v>0</v>
      </c>
      <c r="W24" s="10">
        <v>0</v>
      </c>
      <c r="X24" s="10">
        <v>10</v>
      </c>
      <c r="Y24" s="10">
        <v>5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6">
        <v>10</v>
      </c>
      <c r="AH24" s="19">
        <f t="shared" si="3"/>
        <v>50</v>
      </c>
    </row>
    <row r="25" spans="1:34">
      <c r="A25" s="1">
        <v>7.8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4">
        <v>0</v>
      </c>
      <c r="I25" s="1">
        <v>0</v>
      </c>
      <c r="J25" s="1">
        <v>0</v>
      </c>
      <c r="K25" s="1">
        <v>0</v>
      </c>
      <c r="L25" s="1">
        <v>10</v>
      </c>
      <c r="M25" s="1">
        <v>0</v>
      </c>
      <c r="N25" s="1">
        <v>0</v>
      </c>
      <c r="O25" s="1">
        <v>0</v>
      </c>
      <c r="P25" s="1">
        <v>0</v>
      </c>
      <c r="Q25" s="1">
        <v>5</v>
      </c>
      <c r="R25" s="10">
        <v>0</v>
      </c>
      <c r="S25" s="10">
        <v>0</v>
      </c>
      <c r="T25" s="10">
        <v>0</v>
      </c>
      <c r="U25" s="10">
        <v>0</v>
      </c>
      <c r="V25" s="10">
        <v>5</v>
      </c>
      <c r="W25" s="10">
        <v>0</v>
      </c>
      <c r="X25" s="10">
        <v>0</v>
      </c>
      <c r="Y25" s="10">
        <v>5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9">
        <f t="shared" si="3"/>
        <v>25</v>
      </c>
    </row>
    <row r="26" spans="1:34">
      <c r="A26" s="1">
        <v>7.9</v>
      </c>
      <c r="B26" s="1" t="s">
        <v>21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4">
        <v>0</v>
      </c>
      <c r="I26" s="1">
        <v>0</v>
      </c>
      <c r="J26" s="1">
        <v>10</v>
      </c>
      <c r="K26" s="1">
        <v>0</v>
      </c>
      <c r="L26" s="1">
        <v>0</v>
      </c>
      <c r="M26" s="1">
        <v>0</v>
      </c>
      <c r="N26" s="1">
        <v>0</v>
      </c>
      <c r="O26" s="1">
        <v>10</v>
      </c>
      <c r="P26" s="1">
        <v>0</v>
      </c>
      <c r="Q26" s="1">
        <v>0</v>
      </c>
      <c r="R26" s="10">
        <v>0</v>
      </c>
      <c r="S26" s="10">
        <v>0</v>
      </c>
      <c r="T26" s="10">
        <v>0</v>
      </c>
      <c r="U26" s="10">
        <v>10</v>
      </c>
      <c r="V26" s="10">
        <v>15</v>
      </c>
      <c r="W26" s="10">
        <v>0</v>
      </c>
      <c r="X26" s="10">
        <v>0</v>
      </c>
      <c r="Y26" s="10">
        <v>0</v>
      </c>
      <c r="Z26" s="10">
        <v>10</v>
      </c>
      <c r="AA26" s="10">
        <v>0</v>
      </c>
      <c r="AB26" s="10">
        <v>0</v>
      </c>
      <c r="AC26" s="10">
        <v>15</v>
      </c>
      <c r="AD26" s="10">
        <v>0</v>
      </c>
      <c r="AE26" s="10">
        <v>0</v>
      </c>
      <c r="AF26" s="10">
        <v>0</v>
      </c>
      <c r="AG26" s="10">
        <v>0</v>
      </c>
      <c r="AH26" s="19">
        <f t="shared" si="3"/>
        <v>70</v>
      </c>
    </row>
    <row r="27" spans="1:34">
      <c r="A27" s="6" t="s">
        <v>22</v>
      </c>
      <c r="B27" s="1" t="s">
        <v>16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4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10</v>
      </c>
      <c r="R27" s="10">
        <v>10</v>
      </c>
      <c r="S27" s="10">
        <v>15</v>
      </c>
      <c r="T27" s="10">
        <v>0</v>
      </c>
      <c r="U27" s="10">
        <v>0</v>
      </c>
      <c r="V27" s="10">
        <v>0</v>
      </c>
      <c r="W27" s="10">
        <v>0</v>
      </c>
      <c r="X27" s="10">
        <v>10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5</v>
      </c>
      <c r="AE27" s="10">
        <v>0</v>
      </c>
      <c r="AF27" s="10">
        <v>10</v>
      </c>
      <c r="AG27" s="10">
        <v>10</v>
      </c>
      <c r="AH27" s="19">
        <f t="shared" si="3"/>
        <v>70</v>
      </c>
    </row>
    <row r="28" spans="1:34">
      <c r="A28" s="1">
        <v>7.11</v>
      </c>
      <c r="B28" s="1" t="s">
        <v>17</v>
      </c>
      <c r="C28" s="1">
        <v>0</v>
      </c>
      <c r="D28" s="1">
        <v>5</v>
      </c>
      <c r="E28" s="1">
        <v>0</v>
      </c>
      <c r="F28" s="1">
        <v>0</v>
      </c>
      <c r="G28" s="1">
        <v>0</v>
      </c>
      <c r="H28" s="4">
        <v>5</v>
      </c>
      <c r="I28" s="1">
        <v>0</v>
      </c>
      <c r="J28" s="1">
        <v>0</v>
      </c>
      <c r="K28" s="1">
        <v>0</v>
      </c>
      <c r="L28" s="1">
        <v>0</v>
      </c>
      <c r="M28" s="1">
        <v>5</v>
      </c>
      <c r="N28" s="1">
        <v>0</v>
      </c>
      <c r="O28" s="1">
        <v>0</v>
      </c>
      <c r="P28" s="1">
        <v>5</v>
      </c>
      <c r="Q28" s="1">
        <v>0</v>
      </c>
      <c r="R28" s="10">
        <v>0</v>
      </c>
      <c r="S28" s="10">
        <v>0</v>
      </c>
      <c r="T28" s="10">
        <v>0</v>
      </c>
      <c r="U28" s="10">
        <v>5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6">
        <v>0</v>
      </c>
      <c r="AH28" s="19">
        <f t="shared" si="3"/>
        <v>25</v>
      </c>
    </row>
    <row r="31" spans="1:34">
      <c r="B31" s="1" t="s">
        <v>2</v>
      </c>
      <c r="C31" s="10">
        <f>AH5</f>
        <v>42780</v>
      </c>
    </row>
    <row r="32" spans="1:34">
      <c r="B32" s="1" t="s">
        <v>23</v>
      </c>
      <c r="C32" s="10">
        <f>AH6</f>
        <v>3720</v>
      </c>
    </row>
    <row r="33" spans="2:3">
      <c r="B33" s="1" t="s">
        <v>25</v>
      </c>
      <c r="C33" s="10">
        <f>AH8</f>
        <v>37646</v>
      </c>
    </row>
    <row r="34" spans="2:3">
      <c r="B34" s="1" t="s">
        <v>4</v>
      </c>
      <c r="C34" s="10">
        <f>AH9</f>
        <v>1414</v>
      </c>
    </row>
  </sheetData>
  <mergeCells count="1">
    <mergeCell ref="A1:A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workbookViewId="0">
      <pane xSplit="3" ySplit="2" topLeftCell="AE10" activePane="bottomRight" state="frozen"/>
      <selection pane="topRight" activeCell="D1" sqref="D1"/>
      <selection pane="bottomLeft" activeCell="A3" sqref="A3"/>
      <selection pane="bottomRight" activeCell="AH18" sqref="AH18:AH28"/>
    </sheetView>
  </sheetViews>
  <sheetFormatPr defaultRowHeight="14.4"/>
  <cols>
    <col min="2" max="2" width="22.44140625" bestFit="1" customWidth="1"/>
    <col min="3" max="17" width="10.109375" bestFit="1" customWidth="1"/>
    <col min="18" max="32" width="11.109375" customWidth="1"/>
    <col min="33" max="40" width="11.109375" style="13" customWidth="1"/>
    <col min="41" max="42" width="9.109375" style="13"/>
  </cols>
  <sheetData>
    <row r="1" spans="1:40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40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0">
      <c r="A3" s="1" t="s">
        <v>1</v>
      </c>
      <c r="B3" s="1"/>
      <c r="C3" s="2">
        <v>43586</v>
      </c>
      <c r="D3" s="2">
        <v>43587</v>
      </c>
      <c r="E3" s="2">
        <v>43588</v>
      </c>
      <c r="F3" s="2">
        <v>43589</v>
      </c>
      <c r="G3" s="2">
        <v>43590</v>
      </c>
      <c r="H3" s="2">
        <v>43591</v>
      </c>
      <c r="I3" s="2">
        <v>43592</v>
      </c>
      <c r="J3" s="2">
        <v>43593</v>
      </c>
      <c r="K3" s="2">
        <v>43594</v>
      </c>
      <c r="L3" s="2">
        <v>43595</v>
      </c>
      <c r="M3" s="2">
        <v>43596</v>
      </c>
      <c r="N3" s="2">
        <v>43597</v>
      </c>
      <c r="O3" s="2">
        <v>43598</v>
      </c>
      <c r="P3" s="2">
        <v>43599</v>
      </c>
      <c r="Q3" s="2">
        <v>43600</v>
      </c>
      <c r="R3" s="2">
        <v>43601</v>
      </c>
      <c r="S3" s="2">
        <v>43602</v>
      </c>
      <c r="T3" s="2">
        <v>43603</v>
      </c>
      <c r="U3" s="2">
        <v>43604</v>
      </c>
      <c r="V3" s="2">
        <v>43605</v>
      </c>
      <c r="W3" s="2">
        <v>43606</v>
      </c>
      <c r="X3" s="2">
        <v>43607</v>
      </c>
      <c r="Y3" s="2">
        <v>43608</v>
      </c>
      <c r="Z3" s="2">
        <v>43609</v>
      </c>
      <c r="AA3" s="2">
        <v>43610</v>
      </c>
      <c r="AB3" s="2">
        <v>43611</v>
      </c>
      <c r="AC3" s="2">
        <v>43612</v>
      </c>
      <c r="AD3" s="2">
        <v>43613</v>
      </c>
      <c r="AE3" s="2">
        <v>43614</v>
      </c>
      <c r="AF3" s="2">
        <v>43615</v>
      </c>
      <c r="AG3" s="2">
        <v>43616</v>
      </c>
      <c r="AH3" s="8" t="s">
        <v>28</v>
      </c>
      <c r="AI3" s="8"/>
      <c r="AJ3" s="8"/>
      <c r="AK3" s="8"/>
      <c r="AL3" s="8"/>
      <c r="AM3" s="8"/>
      <c r="AN3" s="8"/>
    </row>
    <row r="4" spans="1:40">
      <c r="A4" s="1"/>
      <c r="B4" s="1" t="s">
        <v>24</v>
      </c>
      <c r="C4" s="9">
        <f>C8/C5</f>
        <v>0.88623188405797104</v>
      </c>
      <c r="D4" s="9">
        <f t="shared" ref="D4:AG4" si="0">D8/D5</f>
        <v>0.8833333333333333</v>
      </c>
      <c r="E4" s="9">
        <f t="shared" si="0"/>
        <v>0.89492753623188404</v>
      </c>
      <c r="F4" s="9">
        <f t="shared" si="0"/>
        <v>0.86449275362318845</v>
      </c>
      <c r="G4" s="9">
        <f t="shared" si="0"/>
        <v>0.89130434782608692</v>
      </c>
      <c r="H4" s="9">
        <f t="shared" si="0"/>
        <v>0.89057971014492754</v>
      </c>
      <c r="I4" s="9">
        <f t="shared" si="0"/>
        <v>0.8876811594202898</v>
      </c>
      <c r="J4" s="9">
        <f t="shared" si="0"/>
        <v>0.87898550724637681</v>
      </c>
      <c r="K4" s="9">
        <f t="shared" si="0"/>
        <v>0.88985507246376816</v>
      </c>
      <c r="L4" s="9">
        <f t="shared" si="0"/>
        <v>0.88840579710144929</v>
      </c>
      <c r="M4" s="9">
        <f t="shared" si="0"/>
        <v>0.90579710144927539</v>
      </c>
      <c r="N4" s="9">
        <f t="shared" si="0"/>
        <v>0.90942028985507251</v>
      </c>
      <c r="O4" s="9">
        <f t="shared" si="0"/>
        <v>0.87826086956521743</v>
      </c>
      <c r="P4" s="9">
        <f t="shared" si="0"/>
        <v>0.89927536231884053</v>
      </c>
      <c r="Q4" s="9">
        <f t="shared" si="0"/>
        <v>0.88478260869565217</v>
      </c>
      <c r="R4" s="9">
        <f t="shared" si="0"/>
        <v>0.88913043478260867</v>
      </c>
      <c r="S4" s="9">
        <f t="shared" si="0"/>
        <v>0.85434782608695647</v>
      </c>
      <c r="T4" s="9">
        <f t="shared" si="0"/>
        <v>0.90217391304347827</v>
      </c>
      <c r="U4" s="9">
        <f t="shared" si="0"/>
        <v>0.86376811594202896</v>
      </c>
      <c r="V4" s="9">
        <f t="shared" si="0"/>
        <v>0.89130434782608692</v>
      </c>
      <c r="W4" s="9">
        <f t="shared" si="0"/>
        <v>0.90579710144927539</v>
      </c>
      <c r="X4" s="9">
        <f t="shared" si="0"/>
        <v>0.86956521739130432</v>
      </c>
      <c r="Y4" s="9">
        <f t="shared" si="0"/>
        <v>0.89492753623188404</v>
      </c>
      <c r="Z4" s="9">
        <f t="shared" si="0"/>
        <v>0.87101449275362319</v>
      </c>
      <c r="AA4" s="9">
        <f t="shared" si="0"/>
        <v>0.89420289855072466</v>
      </c>
      <c r="AB4" s="9">
        <f t="shared" si="0"/>
        <v>0.89855072463768115</v>
      </c>
      <c r="AC4" s="9">
        <f t="shared" si="0"/>
        <v>0.8876811594202898</v>
      </c>
      <c r="AD4" s="9">
        <f t="shared" si="0"/>
        <v>0.88695652173913042</v>
      </c>
      <c r="AE4" s="9">
        <f t="shared" si="0"/>
        <v>0.88695652173913042</v>
      </c>
      <c r="AF4" s="9">
        <f t="shared" si="0"/>
        <v>0.87681159420289856</v>
      </c>
      <c r="AG4" s="9">
        <f t="shared" si="0"/>
        <v>0.88043478260869568</v>
      </c>
      <c r="AH4" s="25">
        <f>AVERAGE(C4:AG4)</f>
        <v>0.88667601683029429</v>
      </c>
    </row>
    <row r="5" spans="1:40">
      <c r="A5" s="1">
        <v>1</v>
      </c>
      <c r="B5" s="1" t="s">
        <v>2</v>
      </c>
      <c r="C5" s="1">
        <f>23*60</f>
        <v>1380</v>
      </c>
      <c r="D5" s="1">
        <f t="shared" ref="D5:AG5" si="1">23*60</f>
        <v>1380</v>
      </c>
      <c r="E5" s="1">
        <f t="shared" si="1"/>
        <v>1380</v>
      </c>
      <c r="F5" s="1">
        <f t="shared" si="1"/>
        <v>1380</v>
      </c>
      <c r="G5" s="1">
        <f t="shared" si="1"/>
        <v>1380</v>
      </c>
      <c r="H5" s="1">
        <f t="shared" si="1"/>
        <v>1380</v>
      </c>
      <c r="I5" s="1">
        <f t="shared" si="1"/>
        <v>1380</v>
      </c>
      <c r="J5" s="1">
        <f t="shared" si="1"/>
        <v>1380</v>
      </c>
      <c r="K5" s="1">
        <f t="shared" si="1"/>
        <v>1380</v>
      </c>
      <c r="L5" s="1">
        <f t="shared" si="1"/>
        <v>1380</v>
      </c>
      <c r="M5" s="1">
        <f t="shared" si="1"/>
        <v>1380</v>
      </c>
      <c r="N5" s="1">
        <f t="shared" si="1"/>
        <v>1380</v>
      </c>
      <c r="O5" s="1">
        <f t="shared" si="1"/>
        <v>1380</v>
      </c>
      <c r="P5" s="1">
        <f t="shared" si="1"/>
        <v>1380</v>
      </c>
      <c r="Q5" s="1">
        <f t="shared" si="1"/>
        <v>1380</v>
      </c>
      <c r="R5" s="1">
        <f t="shared" si="1"/>
        <v>1380</v>
      </c>
      <c r="S5" s="1">
        <f t="shared" si="1"/>
        <v>1380</v>
      </c>
      <c r="T5" s="1">
        <f t="shared" si="1"/>
        <v>1380</v>
      </c>
      <c r="U5" s="1">
        <f t="shared" si="1"/>
        <v>1380</v>
      </c>
      <c r="V5" s="1">
        <f t="shared" si="1"/>
        <v>1380</v>
      </c>
      <c r="W5" s="1">
        <f t="shared" si="1"/>
        <v>1380</v>
      </c>
      <c r="X5" s="1">
        <f t="shared" si="1"/>
        <v>1380</v>
      </c>
      <c r="Y5" s="1">
        <f t="shared" si="1"/>
        <v>1380</v>
      </c>
      <c r="Z5" s="1">
        <f t="shared" si="1"/>
        <v>1380</v>
      </c>
      <c r="AA5" s="1">
        <f t="shared" si="1"/>
        <v>1380</v>
      </c>
      <c r="AB5" s="1">
        <f t="shared" si="1"/>
        <v>1380</v>
      </c>
      <c r="AC5" s="1">
        <f t="shared" si="1"/>
        <v>1380</v>
      </c>
      <c r="AD5" s="1">
        <f t="shared" si="1"/>
        <v>1380</v>
      </c>
      <c r="AE5" s="1">
        <f t="shared" si="1"/>
        <v>1380</v>
      </c>
      <c r="AF5" s="1">
        <f t="shared" si="1"/>
        <v>1380</v>
      </c>
      <c r="AG5" s="1">
        <f t="shared" si="1"/>
        <v>1380</v>
      </c>
      <c r="AH5" s="23">
        <f>SUM(C5:AG5)</f>
        <v>42780</v>
      </c>
    </row>
    <row r="6" spans="1:40">
      <c r="A6" s="1">
        <v>2</v>
      </c>
      <c r="B6" s="1" t="s">
        <v>23</v>
      </c>
      <c r="C6" s="1">
        <f>2*60</f>
        <v>120</v>
      </c>
      <c r="D6" s="1">
        <f t="shared" ref="D6:AG6" si="2">2*60</f>
        <v>120</v>
      </c>
      <c r="E6" s="1">
        <f t="shared" si="2"/>
        <v>120</v>
      </c>
      <c r="F6" s="1">
        <f t="shared" si="2"/>
        <v>120</v>
      </c>
      <c r="G6" s="1">
        <f t="shared" si="2"/>
        <v>120</v>
      </c>
      <c r="H6" s="1">
        <f t="shared" si="2"/>
        <v>120</v>
      </c>
      <c r="I6" s="1">
        <f t="shared" si="2"/>
        <v>120</v>
      </c>
      <c r="J6" s="1">
        <f t="shared" si="2"/>
        <v>120</v>
      </c>
      <c r="K6" s="1">
        <f t="shared" si="2"/>
        <v>120</v>
      </c>
      <c r="L6" s="1">
        <f t="shared" si="2"/>
        <v>120</v>
      </c>
      <c r="M6" s="1">
        <f t="shared" si="2"/>
        <v>120</v>
      </c>
      <c r="N6" s="1">
        <f t="shared" si="2"/>
        <v>120</v>
      </c>
      <c r="O6" s="1">
        <f t="shared" si="2"/>
        <v>120</v>
      </c>
      <c r="P6" s="1">
        <f t="shared" si="2"/>
        <v>120</v>
      </c>
      <c r="Q6" s="1">
        <f t="shared" si="2"/>
        <v>120</v>
      </c>
      <c r="R6" s="1">
        <f t="shared" si="2"/>
        <v>120</v>
      </c>
      <c r="S6" s="1">
        <f t="shared" si="2"/>
        <v>120</v>
      </c>
      <c r="T6" s="1">
        <f t="shared" si="2"/>
        <v>120</v>
      </c>
      <c r="U6" s="1">
        <f t="shared" si="2"/>
        <v>120</v>
      </c>
      <c r="V6" s="1">
        <f t="shared" si="2"/>
        <v>120</v>
      </c>
      <c r="W6" s="1">
        <f t="shared" si="2"/>
        <v>120</v>
      </c>
      <c r="X6" s="1">
        <f t="shared" si="2"/>
        <v>120</v>
      </c>
      <c r="Y6" s="1">
        <f t="shared" si="2"/>
        <v>120</v>
      </c>
      <c r="Z6" s="1">
        <f t="shared" si="2"/>
        <v>120</v>
      </c>
      <c r="AA6" s="1">
        <f t="shared" si="2"/>
        <v>120</v>
      </c>
      <c r="AB6" s="1">
        <f t="shared" si="2"/>
        <v>120</v>
      </c>
      <c r="AC6" s="1">
        <f t="shared" si="2"/>
        <v>120</v>
      </c>
      <c r="AD6" s="1">
        <f t="shared" si="2"/>
        <v>120</v>
      </c>
      <c r="AE6" s="1">
        <f t="shared" si="2"/>
        <v>120</v>
      </c>
      <c r="AF6" s="1">
        <f t="shared" si="2"/>
        <v>120</v>
      </c>
      <c r="AG6" s="1">
        <f t="shared" si="2"/>
        <v>120</v>
      </c>
      <c r="AH6" s="23">
        <f>SUM(C6:AG6)</f>
        <v>3720</v>
      </c>
    </row>
    <row r="7" spans="1:40">
      <c r="A7" s="1">
        <v>2</v>
      </c>
      <c r="B7" s="1" t="s">
        <v>3</v>
      </c>
      <c r="C7" s="1">
        <f>C5-C6</f>
        <v>1260</v>
      </c>
      <c r="D7" s="1">
        <f t="shared" ref="D7:AG7" si="3">D5-D6</f>
        <v>1260</v>
      </c>
      <c r="E7" s="1">
        <f t="shared" si="3"/>
        <v>1260</v>
      </c>
      <c r="F7" s="1">
        <f t="shared" si="3"/>
        <v>1260</v>
      </c>
      <c r="G7" s="1">
        <f t="shared" si="3"/>
        <v>1260</v>
      </c>
      <c r="H7" s="1">
        <f t="shared" si="3"/>
        <v>1260</v>
      </c>
      <c r="I7" s="1">
        <f t="shared" si="3"/>
        <v>1260</v>
      </c>
      <c r="J7" s="1">
        <f t="shared" si="3"/>
        <v>1260</v>
      </c>
      <c r="K7" s="1">
        <f t="shared" si="3"/>
        <v>1260</v>
      </c>
      <c r="L7" s="1">
        <f t="shared" si="3"/>
        <v>1260</v>
      </c>
      <c r="M7" s="1">
        <f t="shared" si="3"/>
        <v>1260</v>
      </c>
      <c r="N7" s="1">
        <f t="shared" si="3"/>
        <v>1260</v>
      </c>
      <c r="O7" s="1">
        <f t="shared" si="3"/>
        <v>1260</v>
      </c>
      <c r="P7" s="1">
        <f t="shared" si="3"/>
        <v>1260</v>
      </c>
      <c r="Q7" s="1">
        <f t="shared" si="3"/>
        <v>1260</v>
      </c>
      <c r="R7" s="1">
        <f t="shared" si="3"/>
        <v>1260</v>
      </c>
      <c r="S7" s="1">
        <f t="shared" si="3"/>
        <v>1260</v>
      </c>
      <c r="T7" s="1">
        <f t="shared" si="3"/>
        <v>1260</v>
      </c>
      <c r="U7" s="1">
        <f t="shared" si="3"/>
        <v>1260</v>
      </c>
      <c r="V7" s="1">
        <f t="shared" si="3"/>
        <v>1260</v>
      </c>
      <c r="W7" s="1">
        <f t="shared" si="3"/>
        <v>1260</v>
      </c>
      <c r="X7" s="1">
        <f t="shared" si="3"/>
        <v>1260</v>
      </c>
      <c r="Y7" s="1">
        <f t="shared" si="3"/>
        <v>1260</v>
      </c>
      <c r="Z7" s="1">
        <f t="shared" si="3"/>
        <v>1260</v>
      </c>
      <c r="AA7" s="1">
        <f t="shared" si="3"/>
        <v>1260</v>
      </c>
      <c r="AB7" s="1">
        <f t="shared" si="3"/>
        <v>1260</v>
      </c>
      <c r="AC7" s="1">
        <f t="shared" si="3"/>
        <v>1260</v>
      </c>
      <c r="AD7" s="1">
        <f t="shared" si="3"/>
        <v>1260</v>
      </c>
      <c r="AE7" s="1">
        <f t="shared" si="3"/>
        <v>1260</v>
      </c>
      <c r="AF7" s="1">
        <f t="shared" si="3"/>
        <v>1260</v>
      </c>
      <c r="AG7" s="1">
        <f t="shared" si="3"/>
        <v>1260</v>
      </c>
      <c r="AH7" s="23">
        <f>SUM(C7:AG7)</f>
        <v>39060</v>
      </c>
    </row>
    <row r="8" spans="1:40">
      <c r="A8" s="1">
        <v>3</v>
      </c>
      <c r="B8" s="1" t="s">
        <v>25</v>
      </c>
      <c r="C8" s="3">
        <f>C7-C9</f>
        <v>1223</v>
      </c>
      <c r="D8" s="3">
        <f t="shared" ref="D8:AG8" si="4">D7-D9</f>
        <v>1219</v>
      </c>
      <c r="E8" s="3">
        <f t="shared" si="4"/>
        <v>1235</v>
      </c>
      <c r="F8" s="3">
        <f t="shared" si="4"/>
        <v>1193</v>
      </c>
      <c r="G8" s="3">
        <f t="shared" si="4"/>
        <v>1230</v>
      </c>
      <c r="H8" s="3">
        <f t="shared" si="4"/>
        <v>1229</v>
      </c>
      <c r="I8" s="3">
        <f t="shared" si="4"/>
        <v>1225</v>
      </c>
      <c r="J8" s="3">
        <f t="shared" si="4"/>
        <v>1213</v>
      </c>
      <c r="K8" s="3">
        <f t="shared" si="4"/>
        <v>1228</v>
      </c>
      <c r="L8" s="3">
        <f t="shared" si="4"/>
        <v>1226</v>
      </c>
      <c r="M8" s="3">
        <f t="shared" si="4"/>
        <v>1250</v>
      </c>
      <c r="N8" s="3">
        <f t="shared" si="4"/>
        <v>1255</v>
      </c>
      <c r="O8" s="3">
        <f t="shared" si="4"/>
        <v>1212</v>
      </c>
      <c r="P8" s="3">
        <f t="shared" si="4"/>
        <v>1241</v>
      </c>
      <c r="Q8" s="3">
        <f t="shared" si="4"/>
        <v>1221</v>
      </c>
      <c r="R8" s="3">
        <f t="shared" si="4"/>
        <v>1227</v>
      </c>
      <c r="S8" s="3">
        <f t="shared" si="4"/>
        <v>1179</v>
      </c>
      <c r="T8" s="3">
        <f t="shared" si="4"/>
        <v>1245</v>
      </c>
      <c r="U8" s="3">
        <f t="shared" si="4"/>
        <v>1192</v>
      </c>
      <c r="V8" s="3">
        <f t="shared" si="4"/>
        <v>1230</v>
      </c>
      <c r="W8" s="3">
        <f t="shared" si="4"/>
        <v>1250</v>
      </c>
      <c r="X8" s="3">
        <f t="shared" si="4"/>
        <v>1200</v>
      </c>
      <c r="Y8" s="3">
        <f t="shared" si="4"/>
        <v>1235</v>
      </c>
      <c r="Z8" s="3">
        <f t="shared" si="4"/>
        <v>1202</v>
      </c>
      <c r="AA8" s="3">
        <f t="shared" si="4"/>
        <v>1234</v>
      </c>
      <c r="AB8" s="3">
        <f t="shared" si="4"/>
        <v>1240</v>
      </c>
      <c r="AC8" s="3">
        <f t="shared" si="4"/>
        <v>1225</v>
      </c>
      <c r="AD8" s="3">
        <f t="shared" si="4"/>
        <v>1224</v>
      </c>
      <c r="AE8" s="3">
        <f t="shared" si="4"/>
        <v>1224</v>
      </c>
      <c r="AF8" s="3">
        <f t="shared" si="4"/>
        <v>1210</v>
      </c>
      <c r="AG8" s="3">
        <f t="shared" si="4"/>
        <v>1215</v>
      </c>
      <c r="AH8" s="23">
        <f t="shared" ref="AH8:AH28" si="5">SUM(C8:AG8)</f>
        <v>37932</v>
      </c>
    </row>
    <row r="9" spans="1:40">
      <c r="A9" s="1">
        <v>4</v>
      </c>
      <c r="B9" s="1" t="s">
        <v>4</v>
      </c>
      <c r="C9" s="1">
        <f>C10+C17</f>
        <v>37</v>
      </c>
      <c r="D9" s="1">
        <f t="shared" ref="D9:AG9" si="6">D10+D17</f>
        <v>41</v>
      </c>
      <c r="E9" s="1">
        <f t="shared" si="6"/>
        <v>25</v>
      </c>
      <c r="F9" s="1">
        <f t="shared" si="6"/>
        <v>67</v>
      </c>
      <c r="G9" s="1">
        <f t="shared" si="6"/>
        <v>30</v>
      </c>
      <c r="H9" s="1">
        <f t="shared" si="6"/>
        <v>31</v>
      </c>
      <c r="I9" s="1">
        <f t="shared" si="6"/>
        <v>35</v>
      </c>
      <c r="J9" s="1">
        <f t="shared" si="6"/>
        <v>47</v>
      </c>
      <c r="K9" s="1">
        <f t="shared" si="6"/>
        <v>32</v>
      </c>
      <c r="L9" s="1">
        <f t="shared" si="6"/>
        <v>34</v>
      </c>
      <c r="M9" s="1">
        <f t="shared" si="6"/>
        <v>10</v>
      </c>
      <c r="N9" s="1">
        <f t="shared" si="6"/>
        <v>5</v>
      </c>
      <c r="O9" s="1">
        <f t="shared" si="6"/>
        <v>48</v>
      </c>
      <c r="P9" s="1">
        <f t="shared" si="6"/>
        <v>19</v>
      </c>
      <c r="Q9" s="1">
        <f t="shared" si="6"/>
        <v>39</v>
      </c>
      <c r="R9" s="1">
        <f t="shared" si="6"/>
        <v>33</v>
      </c>
      <c r="S9" s="1">
        <f t="shared" si="6"/>
        <v>81</v>
      </c>
      <c r="T9" s="1">
        <f t="shared" si="6"/>
        <v>15</v>
      </c>
      <c r="U9" s="1">
        <f t="shared" si="6"/>
        <v>68</v>
      </c>
      <c r="V9" s="1">
        <f t="shared" si="6"/>
        <v>30</v>
      </c>
      <c r="W9" s="1">
        <f t="shared" si="6"/>
        <v>10</v>
      </c>
      <c r="X9" s="1">
        <f t="shared" si="6"/>
        <v>60</v>
      </c>
      <c r="Y9" s="1">
        <f t="shared" si="6"/>
        <v>25</v>
      </c>
      <c r="Z9" s="1">
        <f t="shared" si="6"/>
        <v>58</v>
      </c>
      <c r="AA9" s="1">
        <f t="shared" si="6"/>
        <v>26</v>
      </c>
      <c r="AB9" s="1">
        <f t="shared" si="6"/>
        <v>20</v>
      </c>
      <c r="AC9" s="1">
        <f t="shared" si="6"/>
        <v>35</v>
      </c>
      <c r="AD9" s="1">
        <f t="shared" si="6"/>
        <v>36</v>
      </c>
      <c r="AE9" s="1">
        <f t="shared" si="6"/>
        <v>36</v>
      </c>
      <c r="AF9" s="1">
        <f t="shared" si="6"/>
        <v>50</v>
      </c>
      <c r="AG9" s="1">
        <f t="shared" si="6"/>
        <v>45</v>
      </c>
      <c r="AH9" s="23">
        <f t="shared" si="5"/>
        <v>1128</v>
      </c>
    </row>
    <row r="10" spans="1:40">
      <c r="A10" s="7">
        <v>6</v>
      </c>
      <c r="B10" s="7" t="s">
        <v>5</v>
      </c>
      <c r="C10" s="7">
        <f>SUM(C11:C16)</f>
        <v>10</v>
      </c>
      <c r="D10" s="7">
        <f t="shared" ref="D10:AG10" si="7">SUM(D11:D16)</f>
        <v>12</v>
      </c>
      <c r="E10" s="7">
        <f t="shared" si="7"/>
        <v>5</v>
      </c>
      <c r="F10" s="7">
        <f t="shared" si="7"/>
        <v>25</v>
      </c>
      <c r="G10" s="7">
        <f t="shared" si="7"/>
        <v>13</v>
      </c>
      <c r="H10" s="7">
        <f t="shared" si="7"/>
        <v>5</v>
      </c>
      <c r="I10" s="7">
        <f t="shared" si="7"/>
        <v>15</v>
      </c>
      <c r="J10" s="7">
        <f t="shared" si="7"/>
        <v>10</v>
      </c>
      <c r="K10" s="7">
        <f t="shared" si="7"/>
        <v>15</v>
      </c>
      <c r="L10" s="7">
        <f t="shared" si="7"/>
        <v>0</v>
      </c>
      <c r="M10" s="7">
        <f t="shared" si="7"/>
        <v>0</v>
      </c>
      <c r="N10" s="7">
        <f t="shared" si="7"/>
        <v>0</v>
      </c>
      <c r="O10" s="7">
        <f t="shared" si="7"/>
        <v>10</v>
      </c>
      <c r="P10" s="7">
        <f t="shared" si="7"/>
        <v>0</v>
      </c>
      <c r="Q10" s="7">
        <f t="shared" si="7"/>
        <v>18</v>
      </c>
      <c r="R10" s="7">
        <f t="shared" si="7"/>
        <v>12</v>
      </c>
      <c r="S10" s="7">
        <f t="shared" si="7"/>
        <v>20</v>
      </c>
      <c r="T10" s="7">
        <f t="shared" si="7"/>
        <v>10</v>
      </c>
      <c r="U10" s="7">
        <f t="shared" si="7"/>
        <v>27</v>
      </c>
      <c r="V10" s="7">
        <f t="shared" si="7"/>
        <v>5</v>
      </c>
      <c r="W10" s="7">
        <f t="shared" si="7"/>
        <v>5</v>
      </c>
      <c r="X10" s="7">
        <f t="shared" si="7"/>
        <v>20</v>
      </c>
      <c r="Y10" s="7">
        <f t="shared" si="7"/>
        <v>10</v>
      </c>
      <c r="Z10" s="7">
        <f t="shared" si="7"/>
        <v>0</v>
      </c>
      <c r="AA10" s="7">
        <f t="shared" si="7"/>
        <v>15</v>
      </c>
      <c r="AB10" s="7">
        <f t="shared" si="7"/>
        <v>0</v>
      </c>
      <c r="AC10" s="7">
        <f t="shared" si="7"/>
        <v>15</v>
      </c>
      <c r="AD10" s="7">
        <f t="shared" si="7"/>
        <v>5</v>
      </c>
      <c r="AE10" s="7">
        <f t="shared" si="7"/>
        <v>0</v>
      </c>
      <c r="AF10" s="7">
        <f t="shared" si="7"/>
        <v>0</v>
      </c>
      <c r="AG10" s="7">
        <f t="shared" si="7"/>
        <v>5</v>
      </c>
      <c r="AH10" s="23">
        <f t="shared" si="5"/>
        <v>287</v>
      </c>
    </row>
    <row r="11" spans="1:40">
      <c r="A11" s="1">
        <v>6.1</v>
      </c>
      <c r="B11" s="1" t="s">
        <v>6</v>
      </c>
      <c r="C11" s="1">
        <v>0</v>
      </c>
      <c r="D11" s="1">
        <v>12</v>
      </c>
      <c r="E11" s="1">
        <v>0</v>
      </c>
      <c r="F11" s="1">
        <v>0</v>
      </c>
      <c r="G11" s="1">
        <v>0</v>
      </c>
      <c r="H11" s="4">
        <v>0</v>
      </c>
      <c r="I11" s="1">
        <v>0</v>
      </c>
      <c r="J11" s="1">
        <v>5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">
        <v>0</v>
      </c>
      <c r="Q11" s="1">
        <v>0</v>
      </c>
      <c r="R11" s="10">
        <v>0</v>
      </c>
      <c r="S11" s="10">
        <v>10</v>
      </c>
      <c r="T11" s="10">
        <v>0</v>
      </c>
      <c r="U11" s="10">
        <v>10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23">
        <f t="shared" si="5"/>
        <v>47</v>
      </c>
    </row>
    <row r="12" spans="1:40">
      <c r="A12" s="1">
        <v>6.2</v>
      </c>
      <c r="B12" s="1" t="s">
        <v>7</v>
      </c>
      <c r="C12" s="1">
        <v>0</v>
      </c>
      <c r="D12" s="1">
        <v>0</v>
      </c>
      <c r="E12" s="1">
        <v>5</v>
      </c>
      <c r="F12" s="1">
        <v>10</v>
      </c>
      <c r="G12" s="1">
        <v>0</v>
      </c>
      <c r="H12" s="4">
        <v>0</v>
      </c>
      <c r="I12" s="1">
        <v>10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0">
        <v>0</v>
      </c>
      <c r="S12" s="10">
        <v>0</v>
      </c>
      <c r="T12" s="10">
        <v>10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23">
        <f t="shared" si="5"/>
        <v>35</v>
      </c>
    </row>
    <row r="13" spans="1:40">
      <c r="A13" s="1">
        <v>6.3</v>
      </c>
      <c r="B13" s="1" t="s">
        <v>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4">
        <v>0</v>
      </c>
      <c r="I13" s="1">
        <v>0</v>
      </c>
      <c r="J13" s="1">
        <v>0</v>
      </c>
      <c r="K13" s="1">
        <v>10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0">
        <v>0</v>
      </c>
      <c r="S13" s="10">
        <v>5</v>
      </c>
      <c r="T13" s="10">
        <v>0</v>
      </c>
      <c r="U13" s="10">
        <v>5</v>
      </c>
      <c r="V13" s="10">
        <v>0</v>
      </c>
      <c r="W13" s="10">
        <v>0</v>
      </c>
      <c r="X13" s="10">
        <v>5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23">
        <f t="shared" si="5"/>
        <v>25</v>
      </c>
    </row>
    <row r="14" spans="1:40">
      <c r="A14" s="1">
        <v>6.4</v>
      </c>
      <c r="B14" s="1" t="s">
        <v>9</v>
      </c>
      <c r="C14" s="1">
        <v>5</v>
      </c>
      <c r="D14" s="1">
        <v>0</v>
      </c>
      <c r="E14" s="1">
        <v>0</v>
      </c>
      <c r="F14" s="1">
        <v>5</v>
      </c>
      <c r="G14" s="1">
        <v>10</v>
      </c>
      <c r="H14" s="4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10</v>
      </c>
      <c r="R14" s="10">
        <v>0</v>
      </c>
      <c r="S14" s="10">
        <v>5</v>
      </c>
      <c r="T14" s="10">
        <v>0</v>
      </c>
      <c r="U14" s="10">
        <v>0</v>
      </c>
      <c r="V14" s="10">
        <v>5</v>
      </c>
      <c r="W14" s="10">
        <v>0</v>
      </c>
      <c r="X14" s="10">
        <v>10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23">
        <f t="shared" si="5"/>
        <v>50</v>
      </c>
    </row>
    <row r="15" spans="1:40">
      <c r="A15" s="1">
        <v>6.5</v>
      </c>
      <c r="B15" s="1" t="s">
        <v>26</v>
      </c>
      <c r="C15" s="1">
        <v>5</v>
      </c>
      <c r="D15" s="1">
        <v>0</v>
      </c>
      <c r="E15" s="1">
        <v>0</v>
      </c>
      <c r="F15" s="1">
        <v>10</v>
      </c>
      <c r="G15" s="1">
        <v>0</v>
      </c>
      <c r="H15" s="4">
        <v>5</v>
      </c>
      <c r="I15" s="1">
        <v>0</v>
      </c>
      <c r="J15" s="1">
        <v>5</v>
      </c>
      <c r="K15" s="1">
        <v>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5</v>
      </c>
      <c r="AB15" s="10">
        <v>0</v>
      </c>
      <c r="AC15" s="10">
        <v>0</v>
      </c>
      <c r="AD15" s="10">
        <v>5</v>
      </c>
      <c r="AE15" s="10">
        <v>0</v>
      </c>
      <c r="AF15" s="10">
        <v>0</v>
      </c>
      <c r="AG15" s="10">
        <v>5</v>
      </c>
      <c r="AH15" s="23">
        <f t="shared" si="5"/>
        <v>45</v>
      </c>
    </row>
    <row r="16" spans="1:40">
      <c r="A16" s="1">
        <v>6.6</v>
      </c>
      <c r="B16" s="1" t="s">
        <v>27</v>
      </c>
      <c r="C16" s="1">
        <v>0</v>
      </c>
      <c r="D16" s="1">
        <v>0</v>
      </c>
      <c r="E16" s="1">
        <v>0</v>
      </c>
      <c r="F16" s="1">
        <v>0</v>
      </c>
      <c r="G16" s="1">
        <v>3</v>
      </c>
      <c r="H16" s="4">
        <v>0</v>
      </c>
      <c r="I16" s="1">
        <v>5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8</v>
      </c>
      <c r="R16" s="10">
        <v>12</v>
      </c>
      <c r="S16" s="10">
        <v>0</v>
      </c>
      <c r="T16" s="10">
        <v>0</v>
      </c>
      <c r="U16" s="10">
        <v>12</v>
      </c>
      <c r="V16" s="10">
        <v>0</v>
      </c>
      <c r="W16" s="10">
        <v>5</v>
      </c>
      <c r="X16" s="10">
        <v>5</v>
      </c>
      <c r="Y16" s="10">
        <v>10</v>
      </c>
      <c r="Z16" s="10">
        <v>0</v>
      </c>
      <c r="AA16" s="10">
        <v>10</v>
      </c>
      <c r="AB16" s="10">
        <v>0</v>
      </c>
      <c r="AC16" s="10">
        <v>15</v>
      </c>
      <c r="AD16" s="10">
        <v>0</v>
      </c>
      <c r="AE16" s="10">
        <v>0</v>
      </c>
      <c r="AF16" s="11">
        <v>0</v>
      </c>
      <c r="AG16" s="10">
        <v>0</v>
      </c>
      <c r="AH16" s="23">
        <f t="shared" si="5"/>
        <v>85</v>
      </c>
    </row>
    <row r="17" spans="1:34">
      <c r="A17" s="7">
        <v>7</v>
      </c>
      <c r="B17" s="7" t="s">
        <v>10</v>
      </c>
      <c r="C17" s="7">
        <f>SUM(C18:C28)</f>
        <v>27</v>
      </c>
      <c r="D17" s="7">
        <f t="shared" ref="D17:AF17" si="8">SUM(D18:D28)</f>
        <v>29</v>
      </c>
      <c r="E17" s="7">
        <f t="shared" si="8"/>
        <v>20</v>
      </c>
      <c r="F17" s="7">
        <f t="shared" si="8"/>
        <v>42</v>
      </c>
      <c r="G17" s="7">
        <f t="shared" si="8"/>
        <v>17</v>
      </c>
      <c r="H17" s="7">
        <f t="shared" si="8"/>
        <v>26</v>
      </c>
      <c r="I17" s="7">
        <f t="shared" si="8"/>
        <v>20</v>
      </c>
      <c r="J17" s="7">
        <f t="shared" si="8"/>
        <v>37</v>
      </c>
      <c r="K17" s="7">
        <f t="shared" si="8"/>
        <v>17</v>
      </c>
      <c r="L17" s="7">
        <f t="shared" si="8"/>
        <v>34</v>
      </c>
      <c r="M17" s="7">
        <f t="shared" si="8"/>
        <v>10</v>
      </c>
      <c r="N17" s="7">
        <f t="shared" si="8"/>
        <v>5</v>
      </c>
      <c r="O17" s="7">
        <f t="shared" si="8"/>
        <v>38</v>
      </c>
      <c r="P17" s="7">
        <f t="shared" si="8"/>
        <v>19</v>
      </c>
      <c r="Q17" s="7">
        <f t="shared" si="8"/>
        <v>21</v>
      </c>
      <c r="R17" s="7">
        <f t="shared" si="8"/>
        <v>21</v>
      </c>
      <c r="S17" s="7">
        <f t="shared" si="8"/>
        <v>61</v>
      </c>
      <c r="T17" s="7">
        <f t="shared" si="8"/>
        <v>5</v>
      </c>
      <c r="U17" s="7">
        <f t="shared" si="8"/>
        <v>41</v>
      </c>
      <c r="V17" s="7">
        <f t="shared" si="8"/>
        <v>25</v>
      </c>
      <c r="W17" s="7">
        <f t="shared" si="8"/>
        <v>5</v>
      </c>
      <c r="X17" s="7">
        <f t="shared" si="8"/>
        <v>40</v>
      </c>
      <c r="Y17" s="7">
        <f t="shared" si="8"/>
        <v>15</v>
      </c>
      <c r="Z17" s="7">
        <f t="shared" si="8"/>
        <v>58</v>
      </c>
      <c r="AA17" s="7">
        <f t="shared" si="8"/>
        <v>11</v>
      </c>
      <c r="AB17" s="7">
        <f t="shared" si="8"/>
        <v>20</v>
      </c>
      <c r="AC17" s="7">
        <f t="shared" si="8"/>
        <v>20</v>
      </c>
      <c r="AD17" s="7">
        <f t="shared" si="8"/>
        <v>31</v>
      </c>
      <c r="AE17" s="7">
        <f t="shared" si="8"/>
        <v>36</v>
      </c>
      <c r="AF17" s="15">
        <f t="shared" si="8"/>
        <v>50</v>
      </c>
      <c r="AG17" s="15">
        <f>SUM(AG18:AG28)</f>
        <v>40</v>
      </c>
      <c r="AH17" s="23">
        <f t="shared" si="5"/>
        <v>841</v>
      </c>
    </row>
    <row r="18" spans="1:34">
      <c r="A18" s="1">
        <v>7.1</v>
      </c>
      <c r="B18" s="1" t="s">
        <v>11</v>
      </c>
      <c r="C18" s="1">
        <v>0</v>
      </c>
      <c r="D18" s="1">
        <v>0</v>
      </c>
      <c r="E18" s="1">
        <v>0</v>
      </c>
      <c r="F18" s="1">
        <v>0</v>
      </c>
      <c r="G18" s="1">
        <v>3</v>
      </c>
      <c r="H18" s="4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5</v>
      </c>
      <c r="P18" s="1">
        <v>0</v>
      </c>
      <c r="Q18" s="1">
        <v>0</v>
      </c>
      <c r="R18" s="10">
        <v>5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23">
        <f t="shared" si="5"/>
        <v>18</v>
      </c>
    </row>
    <row r="19" spans="1:34">
      <c r="A19" s="1">
        <v>7.2</v>
      </c>
      <c r="B19" s="1" t="s">
        <v>12</v>
      </c>
      <c r="C19" s="1">
        <v>8</v>
      </c>
      <c r="D19" s="1">
        <v>15</v>
      </c>
      <c r="E19" s="1">
        <v>0</v>
      </c>
      <c r="F19" s="1">
        <v>10</v>
      </c>
      <c r="G19" s="1">
        <v>0</v>
      </c>
      <c r="H19" s="4">
        <v>0</v>
      </c>
      <c r="I19" s="1">
        <v>0</v>
      </c>
      <c r="J19" s="1">
        <v>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6</v>
      </c>
      <c r="AB19" s="10">
        <v>0</v>
      </c>
      <c r="AC19" s="10">
        <v>0</v>
      </c>
      <c r="AD19" s="10">
        <v>10</v>
      </c>
      <c r="AE19" s="10">
        <v>0</v>
      </c>
      <c r="AF19" s="10">
        <v>5</v>
      </c>
      <c r="AG19" s="10">
        <v>0</v>
      </c>
      <c r="AH19" s="23">
        <f t="shared" si="5"/>
        <v>56</v>
      </c>
    </row>
    <row r="20" spans="1:34">
      <c r="A20" s="1">
        <v>7.3</v>
      </c>
      <c r="B20" s="1" t="s">
        <v>13</v>
      </c>
      <c r="C20" s="1">
        <v>4</v>
      </c>
      <c r="D20" s="1">
        <v>4</v>
      </c>
      <c r="E20" s="1">
        <v>5</v>
      </c>
      <c r="F20" s="1">
        <v>5</v>
      </c>
      <c r="G20" s="1">
        <v>4</v>
      </c>
      <c r="H20" s="4">
        <v>6</v>
      </c>
      <c r="I20" s="1">
        <v>5</v>
      </c>
      <c r="J20" s="1">
        <v>5</v>
      </c>
      <c r="K20" s="1">
        <v>5</v>
      </c>
      <c r="L20" s="1">
        <v>7</v>
      </c>
      <c r="M20" s="1">
        <v>5</v>
      </c>
      <c r="N20" s="1">
        <v>5</v>
      </c>
      <c r="O20" s="1">
        <v>6</v>
      </c>
      <c r="P20" s="1">
        <v>4</v>
      </c>
      <c r="Q20" s="1">
        <v>6</v>
      </c>
      <c r="R20" s="10">
        <v>6</v>
      </c>
      <c r="S20" s="10">
        <v>6</v>
      </c>
      <c r="T20" s="10">
        <v>5</v>
      </c>
      <c r="U20" s="10">
        <v>6</v>
      </c>
      <c r="V20" s="10">
        <v>5</v>
      </c>
      <c r="W20" s="10">
        <v>5</v>
      </c>
      <c r="X20" s="10">
        <v>5</v>
      </c>
      <c r="Y20" s="10">
        <v>5</v>
      </c>
      <c r="Z20" s="10">
        <v>8</v>
      </c>
      <c r="AA20" s="10">
        <v>5</v>
      </c>
      <c r="AB20" s="10">
        <v>5</v>
      </c>
      <c r="AC20" s="10">
        <v>5</v>
      </c>
      <c r="AD20" s="10">
        <v>6</v>
      </c>
      <c r="AE20" s="10">
        <v>6</v>
      </c>
      <c r="AF20" s="10">
        <v>10</v>
      </c>
      <c r="AG20" s="10">
        <v>5</v>
      </c>
      <c r="AH20" s="23">
        <f t="shared" si="5"/>
        <v>169</v>
      </c>
    </row>
    <row r="21" spans="1:34">
      <c r="A21" s="1">
        <v>35</v>
      </c>
      <c r="B21" s="1" t="s">
        <v>14</v>
      </c>
      <c r="C21" s="1">
        <v>0</v>
      </c>
      <c r="D21" s="1">
        <v>0</v>
      </c>
      <c r="E21" s="1">
        <v>10</v>
      </c>
      <c r="F21" s="1">
        <v>5</v>
      </c>
      <c r="G21" s="1">
        <v>0</v>
      </c>
      <c r="H21" s="4">
        <v>0</v>
      </c>
      <c r="I21" s="1">
        <v>15</v>
      </c>
      <c r="J21" s="1">
        <v>0</v>
      </c>
      <c r="K21" s="1">
        <v>0</v>
      </c>
      <c r="L21" s="1">
        <v>12</v>
      </c>
      <c r="M21" s="1">
        <v>0</v>
      </c>
      <c r="N21" s="1">
        <v>0</v>
      </c>
      <c r="O21" s="1">
        <v>0</v>
      </c>
      <c r="P21" s="1">
        <v>10</v>
      </c>
      <c r="Q21" s="1">
        <v>0</v>
      </c>
      <c r="R21" s="10">
        <v>0</v>
      </c>
      <c r="S21" s="10">
        <v>15</v>
      </c>
      <c r="T21" s="10">
        <v>0</v>
      </c>
      <c r="U21" s="10">
        <v>0</v>
      </c>
      <c r="V21" s="10">
        <v>0</v>
      </c>
      <c r="W21" s="10">
        <v>0</v>
      </c>
      <c r="X21" s="10">
        <v>15</v>
      </c>
      <c r="Y21" s="10">
        <v>0</v>
      </c>
      <c r="Z21" s="10">
        <v>10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23">
        <f t="shared" si="5"/>
        <v>92</v>
      </c>
    </row>
    <row r="22" spans="1:34">
      <c r="A22" s="1">
        <v>7.5</v>
      </c>
      <c r="B22" s="1" t="s">
        <v>15</v>
      </c>
      <c r="C22" s="1">
        <v>0</v>
      </c>
      <c r="D22" s="1">
        <v>0</v>
      </c>
      <c r="E22" s="1">
        <v>0</v>
      </c>
      <c r="F22" s="1">
        <v>10</v>
      </c>
      <c r="G22" s="1">
        <v>10</v>
      </c>
      <c r="H22" s="4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0">
        <v>0</v>
      </c>
      <c r="S22" s="10">
        <v>15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15</v>
      </c>
      <c r="AF22" s="10">
        <v>0</v>
      </c>
      <c r="AG22" s="10">
        <v>0</v>
      </c>
      <c r="AH22" s="23">
        <f t="shared" si="5"/>
        <v>65</v>
      </c>
    </row>
    <row r="23" spans="1:34">
      <c r="A23" s="1">
        <v>7.6</v>
      </c>
      <c r="B23" s="1" t="s">
        <v>18</v>
      </c>
      <c r="C23" s="1">
        <v>0</v>
      </c>
      <c r="D23" s="1">
        <v>10</v>
      </c>
      <c r="E23" s="1">
        <v>0</v>
      </c>
      <c r="F23" s="1">
        <v>12</v>
      </c>
      <c r="G23" s="1">
        <v>0</v>
      </c>
      <c r="H23" s="4">
        <v>15</v>
      </c>
      <c r="I23" s="1">
        <v>0</v>
      </c>
      <c r="J23" s="1">
        <v>0</v>
      </c>
      <c r="K23" s="1">
        <v>12</v>
      </c>
      <c r="L23" s="1">
        <v>0</v>
      </c>
      <c r="M23" s="1">
        <v>0</v>
      </c>
      <c r="N23" s="1">
        <v>0</v>
      </c>
      <c r="O23" s="1">
        <v>12</v>
      </c>
      <c r="P23" s="1">
        <v>0</v>
      </c>
      <c r="Q23" s="1">
        <v>0</v>
      </c>
      <c r="R23" s="10">
        <v>0</v>
      </c>
      <c r="S23" s="10">
        <v>0</v>
      </c>
      <c r="T23" s="10">
        <v>0</v>
      </c>
      <c r="U23" s="10">
        <v>20</v>
      </c>
      <c r="V23" s="10">
        <v>0</v>
      </c>
      <c r="W23" s="10">
        <v>0</v>
      </c>
      <c r="X23" s="10">
        <v>0</v>
      </c>
      <c r="Y23" s="10">
        <v>0</v>
      </c>
      <c r="Z23" s="10">
        <v>15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20</v>
      </c>
      <c r="AG23" s="10">
        <v>0</v>
      </c>
      <c r="AH23" s="23">
        <f t="shared" si="5"/>
        <v>116</v>
      </c>
    </row>
    <row r="24" spans="1:34">
      <c r="A24" s="1">
        <v>7.7</v>
      </c>
      <c r="B24" s="1" t="s">
        <v>19</v>
      </c>
      <c r="C24" s="1">
        <v>0</v>
      </c>
      <c r="D24" s="1">
        <v>0</v>
      </c>
      <c r="E24" s="1">
        <v>5</v>
      </c>
      <c r="F24" s="1">
        <v>0</v>
      </c>
      <c r="G24" s="1">
        <v>0</v>
      </c>
      <c r="H24" s="4">
        <v>0</v>
      </c>
      <c r="I24" s="1">
        <v>0</v>
      </c>
      <c r="J24" s="1">
        <v>5</v>
      </c>
      <c r="K24" s="1">
        <v>0</v>
      </c>
      <c r="L24" s="1">
        <v>0</v>
      </c>
      <c r="M24" s="1">
        <v>0</v>
      </c>
      <c r="N24" s="1">
        <v>0</v>
      </c>
      <c r="O24" s="1">
        <v>5</v>
      </c>
      <c r="P24" s="1">
        <v>0</v>
      </c>
      <c r="Q24" s="1">
        <v>0</v>
      </c>
      <c r="R24" s="10">
        <v>0</v>
      </c>
      <c r="S24" s="10">
        <v>10</v>
      </c>
      <c r="T24" s="10">
        <v>0</v>
      </c>
      <c r="U24" s="10">
        <v>0</v>
      </c>
      <c r="V24" s="10">
        <v>0</v>
      </c>
      <c r="W24" s="10">
        <v>0</v>
      </c>
      <c r="X24" s="10">
        <v>10</v>
      </c>
      <c r="Y24" s="10">
        <v>5</v>
      </c>
      <c r="Z24" s="10">
        <v>0</v>
      </c>
      <c r="AA24" s="10">
        <v>0</v>
      </c>
      <c r="AB24" s="10">
        <v>5</v>
      </c>
      <c r="AC24" s="10">
        <v>0</v>
      </c>
      <c r="AD24" s="10">
        <v>0</v>
      </c>
      <c r="AE24" s="10">
        <v>10</v>
      </c>
      <c r="AF24" s="10">
        <v>0</v>
      </c>
      <c r="AG24" s="16">
        <v>10</v>
      </c>
      <c r="AH24" s="23">
        <f t="shared" si="5"/>
        <v>65</v>
      </c>
    </row>
    <row r="25" spans="1:34">
      <c r="A25" s="1">
        <v>7.8</v>
      </c>
      <c r="B25" s="1" t="s">
        <v>20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4">
        <v>0</v>
      </c>
      <c r="I25" s="1">
        <v>0</v>
      </c>
      <c r="J25" s="1">
        <v>0</v>
      </c>
      <c r="K25" s="1">
        <v>0</v>
      </c>
      <c r="L25" s="1">
        <v>10</v>
      </c>
      <c r="M25" s="1">
        <v>0</v>
      </c>
      <c r="N25" s="1">
        <v>0</v>
      </c>
      <c r="O25" s="1">
        <v>0</v>
      </c>
      <c r="P25" s="1">
        <v>0</v>
      </c>
      <c r="Q25" s="1">
        <v>5</v>
      </c>
      <c r="R25" s="10">
        <v>0</v>
      </c>
      <c r="S25" s="10">
        <v>0</v>
      </c>
      <c r="T25" s="10">
        <v>0</v>
      </c>
      <c r="U25" s="10">
        <v>0</v>
      </c>
      <c r="V25" s="10">
        <v>5</v>
      </c>
      <c r="W25" s="10">
        <v>0</v>
      </c>
      <c r="X25" s="10">
        <v>0</v>
      </c>
      <c r="Y25" s="10">
        <v>5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23">
        <f t="shared" si="5"/>
        <v>30</v>
      </c>
    </row>
    <row r="26" spans="1:34">
      <c r="A26" s="1">
        <v>7.9</v>
      </c>
      <c r="B26" s="1" t="s">
        <v>21</v>
      </c>
      <c r="C26" s="1">
        <v>5</v>
      </c>
      <c r="D26" s="1">
        <v>0</v>
      </c>
      <c r="E26" s="1">
        <v>0</v>
      </c>
      <c r="F26" s="1">
        <v>0</v>
      </c>
      <c r="G26" s="1">
        <v>0</v>
      </c>
      <c r="H26" s="4">
        <v>0</v>
      </c>
      <c r="I26" s="1">
        <v>0</v>
      </c>
      <c r="J26" s="1">
        <v>10</v>
      </c>
      <c r="K26" s="1">
        <v>0</v>
      </c>
      <c r="L26" s="1">
        <v>0</v>
      </c>
      <c r="M26" s="1">
        <v>0</v>
      </c>
      <c r="N26" s="1">
        <v>0</v>
      </c>
      <c r="O26" s="1">
        <v>10</v>
      </c>
      <c r="P26" s="1">
        <v>0</v>
      </c>
      <c r="Q26" s="1">
        <v>0</v>
      </c>
      <c r="R26" s="10">
        <v>0</v>
      </c>
      <c r="S26" s="10">
        <v>0</v>
      </c>
      <c r="T26" s="10">
        <v>0</v>
      </c>
      <c r="U26" s="10">
        <v>10</v>
      </c>
      <c r="V26" s="10">
        <v>15</v>
      </c>
      <c r="W26" s="10">
        <v>0</v>
      </c>
      <c r="X26" s="10">
        <v>0</v>
      </c>
      <c r="Y26" s="10">
        <v>0</v>
      </c>
      <c r="Z26" s="10">
        <v>10</v>
      </c>
      <c r="AA26" s="10">
        <v>0</v>
      </c>
      <c r="AB26" s="10">
        <v>10</v>
      </c>
      <c r="AC26" s="10">
        <v>15</v>
      </c>
      <c r="AD26" s="10">
        <v>0</v>
      </c>
      <c r="AE26" s="10">
        <v>5</v>
      </c>
      <c r="AF26" s="10">
        <v>0</v>
      </c>
      <c r="AG26" s="10">
        <v>15</v>
      </c>
      <c r="AH26" s="23">
        <f t="shared" si="5"/>
        <v>105</v>
      </c>
    </row>
    <row r="27" spans="1:34">
      <c r="A27" s="6" t="s">
        <v>22</v>
      </c>
      <c r="B27" s="1" t="s">
        <v>16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4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10</v>
      </c>
      <c r="R27" s="10">
        <v>10</v>
      </c>
      <c r="S27" s="10">
        <v>15</v>
      </c>
      <c r="T27" s="10">
        <v>0</v>
      </c>
      <c r="U27" s="10">
        <v>0</v>
      </c>
      <c r="V27" s="10">
        <v>0</v>
      </c>
      <c r="W27" s="10">
        <v>0</v>
      </c>
      <c r="X27" s="10">
        <v>10</v>
      </c>
      <c r="Y27" s="10">
        <v>0</v>
      </c>
      <c r="Z27" s="10">
        <v>15</v>
      </c>
      <c r="AA27" s="10">
        <v>0</v>
      </c>
      <c r="AB27" s="10">
        <v>0</v>
      </c>
      <c r="AC27" s="10">
        <v>0</v>
      </c>
      <c r="AD27" s="10">
        <v>5</v>
      </c>
      <c r="AE27" s="10">
        <v>0</v>
      </c>
      <c r="AF27" s="10">
        <v>10</v>
      </c>
      <c r="AG27" s="10">
        <v>10</v>
      </c>
      <c r="AH27" s="23">
        <f t="shared" si="5"/>
        <v>85</v>
      </c>
    </row>
    <row r="28" spans="1:34">
      <c r="A28" s="1">
        <v>7.11</v>
      </c>
      <c r="B28" s="1" t="s">
        <v>17</v>
      </c>
      <c r="C28" s="1">
        <v>5</v>
      </c>
      <c r="D28" s="1">
        <v>0</v>
      </c>
      <c r="E28" s="1">
        <v>0</v>
      </c>
      <c r="F28" s="1">
        <v>0</v>
      </c>
      <c r="G28" s="1">
        <v>0</v>
      </c>
      <c r="H28" s="4">
        <v>5</v>
      </c>
      <c r="I28" s="1">
        <v>0</v>
      </c>
      <c r="J28" s="1">
        <v>0</v>
      </c>
      <c r="K28" s="1">
        <v>0</v>
      </c>
      <c r="L28" s="1">
        <v>0</v>
      </c>
      <c r="M28" s="1">
        <v>5</v>
      </c>
      <c r="N28" s="1">
        <v>0</v>
      </c>
      <c r="O28" s="1">
        <v>0</v>
      </c>
      <c r="P28" s="1">
        <v>5</v>
      </c>
      <c r="Q28" s="1">
        <v>0</v>
      </c>
      <c r="R28" s="10">
        <v>0</v>
      </c>
      <c r="S28" s="10">
        <v>0</v>
      </c>
      <c r="T28" s="10">
        <v>0</v>
      </c>
      <c r="U28" s="10">
        <v>5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10</v>
      </c>
      <c r="AE28" s="10">
        <v>0</v>
      </c>
      <c r="AF28" s="10">
        <v>5</v>
      </c>
      <c r="AG28" s="16">
        <v>0</v>
      </c>
      <c r="AH28" s="23">
        <f t="shared" si="5"/>
        <v>40</v>
      </c>
    </row>
    <row r="30" spans="1:34">
      <c r="B30" s="1" t="s">
        <v>2</v>
      </c>
      <c r="C30" s="10">
        <f>AH5</f>
        <v>42780</v>
      </c>
    </row>
    <row r="31" spans="1:34">
      <c r="B31" s="1" t="s">
        <v>23</v>
      </c>
      <c r="C31" s="10">
        <f>AH6</f>
        <v>3720</v>
      </c>
    </row>
    <row r="32" spans="1:34">
      <c r="B32" s="1" t="s">
        <v>25</v>
      </c>
      <c r="C32" s="10">
        <f>AH7</f>
        <v>39060</v>
      </c>
    </row>
    <row r="33" spans="2:3">
      <c r="B33" s="1" t="s">
        <v>4</v>
      </c>
      <c r="C33" s="10">
        <f>AH9</f>
        <v>1128</v>
      </c>
    </row>
  </sheetData>
  <mergeCells count="1">
    <mergeCell ref="A1:AG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workbookViewId="0">
      <pane xSplit="3" ySplit="2" topLeftCell="AE10" activePane="bottomRight" state="frozen"/>
      <selection pane="topRight" activeCell="D1" sqref="D1"/>
      <selection pane="bottomLeft" activeCell="A3" sqref="A3"/>
      <selection pane="bottomRight" activeCell="AH18" sqref="AH18:AH28"/>
    </sheetView>
  </sheetViews>
  <sheetFormatPr defaultRowHeight="14.4"/>
  <cols>
    <col min="2" max="2" width="22.44140625" bestFit="1" customWidth="1"/>
    <col min="3" max="16" width="10.109375" bestFit="1" customWidth="1"/>
    <col min="17" max="17" width="10.5546875" customWidth="1"/>
    <col min="18" max="32" width="11.109375" customWidth="1"/>
    <col min="33" max="33" width="11.109375" style="13" customWidth="1"/>
    <col min="34" max="34" width="11.109375" style="27" customWidth="1"/>
    <col min="35" max="40" width="11.109375" style="13" customWidth="1"/>
    <col min="41" max="42" width="9.109375" style="13"/>
  </cols>
  <sheetData>
    <row r="1" spans="1:40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40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0">
      <c r="A3" s="1" t="s">
        <v>1</v>
      </c>
      <c r="B3" s="1"/>
      <c r="C3" s="2">
        <v>43586</v>
      </c>
      <c r="D3" s="2">
        <v>43587</v>
      </c>
      <c r="E3" s="2">
        <v>43588</v>
      </c>
      <c r="F3" s="2">
        <v>43589</v>
      </c>
      <c r="G3" s="2">
        <v>43590</v>
      </c>
      <c r="H3" s="2">
        <v>43591</v>
      </c>
      <c r="I3" s="2">
        <v>43592</v>
      </c>
      <c r="J3" s="2">
        <v>43593</v>
      </c>
      <c r="K3" s="2">
        <v>43594</v>
      </c>
      <c r="L3" s="2">
        <v>43595</v>
      </c>
      <c r="M3" s="2">
        <v>43596</v>
      </c>
      <c r="N3" s="2">
        <v>43597</v>
      </c>
      <c r="O3" s="2">
        <v>43598</v>
      </c>
      <c r="P3" s="2">
        <v>43599</v>
      </c>
      <c r="Q3" s="2">
        <v>43600</v>
      </c>
      <c r="R3" s="2">
        <v>43601</v>
      </c>
      <c r="S3" s="2">
        <v>43602</v>
      </c>
      <c r="T3" s="2">
        <v>43603</v>
      </c>
      <c r="U3" s="2">
        <v>43604</v>
      </c>
      <c r="V3" s="2">
        <v>43605</v>
      </c>
      <c r="W3" s="2">
        <v>43606</v>
      </c>
      <c r="X3" s="2">
        <v>43607</v>
      </c>
      <c r="Y3" s="2">
        <v>43608</v>
      </c>
      <c r="Z3" s="2">
        <v>43609</v>
      </c>
      <c r="AA3" s="2">
        <v>43610</v>
      </c>
      <c r="AB3" s="2">
        <v>43611</v>
      </c>
      <c r="AC3" s="2">
        <v>43612</v>
      </c>
      <c r="AD3" s="2">
        <v>43613</v>
      </c>
      <c r="AE3" s="2">
        <v>43614</v>
      </c>
      <c r="AF3" s="2">
        <v>43615</v>
      </c>
      <c r="AG3" s="2">
        <v>43616</v>
      </c>
      <c r="AH3" s="2" t="s">
        <v>28</v>
      </c>
      <c r="AI3" s="8"/>
      <c r="AJ3" s="8"/>
      <c r="AK3" s="8"/>
      <c r="AL3" s="8"/>
      <c r="AM3" s="8"/>
      <c r="AN3" s="8"/>
    </row>
    <row r="4" spans="1:40">
      <c r="A4" s="1"/>
      <c r="B4" s="1" t="s">
        <v>24</v>
      </c>
      <c r="C4" s="9">
        <f>C8/C5</f>
        <v>0.88405797101449279</v>
      </c>
      <c r="D4" s="9">
        <f t="shared" ref="D4:AG4" si="0">D8/D5</f>
        <v>0.88115942028985506</v>
      </c>
      <c r="E4" s="9">
        <f t="shared" si="0"/>
        <v>0.86884057971014494</v>
      </c>
      <c r="F4" s="9">
        <f t="shared" si="0"/>
        <v>0.88985507246376816</v>
      </c>
      <c r="G4" s="9">
        <f t="shared" si="0"/>
        <v>0.8876811594202898</v>
      </c>
      <c r="H4" s="9">
        <f t="shared" si="0"/>
        <v>0.89130434782608692</v>
      </c>
      <c r="I4" s="9">
        <f t="shared" si="0"/>
        <v>0.90724637681159426</v>
      </c>
      <c r="J4" s="9">
        <f t="shared" si="0"/>
        <v>0.87898550724637681</v>
      </c>
      <c r="K4" s="9">
        <f t="shared" si="0"/>
        <v>0.89565217391304353</v>
      </c>
      <c r="L4" s="9">
        <f t="shared" si="0"/>
        <v>0.89202898550724641</v>
      </c>
      <c r="M4" s="9">
        <f t="shared" si="0"/>
        <v>0.90724637681159426</v>
      </c>
      <c r="N4" s="9">
        <f t="shared" si="0"/>
        <v>0.91014492753623188</v>
      </c>
      <c r="O4" s="9">
        <f t="shared" si="0"/>
        <v>0.88840579710144929</v>
      </c>
      <c r="P4" s="9">
        <f t="shared" si="0"/>
        <v>0.90362318840579714</v>
      </c>
      <c r="Q4" s="9">
        <f t="shared" si="0"/>
        <v>0.89347826086956517</v>
      </c>
      <c r="R4" s="9">
        <f t="shared" si="0"/>
        <v>0.88840579710144929</v>
      </c>
      <c r="S4" s="9">
        <f t="shared" si="0"/>
        <v>0.8963768115942029</v>
      </c>
      <c r="T4" s="9">
        <f t="shared" si="0"/>
        <v>0.90942028985507251</v>
      </c>
      <c r="U4" s="9">
        <f t="shared" si="0"/>
        <v>0.86956521739130432</v>
      </c>
      <c r="V4" s="9">
        <f t="shared" si="0"/>
        <v>0.88985507246376816</v>
      </c>
      <c r="W4" s="9">
        <f t="shared" si="0"/>
        <v>0.90797101449275364</v>
      </c>
      <c r="X4" s="9">
        <f t="shared" si="0"/>
        <v>0.90797101449275364</v>
      </c>
      <c r="Y4" s="9">
        <f t="shared" si="0"/>
        <v>0.90144927536231889</v>
      </c>
      <c r="Z4" s="9">
        <f t="shared" si="0"/>
        <v>0.90797101449275364</v>
      </c>
      <c r="AA4" s="9">
        <f t="shared" si="0"/>
        <v>0.91086956521739126</v>
      </c>
      <c r="AB4" s="9">
        <f t="shared" si="0"/>
        <v>0.9007246376811594</v>
      </c>
      <c r="AC4" s="9">
        <f t="shared" si="0"/>
        <v>0.90289855072463765</v>
      </c>
      <c r="AD4" s="9">
        <f t="shared" si="0"/>
        <v>0.9050724637681159</v>
      </c>
      <c r="AE4" s="9">
        <f t="shared" si="0"/>
        <v>0.90942028985507251</v>
      </c>
      <c r="AF4" s="9">
        <f t="shared" si="0"/>
        <v>0.90289855072463765</v>
      </c>
      <c r="AG4" s="9">
        <f t="shared" si="0"/>
        <v>0.90362318840579714</v>
      </c>
      <c r="AH4" s="20">
        <f>AVERAGE(C4:AG4)</f>
        <v>0.89658719027582978</v>
      </c>
    </row>
    <row r="5" spans="1:40">
      <c r="A5" s="1">
        <v>1</v>
      </c>
      <c r="B5" s="1" t="s">
        <v>2</v>
      </c>
      <c r="C5" s="1">
        <f>23*60</f>
        <v>1380</v>
      </c>
      <c r="D5" s="1">
        <f t="shared" ref="D5:AG5" si="1">23*60</f>
        <v>1380</v>
      </c>
      <c r="E5" s="1">
        <f t="shared" si="1"/>
        <v>1380</v>
      </c>
      <c r="F5" s="1">
        <f t="shared" si="1"/>
        <v>1380</v>
      </c>
      <c r="G5" s="1">
        <f t="shared" si="1"/>
        <v>1380</v>
      </c>
      <c r="H5" s="1">
        <f t="shared" si="1"/>
        <v>1380</v>
      </c>
      <c r="I5" s="1">
        <f t="shared" si="1"/>
        <v>1380</v>
      </c>
      <c r="J5" s="1">
        <f t="shared" si="1"/>
        <v>1380</v>
      </c>
      <c r="K5" s="1">
        <f t="shared" si="1"/>
        <v>1380</v>
      </c>
      <c r="L5" s="1">
        <f t="shared" si="1"/>
        <v>1380</v>
      </c>
      <c r="M5" s="1">
        <f t="shared" si="1"/>
        <v>1380</v>
      </c>
      <c r="N5" s="1">
        <f t="shared" si="1"/>
        <v>1380</v>
      </c>
      <c r="O5" s="1">
        <f t="shared" si="1"/>
        <v>1380</v>
      </c>
      <c r="P5" s="1">
        <f t="shared" si="1"/>
        <v>1380</v>
      </c>
      <c r="Q5" s="1">
        <f t="shared" si="1"/>
        <v>1380</v>
      </c>
      <c r="R5" s="1">
        <f t="shared" si="1"/>
        <v>1380</v>
      </c>
      <c r="S5" s="1">
        <f t="shared" si="1"/>
        <v>1380</v>
      </c>
      <c r="T5" s="1">
        <f t="shared" si="1"/>
        <v>1380</v>
      </c>
      <c r="U5" s="1">
        <f t="shared" si="1"/>
        <v>1380</v>
      </c>
      <c r="V5" s="1">
        <f t="shared" si="1"/>
        <v>1380</v>
      </c>
      <c r="W5" s="1">
        <f t="shared" si="1"/>
        <v>1380</v>
      </c>
      <c r="X5" s="1">
        <f t="shared" si="1"/>
        <v>1380</v>
      </c>
      <c r="Y5" s="1">
        <f t="shared" si="1"/>
        <v>1380</v>
      </c>
      <c r="Z5" s="1">
        <f t="shared" si="1"/>
        <v>1380</v>
      </c>
      <c r="AA5" s="1">
        <f t="shared" si="1"/>
        <v>1380</v>
      </c>
      <c r="AB5" s="1">
        <f t="shared" si="1"/>
        <v>1380</v>
      </c>
      <c r="AC5" s="1">
        <f t="shared" si="1"/>
        <v>1380</v>
      </c>
      <c r="AD5" s="1">
        <f t="shared" si="1"/>
        <v>1380</v>
      </c>
      <c r="AE5" s="1">
        <f t="shared" si="1"/>
        <v>1380</v>
      </c>
      <c r="AF5" s="1">
        <f t="shared" si="1"/>
        <v>1380</v>
      </c>
      <c r="AG5" s="1">
        <f t="shared" si="1"/>
        <v>1380</v>
      </c>
      <c r="AH5" s="19">
        <f>SUM(C5:AG5)</f>
        <v>42780</v>
      </c>
    </row>
    <row r="6" spans="1:40">
      <c r="A6" s="1">
        <v>2</v>
      </c>
      <c r="B6" s="1" t="s">
        <v>23</v>
      </c>
      <c r="C6" s="1">
        <f>2*60</f>
        <v>120</v>
      </c>
      <c r="D6" s="1">
        <f t="shared" ref="D6:AG6" si="2">2*60</f>
        <v>120</v>
      </c>
      <c r="E6" s="1">
        <f t="shared" si="2"/>
        <v>120</v>
      </c>
      <c r="F6" s="1">
        <f t="shared" si="2"/>
        <v>120</v>
      </c>
      <c r="G6" s="1">
        <f t="shared" si="2"/>
        <v>120</v>
      </c>
      <c r="H6" s="1">
        <f t="shared" si="2"/>
        <v>120</v>
      </c>
      <c r="I6" s="1">
        <f t="shared" si="2"/>
        <v>120</v>
      </c>
      <c r="J6" s="1">
        <f t="shared" si="2"/>
        <v>120</v>
      </c>
      <c r="K6" s="1">
        <f t="shared" si="2"/>
        <v>120</v>
      </c>
      <c r="L6" s="1">
        <f t="shared" si="2"/>
        <v>120</v>
      </c>
      <c r="M6" s="1">
        <f t="shared" si="2"/>
        <v>120</v>
      </c>
      <c r="N6" s="1">
        <f t="shared" si="2"/>
        <v>120</v>
      </c>
      <c r="O6" s="1">
        <f t="shared" si="2"/>
        <v>120</v>
      </c>
      <c r="P6" s="1">
        <f t="shared" si="2"/>
        <v>120</v>
      </c>
      <c r="Q6" s="1">
        <f t="shared" si="2"/>
        <v>120</v>
      </c>
      <c r="R6" s="1">
        <f t="shared" si="2"/>
        <v>120</v>
      </c>
      <c r="S6" s="1">
        <f t="shared" si="2"/>
        <v>120</v>
      </c>
      <c r="T6" s="1">
        <f t="shared" si="2"/>
        <v>120</v>
      </c>
      <c r="U6" s="1">
        <f t="shared" si="2"/>
        <v>120</v>
      </c>
      <c r="V6" s="1">
        <f t="shared" si="2"/>
        <v>120</v>
      </c>
      <c r="W6" s="1">
        <f t="shared" si="2"/>
        <v>120</v>
      </c>
      <c r="X6" s="1">
        <f t="shared" si="2"/>
        <v>120</v>
      </c>
      <c r="Y6" s="1">
        <f t="shared" si="2"/>
        <v>120</v>
      </c>
      <c r="Z6" s="1">
        <f t="shared" si="2"/>
        <v>120</v>
      </c>
      <c r="AA6" s="1">
        <f t="shared" si="2"/>
        <v>120</v>
      </c>
      <c r="AB6" s="1">
        <f t="shared" si="2"/>
        <v>120</v>
      </c>
      <c r="AC6" s="1">
        <f t="shared" si="2"/>
        <v>120</v>
      </c>
      <c r="AD6" s="1">
        <f t="shared" si="2"/>
        <v>120</v>
      </c>
      <c r="AE6" s="1">
        <f t="shared" si="2"/>
        <v>120</v>
      </c>
      <c r="AF6" s="1">
        <f t="shared" si="2"/>
        <v>120</v>
      </c>
      <c r="AG6" s="1">
        <f t="shared" si="2"/>
        <v>120</v>
      </c>
      <c r="AH6" s="19">
        <f t="shared" ref="AH6:AH28" si="3">SUM(C6:AG6)</f>
        <v>3720</v>
      </c>
    </row>
    <row r="7" spans="1:40">
      <c r="A7" s="1">
        <v>2</v>
      </c>
      <c r="B7" s="1" t="s">
        <v>3</v>
      </c>
      <c r="C7" s="1">
        <f>C5-C6</f>
        <v>1260</v>
      </c>
      <c r="D7" s="1">
        <f t="shared" ref="D7:AG7" si="4">D5-D6</f>
        <v>1260</v>
      </c>
      <c r="E7" s="1">
        <f t="shared" si="4"/>
        <v>1260</v>
      </c>
      <c r="F7" s="1">
        <f t="shared" si="4"/>
        <v>1260</v>
      </c>
      <c r="G7" s="1">
        <f t="shared" si="4"/>
        <v>1260</v>
      </c>
      <c r="H7" s="1">
        <f t="shared" si="4"/>
        <v>1260</v>
      </c>
      <c r="I7" s="1">
        <f t="shared" si="4"/>
        <v>1260</v>
      </c>
      <c r="J7" s="1">
        <f t="shared" si="4"/>
        <v>1260</v>
      </c>
      <c r="K7" s="1">
        <f t="shared" si="4"/>
        <v>1260</v>
      </c>
      <c r="L7" s="1">
        <f t="shared" si="4"/>
        <v>1260</v>
      </c>
      <c r="M7" s="1">
        <f t="shared" si="4"/>
        <v>1260</v>
      </c>
      <c r="N7" s="1">
        <f t="shared" si="4"/>
        <v>1260</v>
      </c>
      <c r="O7" s="1">
        <f t="shared" si="4"/>
        <v>1260</v>
      </c>
      <c r="P7" s="1">
        <f t="shared" si="4"/>
        <v>1260</v>
      </c>
      <c r="Q7" s="1">
        <f t="shared" si="4"/>
        <v>1260</v>
      </c>
      <c r="R7" s="1">
        <f t="shared" si="4"/>
        <v>1260</v>
      </c>
      <c r="S7" s="1">
        <f t="shared" si="4"/>
        <v>1260</v>
      </c>
      <c r="T7" s="1">
        <f t="shared" si="4"/>
        <v>1260</v>
      </c>
      <c r="U7" s="1">
        <f t="shared" si="4"/>
        <v>1260</v>
      </c>
      <c r="V7" s="1">
        <f t="shared" si="4"/>
        <v>1260</v>
      </c>
      <c r="W7" s="1">
        <f t="shared" si="4"/>
        <v>1260</v>
      </c>
      <c r="X7" s="1">
        <f t="shared" si="4"/>
        <v>1260</v>
      </c>
      <c r="Y7" s="1">
        <f t="shared" si="4"/>
        <v>1260</v>
      </c>
      <c r="Z7" s="1">
        <f t="shared" si="4"/>
        <v>1260</v>
      </c>
      <c r="AA7" s="1">
        <f t="shared" si="4"/>
        <v>1260</v>
      </c>
      <c r="AB7" s="1">
        <f t="shared" si="4"/>
        <v>1260</v>
      </c>
      <c r="AC7" s="1">
        <f t="shared" si="4"/>
        <v>1260</v>
      </c>
      <c r="AD7" s="1">
        <f t="shared" si="4"/>
        <v>1260</v>
      </c>
      <c r="AE7" s="1">
        <f t="shared" si="4"/>
        <v>1260</v>
      </c>
      <c r="AF7" s="1">
        <f t="shared" si="4"/>
        <v>1260</v>
      </c>
      <c r="AG7" s="1">
        <f t="shared" si="4"/>
        <v>1260</v>
      </c>
      <c r="AH7" s="19">
        <f t="shared" si="3"/>
        <v>39060</v>
      </c>
    </row>
    <row r="8" spans="1:40">
      <c r="A8" s="1">
        <v>3</v>
      </c>
      <c r="B8" s="1" t="s">
        <v>25</v>
      </c>
      <c r="C8" s="3">
        <f>C7-C9</f>
        <v>1220</v>
      </c>
      <c r="D8" s="3">
        <f t="shared" ref="D8:AG8" si="5">D7-D9</f>
        <v>1216</v>
      </c>
      <c r="E8" s="3">
        <f t="shared" si="5"/>
        <v>1199</v>
      </c>
      <c r="F8" s="3">
        <f t="shared" si="5"/>
        <v>1228</v>
      </c>
      <c r="G8" s="3">
        <f t="shared" si="5"/>
        <v>1225</v>
      </c>
      <c r="H8" s="3">
        <f t="shared" si="5"/>
        <v>1230</v>
      </c>
      <c r="I8" s="3">
        <f t="shared" si="5"/>
        <v>1252</v>
      </c>
      <c r="J8" s="3">
        <f t="shared" si="5"/>
        <v>1213</v>
      </c>
      <c r="K8" s="3">
        <f t="shared" si="5"/>
        <v>1236</v>
      </c>
      <c r="L8" s="3">
        <f t="shared" si="5"/>
        <v>1231</v>
      </c>
      <c r="M8" s="3">
        <f t="shared" si="5"/>
        <v>1252</v>
      </c>
      <c r="N8" s="3">
        <f t="shared" si="5"/>
        <v>1256</v>
      </c>
      <c r="O8" s="3">
        <f t="shared" si="5"/>
        <v>1226</v>
      </c>
      <c r="P8" s="3">
        <f t="shared" si="5"/>
        <v>1247</v>
      </c>
      <c r="Q8" s="3">
        <f t="shared" si="5"/>
        <v>1233</v>
      </c>
      <c r="R8" s="3">
        <f t="shared" si="5"/>
        <v>1226</v>
      </c>
      <c r="S8" s="3">
        <f t="shared" si="5"/>
        <v>1237</v>
      </c>
      <c r="T8" s="3">
        <f t="shared" si="5"/>
        <v>1255</v>
      </c>
      <c r="U8" s="3">
        <f t="shared" si="5"/>
        <v>1200</v>
      </c>
      <c r="V8" s="3">
        <f t="shared" si="5"/>
        <v>1228</v>
      </c>
      <c r="W8" s="3">
        <f t="shared" si="5"/>
        <v>1253</v>
      </c>
      <c r="X8" s="3">
        <f t="shared" si="5"/>
        <v>1253</v>
      </c>
      <c r="Y8" s="3">
        <f t="shared" si="5"/>
        <v>1244</v>
      </c>
      <c r="Z8" s="3">
        <f t="shared" si="5"/>
        <v>1253</v>
      </c>
      <c r="AA8" s="3">
        <f t="shared" si="5"/>
        <v>1257</v>
      </c>
      <c r="AB8" s="3">
        <f t="shared" si="5"/>
        <v>1243</v>
      </c>
      <c r="AC8" s="3">
        <f t="shared" si="5"/>
        <v>1246</v>
      </c>
      <c r="AD8" s="3">
        <f t="shared" si="5"/>
        <v>1249</v>
      </c>
      <c r="AE8" s="3">
        <f t="shared" si="5"/>
        <v>1255</v>
      </c>
      <c r="AF8" s="3">
        <f t="shared" si="5"/>
        <v>1246</v>
      </c>
      <c r="AG8" s="3">
        <f t="shared" si="5"/>
        <v>1247</v>
      </c>
      <c r="AH8" s="19">
        <f t="shared" si="3"/>
        <v>38356</v>
      </c>
    </row>
    <row r="9" spans="1:40">
      <c r="A9" s="1">
        <v>4</v>
      </c>
      <c r="B9" s="1" t="s">
        <v>4</v>
      </c>
      <c r="C9" s="1">
        <f>C10+C17</f>
        <v>40</v>
      </c>
      <c r="D9" s="1">
        <f t="shared" ref="D9:AG9" si="6">D10+D17</f>
        <v>44</v>
      </c>
      <c r="E9" s="1">
        <f t="shared" si="6"/>
        <v>61</v>
      </c>
      <c r="F9" s="1">
        <f t="shared" si="6"/>
        <v>32</v>
      </c>
      <c r="G9" s="1">
        <f t="shared" si="6"/>
        <v>35</v>
      </c>
      <c r="H9" s="1">
        <f t="shared" si="6"/>
        <v>30</v>
      </c>
      <c r="I9" s="1">
        <f t="shared" si="6"/>
        <v>8</v>
      </c>
      <c r="J9" s="1">
        <f t="shared" si="6"/>
        <v>47</v>
      </c>
      <c r="K9" s="1">
        <f t="shared" si="6"/>
        <v>24</v>
      </c>
      <c r="L9" s="1">
        <f t="shared" si="6"/>
        <v>29</v>
      </c>
      <c r="M9" s="1">
        <f t="shared" si="6"/>
        <v>8</v>
      </c>
      <c r="N9" s="1">
        <f t="shared" si="6"/>
        <v>4</v>
      </c>
      <c r="O9" s="1">
        <f t="shared" si="6"/>
        <v>34</v>
      </c>
      <c r="P9" s="1">
        <f t="shared" si="6"/>
        <v>13</v>
      </c>
      <c r="Q9" s="1">
        <f t="shared" si="6"/>
        <v>27</v>
      </c>
      <c r="R9" s="1">
        <f t="shared" si="6"/>
        <v>34</v>
      </c>
      <c r="S9" s="1">
        <f t="shared" si="6"/>
        <v>23</v>
      </c>
      <c r="T9" s="1">
        <f t="shared" si="6"/>
        <v>5</v>
      </c>
      <c r="U9" s="1">
        <f t="shared" si="6"/>
        <v>60</v>
      </c>
      <c r="V9" s="1">
        <f t="shared" si="6"/>
        <v>32</v>
      </c>
      <c r="W9" s="1">
        <f t="shared" si="6"/>
        <v>7</v>
      </c>
      <c r="X9" s="1">
        <f t="shared" si="6"/>
        <v>7</v>
      </c>
      <c r="Y9" s="1">
        <f t="shared" si="6"/>
        <v>16</v>
      </c>
      <c r="Z9" s="1">
        <f t="shared" si="6"/>
        <v>7</v>
      </c>
      <c r="AA9" s="1">
        <f t="shared" si="6"/>
        <v>3</v>
      </c>
      <c r="AB9" s="1">
        <f t="shared" si="6"/>
        <v>17</v>
      </c>
      <c r="AC9" s="1">
        <f t="shared" si="6"/>
        <v>14</v>
      </c>
      <c r="AD9" s="1">
        <f t="shared" si="6"/>
        <v>11</v>
      </c>
      <c r="AE9" s="1">
        <f t="shared" si="6"/>
        <v>5</v>
      </c>
      <c r="AF9" s="1">
        <f t="shared" si="6"/>
        <v>14</v>
      </c>
      <c r="AG9" s="1">
        <f t="shared" si="6"/>
        <v>13</v>
      </c>
      <c r="AH9" s="19">
        <f t="shared" si="3"/>
        <v>704</v>
      </c>
    </row>
    <row r="10" spans="1:40">
      <c r="A10" s="7">
        <v>6</v>
      </c>
      <c r="B10" s="7" t="s">
        <v>5</v>
      </c>
      <c r="C10" s="7">
        <f>SUM(C11:C16)</f>
        <v>15</v>
      </c>
      <c r="D10" s="7">
        <f t="shared" ref="D10:AG10" si="7">SUM(D11:D16)</f>
        <v>15</v>
      </c>
      <c r="E10" s="7">
        <f t="shared" si="7"/>
        <v>30</v>
      </c>
      <c r="F10" s="7">
        <f t="shared" si="7"/>
        <v>0</v>
      </c>
      <c r="G10" s="7">
        <f t="shared" si="7"/>
        <v>25</v>
      </c>
      <c r="H10" s="7">
        <f t="shared" si="7"/>
        <v>5</v>
      </c>
      <c r="I10" s="7">
        <f t="shared" si="7"/>
        <v>0</v>
      </c>
      <c r="J10" s="7">
        <f t="shared" si="7"/>
        <v>15</v>
      </c>
      <c r="K10" s="7">
        <f t="shared" si="7"/>
        <v>5</v>
      </c>
      <c r="L10" s="7">
        <f t="shared" si="7"/>
        <v>0</v>
      </c>
      <c r="M10" s="7">
        <f t="shared" si="7"/>
        <v>0</v>
      </c>
      <c r="N10" s="7">
        <f t="shared" si="7"/>
        <v>0</v>
      </c>
      <c r="O10" s="7">
        <f t="shared" si="7"/>
        <v>5</v>
      </c>
      <c r="P10" s="7">
        <f t="shared" si="7"/>
        <v>0</v>
      </c>
      <c r="Q10" s="7">
        <f t="shared" si="7"/>
        <v>18</v>
      </c>
      <c r="R10" s="7">
        <f t="shared" si="7"/>
        <v>8</v>
      </c>
      <c r="S10" s="7">
        <f t="shared" si="7"/>
        <v>10</v>
      </c>
      <c r="T10" s="7">
        <f t="shared" si="7"/>
        <v>0</v>
      </c>
      <c r="U10" s="7">
        <f t="shared" si="7"/>
        <v>27</v>
      </c>
      <c r="V10" s="7">
        <f t="shared" si="7"/>
        <v>20</v>
      </c>
      <c r="W10" s="7">
        <f t="shared" si="7"/>
        <v>0</v>
      </c>
      <c r="X10" s="7">
        <f t="shared" si="7"/>
        <v>0</v>
      </c>
      <c r="Y10" s="7">
        <f t="shared" si="7"/>
        <v>5</v>
      </c>
      <c r="Z10" s="7">
        <f t="shared" si="7"/>
        <v>0</v>
      </c>
      <c r="AA10" s="7">
        <f t="shared" si="7"/>
        <v>0</v>
      </c>
      <c r="AB10" s="7">
        <f t="shared" si="7"/>
        <v>0</v>
      </c>
      <c r="AC10" s="7">
        <f t="shared" si="7"/>
        <v>5</v>
      </c>
      <c r="AD10" s="7">
        <f t="shared" si="7"/>
        <v>0</v>
      </c>
      <c r="AE10" s="7">
        <f t="shared" si="7"/>
        <v>0</v>
      </c>
      <c r="AF10" s="7">
        <f t="shared" si="7"/>
        <v>0</v>
      </c>
      <c r="AG10" s="7">
        <f t="shared" si="7"/>
        <v>5</v>
      </c>
      <c r="AH10" s="19">
        <f t="shared" si="3"/>
        <v>213</v>
      </c>
    </row>
    <row r="11" spans="1:40">
      <c r="A11" s="1">
        <v>6.1</v>
      </c>
      <c r="B11" s="1" t="s">
        <v>6</v>
      </c>
      <c r="C11" s="1">
        <v>5</v>
      </c>
      <c r="D11" s="1">
        <v>0</v>
      </c>
      <c r="E11" s="1">
        <v>15</v>
      </c>
      <c r="F11" s="1">
        <v>0</v>
      </c>
      <c r="G11" s="1">
        <v>5</v>
      </c>
      <c r="H11" s="4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0">
        <v>0</v>
      </c>
      <c r="S11" s="10">
        <v>10</v>
      </c>
      <c r="T11" s="10">
        <v>0</v>
      </c>
      <c r="U11" s="10">
        <v>10</v>
      </c>
      <c r="V11" s="10">
        <v>15</v>
      </c>
      <c r="W11" s="10">
        <v>0</v>
      </c>
      <c r="X11" s="10">
        <v>0</v>
      </c>
      <c r="Y11" s="10">
        <v>5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9">
        <f t="shared" si="3"/>
        <v>65</v>
      </c>
    </row>
    <row r="12" spans="1:40">
      <c r="A12" s="1">
        <v>6.2</v>
      </c>
      <c r="B12" s="1" t="s">
        <v>7</v>
      </c>
      <c r="C12" s="1">
        <v>0</v>
      </c>
      <c r="D12" s="1">
        <v>5</v>
      </c>
      <c r="E12" s="1">
        <v>0</v>
      </c>
      <c r="F12" s="1">
        <v>0</v>
      </c>
      <c r="G12" s="1">
        <v>0</v>
      </c>
      <c r="H12" s="4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0">
        <v>3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9">
        <f t="shared" si="3"/>
        <v>8</v>
      </c>
    </row>
    <row r="13" spans="1:40">
      <c r="A13" s="1">
        <v>6.3</v>
      </c>
      <c r="B13" s="1" t="s">
        <v>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4">
        <v>0</v>
      </c>
      <c r="I13" s="1">
        <v>0</v>
      </c>
      <c r="J13" s="1">
        <v>5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0">
        <v>0</v>
      </c>
      <c r="S13" s="10">
        <v>0</v>
      </c>
      <c r="T13" s="10">
        <v>0</v>
      </c>
      <c r="U13" s="10">
        <v>5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9">
        <f t="shared" si="3"/>
        <v>10</v>
      </c>
    </row>
    <row r="14" spans="1:40">
      <c r="A14" s="1">
        <v>6.4</v>
      </c>
      <c r="B14" s="1" t="s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4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10</v>
      </c>
      <c r="R14" s="10">
        <v>0</v>
      </c>
      <c r="S14" s="10">
        <v>0</v>
      </c>
      <c r="T14" s="10">
        <v>0</v>
      </c>
      <c r="U14" s="10">
        <v>0</v>
      </c>
      <c r="V14" s="10">
        <v>5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9">
        <f t="shared" si="3"/>
        <v>15</v>
      </c>
    </row>
    <row r="15" spans="1:40">
      <c r="A15" s="1">
        <v>6.5</v>
      </c>
      <c r="B15" s="1" t="s">
        <v>26</v>
      </c>
      <c r="C15" s="1">
        <v>0</v>
      </c>
      <c r="D15" s="1">
        <v>10</v>
      </c>
      <c r="E15" s="1">
        <v>0</v>
      </c>
      <c r="F15" s="1">
        <v>0</v>
      </c>
      <c r="G15" s="1">
        <v>0</v>
      </c>
      <c r="H15" s="4">
        <v>5</v>
      </c>
      <c r="I15" s="1">
        <v>0</v>
      </c>
      <c r="J15" s="1">
        <v>10</v>
      </c>
      <c r="K15" s="1">
        <v>5</v>
      </c>
      <c r="L15" s="1">
        <v>0</v>
      </c>
      <c r="M15" s="1">
        <v>0</v>
      </c>
      <c r="N15" s="1">
        <v>0</v>
      </c>
      <c r="O15" s="1">
        <v>5</v>
      </c>
      <c r="P15" s="1">
        <v>0</v>
      </c>
      <c r="Q15" s="1">
        <v>0</v>
      </c>
      <c r="R15" s="10">
        <v>5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5</v>
      </c>
      <c r="AH15" s="19">
        <f t="shared" si="3"/>
        <v>45</v>
      </c>
    </row>
    <row r="16" spans="1:40">
      <c r="A16" s="1">
        <v>6.6</v>
      </c>
      <c r="B16" s="1" t="s">
        <v>27</v>
      </c>
      <c r="C16" s="1">
        <v>10</v>
      </c>
      <c r="D16" s="1">
        <v>0</v>
      </c>
      <c r="E16" s="1">
        <v>15</v>
      </c>
      <c r="F16" s="1">
        <v>0</v>
      </c>
      <c r="G16" s="1">
        <v>20</v>
      </c>
      <c r="H16" s="4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8</v>
      </c>
      <c r="R16" s="10">
        <v>0</v>
      </c>
      <c r="S16" s="10">
        <v>0</v>
      </c>
      <c r="T16" s="10">
        <v>0</v>
      </c>
      <c r="U16" s="10">
        <v>12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5</v>
      </c>
      <c r="AD16" s="10">
        <v>0</v>
      </c>
      <c r="AE16" s="10">
        <v>0</v>
      </c>
      <c r="AF16" s="11">
        <v>0</v>
      </c>
      <c r="AG16" s="10">
        <v>0</v>
      </c>
      <c r="AH16" s="19">
        <f t="shared" si="3"/>
        <v>70</v>
      </c>
    </row>
    <row r="17" spans="1:34">
      <c r="A17" s="7">
        <v>7</v>
      </c>
      <c r="B17" s="7" t="s">
        <v>10</v>
      </c>
      <c r="C17" s="7">
        <f>SUM(C18:C28)</f>
        <v>25</v>
      </c>
      <c r="D17" s="7">
        <f t="shared" ref="D17:AF17" si="8">SUM(D18:D28)</f>
        <v>29</v>
      </c>
      <c r="E17" s="7">
        <f t="shared" si="8"/>
        <v>31</v>
      </c>
      <c r="F17" s="7">
        <f t="shared" si="8"/>
        <v>32</v>
      </c>
      <c r="G17" s="7">
        <f t="shared" si="8"/>
        <v>10</v>
      </c>
      <c r="H17" s="7">
        <f t="shared" si="8"/>
        <v>25</v>
      </c>
      <c r="I17" s="7">
        <f t="shared" si="8"/>
        <v>8</v>
      </c>
      <c r="J17" s="7">
        <f t="shared" si="8"/>
        <v>32</v>
      </c>
      <c r="K17" s="7">
        <f t="shared" si="8"/>
        <v>19</v>
      </c>
      <c r="L17" s="7">
        <f t="shared" si="8"/>
        <v>29</v>
      </c>
      <c r="M17" s="7">
        <f t="shared" si="8"/>
        <v>8</v>
      </c>
      <c r="N17" s="7">
        <f t="shared" si="8"/>
        <v>4</v>
      </c>
      <c r="O17" s="7">
        <f t="shared" si="8"/>
        <v>29</v>
      </c>
      <c r="P17" s="7">
        <f t="shared" si="8"/>
        <v>13</v>
      </c>
      <c r="Q17" s="7">
        <f t="shared" si="8"/>
        <v>9</v>
      </c>
      <c r="R17" s="7">
        <f t="shared" si="8"/>
        <v>26</v>
      </c>
      <c r="S17" s="7">
        <f t="shared" si="8"/>
        <v>13</v>
      </c>
      <c r="T17" s="7">
        <f t="shared" si="8"/>
        <v>5</v>
      </c>
      <c r="U17" s="7">
        <f t="shared" si="8"/>
        <v>33</v>
      </c>
      <c r="V17" s="7">
        <f t="shared" si="8"/>
        <v>12</v>
      </c>
      <c r="W17" s="7">
        <f t="shared" si="8"/>
        <v>7</v>
      </c>
      <c r="X17" s="7">
        <f t="shared" si="8"/>
        <v>7</v>
      </c>
      <c r="Y17" s="7">
        <f t="shared" si="8"/>
        <v>11</v>
      </c>
      <c r="Z17" s="7">
        <f t="shared" si="8"/>
        <v>7</v>
      </c>
      <c r="AA17" s="7">
        <f t="shared" si="8"/>
        <v>3</v>
      </c>
      <c r="AB17" s="7">
        <f t="shared" si="8"/>
        <v>17</v>
      </c>
      <c r="AC17" s="7">
        <f t="shared" si="8"/>
        <v>9</v>
      </c>
      <c r="AD17" s="7">
        <f t="shared" si="8"/>
        <v>11</v>
      </c>
      <c r="AE17" s="7">
        <f t="shared" si="8"/>
        <v>5</v>
      </c>
      <c r="AF17" s="15">
        <f t="shared" si="8"/>
        <v>14</v>
      </c>
      <c r="AG17" s="15">
        <f>SUM(AG18:AG28)</f>
        <v>8</v>
      </c>
      <c r="AH17" s="19">
        <f t="shared" si="3"/>
        <v>491</v>
      </c>
    </row>
    <row r="18" spans="1:34">
      <c r="A18" s="1">
        <v>7.1</v>
      </c>
      <c r="B18" s="1" t="s">
        <v>11</v>
      </c>
      <c r="C18" s="1">
        <v>5</v>
      </c>
      <c r="D18" s="1">
        <v>0</v>
      </c>
      <c r="E18" s="1">
        <v>10</v>
      </c>
      <c r="F18" s="1">
        <v>0</v>
      </c>
      <c r="G18" s="1">
        <v>5</v>
      </c>
      <c r="H18" s="4">
        <v>0</v>
      </c>
      <c r="I18" s="1">
        <v>0</v>
      </c>
      <c r="J18" s="1">
        <v>0</v>
      </c>
      <c r="K18" s="1">
        <v>0</v>
      </c>
      <c r="L18" s="1">
        <v>12</v>
      </c>
      <c r="M18" s="1">
        <v>0</v>
      </c>
      <c r="N18" s="1">
        <v>0</v>
      </c>
      <c r="O18" s="1">
        <v>18</v>
      </c>
      <c r="P18" s="1">
        <v>0</v>
      </c>
      <c r="Q18" s="1">
        <v>0</v>
      </c>
      <c r="R18" s="10">
        <v>20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12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9">
        <f t="shared" si="3"/>
        <v>82</v>
      </c>
    </row>
    <row r="19" spans="1:34">
      <c r="A19" s="1">
        <v>7.2</v>
      </c>
      <c r="B19" s="1" t="s">
        <v>12</v>
      </c>
      <c r="C19" s="1">
        <v>0</v>
      </c>
      <c r="D19" s="1">
        <v>15</v>
      </c>
      <c r="E19" s="1">
        <v>0</v>
      </c>
      <c r="F19" s="1">
        <v>10</v>
      </c>
      <c r="G19" s="1">
        <v>0</v>
      </c>
      <c r="H19" s="4">
        <v>0</v>
      </c>
      <c r="I19" s="1">
        <v>0</v>
      </c>
      <c r="J19" s="1">
        <v>12</v>
      </c>
      <c r="K19" s="1">
        <v>15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2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9">
        <f t="shared" si="3"/>
        <v>54</v>
      </c>
    </row>
    <row r="20" spans="1:34">
      <c r="A20" s="1">
        <v>7.3</v>
      </c>
      <c r="B20" s="1" t="s">
        <v>13</v>
      </c>
      <c r="C20" s="1">
        <v>5</v>
      </c>
      <c r="D20" s="1">
        <v>4</v>
      </c>
      <c r="E20" s="1">
        <v>6</v>
      </c>
      <c r="F20" s="1">
        <v>5</v>
      </c>
      <c r="G20" s="1">
        <v>5</v>
      </c>
      <c r="H20" s="4">
        <v>5</v>
      </c>
      <c r="I20" s="1">
        <v>3</v>
      </c>
      <c r="J20" s="1">
        <v>5</v>
      </c>
      <c r="K20" s="1">
        <v>4</v>
      </c>
      <c r="L20" s="1">
        <v>3</v>
      </c>
      <c r="M20" s="1">
        <v>3</v>
      </c>
      <c r="N20" s="1">
        <v>4</v>
      </c>
      <c r="O20" s="1">
        <v>6</v>
      </c>
      <c r="P20" s="1">
        <v>5</v>
      </c>
      <c r="Q20" s="1">
        <v>4</v>
      </c>
      <c r="R20" s="10">
        <v>4</v>
      </c>
      <c r="S20" s="10">
        <v>5</v>
      </c>
      <c r="T20" s="10">
        <v>5</v>
      </c>
      <c r="U20" s="10">
        <v>5</v>
      </c>
      <c r="V20" s="10">
        <v>5</v>
      </c>
      <c r="W20" s="10">
        <v>5</v>
      </c>
      <c r="X20" s="10">
        <v>4</v>
      </c>
      <c r="Y20" s="10">
        <v>6</v>
      </c>
      <c r="Z20" s="10">
        <v>3</v>
      </c>
      <c r="AA20" s="10">
        <v>3</v>
      </c>
      <c r="AB20" s="10">
        <v>5</v>
      </c>
      <c r="AC20" s="10">
        <v>4</v>
      </c>
      <c r="AD20" s="10">
        <v>6</v>
      </c>
      <c r="AE20" s="10">
        <v>5</v>
      </c>
      <c r="AF20" s="10">
        <v>5</v>
      </c>
      <c r="AG20" s="10">
        <v>5</v>
      </c>
      <c r="AH20" s="19">
        <f t="shared" si="3"/>
        <v>142</v>
      </c>
    </row>
    <row r="21" spans="1:34">
      <c r="A21" s="1">
        <v>35</v>
      </c>
      <c r="B21" s="1" t="s">
        <v>14</v>
      </c>
      <c r="C21" s="1">
        <v>0</v>
      </c>
      <c r="D21" s="1">
        <v>0</v>
      </c>
      <c r="E21" s="1">
        <v>10</v>
      </c>
      <c r="F21" s="1">
        <v>5</v>
      </c>
      <c r="G21" s="1">
        <v>0</v>
      </c>
      <c r="H21" s="4">
        <v>0</v>
      </c>
      <c r="I21" s="1">
        <v>5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0</v>
      </c>
      <c r="P21" s="1">
        <v>3</v>
      </c>
      <c r="Q21" s="1">
        <v>0</v>
      </c>
      <c r="R21" s="10">
        <v>0</v>
      </c>
      <c r="S21" s="10">
        <v>5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9">
        <f t="shared" si="3"/>
        <v>32</v>
      </c>
    </row>
    <row r="22" spans="1:34">
      <c r="A22" s="1">
        <v>7.5</v>
      </c>
      <c r="B22" s="1" t="s">
        <v>15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4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9">
        <f t="shared" si="3"/>
        <v>0</v>
      </c>
    </row>
    <row r="23" spans="1:34">
      <c r="A23" s="1">
        <v>7.6</v>
      </c>
      <c r="B23" s="1" t="s">
        <v>18</v>
      </c>
      <c r="C23" s="1">
        <v>0</v>
      </c>
      <c r="D23" s="1">
        <v>10</v>
      </c>
      <c r="E23" s="1">
        <v>0</v>
      </c>
      <c r="F23" s="1">
        <v>12</v>
      </c>
      <c r="G23" s="1">
        <v>0</v>
      </c>
      <c r="H23" s="4">
        <v>15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0">
        <v>0</v>
      </c>
      <c r="S23" s="10">
        <v>0</v>
      </c>
      <c r="T23" s="10">
        <v>0</v>
      </c>
      <c r="U23" s="10">
        <v>20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9">
        <f t="shared" si="3"/>
        <v>57</v>
      </c>
    </row>
    <row r="24" spans="1:34">
      <c r="A24" s="1">
        <v>7.7</v>
      </c>
      <c r="B24" s="1" t="s">
        <v>19</v>
      </c>
      <c r="C24" s="1">
        <v>0</v>
      </c>
      <c r="D24" s="1">
        <v>0</v>
      </c>
      <c r="E24" s="1">
        <v>5</v>
      </c>
      <c r="F24" s="1">
        <v>0</v>
      </c>
      <c r="G24" s="1">
        <v>0</v>
      </c>
      <c r="H24" s="4">
        <v>0</v>
      </c>
      <c r="I24" s="1">
        <v>0</v>
      </c>
      <c r="J24" s="1">
        <v>5</v>
      </c>
      <c r="K24" s="1">
        <v>0</v>
      </c>
      <c r="L24" s="1">
        <v>0</v>
      </c>
      <c r="M24" s="1">
        <v>0</v>
      </c>
      <c r="N24" s="1">
        <v>0</v>
      </c>
      <c r="O24" s="1">
        <v>5</v>
      </c>
      <c r="P24" s="1">
        <v>0</v>
      </c>
      <c r="Q24" s="1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5</v>
      </c>
      <c r="AG24" s="16">
        <v>0</v>
      </c>
      <c r="AH24" s="19">
        <f t="shared" si="3"/>
        <v>20</v>
      </c>
    </row>
    <row r="25" spans="1:34">
      <c r="A25" s="1">
        <v>7.8</v>
      </c>
      <c r="B25" s="1" t="s">
        <v>20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4">
        <v>0</v>
      </c>
      <c r="I25" s="1">
        <v>0</v>
      </c>
      <c r="J25" s="1">
        <v>0</v>
      </c>
      <c r="K25" s="1">
        <v>0</v>
      </c>
      <c r="L25" s="1">
        <v>10</v>
      </c>
      <c r="M25" s="1">
        <v>0</v>
      </c>
      <c r="N25" s="1">
        <v>0</v>
      </c>
      <c r="O25" s="1">
        <v>0</v>
      </c>
      <c r="P25" s="1">
        <v>0</v>
      </c>
      <c r="Q25" s="1">
        <v>5</v>
      </c>
      <c r="R25" s="10">
        <v>0</v>
      </c>
      <c r="S25" s="10">
        <v>0</v>
      </c>
      <c r="T25" s="10">
        <v>0</v>
      </c>
      <c r="U25" s="10">
        <v>0</v>
      </c>
      <c r="V25" s="10">
        <v>5</v>
      </c>
      <c r="W25" s="10">
        <v>0</v>
      </c>
      <c r="X25" s="10">
        <v>0</v>
      </c>
      <c r="Y25" s="10">
        <v>5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9">
        <f t="shared" si="3"/>
        <v>30</v>
      </c>
    </row>
    <row r="26" spans="1:34">
      <c r="A26" s="1">
        <v>7.9</v>
      </c>
      <c r="B26" s="1" t="s">
        <v>21</v>
      </c>
      <c r="C26" s="1">
        <v>5</v>
      </c>
      <c r="D26" s="1">
        <v>0</v>
      </c>
      <c r="E26" s="1">
        <v>0</v>
      </c>
      <c r="F26" s="1">
        <v>0</v>
      </c>
      <c r="G26" s="1">
        <v>0</v>
      </c>
      <c r="H26" s="4">
        <v>0</v>
      </c>
      <c r="I26" s="1">
        <v>0</v>
      </c>
      <c r="J26" s="1">
        <v>10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0">
        <v>0</v>
      </c>
      <c r="S26" s="10">
        <v>0</v>
      </c>
      <c r="T26" s="10">
        <v>0</v>
      </c>
      <c r="U26" s="10">
        <v>3</v>
      </c>
      <c r="V26" s="10">
        <v>2</v>
      </c>
      <c r="W26" s="10">
        <v>0</v>
      </c>
      <c r="X26" s="10">
        <v>0</v>
      </c>
      <c r="Y26" s="10">
        <v>0</v>
      </c>
      <c r="Z26" s="10">
        <v>4</v>
      </c>
      <c r="AA26" s="10">
        <v>0</v>
      </c>
      <c r="AB26" s="10">
        <v>0</v>
      </c>
      <c r="AC26" s="10">
        <v>5</v>
      </c>
      <c r="AD26" s="10">
        <v>0</v>
      </c>
      <c r="AE26" s="10">
        <v>0</v>
      </c>
      <c r="AF26" s="10">
        <v>0</v>
      </c>
      <c r="AG26" s="10">
        <v>0</v>
      </c>
      <c r="AH26" s="19">
        <f t="shared" si="3"/>
        <v>29</v>
      </c>
    </row>
    <row r="27" spans="1:34">
      <c r="A27" s="6" t="s">
        <v>22</v>
      </c>
      <c r="B27" s="1" t="s">
        <v>16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4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0">
        <v>2</v>
      </c>
      <c r="S27" s="10">
        <v>3</v>
      </c>
      <c r="T27" s="10">
        <v>0</v>
      </c>
      <c r="U27" s="10">
        <v>0</v>
      </c>
      <c r="V27" s="10">
        <v>0</v>
      </c>
      <c r="W27" s="10">
        <v>0</v>
      </c>
      <c r="X27" s="10">
        <v>3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5</v>
      </c>
      <c r="AE27" s="10">
        <v>0</v>
      </c>
      <c r="AF27" s="10">
        <v>4</v>
      </c>
      <c r="AG27" s="10">
        <v>3</v>
      </c>
      <c r="AH27" s="19">
        <f t="shared" si="3"/>
        <v>20</v>
      </c>
    </row>
    <row r="28" spans="1:34">
      <c r="A28" s="1">
        <v>7.11</v>
      </c>
      <c r="B28" s="1" t="s">
        <v>17</v>
      </c>
      <c r="C28" s="1">
        <v>5</v>
      </c>
      <c r="D28" s="1">
        <v>0</v>
      </c>
      <c r="E28" s="1">
        <v>0</v>
      </c>
      <c r="F28" s="1">
        <v>0</v>
      </c>
      <c r="G28" s="1">
        <v>0</v>
      </c>
      <c r="H28" s="4">
        <v>5</v>
      </c>
      <c r="I28" s="1">
        <v>0</v>
      </c>
      <c r="J28" s="1">
        <v>0</v>
      </c>
      <c r="K28" s="1">
        <v>0</v>
      </c>
      <c r="L28" s="1">
        <v>0</v>
      </c>
      <c r="M28" s="1">
        <v>5</v>
      </c>
      <c r="N28" s="1">
        <v>0</v>
      </c>
      <c r="O28" s="1">
        <v>0</v>
      </c>
      <c r="P28" s="1">
        <v>5</v>
      </c>
      <c r="Q28" s="1">
        <v>0</v>
      </c>
      <c r="R28" s="10">
        <v>0</v>
      </c>
      <c r="S28" s="10">
        <v>0</v>
      </c>
      <c r="T28" s="10">
        <v>0</v>
      </c>
      <c r="U28" s="10">
        <v>5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6">
        <v>0</v>
      </c>
      <c r="AH28" s="19">
        <f t="shared" si="3"/>
        <v>25</v>
      </c>
    </row>
    <row r="30" spans="1:34">
      <c r="B30" s="1" t="s">
        <v>2</v>
      </c>
      <c r="C30" s="10">
        <f>AH5</f>
        <v>42780</v>
      </c>
    </row>
    <row r="31" spans="1:34">
      <c r="B31" s="1" t="s">
        <v>23</v>
      </c>
      <c r="C31" s="10">
        <f>AH6</f>
        <v>3720</v>
      </c>
    </row>
    <row r="32" spans="1:34">
      <c r="B32" s="1" t="s">
        <v>25</v>
      </c>
      <c r="C32" s="10">
        <f>AH8</f>
        <v>38356</v>
      </c>
    </row>
    <row r="33" spans="2:3">
      <c r="B33" s="1" t="s">
        <v>4</v>
      </c>
      <c r="C33" s="10">
        <f>AH9</f>
        <v>704</v>
      </c>
    </row>
  </sheetData>
  <mergeCells count="1">
    <mergeCell ref="A1:A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Machine1</vt:lpstr>
      <vt:lpstr>Machine 2</vt:lpstr>
      <vt:lpstr>Machine 3</vt:lpstr>
      <vt:lpstr>Machine 4</vt:lpstr>
      <vt:lpstr>Machine May  1 </vt:lpstr>
      <vt:lpstr>Machine  May 2</vt:lpstr>
      <vt:lpstr>Machine  May 3</vt:lpstr>
      <vt:lpstr>Machine  May 4</vt:lpstr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2021-04-02T06:13:25Z</dcterms:modified>
</cp:coreProperties>
</file>