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rthurnazarian/Downloads/__trading and crypto/"/>
    </mc:Choice>
  </mc:AlternateContent>
  <xr:revisionPtr revIDLastSave="0" documentId="13_ncr:1_{0DB3C8C7-A7FB-594E-B719-D889DE2B8848}" xr6:coauthVersionLast="47" xr6:coauthVersionMax="47" xr10:uidLastSave="{00000000-0000-0000-0000-000000000000}"/>
  <bookViews>
    <workbookView xWindow="2220" yWindow="1300" windowWidth="23860" windowHeight="20920" xr2:uid="{DFF844D2-D740-294C-94F4-75D86C09E2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51" i="1" l="1"/>
  <c r="J50" i="1"/>
  <c r="J49" i="1"/>
  <c r="J48" i="1"/>
  <c r="J47" i="1"/>
  <c r="J46" i="1"/>
  <c r="D16" i="1"/>
  <c r="C30" i="1"/>
  <c r="C31" i="1" s="1"/>
  <c r="C32" i="1" s="1"/>
  <c r="C33" i="1" s="1"/>
  <c r="C29" i="1"/>
  <c r="H12" i="1"/>
  <c r="H13" i="1" s="1"/>
  <c r="H14" i="1" s="1"/>
  <c r="H15" i="1" s="1"/>
  <c r="H11" i="1"/>
  <c r="C11" i="1"/>
  <c r="C12" i="1" s="1"/>
  <c r="C13" i="1" s="1"/>
  <c r="C14" i="1" s="1"/>
  <c r="C15" i="1" s="1"/>
</calcChain>
</file>

<file path=xl/sharedStrings.xml><?xml version="1.0" encoding="utf-8"?>
<sst xmlns="http://schemas.openxmlformats.org/spreadsheetml/2006/main" count="90" uniqueCount="27">
  <si>
    <t>martingale multiplier</t>
  </si>
  <si>
    <t>entry size</t>
  </si>
  <si>
    <t>trade no.</t>
  </si>
  <si>
    <t>trade result</t>
  </si>
  <si>
    <t>loss</t>
  </si>
  <si>
    <t>min. streak</t>
  </si>
  <si>
    <t>max. streak</t>
  </si>
  <si>
    <t>Example 1</t>
  </si>
  <si>
    <t>If max. streak reached, the entry size is not increased any more</t>
  </si>
  <si>
    <t>Example 2</t>
  </si>
  <si>
    <t>win</t>
  </si>
  <si>
    <t>Example 3</t>
  </si>
  <si>
    <t>If a win (i.e. there is profit compared to all trades starting from no.1) then "trade no.1" for Martingale is reset</t>
  </si>
  <si>
    <t>If min. streak is not reached, the martingale logic is not activated. This might be interesting with higher entry size multipliers.</t>
  </si>
  <si>
    <t>Example 4</t>
  </si>
  <si>
    <t>BE ($0 profit)</t>
  </si>
  <si>
    <t>sorry, stopped using formulas</t>
  </si>
  <si>
    <t>Example 5</t>
  </si>
  <si>
    <t>profit, but less than all previous losses</t>
  </si>
  <si>
    <t>With partilal take profit, but profit is less than previous loss. This is treated the same way as break-even (BE)</t>
  </si>
  <si>
    <t>max consecutive losses:</t>
  </si>
  <si>
    <t>With break even. Note that the statistic of "consecutive wins" and "consecutive losses" (also called "streak") should not be affected. So in th esample below, the there are 4 consecutive losses.</t>
  </si>
  <si>
    <t>Example 6</t>
  </si>
  <si>
    <t>TP at 1:0.5 distance and 30% allocation</t>
  </si>
  <si>
    <t>PnL</t>
  </si>
  <si>
    <t>2.2 is greater than entry size of 1, so now we have a win and Martingale stops</t>
  </si>
  <si>
    <t>More extensive example showing the calculation how TP affects Martingale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</si>
</sst>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5"/>
      <name val="Aptos Narrow"/>
      <family val="2"/>
      <scheme val="minor"/>
    </font>
    <font>
      <b/>
      <sz val="18"/>
      <color theme="8"/>
      <name val="Aptos Narrow"/>
      <scheme val="minor"/>
    </font>
    <font>
      <i/>
      <sz val="12"/>
      <color theme="8" tint="0.39997558519241921"/>
      <name val="Aptos Narrow"/>
      <scheme val="minor"/>
    </font>
    <font>
      <b/>
      <sz val="12"/>
      <color theme="7" tint="0.39997558519241921"/>
      <name val="Aptos Narrow"/>
      <scheme val="minor"/>
    </font>
    <font>
      <i/>
      <sz val="12"/>
      <color rgb="FFFF0000"/>
      <name val="Aptos Narrow"/>
      <scheme val="minor"/>
    </font>
    <font>
      <sz val="12"/>
      <color theme="9" tint="-0.249977111117893"/>
      <name val="Aptos Narrow"/>
      <family val="2"/>
      <scheme val="minor"/>
    </font>
    <font>
      <i/>
      <sz val="12"/>
      <color theme="7" tint="-0.249977111117893"/>
      <name val="Aptos Narrow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4" xfId="0" applyBorder="1"/>
    <xf numFmtId="0" fontId="0" fillId="0" borderId="6" xfId="0" applyBorder="1"/>
    <xf numFmtId="0" fontId="2" fillId="0" borderId="1" xfId="0" applyFont="1" applyBorder="1" applyAlignment="1">
      <alignment horizontal="right"/>
    </xf>
    <xf numFmtId="0" fontId="2" fillId="0" borderId="3" xfId="0" applyFont="1" applyBorder="1" applyAlignment="1">
      <alignment horizontal="right"/>
    </xf>
    <xf numFmtId="0" fontId="2" fillId="0" borderId="5" xfId="0" applyFont="1" applyBorder="1" applyAlignment="1">
      <alignment horizontal="right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0" xfId="0" applyFont="1"/>
    <xf numFmtId="0" fontId="2" fillId="0" borderId="7" xfId="0" applyFont="1" applyBorder="1" applyAlignment="1">
      <alignment horizontal="right"/>
    </xf>
    <xf numFmtId="0" fontId="2" fillId="0" borderId="2" xfId="0" applyFont="1" applyBorder="1" applyAlignment="1">
      <alignment horizontal="right"/>
    </xf>
    <xf numFmtId="0" fontId="0" fillId="0" borderId="3" xfId="0" applyBorder="1"/>
    <xf numFmtId="0" fontId="0" fillId="0" borderId="0" xfId="0" applyBorder="1"/>
    <xf numFmtId="0" fontId="3" fillId="0" borderId="4" xfId="0" applyFont="1" applyBorder="1"/>
    <xf numFmtId="0" fontId="0" fillId="0" borderId="5" xfId="0" applyBorder="1"/>
    <xf numFmtId="0" fontId="4" fillId="0" borderId="0" xfId="0" applyFont="1"/>
    <xf numFmtId="0" fontId="6" fillId="0" borderId="0" xfId="0" applyFont="1" applyBorder="1"/>
    <xf numFmtId="0" fontId="6" fillId="0" borderId="8" xfId="0" applyFont="1" applyBorder="1"/>
    <xf numFmtId="0" fontId="5" fillId="0" borderId="0" xfId="0" applyFont="1" applyAlignment="1">
      <alignment horizontal="left" vertical="top" wrapText="1"/>
    </xf>
    <xf numFmtId="0" fontId="7" fillId="0" borderId="0" xfId="0" applyFont="1"/>
    <xf numFmtId="0" fontId="8" fillId="0" borderId="4" xfId="0" applyFont="1" applyBorder="1"/>
    <xf numFmtId="0" fontId="9" fillId="0" borderId="0" xfId="0" applyFont="1" applyAlignment="1">
      <alignment horizontal="right"/>
    </xf>
    <xf numFmtId="0" fontId="9" fillId="0" borderId="0" xfId="0" applyFont="1" applyAlignment="1">
      <alignment horizontal="center"/>
    </xf>
    <xf numFmtId="0" fontId="2" fillId="0" borderId="2" xfId="0" applyFont="1" applyBorder="1" applyAlignment="1">
      <alignment horizontal="left"/>
    </xf>
    <xf numFmtId="0" fontId="2" fillId="0" borderId="2" xfId="0" applyFont="1" applyFill="1" applyBorder="1" applyAlignment="1">
      <alignment horizontal="right"/>
    </xf>
    <xf numFmtId="0" fontId="7" fillId="0" borderId="4" xfId="0" applyFont="1" applyBorder="1"/>
    <xf numFmtId="0" fontId="2" fillId="0" borderId="7" xfId="0" applyFont="1" applyBorder="1" applyAlignment="1">
      <alignment horizontal="left"/>
    </xf>
    <xf numFmtId="0" fontId="3" fillId="0" borderId="0" xfId="0" applyFont="1" applyBorder="1"/>
    <xf numFmtId="0" fontId="8" fillId="0" borderId="0" xfId="0" applyFont="1" applyBorder="1"/>
    <xf numFmtId="0" fontId="8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406400</xdr:colOff>
      <xdr:row>1</xdr:row>
      <xdr:rowOff>264508</xdr:rowOff>
    </xdr:from>
    <xdr:to>
      <xdr:col>16</xdr:col>
      <xdr:colOff>388620</xdr:colOff>
      <xdr:row>10</xdr:row>
      <xdr:rowOff>61565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DF45E75-BBE0-6E5C-F1B7-5DB6D7A0DD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68560" y="467708"/>
          <a:ext cx="4097020" cy="22354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0B16E-7F1B-CE4D-A3E0-297810FC14C4}">
  <dimension ref="B2:L52"/>
  <sheetViews>
    <sheetView showGridLines="0" tabSelected="1" topLeftCell="D21" zoomScale="125" workbookViewId="0">
      <selection activeCell="L53" sqref="L53"/>
    </sheetView>
  </sheetViews>
  <sheetFormatPr baseColWidth="10" defaultRowHeight="16" x14ac:dyDescent="0.2"/>
  <cols>
    <col min="2" max="2" width="18.83203125" customWidth="1"/>
    <col min="7" max="7" width="18.83203125" customWidth="1"/>
    <col min="9" max="9" width="32.33203125" customWidth="1"/>
  </cols>
  <sheetData>
    <row r="2" spans="2:10" ht="24" x14ac:dyDescent="0.3">
      <c r="B2" s="16" t="s">
        <v>7</v>
      </c>
      <c r="G2" s="16" t="s">
        <v>9</v>
      </c>
    </row>
    <row r="3" spans="2:10" ht="56" customHeight="1" x14ac:dyDescent="0.2">
      <c r="B3" s="19" t="s">
        <v>12</v>
      </c>
      <c r="C3" s="19"/>
      <c r="D3" s="19"/>
      <c r="E3" s="19"/>
      <c r="G3" s="19" t="s">
        <v>8</v>
      </c>
      <c r="H3" s="19"/>
      <c r="I3" s="19"/>
      <c r="J3" s="19"/>
    </row>
    <row r="5" spans="2:10" x14ac:dyDescent="0.2">
      <c r="B5" s="3" t="s">
        <v>0</v>
      </c>
      <c r="C5" s="6">
        <v>2</v>
      </c>
      <c r="G5" s="3" t="s">
        <v>0</v>
      </c>
      <c r="H5" s="6">
        <v>2</v>
      </c>
    </row>
    <row r="6" spans="2:10" x14ac:dyDescent="0.2">
      <c r="B6" s="4" t="s">
        <v>5</v>
      </c>
      <c r="C6" s="7">
        <v>1</v>
      </c>
      <c r="G6" s="4" t="s">
        <v>5</v>
      </c>
      <c r="H6" s="7">
        <v>1</v>
      </c>
    </row>
    <row r="7" spans="2:10" x14ac:dyDescent="0.2">
      <c r="B7" s="5" t="s">
        <v>6</v>
      </c>
      <c r="C7" s="8">
        <v>5</v>
      </c>
      <c r="G7" s="5" t="s">
        <v>6</v>
      </c>
      <c r="H7" s="8">
        <v>5</v>
      </c>
    </row>
    <row r="9" spans="2:10" x14ac:dyDescent="0.2">
      <c r="B9" s="3" t="s">
        <v>2</v>
      </c>
      <c r="C9" s="10" t="s">
        <v>1</v>
      </c>
      <c r="D9" s="11" t="s">
        <v>3</v>
      </c>
      <c r="G9" s="3" t="s">
        <v>2</v>
      </c>
      <c r="H9" s="10" t="s">
        <v>1</v>
      </c>
      <c r="I9" s="24" t="s">
        <v>3</v>
      </c>
    </row>
    <row r="10" spans="2:10" x14ac:dyDescent="0.2">
      <c r="B10" s="12">
        <v>1</v>
      </c>
      <c r="C10" s="13">
        <v>1</v>
      </c>
      <c r="D10" s="14" t="s">
        <v>4</v>
      </c>
      <c r="G10" s="12">
        <v>1</v>
      </c>
      <c r="H10" s="13">
        <v>1</v>
      </c>
      <c r="I10" s="14" t="s">
        <v>4</v>
      </c>
    </row>
    <row r="11" spans="2:10" x14ac:dyDescent="0.2">
      <c r="B11" s="12">
        <v>2</v>
      </c>
      <c r="C11" s="17">
        <f>IF(AND(D10="loss",B11&gt;$C$6),IF(B11&lt;=$C$7,C10*$C$5,C10),1)</f>
        <v>2</v>
      </c>
      <c r="D11" s="14" t="s">
        <v>4</v>
      </c>
      <c r="G11" s="12">
        <v>2</v>
      </c>
      <c r="H11" s="17">
        <f>IF(AND(I10="loss",G11&gt;$H$6),IF(G11&lt;=$H$7,H10*$H$5,H10),1)</f>
        <v>2</v>
      </c>
      <c r="I11" s="14" t="s">
        <v>4</v>
      </c>
    </row>
    <row r="12" spans="2:10" x14ac:dyDescent="0.2">
      <c r="B12" s="12">
        <v>3</v>
      </c>
      <c r="C12" s="17">
        <f>IF(AND(D11="loss",B12&gt;$C$6),IF(B12&lt;=$C$7,C11*$C$5,C11),1)</f>
        <v>4</v>
      </c>
      <c r="D12" s="21" t="s">
        <v>10</v>
      </c>
      <c r="G12" s="12">
        <v>3</v>
      </c>
      <c r="H12" s="17">
        <f t="shared" ref="H12:H15" si="0">IF(AND(I11="loss",G12&gt;$H$6),IF(G12&lt;=$H$7,H11*$H$5,H11),1)</f>
        <v>4</v>
      </c>
      <c r="I12" s="14" t="s">
        <v>4</v>
      </c>
    </row>
    <row r="13" spans="2:10" x14ac:dyDescent="0.2">
      <c r="B13" s="12">
        <v>1</v>
      </c>
      <c r="C13" s="17">
        <f>IF(AND(D12="loss",B13&gt;$C$6),IF(B13&lt;=$C$7,C12*$C$5,C12),1)</f>
        <v>1</v>
      </c>
      <c r="D13" s="14" t="s">
        <v>4</v>
      </c>
      <c r="G13" s="12">
        <v>4</v>
      </c>
      <c r="H13" s="17">
        <f t="shared" si="0"/>
        <v>8</v>
      </c>
      <c r="I13" s="14" t="s">
        <v>4</v>
      </c>
    </row>
    <row r="14" spans="2:10" x14ac:dyDescent="0.2">
      <c r="B14" s="12">
        <v>2</v>
      </c>
      <c r="C14" s="17">
        <f>IF(AND(D13="loss",B14&gt;$C$6),IF(B14&lt;=$C$7,C13*$C$5,C13),1)</f>
        <v>2</v>
      </c>
      <c r="D14" s="14" t="s">
        <v>4</v>
      </c>
      <c r="G14" s="12">
        <v>5</v>
      </c>
      <c r="H14" s="17">
        <f t="shared" si="0"/>
        <v>16</v>
      </c>
      <c r="I14" s="14" t="s">
        <v>4</v>
      </c>
    </row>
    <row r="15" spans="2:10" x14ac:dyDescent="0.2">
      <c r="B15" s="15">
        <v>3</v>
      </c>
      <c r="C15" s="18">
        <f>IF(AND(D14="loss",B15&gt;$C$6),IF(B15&lt;=$C$7,C14*$C$5,C14),1)</f>
        <v>4</v>
      </c>
      <c r="D15" s="2"/>
      <c r="G15" s="15">
        <v>6</v>
      </c>
      <c r="H15" s="18">
        <f t="shared" si="0"/>
        <v>16</v>
      </c>
      <c r="I15" s="2"/>
    </row>
    <row r="16" spans="2:10" x14ac:dyDescent="0.2">
      <c r="C16" s="22" t="s">
        <v>20</v>
      </c>
      <c r="D16" s="23">
        <f>MAX(COUNTA(D10:D11),COUNTA(D13:D14))</f>
        <v>2</v>
      </c>
      <c r="H16" s="22" t="s">
        <v>20</v>
      </c>
      <c r="I16" s="23">
        <v>5</v>
      </c>
    </row>
    <row r="20" spans="2:12" ht="24" x14ac:dyDescent="0.3">
      <c r="B20" s="16" t="s">
        <v>11</v>
      </c>
      <c r="G20" s="16" t="s">
        <v>14</v>
      </c>
    </row>
    <row r="21" spans="2:12" ht="68" customHeight="1" x14ac:dyDescent="0.2">
      <c r="B21" s="19" t="s">
        <v>13</v>
      </c>
      <c r="C21" s="19"/>
      <c r="D21" s="19"/>
      <c r="E21" s="19"/>
      <c r="G21" s="19" t="s">
        <v>21</v>
      </c>
      <c r="H21" s="19"/>
      <c r="I21" s="19"/>
      <c r="J21" s="19"/>
      <c r="L21" s="9"/>
    </row>
    <row r="23" spans="2:12" x14ac:dyDescent="0.2">
      <c r="B23" s="3" t="s">
        <v>0</v>
      </c>
      <c r="C23" s="6">
        <v>3</v>
      </c>
      <c r="G23" s="3" t="s">
        <v>0</v>
      </c>
      <c r="H23" s="6">
        <v>2</v>
      </c>
    </row>
    <row r="24" spans="2:12" x14ac:dyDescent="0.2">
      <c r="B24" s="4" t="s">
        <v>5</v>
      </c>
      <c r="C24" s="7">
        <v>2</v>
      </c>
      <c r="G24" s="4" t="s">
        <v>5</v>
      </c>
      <c r="H24" s="7">
        <v>1</v>
      </c>
    </row>
    <row r="25" spans="2:12" x14ac:dyDescent="0.2">
      <c r="B25" s="5" t="s">
        <v>6</v>
      </c>
      <c r="C25" s="8">
        <v>5</v>
      </c>
      <c r="G25" s="5" t="s">
        <v>6</v>
      </c>
      <c r="H25" s="8">
        <v>5</v>
      </c>
    </row>
    <row r="26" spans="2:12" x14ac:dyDescent="0.2">
      <c r="H26" s="20" t="s">
        <v>16</v>
      </c>
    </row>
    <row r="27" spans="2:12" x14ac:dyDescent="0.2">
      <c r="B27" s="3" t="s">
        <v>2</v>
      </c>
      <c r="C27" s="10" t="s">
        <v>1</v>
      </c>
      <c r="D27" s="11" t="s">
        <v>3</v>
      </c>
      <c r="G27" s="3" t="s">
        <v>2</v>
      </c>
      <c r="H27" s="10" t="s">
        <v>1</v>
      </c>
      <c r="I27" s="24" t="s">
        <v>3</v>
      </c>
    </row>
    <row r="28" spans="2:12" x14ac:dyDescent="0.2">
      <c r="B28" s="12">
        <v>1</v>
      </c>
      <c r="C28" s="13">
        <v>1</v>
      </c>
      <c r="D28" s="14" t="s">
        <v>4</v>
      </c>
      <c r="G28" s="12">
        <v>1</v>
      </c>
      <c r="H28" s="13">
        <v>1</v>
      </c>
      <c r="I28" s="14" t="s">
        <v>4</v>
      </c>
    </row>
    <row r="29" spans="2:12" x14ac:dyDescent="0.2">
      <c r="B29" s="12">
        <v>1</v>
      </c>
      <c r="C29" s="17">
        <f>IF(AND(D28="loss",B29&gt;$C$24),IF(B29&lt;=$C$25,C28*$C$23,C28),1)</f>
        <v>1</v>
      </c>
      <c r="D29" s="14" t="s">
        <v>4</v>
      </c>
      <c r="G29" s="12">
        <v>2</v>
      </c>
      <c r="H29" s="17">
        <v>2</v>
      </c>
      <c r="I29" s="21" t="s">
        <v>15</v>
      </c>
    </row>
    <row r="30" spans="2:12" x14ac:dyDescent="0.2">
      <c r="B30" s="12">
        <v>2</v>
      </c>
      <c r="C30" s="17">
        <f t="shared" ref="C30:C33" si="1">IF(AND(D29="loss",B30&gt;$C$24),IF(B30&lt;=$C$25,C29*$C$23,C29),1)</f>
        <v>1</v>
      </c>
      <c r="D30" s="14" t="s">
        <v>4</v>
      </c>
      <c r="G30" s="12">
        <v>2</v>
      </c>
      <c r="H30" s="17">
        <v>2</v>
      </c>
      <c r="I30" s="14" t="s">
        <v>4</v>
      </c>
    </row>
    <row r="31" spans="2:12" x14ac:dyDescent="0.2">
      <c r="B31" s="12">
        <v>3</v>
      </c>
      <c r="C31" s="17">
        <f t="shared" si="1"/>
        <v>3</v>
      </c>
      <c r="D31" s="14" t="s">
        <v>4</v>
      </c>
      <c r="G31" s="12">
        <v>3</v>
      </c>
      <c r="H31" s="17">
        <v>4</v>
      </c>
      <c r="I31" s="14" t="s">
        <v>4</v>
      </c>
    </row>
    <row r="32" spans="2:12" x14ac:dyDescent="0.2">
      <c r="B32" s="12">
        <v>4</v>
      </c>
      <c r="C32" s="17">
        <f t="shared" si="1"/>
        <v>9</v>
      </c>
      <c r="D32" s="14" t="s">
        <v>4</v>
      </c>
      <c r="G32" s="12">
        <v>4</v>
      </c>
      <c r="H32" s="17">
        <v>8</v>
      </c>
      <c r="I32" s="14" t="s">
        <v>4</v>
      </c>
    </row>
    <row r="33" spans="2:10" x14ac:dyDescent="0.2">
      <c r="B33" s="15">
        <v>5</v>
      </c>
      <c r="C33" s="18">
        <f t="shared" si="1"/>
        <v>27</v>
      </c>
      <c r="D33" s="2"/>
      <c r="G33" s="15">
        <v>5</v>
      </c>
      <c r="H33" s="18">
        <v>16</v>
      </c>
      <c r="I33" s="2"/>
    </row>
    <row r="34" spans="2:10" x14ac:dyDescent="0.2">
      <c r="C34" s="22" t="s">
        <v>20</v>
      </c>
      <c r="D34" s="23">
        <v>5</v>
      </c>
      <c r="H34" s="22" t="s">
        <v>20</v>
      </c>
      <c r="I34" s="23">
        <v>4</v>
      </c>
    </row>
    <row r="38" spans="2:10" ht="24" x14ac:dyDescent="0.3">
      <c r="B38" s="16" t="s">
        <v>17</v>
      </c>
      <c r="G38" s="16" t="s">
        <v>22</v>
      </c>
    </row>
    <row r="39" spans="2:10" ht="34" customHeight="1" x14ac:dyDescent="0.2">
      <c r="B39" s="19" t="s">
        <v>19</v>
      </c>
      <c r="C39" s="19"/>
      <c r="D39" s="19"/>
      <c r="E39" s="19"/>
      <c r="G39" s="19" t="s">
        <v>26</v>
      </c>
      <c r="H39" s="19"/>
      <c r="I39" s="19"/>
      <c r="J39" s="19"/>
    </row>
    <row r="41" spans="2:10" x14ac:dyDescent="0.2">
      <c r="B41" s="3" t="s">
        <v>0</v>
      </c>
      <c r="C41" s="6">
        <v>2</v>
      </c>
      <c r="G41" s="3" t="s">
        <v>0</v>
      </c>
      <c r="H41" s="6">
        <v>2</v>
      </c>
    </row>
    <row r="42" spans="2:10" x14ac:dyDescent="0.2">
      <c r="B42" s="4" t="s">
        <v>5</v>
      </c>
      <c r="C42" s="7">
        <v>1</v>
      </c>
      <c r="G42" s="4" t="s">
        <v>5</v>
      </c>
      <c r="H42" s="7">
        <v>1</v>
      </c>
    </row>
    <row r="43" spans="2:10" x14ac:dyDescent="0.2">
      <c r="B43" s="5" t="s">
        <v>6</v>
      </c>
      <c r="C43" s="8">
        <v>5</v>
      </c>
      <c r="G43" s="5" t="s">
        <v>6</v>
      </c>
      <c r="H43" s="8">
        <v>10</v>
      </c>
    </row>
    <row r="44" spans="2:10" x14ac:dyDescent="0.2">
      <c r="C44" s="20" t="s">
        <v>16</v>
      </c>
      <c r="H44" s="20" t="s">
        <v>16</v>
      </c>
    </row>
    <row r="45" spans="2:10" x14ac:dyDescent="0.2">
      <c r="B45" s="3" t="s">
        <v>2</v>
      </c>
      <c r="C45" s="10" t="s">
        <v>1</v>
      </c>
      <c r="D45" s="11" t="s">
        <v>3</v>
      </c>
      <c r="G45" s="3" t="s">
        <v>2</v>
      </c>
      <c r="H45" s="10" t="s">
        <v>1</v>
      </c>
      <c r="I45" s="27" t="s">
        <v>3</v>
      </c>
      <c r="J45" s="25" t="s">
        <v>24</v>
      </c>
    </row>
    <row r="46" spans="2:10" x14ac:dyDescent="0.2">
      <c r="B46" s="12">
        <v>1</v>
      </c>
      <c r="C46" s="13">
        <v>1</v>
      </c>
      <c r="D46" s="14" t="s">
        <v>4</v>
      </c>
      <c r="G46" s="12">
        <v>1</v>
      </c>
      <c r="H46" s="13">
        <v>1</v>
      </c>
      <c r="I46" s="28" t="s">
        <v>4</v>
      </c>
      <c r="J46" s="1">
        <f>-H46</f>
        <v>-1</v>
      </c>
    </row>
    <row r="47" spans="2:10" x14ac:dyDescent="0.2">
      <c r="B47" s="12">
        <v>2</v>
      </c>
      <c r="C47" s="17">
        <v>2</v>
      </c>
      <c r="D47" s="14" t="s">
        <v>4</v>
      </c>
      <c r="E47" s="20"/>
      <c r="G47" s="12">
        <v>2</v>
      </c>
      <c r="H47" s="17">
        <v>2</v>
      </c>
      <c r="I47" s="28" t="s">
        <v>4</v>
      </c>
      <c r="J47" s="26">
        <f>J46+-H47</f>
        <v>-3</v>
      </c>
    </row>
    <row r="48" spans="2:10" x14ac:dyDescent="0.2">
      <c r="B48" s="12">
        <v>3</v>
      </c>
      <c r="C48" s="17">
        <v>4</v>
      </c>
      <c r="D48" s="14" t="s">
        <v>4</v>
      </c>
      <c r="G48" s="12">
        <v>3</v>
      </c>
      <c r="H48" s="17">
        <v>4</v>
      </c>
      <c r="I48" s="28" t="s">
        <v>4</v>
      </c>
      <c r="J48" s="26">
        <f>J47+-H48</f>
        <v>-7</v>
      </c>
    </row>
    <row r="49" spans="2:11" x14ac:dyDescent="0.2">
      <c r="B49" s="12">
        <v>4</v>
      </c>
      <c r="C49" s="17">
        <v>8</v>
      </c>
      <c r="D49" s="21" t="s">
        <v>18</v>
      </c>
      <c r="G49" s="12">
        <v>4</v>
      </c>
      <c r="H49" s="17">
        <v>8</v>
      </c>
      <c r="I49" s="29" t="s">
        <v>23</v>
      </c>
      <c r="J49" s="1">
        <f>J48+H49*0.5*0.3</f>
        <v>-5.8</v>
      </c>
    </row>
    <row r="50" spans="2:11" x14ac:dyDescent="0.2">
      <c r="B50" s="12">
        <v>4</v>
      </c>
      <c r="C50" s="17">
        <v>8</v>
      </c>
      <c r="D50" s="14" t="s">
        <v>4</v>
      </c>
      <c r="G50" s="12">
        <v>4</v>
      </c>
      <c r="H50" s="17">
        <v>8</v>
      </c>
      <c r="I50" s="28" t="s">
        <v>4</v>
      </c>
      <c r="J50" s="1">
        <f>J49-H50</f>
        <v>-13.8</v>
      </c>
    </row>
    <row r="51" spans="2:11" x14ac:dyDescent="0.2">
      <c r="B51" s="15">
        <v>5</v>
      </c>
      <c r="C51" s="18">
        <v>16</v>
      </c>
      <c r="D51" s="2"/>
      <c r="G51" s="15">
        <v>5</v>
      </c>
      <c r="H51" s="18">
        <v>16</v>
      </c>
      <c r="I51" s="30" t="s">
        <v>10</v>
      </c>
      <c r="J51" s="2">
        <f>J50+H51</f>
        <v>2.1999999999999993</v>
      </c>
      <c r="K51" s="20" t="s">
        <v>25</v>
      </c>
    </row>
    <row r="52" spans="2:11" x14ac:dyDescent="0.2">
      <c r="C52" s="22" t="s">
        <v>20</v>
      </c>
      <c r="D52" s="23">
        <v>4</v>
      </c>
      <c r="H52" s="22" t="s">
        <v>20</v>
      </c>
      <c r="I52" s="23">
        <v>4</v>
      </c>
    </row>
  </sheetData>
  <mergeCells count="6">
    <mergeCell ref="B39:E39"/>
    <mergeCell ref="G39:J39"/>
    <mergeCell ref="B3:E3"/>
    <mergeCell ref="G3:J3"/>
    <mergeCell ref="B21:E21"/>
    <mergeCell ref="G21:J2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Nazarian</dc:creator>
  <cp:lastModifiedBy>Arthur Nazarian</cp:lastModifiedBy>
  <dcterms:created xsi:type="dcterms:W3CDTF">2024-08-12T14:14:40Z</dcterms:created>
  <dcterms:modified xsi:type="dcterms:W3CDTF">2024-08-12T15:56:24Z</dcterms:modified>
</cp:coreProperties>
</file>