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Z:\5\upwork\pinescript\VZ\"/>
    </mc:Choice>
  </mc:AlternateContent>
  <xr:revisionPtr revIDLastSave="0" documentId="13_ncr:1_{0B98F79D-6F23-434B-8FAB-41DB4B5577EB}" xr6:coauthVersionLast="47" xr6:coauthVersionMax="47" xr10:uidLastSave="{00000000-0000-0000-0000-000000000000}"/>
  <bookViews>
    <workbookView xWindow="-120" yWindow="-120" windowWidth="29040" windowHeight="15990" xr2:uid="{80B96E31-96CB-4C01-8C52-55FF3DA06620}"/>
  </bookViews>
  <sheets>
    <sheet name="abc" sheetId="1" r:id="rId1"/>
  </sheets>
  <definedNames>
    <definedName name="_xlnm._FilterDatabase" localSheetId="0" hidden="1">abc!$A$1:$N$209</definedName>
  </definedNames>
  <calcPr calcId="181029"/>
</workbook>
</file>

<file path=xl/calcChain.xml><?xml version="1.0" encoding="utf-8"?>
<calcChain xmlns="http://schemas.openxmlformats.org/spreadsheetml/2006/main">
  <c r="S2" i="1" l="1"/>
  <c r="O2" i="1"/>
  <c r="O3" i="1" s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P2" i="1" l="1"/>
  <c r="P3" i="1" s="1"/>
  <c r="P4" i="1" s="1"/>
  <c r="Q3" i="1" l="1"/>
  <c r="Q2" i="1"/>
  <c r="P5" i="1"/>
  <c r="Q4" i="1"/>
  <c r="P6" i="1" l="1"/>
  <c r="Q5" i="1"/>
  <c r="P7" i="1" l="1"/>
  <c r="Q6" i="1"/>
  <c r="P8" i="1" l="1"/>
  <c r="Q7" i="1"/>
  <c r="P9" i="1" l="1"/>
  <c r="Q8" i="1"/>
  <c r="P10" i="1" l="1"/>
  <c r="Q9" i="1"/>
  <c r="P11" i="1" l="1"/>
  <c r="Q10" i="1"/>
  <c r="P12" i="1" l="1"/>
  <c r="Q11" i="1"/>
  <c r="P13" i="1" l="1"/>
  <c r="Q12" i="1"/>
  <c r="P14" i="1" l="1"/>
  <c r="Q13" i="1"/>
  <c r="P15" i="1" l="1"/>
  <c r="Q14" i="1"/>
  <c r="P16" i="1" l="1"/>
  <c r="Q15" i="1"/>
  <c r="P17" i="1" l="1"/>
  <c r="Q16" i="1"/>
  <c r="P18" i="1" l="1"/>
  <c r="Q17" i="1"/>
  <c r="P19" i="1" l="1"/>
  <c r="Q18" i="1"/>
  <c r="P20" i="1" l="1"/>
  <c r="Q19" i="1"/>
  <c r="P21" i="1" l="1"/>
  <c r="Q20" i="1"/>
  <c r="P22" i="1" l="1"/>
  <c r="Q21" i="1"/>
  <c r="P23" i="1" l="1"/>
  <c r="Q22" i="1"/>
  <c r="P24" i="1" l="1"/>
  <c r="Q23" i="1"/>
  <c r="P25" i="1" l="1"/>
  <c r="Q24" i="1"/>
  <c r="P26" i="1" l="1"/>
  <c r="Q25" i="1"/>
  <c r="P27" i="1" l="1"/>
  <c r="Q26" i="1"/>
  <c r="P28" i="1" l="1"/>
  <c r="Q27" i="1"/>
  <c r="P29" i="1" l="1"/>
  <c r="Q28" i="1"/>
  <c r="P30" i="1" l="1"/>
  <c r="Q29" i="1"/>
  <c r="P31" i="1" l="1"/>
  <c r="Q30" i="1"/>
  <c r="P32" i="1" l="1"/>
  <c r="Q31" i="1"/>
  <c r="P33" i="1" l="1"/>
  <c r="Q32" i="1"/>
  <c r="P34" i="1" l="1"/>
  <c r="Q33" i="1"/>
  <c r="Q34" i="1" l="1"/>
  <c r="R2" i="1" l="1"/>
</calcChain>
</file>

<file path=xl/sharedStrings.xml><?xml version="1.0" encoding="utf-8"?>
<sst xmlns="http://schemas.openxmlformats.org/spreadsheetml/2006/main" count="85" uniqueCount="21">
  <si>
    <t>Trade #</t>
  </si>
  <si>
    <t>Type</t>
  </si>
  <si>
    <t>Signal</t>
  </si>
  <si>
    <t>Date/Time</t>
  </si>
  <si>
    <t>Price USD</t>
  </si>
  <si>
    <t>Contracts</t>
  </si>
  <si>
    <t>Profit USD</t>
  </si>
  <si>
    <t>Profit %</t>
  </si>
  <si>
    <t>Cum. Profit USD</t>
  </si>
  <si>
    <t>Cum. Profit %</t>
  </si>
  <si>
    <t>Run-up USD</t>
  </si>
  <si>
    <t>Run-up %</t>
  </si>
  <si>
    <t>Drawdown USD</t>
  </si>
  <si>
    <t>Drawdown %</t>
  </si>
  <si>
    <t>Exit Short</t>
  </si>
  <si>
    <t>Short Close</t>
  </si>
  <si>
    <t>Equity</t>
  </si>
  <si>
    <t>MaxPeak</t>
  </si>
  <si>
    <t>DrawDown</t>
  </si>
  <si>
    <t>MaxDD</t>
  </si>
  <si>
    <t>SumProfit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</si>
</sst>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1" applyFont="1"/>
    <xf numFmtId="9" fontId="0" fillId="0" borderId="0" xfId="43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abc!$O$1</c:f>
              <c:strCache>
                <c:ptCount val="1"/>
                <c:pt idx="0">
                  <c:v>Equity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abc!$D$2:$D$209</c:f>
              <c:numCache>
                <c:formatCode>m/d/yyyy</c:formatCode>
                <c:ptCount val="208"/>
                <c:pt idx="0">
                  <c:v>40302</c:v>
                </c:pt>
                <c:pt idx="1">
                  <c:v>40599</c:v>
                </c:pt>
                <c:pt idx="2">
                  <c:v>40760</c:v>
                </c:pt>
                <c:pt idx="3">
                  <c:v>40952</c:v>
                </c:pt>
                <c:pt idx="4">
                  <c:v>41011</c:v>
                </c:pt>
                <c:pt idx="5">
                  <c:v>41047</c:v>
                </c:pt>
                <c:pt idx="6">
                  <c:v>41438</c:v>
                </c:pt>
                <c:pt idx="7">
                  <c:v>41514</c:v>
                </c:pt>
                <c:pt idx="8">
                  <c:v>41674</c:v>
                </c:pt>
                <c:pt idx="9">
                  <c:v>41806</c:v>
                </c:pt>
                <c:pt idx="10">
                  <c:v>41855</c:v>
                </c:pt>
                <c:pt idx="11">
                  <c:v>41915</c:v>
                </c:pt>
                <c:pt idx="12">
                  <c:v>41990</c:v>
                </c:pt>
                <c:pt idx="13">
                  <c:v>42194</c:v>
                </c:pt>
                <c:pt idx="14">
                  <c:v>42241</c:v>
                </c:pt>
                <c:pt idx="15">
                  <c:v>42352</c:v>
                </c:pt>
                <c:pt idx="16">
                  <c:v>42681</c:v>
                </c:pt>
                <c:pt idx="17">
                  <c:v>43131</c:v>
                </c:pt>
                <c:pt idx="18">
                  <c:v>43196</c:v>
                </c:pt>
                <c:pt idx="19">
                  <c:v>43385</c:v>
                </c:pt>
                <c:pt idx="20">
                  <c:v>43614</c:v>
                </c:pt>
                <c:pt idx="21">
                  <c:v>43686</c:v>
                </c:pt>
                <c:pt idx="22">
                  <c:v>43804</c:v>
                </c:pt>
                <c:pt idx="23">
                  <c:v>43864</c:v>
                </c:pt>
                <c:pt idx="24">
                  <c:v>44138</c:v>
                </c:pt>
                <c:pt idx="25">
                  <c:v>44228</c:v>
                </c:pt>
                <c:pt idx="26">
                  <c:v>44531</c:v>
                </c:pt>
                <c:pt idx="27">
                  <c:v>44607</c:v>
                </c:pt>
                <c:pt idx="28">
                  <c:v>44851</c:v>
                </c:pt>
                <c:pt idx="29">
                  <c:v>45000</c:v>
                </c:pt>
                <c:pt idx="30">
                  <c:v>45218</c:v>
                </c:pt>
                <c:pt idx="31">
                  <c:v>45281</c:v>
                </c:pt>
                <c:pt idx="32">
                  <c:v>45401</c:v>
                </c:pt>
              </c:numCache>
            </c:numRef>
          </c:cat>
          <c:val>
            <c:numRef>
              <c:f>abc!$O$2:$O$209</c:f>
              <c:numCache>
                <c:formatCode>_(* #,##0.00_);_(* \(#,##0.00\);_(* "-"??_);_(@_)</c:formatCode>
                <c:ptCount val="208"/>
                <c:pt idx="0">
                  <c:v>100000</c:v>
                </c:pt>
                <c:pt idx="1">
                  <c:v>136670</c:v>
                </c:pt>
                <c:pt idx="2">
                  <c:v>162664.63399999999</c:v>
                </c:pt>
                <c:pt idx="3">
                  <c:v>115410.557823</c:v>
                </c:pt>
                <c:pt idx="4">
                  <c:v>189642.62861475357</c:v>
                </c:pt>
                <c:pt idx="5">
                  <c:v>192771.73198689701</c:v>
                </c:pt>
                <c:pt idx="6">
                  <c:v>212048.90518558671</c:v>
                </c:pt>
                <c:pt idx="7">
                  <c:v>265230.77060613182</c:v>
                </c:pt>
                <c:pt idx="8">
                  <c:v>229053.29349545544</c:v>
                </c:pt>
                <c:pt idx="9">
                  <c:v>205712.76288826854</c:v>
                </c:pt>
                <c:pt idx="10">
                  <c:v>171996.44105088132</c:v>
                </c:pt>
                <c:pt idx="11">
                  <c:v>219949.04881586702</c:v>
                </c:pt>
                <c:pt idx="12">
                  <c:v>139557.67147366764</c:v>
                </c:pt>
                <c:pt idx="13">
                  <c:v>132189.02641985798</c:v>
                </c:pt>
                <c:pt idx="14">
                  <c:v>213339.86973900881</c:v>
                </c:pt>
                <c:pt idx="15">
                  <c:v>373536.77792603057</c:v>
                </c:pt>
                <c:pt idx="16">
                  <c:v>330878.87788687786</c:v>
                </c:pt>
                <c:pt idx="17">
                  <c:v>380808.50056000776</c:v>
                </c:pt>
                <c:pt idx="18">
                  <c:v>464510.20898309746</c:v>
                </c:pt>
                <c:pt idx="19">
                  <c:v>464881.8171502839</c:v>
                </c:pt>
                <c:pt idx="20">
                  <c:v>587564.12869624386</c:v>
                </c:pt>
                <c:pt idx="21">
                  <c:v>559478.56334456347</c:v>
                </c:pt>
                <c:pt idx="22">
                  <c:v>832671.9458257138</c:v>
                </c:pt>
                <c:pt idx="23">
                  <c:v>788623.59989153361</c:v>
                </c:pt>
                <c:pt idx="24">
                  <c:v>1277097.0576643494</c:v>
                </c:pt>
                <c:pt idx="25">
                  <c:v>1137254.9298501033</c:v>
                </c:pt>
                <c:pt idx="26">
                  <c:v>1206513.7550779746</c:v>
                </c:pt>
                <c:pt idx="27">
                  <c:v>1434182.9006611886</c:v>
                </c:pt>
                <c:pt idx="28">
                  <c:v>2028364.876405119</c:v>
                </c:pt>
                <c:pt idx="29">
                  <c:v>2326534.5132366717</c:v>
                </c:pt>
                <c:pt idx="30">
                  <c:v>2395632.588279801</c:v>
                </c:pt>
                <c:pt idx="31">
                  <c:v>2395632.588279801</c:v>
                </c:pt>
                <c:pt idx="32">
                  <c:v>2395632.588279801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3D-41A7-B499-3A13D471E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5809256"/>
        <c:axId val="1125808176"/>
      </c:lineChart>
      <c:dateAx>
        <c:axId val="112580925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808176"/>
        <c:crosses val="autoZero"/>
        <c:auto val="1"/>
        <c:lblOffset val="100"/>
        <c:baseTimeUnit val="days"/>
      </c:dateAx>
      <c:valAx>
        <c:axId val="1125808176"/>
        <c:scaling>
          <c:logBase val="10"/>
          <c:orientation val="minMax"/>
          <c:min val="9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809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571499</xdr:colOff>
      <xdr:row>3</xdr:row>
      <xdr:rowOff>128587</xdr:rowOff>
    </xdr:from>
    <xdr:to>
      <xdr:col>44</xdr:col>
      <xdr:colOff>352424</xdr:colOff>
      <xdr:row>34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4529B4-8275-02D9-6438-DBF53D0FED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052F0-AF1E-40F6-9840-873309360001}">
  <dimension ref="A1:S2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1" sqref="S1:S2"/>
    </sheetView>
  </sheetViews>
  <sheetFormatPr defaultRowHeight="15" x14ac:dyDescent="0.25"/>
  <cols>
    <col min="1" max="1" width="19" customWidth="1"/>
    <col min="2" max="2" width="20.28515625" customWidth="1"/>
    <col min="3" max="3" width="19.7109375" customWidth="1"/>
    <col min="4" max="4" width="18.42578125" customWidth="1"/>
    <col min="5" max="5" width="14.7109375" customWidth="1"/>
    <col min="14" max="14" width="14.7109375" bestFit="1" customWidth="1"/>
    <col min="15" max="16" width="13.28515625" bestFit="1" customWidth="1"/>
    <col min="17" max="17" width="11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25">
      <c r="A2">
        <v>1</v>
      </c>
      <c r="B2" t="s">
        <v>14</v>
      </c>
      <c r="C2" t="s">
        <v>15</v>
      </c>
      <c r="D2" s="1">
        <v>40302</v>
      </c>
      <c r="E2">
        <v>345374.71999999997</v>
      </c>
      <c r="F2">
        <v>2</v>
      </c>
      <c r="G2">
        <v>186449.92000000001</v>
      </c>
      <c r="H2">
        <v>21.26</v>
      </c>
      <c r="I2">
        <v>186449.92000000001</v>
      </c>
      <c r="J2">
        <v>18.64</v>
      </c>
      <c r="K2">
        <v>292618.23999999999</v>
      </c>
      <c r="L2">
        <v>33.36</v>
      </c>
      <c r="M2">
        <v>47513.599999999999</v>
      </c>
      <c r="N2">
        <v>5.42</v>
      </c>
      <c r="O2" s="2">
        <f>IF(ISNUMBER(O1),O1*(1+H4/100),100000)</f>
        <v>100000</v>
      </c>
      <c r="P2" s="2">
        <f>IF(ISNUMBER(P1),MAX(P1,O2),O2)</f>
        <v>100000</v>
      </c>
      <c r="Q2" s="3">
        <f>(O2-P2)/P2</f>
        <v>0</v>
      </c>
      <c r="R2" s="3">
        <f>MIN(Q2:Q209)</f>
        <v>-0.50160750158148537</v>
      </c>
      <c r="S2">
        <f>O34/O2*100</f>
        <v>2395.632588279801</v>
      </c>
    </row>
    <row r="3" spans="1:19" x14ac:dyDescent="0.25">
      <c r="A3">
        <v>2</v>
      </c>
      <c r="B3" t="s">
        <v>14</v>
      </c>
      <c r="C3" t="s">
        <v>15</v>
      </c>
      <c r="D3" s="1">
        <v>40599</v>
      </c>
      <c r="E3">
        <v>133939.20000000001</v>
      </c>
      <c r="F3">
        <v>2</v>
      </c>
      <c r="G3">
        <v>594903.04000000004</v>
      </c>
      <c r="H3">
        <v>68.95</v>
      </c>
      <c r="I3">
        <v>781352.95999999996</v>
      </c>
      <c r="J3">
        <v>50.14</v>
      </c>
      <c r="K3">
        <v>637911.04000000004</v>
      </c>
      <c r="L3">
        <v>73.94</v>
      </c>
      <c r="M3">
        <v>49807.68</v>
      </c>
      <c r="N3">
        <v>5.77</v>
      </c>
      <c r="O3" s="2">
        <f t="shared" ref="O3:O34" si="0">IF(ISNUMBER(O2),O2*(1+H5/100),100000)</f>
        <v>136670</v>
      </c>
      <c r="P3" s="2">
        <f t="shared" ref="P3:P34" si="1">IF(ISNUMBER(P2),MAX(P2,O3),O3)</f>
        <v>136670</v>
      </c>
      <c r="Q3" s="3">
        <f t="shared" ref="Q3:Q34" si="2">(O3-P3)/P3</f>
        <v>0</v>
      </c>
    </row>
    <row r="4" spans="1:19" x14ac:dyDescent="0.25">
      <c r="A4">
        <v>3</v>
      </c>
      <c r="B4" t="s">
        <v>14</v>
      </c>
      <c r="C4" t="s">
        <v>15</v>
      </c>
      <c r="D4" s="1">
        <v>40760</v>
      </c>
      <c r="E4">
        <v>113295.36</v>
      </c>
      <c r="F4">
        <v>8</v>
      </c>
      <c r="G4">
        <v>34078.720000000001</v>
      </c>
      <c r="H4">
        <v>3.62</v>
      </c>
      <c r="I4">
        <v>815431.68000000005</v>
      </c>
      <c r="J4">
        <v>1.91</v>
      </c>
      <c r="K4">
        <v>289013.76000000001</v>
      </c>
      <c r="L4">
        <v>30.73</v>
      </c>
      <c r="M4">
        <v>26869.759999999998</v>
      </c>
      <c r="N4">
        <v>2.86</v>
      </c>
      <c r="O4" s="2">
        <f t="shared" si="0"/>
        <v>162664.63399999999</v>
      </c>
      <c r="P4" s="2">
        <f t="shared" si="1"/>
        <v>162664.63399999999</v>
      </c>
      <c r="Q4" s="3">
        <f t="shared" si="2"/>
        <v>0</v>
      </c>
    </row>
    <row r="5" spans="1:19" x14ac:dyDescent="0.25">
      <c r="A5">
        <v>4</v>
      </c>
      <c r="B5" t="s">
        <v>14</v>
      </c>
      <c r="C5" t="s">
        <v>15</v>
      </c>
      <c r="D5" s="1">
        <v>40952</v>
      </c>
      <c r="E5">
        <v>107970.56</v>
      </c>
      <c r="F5">
        <v>5</v>
      </c>
      <c r="G5">
        <v>312524.79999999999</v>
      </c>
      <c r="H5">
        <v>36.67</v>
      </c>
      <c r="I5">
        <v>1127956.48</v>
      </c>
      <c r="J5">
        <v>17.21</v>
      </c>
      <c r="K5">
        <v>367411.4</v>
      </c>
      <c r="L5">
        <v>43.1</v>
      </c>
      <c r="M5">
        <v>161587</v>
      </c>
      <c r="N5">
        <v>18.96</v>
      </c>
      <c r="O5" s="2">
        <f t="shared" si="0"/>
        <v>115410.557823</v>
      </c>
      <c r="P5" s="2">
        <f t="shared" si="1"/>
        <v>162664.63399999999</v>
      </c>
      <c r="Q5" s="3">
        <f t="shared" si="2"/>
        <v>-0.29049999999999998</v>
      </c>
    </row>
    <row r="6" spans="1:19" x14ac:dyDescent="0.25">
      <c r="A6">
        <v>5</v>
      </c>
      <c r="B6" t="s">
        <v>14</v>
      </c>
      <c r="C6" t="s">
        <v>15</v>
      </c>
      <c r="D6" s="1">
        <v>41011</v>
      </c>
      <c r="E6">
        <v>80896</v>
      </c>
      <c r="F6">
        <v>9</v>
      </c>
      <c r="G6">
        <v>171048.95999999999</v>
      </c>
      <c r="H6">
        <v>19.02</v>
      </c>
      <c r="I6">
        <v>1299005.4399999999</v>
      </c>
      <c r="J6">
        <v>8.0399999999999991</v>
      </c>
      <c r="K6">
        <v>325140.47999999998</v>
      </c>
      <c r="L6">
        <v>36.159999999999997</v>
      </c>
      <c r="M6">
        <v>68567.039999999994</v>
      </c>
      <c r="N6">
        <v>7.63</v>
      </c>
      <c r="O6" s="2">
        <f t="shared" si="0"/>
        <v>189642.62861475357</v>
      </c>
      <c r="P6" s="2">
        <f t="shared" si="1"/>
        <v>189642.62861475357</v>
      </c>
      <c r="Q6" s="3">
        <f t="shared" si="2"/>
        <v>0</v>
      </c>
    </row>
    <row r="7" spans="1:19" x14ac:dyDescent="0.25">
      <c r="A7">
        <v>6</v>
      </c>
      <c r="B7" t="s">
        <v>14</v>
      </c>
      <c r="C7" t="s">
        <v>15</v>
      </c>
      <c r="D7" s="1">
        <v>41047</v>
      </c>
      <c r="E7">
        <v>85524.479999999996</v>
      </c>
      <c r="F7">
        <v>15</v>
      </c>
      <c r="G7">
        <v>-288768.59999999998</v>
      </c>
      <c r="H7">
        <v>-29.05</v>
      </c>
      <c r="I7">
        <v>1010236.84</v>
      </c>
      <c r="J7">
        <v>-12.56</v>
      </c>
      <c r="K7">
        <v>21503.4</v>
      </c>
      <c r="L7">
        <v>2.16</v>
      </c>
      <c r="M7">
        <v>298598.40000000002</v>
      </c>
      <c r="N7">
        <v>30.04</v>
      </c>
      <c r="O7" s="2">
        <f t="shared" si="0"/>
        <v>192771.73198689701</v>
      </c>
      <c r="P7" s="2">
        <f t="shared" si="1"/>
        <v>192771.73198689701</v>
      </c>
      <c r="Q7" s="3">
        <f t="shared" si="2"/>
        <v>0</v>
      </c>
    </row>
    <row r="8" spans="1:19" x14ac:dyDescent="0.25">
      <c r="A8">
        <v>7</v>
      </c>
      <c r="B8" t="s">
        <v>14</v>
      </c>
      <c r="C8" t="s">
        <v>15</v>
      </c>
      <c r="D8" s="1">
        <v>41438</v>
      </c>
      <c r="E8">
        <v>21729.279999999999</v>
      </c>
      <c r="F8">
        <v>16</v>
      </c>
      <c r="G8">
        <v>626851.83999999997</v>
      </c>
      <c r="H8">
        <v>64.319999999999993</v>
      </c>
      <c r="I8">
        <v>1637088.68</v>
      </c>
      <c r="J8">
        <v>31.18</v>
      </c>
      <c r="K8">
        <v>680099.83999999997</v>
      </c>
      <c r="L8">
        <v>69.790000000000006</v>
      </c>
      <c r="M8">
        <v>15073.28</v>
      </c>
      <c r="N8">
        <v>1.55</v>
      </c>
      <c r="O8" s="2">
        <f t="shared" si="0"/>
        <v>212048.90518558671</v>
      </c>
      <c r="P8" s="2">
        <f t="shared" si="1"/>
        <v>212048.90518558671</v>
      </c>
      <c r="Q8" s="3">
        <f t="shared" si="2"/>
        <v>0</v>
      </c>
    </row>
    <row r="9" spans="1:19" x14ac:dyDescent="0.25">
      <c r="A9">
        <v>8</v>
      </c>
      <c r="B9" t="s">
        <v>14</v>
      </c>
      <c r="C9" t="s">
        <v>15</v>
      </c>
      <c r="D9" s="1">
        <v>41514</v>
      </c>
      <c r="E9">
        <v>17049.59</v>
      </c>
      <c r="F9">
        <v>57</v>
      </c>
      <c r="G9">
        <v>16343.04</v>
      </c>
      <c r="H9">
        <v>1.65</v>
      </c>
      <c r="I9">
        <v>1653431.72</v>
      </c>
      <c r="J9">
        <v>0.62</v>
      </c>
      <c r="K9">
        <v>170433.99</v>
      </c>
      <c r="L9">
        <v>17.25</v>
      </c>
      <c r="M9">
        <v>39107.699999999997</v>
      </c>
      <c r="N9">
        <v>3.96</v>
      </c>
      <c r="O9" s="2">
        <f t="shared" si="0"/>
        <v>265230.77060613182</v>
      </c>
      <c r="P9" s="2">
        <f t="shared" si="1"/>
        <v>265230.77060613182</v>
      </c>
      <c r="Q9" s="3">
        <f t="shared" si="2"/>
        <v>0</v>
      </c>
    </row>
    <row r="10" spans="1:19" x14ac:dyDescent="0.25">
      <c r="A10">
        <v>9</v>
      </c>
      <c r="B10" t="s">
        <v>14</v>
      </c>
      <c r="C10" t="s">
        <v>15</v>
      </c>
      <c r="D10" s="1">
        <v>41674</v>
      </c>
      <c r="E10">
        <v>13345.28</v>
      </c>
      <c r="F10">
        <v>68</v>
      </c>
      <c r="G10">
        <v>100792.32000000001</v>
      </c>
      <c r="H10">
        <v>10</v>
      </c>
      <c r="I10">
        <v>1754224.04</v>
      </c>
      <c r="J10">
        <v>3.8</v>
      </c>
      <c r="K10">
        <v>314562.56</v>
      </c>
      <c r="L10">
        <v>31.2</v>
      </c>
      <c r="M10">
        <v>204021.76000000001</v>
      </c>
      <c r="N10">
        <v>20.23</v>
      </c>
      <c r="O10" s="2">
        <f t="shared" si="0"/>
        <v>229053.29349545544</v>
      </c>
      <c r="P10" s="2">
        <f t="shared" si="1"/>
        <v>265230.77060613182</v>
      </c>
      <c r="Q10" s="3">
        <f t="shared" si="2"/>
        <v>-0.13639999999999999</v>
      </c>
    </row>
    <row r="11" spans="1:19" x14ac:dyDescent="0.25">
      <c r="A11">
        <v>10</v>
      </c>
      <c r="B11" t="s">
        <v>14</v>
      </c>
      <c r="C11" t="s">
        <v>15</v>
      </c>
      <c r="D11" s="1">
        <v>41806</v>
      </c>
      <c r="E11">
        <v>8181.76</v>
      </c>
      <c r="F11">
        <v>90</v>
      </c>
      <c r="G11">
        <v>246528</v>
      </c>
      <c r="H11">
        <v>25.08</v>
      </c>
      <c r="I11">
        <v>2000752.04</v>
      </c>
      <c r="J11">
        <v>8.9499999999999993</v>
      </c>
      <c r="K11">
        <v>293990.40000000002</v>
      </c>
      <c r="L11">
        <v>29.91</v>
      </c>
      <c r="M11">
        <v>126950.39999999999</v>
      </c>
      <c r="N11">
        <v>12.92</v>
      </c>
      <c r="O11" s="2">
        <f t="shared" si="0"/>
        <v>205712.76288826854</v>
      </c>
      <c r="P11" s="2">
        <f t="shared" si="1"/>
        <v>265230.77060613182</v>
      </c>
      <c r="Q11" s="3">
        <f t="shared" si="2"/>
        <v>-0.22440083999999996</v>
      </c>
    </row>
    <row r="12" spans="1:19" x14ac:dyDescent="0.25">
      <c r="A12">
        <v>11</v>
      </c>
      <c r="B12" t="s">
        <v>14</v>
      </c>
      <c r="C12" t="s">
        <v>15</v>
      </c>
      <c r="D12" s="1">
        <v>41855</v>
      </c>
      <c r="E12">
        <v>8384</v>
      </c>
      <c r="F12">
        <v>134</v>
      </c>
      <c r="G12">
        <v>-134814.72</v>
      </c>
      <c r="H12">
        <v>-13.64</v>
      </c>
      <c r="I12">
        <v>1865937.32</v>
      </c>
      <c r="J12">
        <v>-4.49</v>
      </c>
      <c r="K12">
        <v>64148.480000000003</v>
      </c>
      <c r="L12">
        <v>6.49</v>
      </c>
      <c r="M12">
        <v>168432.64000000001</v>
      </c>
      <c r="N12">
        <v>17.04</v>
      </c>
      <c r="O12" s="2">
        <f t="shared" si="0"/>
        <v>171996.44105088132</v>
      </c>
      <c r="P12" s="2">
        <f t="shared" si="1"/>
        <v>265230.77060613182</v>
      </c>
      <c r="Q12" s="3">
        <f t="shared" si="2"/>
        <v>-0.35152154232400001</v>
      </c>
    </row>
    <row r="13" spans="1:19" x14ac:dyDescent="0.25">
      <c r="A13">
        <v>12</v>
      </c>
      <c r="B13" t="s">
        <v>14</v>
      </c>
      <c r="C13" t="s">
        <v>15</v>
      </c>
      <c r="D13" s="1">
        <v>41915</v>
      </c>
      <c r="E13">
        <v>7805.44</v>
      </c>
      <c r="F13">
        <v>141</v>
      </c>
      <c r="G13">
        <v>-101790.72</v>
      </c>
      <c r="H13">
        <v>-10.19</v>
      </c>
      <c r="I13">
        <v>1764146.6</v>
      </c>
      <c r="J13">
        <v>-3.55</v>
      </c>
      <c r="K13">
        <v>31038.33</v>
      </c>
      <c r="L13">
        <v>3.11</v>
      </c>
      <c r="M13">
        <v>190586.88</v>
      </c>
      <c r="N13">
        <v>19.079999999999998</v>
      </c>
      <c r="O13" s="2">
        <f t="shared" si="0"/>
        <v>219949.04881586702</v>
      </c>
      <c r="P13" s="2">
        <f t="shared" si="1"/>
        <v>265230.77060613182</v>
      </c>
      <c r="Q13" s="3">
        <f t="shared" si="2"/>
        <v>-0.17072574832393123</v>
      </c>
    </row>
    <row r="14" spans="1:19" x14ac:dyDescent="0.25">
      <c r="A14">
        <v>13</v>
      </c>
      <c r="B14" t="s">
        <v>14</v>
      </c>
      <c r="C14" t="s">
        <v>15</v>
      </c>
      <c r="D14" s="1">
        <v>41990</v>
      </c>
      <c r="E14">
        <v>8980.48</v>
      </c>
      <c r="F14">
        <v>125</v>
      </c>
      <c r="G14">
        <v>-158080</v>
      </c>
      <c r="H14">
        <v>-16.39</v>
      </c>
      <c r="I14">
        <v>1606066.6</v>
      </c>
      <c r="J14">
        <v>-5.72</v>
      </c>
      <c r="K14">
        <v>143965</v>
      </c>
      <c r="L14">
        <v>14.93</v>
      </c>
      <c r="M14">
        <v>158080</v>
      </c>
      <c r="N14">
        <v>16.39</v>
      </c>
      <c r="O14" s="2">
        <f t="shared" si="0"/>
        <v>139557.67147366764</v>
      </c>
      <c r="P14" s="2">
        <f t="shared" si="1"/>
        <v>265230.77060613182</v>
      </c>
      <c r="Q14" s="3">
        <f t="shared" si="2"/>
        <v>-0.47382548731153434</v>
      </c>
    </row>
    <row r="15" spans="1:19" x14ac:dyDescent="0.25">
      <c r="A15">
        <v>14</v>
      </c>
      <c r="B15" t="s">
        <v>14</v>
      </c>
      <c r="C15" t="s">
        <v>15</v>
      </c>
      <c r="D15" s="1">
        <v>42194</v>
      </c>
      <c r="E15">
        <v>5166.08</v>
      </c>
      <c r="F15">
        <v>139</v>
      </c>
      <c r="G15">
        <v>277555.20000000001</v>
      </c>
      <c r="H15">
        <v>27.88</v>
      </c>
      <c r="I15">
        <v>1883621.8</v>
      </c>
      <c r="J15">
        <v>10.65</v>
      </c>
      <c r="K15">
        <v>396049.91999999998</v>
      </c>
      <c r="L15">
        <v>39.78</v>
      </c>
      <c r="M15">
        <v>51952.639999999999</v>
      </c>
      <c r="N15">
        <v>5.22</v>
      </c>
      <c r="O15" s="2">
        <f t="shared" si="0"/>
        <v>132189.02641985798</v>
      </c>
      <c r="P15" s="2">
        <f t="shared" si="1"/>
        <v>265230.77060613182</v>
      </c>
      <c r="Q15" s="3">
        <f t="shared" si="2"/>
        <v>-0.50160750158148537</v>
      </c>
    </row>
    <row r="16" spans="1:19" x14ac:dyDescent="0.25">
      <c r="A16">
        <v>15</v>
      </c>
      <c r="B16" t="s">
        <v>14</v>
      </c>
      <c r="C16" t="s">
        <v>15</v>
      </c>
      <c r="D16" s="1">
        <v>42241</v>
      </c>
      <c r="E16">
        <v>5585.92</v>
      </c>
      <c r="F16">
        <v>242</v>
      </c>
      <c r="G16">
        <v>-361799.67999999999</v>
      </c>
      <c r="H16">
        <v>-36.549999999999997</v>
      </c>
      <c r="I16">
        <v>1521822.12</v>
      </c>
      <c r="J16">
        <v>-12.55</v>
      </c>
      <c r="K16">
        <v>30976</v>
      </c>
      <c r="L16">
        <v>3.13</v>
      </c>
      <c r="M16">
        <v>758292.47999999998</v>
      </c>
      <c r="N16">
        <v>76.599999999999994</v>
      </c>
      <c r="O16" s="2">
        <f t="shared" si="0"/>
        <v>213339.86973900881</v>
      </c>
      <c r="P16" s="2">
        <f t="shared" si="1"/>
        <v>265230.77060613182</v>
      </c>
      <c r="Q16" s="3">
        <f t="shared" si="2"/>
        <v>-0.19564434680235912</v>
      </c>
    </row>
    <row r="17" spans="1:17" x14ac:dyDescent="0.25">
      <c r="A17">
        <v>16</v>
      </c>
      <c r="B17" t="s">
        <v>14</v>
      </c>
      <c r="C17" t="s">
        <v>15</v>
      </c>
      <c r="D17" s="1">
        <v>42352</v>
      </c>
      <c r="E17">
        <v>5923.84</v>
      </c>
      <c r="F17">
        <v>176</v>
      </c>
      <c r="G17">
        <v>-52264.959999999999</v>
      </c>
      <c r="H17">
        <v>-5.28</v>
      </c>
      <c r="I17">
        <v>1469557.16</v>
      </c>
      <c r="J17">
        <v>-2.0699999999999998</v>
      </c>
      <c r="K17">
        <v>191938.56</v>
      </c>
      <c r="L17">
        <v>19.38</v>
      </c>
      <c r="M17">
        <v>250511.35999999999</v>
      </c>
      <c r="N17">
        <v>25.3</v>
      </c>
      <c r="O17" s="2">
        <f t="shared" si="0"/>
        <v>373536.77792603057</v>
      </c>
      <c r="P17" s="2">
        <f t="shared" si="1"/>
        <v>373536.77792603057</v>
      </c>
      <c r="Q17" s="3">
        <f t="shared" si="2"/>
        <v>0</v>
      </c>
    </row>
    <row r="18" spans="1:17" x14ac:dyDescent="0.25">
      <c r="A18">
        <v>17</v>
      </c>
      <c r="B18" t="s">
        <v>14</v>
      </c>
      <c r="C18" t="s">
        <v>15</v>
      </c>
      <c r="D18" s="1">
        <v>42681</v>
      </c>
      <c r="E18">
        <v>2218.2399999999998</v>
      </c>
      <c r="F18">
        <v>175</v>
      </c>
      <c r="G18">
        <v>617120</v>
      </c>
      <c r="H18">
        <v>61.39</v>
      </c>
      <c r="I18">
        <v>2086677.16</v>
      </c>
      <c r="J18">
        <v>24.99</v>
      </c>
      <c r="K18">
        <v>665504</v>
      </c>
      <c r="L18">
        <v>66.2</v>
      </c>
      <c r="M18">
        <v>28672</v>
      </c>
      <c r="N18">
        <v>2.85</v>
      </c>
      <c r="O18" s="2">
        <f t="shared" si="0"/>
        <v>330878.87788687786</v>
      </c>
      <c r="P18" s="2">
        <f t="shared" si="1"/>
        <v>373536.77792603057</v>
      </c>
      <c r="Q18" s="3">
        <f t="shared" si="2"/>
        <v>-0.11420000000000005</v>
      </c>
    </row>
    <row r="19" spans="1:17" x14ac:dyDescent="0.25">
      <c r="A19">
        <v>18</v>
      </c>
      <c r="B19" t="s">
        <v>14</v>
      </c>
      <c r="C19" t="s">
        <v>15</v>
      </c>
      <c r="D19" s="1">
        <v>43131</v>
      </c>
      <c r="E19">
        <v>479.04</v>
      </c>
      <c r="F19">
        <v>519</v>
      </c>
      <c r="G19">
        <v>749519.04</v>
      </c>
      <c r="H19">
        <v>75.09</v>
      </c>
      <c r="I19">
        <v>2836196.2</v>
      </c>
      <c r="J19">
        <v>24.28</v>
      </c>
      <c r="K19">
        <v>785641.44</v>
      </c>
      <c r="L19">
        <v>78.709999999999994</v>
      </c>
      <c r="M19">
        <v>3653.76</v>
      </c>
      <c r="N19">
        <v>0.37</v>
      </c>
      <c r="O19" s="2">
        <f t="shared" si="0"/>
        <v>380808.50056000776</v>
      </c>
      <c r="P19" s="2">
        <f t="shared" si="1"/>
        <v>380808.50056000776</v>
      </c>
      <c r="Q19" s="3">
        <f t="shared" si="2"/>
        <v>0</v>
      </c>
    </row>
    <row r="20" spans="1:17" x14ac:dyDescent="0.25">
      <c r="A20">
        <v>19</v>
      </c>
      <c r="B20" t="s">
        <v>14</v>
      </c>
      <c r="C20" t="s">
        <v>15</v>
      </c>
      <c r="D20" s="1">
        <v>43196</v>
      </c>
      <c r="E20">
        <v>774.56</v>
      </c>
      <c r="F20">
        <v>1482</v>
      </c>
      <c r="G20">
        <v>-117611.52</v>
      </c>
      <c r="H20">
        <v>-11.42</v>
      </c>
      <c r="I20">
        <v>2718584.68</v>
      </c>
      <c r="J20">
        <v>-3.07</v>
      </c>
      <c r="K20">
        <v>123539.52</v>
      </c>
      <c r="L20">
        <v>11.99</v>
      </c>
      <c r="M20">
        <v>245893.44</v>
      </c>
      <c r="N20">
        <v>23.87</v>
      </c>
      <c r="O20" s="2">
        <f t="shared" si="0"/>
        <v>464510.20898309746</v>
      </c>
      <c r="P20" s="2">
        <f t="shared" si="1"/>
        <v>464510.20898309746</v>
      </c>
      <c r="Q20" s="3">
        <f t="shared" si="2"/>
        <v>0</v>
      </c>
    </row>
    <row r="21" spans="1:17" x14ac:dyDescent="0.25">
      <c r="A21">
        <v>20</v>
      </c>
      <c r="B21" t="s">
        <v>14</v>
      </c>
      <c r="C21" t="s">
        <v>15</v>
      </c>
      <c r="D21" s="1">
        <v>43385</v>
      </c>
      <c r="E21">
        <v>535.84</v>
      </c>
      <c r="F21">
        <v>1569</v>
      </c>
      <c r="G21">
        <v>149368.79999999999</v>
      </c>
      <c r="H21">
        <v>15.09</v>
      </c>
      <c r="I21">
        <v>2867953.48</v>
      </c>
      <c r="J21">
        <v>4.0199999999999996</v>
      </c>
      <c r="K21">
        <v>341163.36</v>
      </c>
      <c r="L21">
        <v>34.46</v>
      </c>
      <c r="M21">
        <v>26861.279999999999</v>
      </c>
      <c r="N21">
        <v>2.71</v>
      </c>
      <c r="O21" s="2">
        <f t="shared" si="0"/>
        <v>464881.8171502839</v>
      </c>
      <c r="P21" s="2">
        <f t="shared" si="1"/>
        <v>464881.8171502839</v>
      </c>
      <c r="Q21" s="3">
        <f t="shared" si="2"/>
        <v>0</v>
      </c>
    </row>
    <row r="22" spans="1:17" x14ac:dyDescent="0.25">
      <c r="A22">
        <v>21</v>
      </c>
      <c r="B22" t="s">
        <v>14</v>
      </c>
      <c r="C22" t="s">
        <v>15</v>
      </c>
      <c r="D22" s="1">
        <v>43614</v>
      </c>
      <c r="E22">
        <v>478.24</v>
      </c>
      <c r="F22">
        <v>1609</v>
      </c>
      <c r="G22">
        <v>216764.48</v>
      </c>
      <c r="H22">
        <v>21.98</v>
      </c>
      <c r="I22">
        <v>3084717.96</v>
      </c>
      <c r="J22">
        <v>5.6</v>
      </c>
      <c r="K22">
        <v>346256.8</v>
      </c>
      <c r="L22">
        <v>35.11</v>
      </c>
      <c r="M22">
        <v>25229.119999999999</v>
      </c>
      <c r="N22">
        <v>2.56</v>
      </c>
      <c r="O22" s="2">
        <f t="shared" si="0"/>
        <v>587564.12869624386</v>
      </c>
      <c r="P22" s="2">
        <f t="shared" si="1"/>
        <v>587564.12869624386</v>
      </c>
      <c r="Q22" s="3">
        <f t="shared" si="2"/>
        <v>0</v>
      </c>
    </row>
    <row r="23" spans="1:17" x14ac:dyDescent="0.25">
      <c r="A23">
        <v>22</v>
      </c>
      <c r="B23" t="s">
        <v>14</v>
      </c>
      <c r="C23" t="s">
        <v>15</v>
      </c>
      <c r="D23" s="1">
        <v>43686</v>
      </c>
      <c r="E23">
        <v>422.88</v>
      </c>
      <c r="F23">
        <v>2347</v>
      </c>
      <c r="G23">
        <v>751.04</v>
      </c>
      <c r="H23">
        <v>0.08</v>
      </c>
      <c r="I23">
        <v>3085469</v>
      </c>
      <c r="J23">
        <v>0.02</v>
      </c>
      <c r="K23">
        <v>189262.07999999999</v>
      </c>
      <c r="L23">
        <v>19.05</v>
      </c>
      <c r="M23">
        <v>136689.28</v>
      </c>
      <c r="N23">
        <v>13.76</v>
      </c>
      <c r="O23" s="2">
        <f t="shared" si="0"/>
        <v>559478.56334456347</v>
      </c>
      <c r="P23" s="2">
        <f t="shared" si="1"/>
        <v>587564.12869624386</v>
      </c>
      <c r="Q23" s="3">
        <f t="shared" si="2"/>
        <v>-4.7799999999999884E-2</v>
      </c>
    </row>
    <row r="24" spans="1:17" x14ac:dyDescent="0.25">
      <c r="A24">
        <v>23</v>
      </c>
      <c r="B24" t="s">
        <v>14</v>
      </c>
      <c r="C24" t="s">
        <v>15</v>
      </c>
      <c r="D24" s="1">
        <v>43804</v>
      </c>
      <c r="E24">
        <v>276.64</v>
      </c>
      <c r="F24">
        <v>2668</v>
      </c>
      <c r="G24">
        <v>264665.59999999998</v>
      </c>
      <c r="H24">
        <v>26.39</v>
      </c>
      <c r="I24">
        <v>3350134.6</v>
      </c>
      <c r="J24">
        <v>6.48</v>
      </c>
      <c r="K24">
        <v>315464.32000000001</v>
      </c>
      <c r="L24">
        <v>31.46</v>
      </c>
      <c r="M24">
        <v>154103.67999999999</v>
      </c>
      <c r="N24">
        <v>15.37</v>
      </c>
      <c r="O24" s="2">
        <f t="shared" si="0"/>
        <v>832671.9458257138</v>
      </c>
      <c r="P24" s="2">
        <f t="shared" si="1"/>
        <v>832671.9458257138</v>
      </c>
      <c r="Q24" s="3">
        <f t="shared" si="2"/>
        <v>0</v>
      </c>
    </row>
    <row r="25" spans="1:17" x14ac:dyDescent="0.25">
      <c r="A25">
        <v>24</v>
      </c>
      <c r="B25" t="s">
        <v>14</v>
      </c>
      <c r="C25" t="s">
        <v>15</v>
      </c>
      <c r="D25" s="1">
        <v>43864</v>
      </c>
      <c r="E25">
        <v>252.64</v>
      </c>
      <c r="F25">
        <v>4024</v>
      </c>
      <c r="G25">
        <v>-46356.480000000003</v>
      </c>
      <c r="H25">
        <v>-4.78</v>
      </c>
      <c r="I25">
        <v>3303778.12</v>
      </c>
      <c r="J25">
        <v>-1.07</v>
      </c>
      <c r="K25">
        <v>123617.28</v>
      </c>
      <c r="L25">
        <v>12.74</v>
      </c>
      <c r="M25">
        <v>104945.92</v>
      </c>
      <c r="N25">
        <v>10.82</v>
      </c>
      <c r="O25" s="2">
        <f t="shared" si="0"/>
        <v>788623.59989153361</v>
      </c>
      <c r="P25" s="2">
        <f t="shared" si="1"/>
        <v>832671.9458257138</v>
      </c>
      <c r="Q25" s="3">
        <f t="shared" si="2"/>
        <v>-5.2899999999999919E-2</v>
      </c>
    </row>
    <row r="26" spans="1:17" x14ac:dyDescent="0.25">
      <c r="A26">
        <v>25</v>
      </c>
      <c r="B26" t="s">
        <v>14</v>
      </c>
      <c r="C26" t="s">
        <v>15</v>
      </c>
      <c r="D26" s="1">
        <v>44138</v>
      </c>
      <c r="E26">
        <v>402.4</v>
      </c>
      <c r="F26">
        <v>1227</v>
      </c>
      <c r="G26">
        <v>471168</v>
      </c>
      <c r="H26">
        <v>48.83</v>
      </c>
      <c r="I26">
        <v>3774946.12</v>
      </c>
      <c r="J26">
        <v>10.95</v>
      </c>
      <c r="K26">
        <v>541254.24</v>
      </c>
      <c r="L26">
        <v>56.09</v>
      </c>
      <c r="M26">
        <v>53988</v>
      </c>
      <c r="N26">
        <v>5.6</v>
      </c>
      <c r="O26" s="2">
        <f t="shared" si="0"/>
        <v>1277097.0576643494</v>
      </c>
      <c r="P26" s="2">
        <f t="shared" si="1"/>
        <v>1277097.0576643494</v>
      </c>
      <c r="Q26" s="3">
        <f t="shared" si="2"/>
        <v>0</v>
      </c>
    </row>
    <row r="27" spans="1:17" x14ac:dyDescent="0.25">
      <c r="A27">
        <v>26</v>
      </c>
      <c r="B27" t="s">
        <v>14</v>
      </c>
      <c r="C27" t="s">
        <v>15</v>
      </c>
      <c r="D27" s="1">
        <v>44228</v>
      </c>
      <c r="E27">
        <v>321.44</v>
      </c>
      <c r="F27">
        <v>3045</v>
      </c>
      <c r="G27">
        <v>-49207.199999999997</v>
      </c>
      <c r="H27">
        <v>-5.29</v>
      </c>
      <c r="I27">
        <v>3725738.92</v>
      </c>
      <c r="J27">
        <v>-1.03</v>
      </c>
      <c r="K27">
        <v>147621.6</v>
      </c>
      <c r="L27">
        <v>15.88</v>
      </c>
      <c r="M27">
        <v>130569.60000000001</v>
      </c>
      <c r="N27">
        <v>14.05</v>
      </c>
      <c r="O27" s="2">
        <f t="shared" si="0"/>
        <v>1137254.9298501033</v>
      </c>
      <c r="P27" s="2">
        <f t="shared" si="1"/>
        <v>1277097.0576643494</v>
      </c>
      <c r="Q27" s="3">
        <f t="shared" si="2"/>
        <v>-0.10949999999999988</v>
      </c>
    </row>
    <row r="28" spans="1:17" x14ac:dyDescent="0.25">
      <c r="A28">
        <v>27</v>
      </c>
      <c r="B28" t="s">
        <v>14</v>
      </c>
      <c r="C28" t="s">
        <v>15</v>
      </c>
      <c r="D28" s="1">
        <v>44531</v>
      </c>
      <c r="E28">
        <v>94.52</v>
      </c>
      <c r="F28">
        <v>3991</v>
      </c>
      <c r="G28">
        <v>613815.80000000005</v>
      </c>
      <c r="H28">
        <v>61.94</v>
      </c>
      <c r="I28">
        <v>4339554.72</v>
      </c>
      <c r="J28">
        <v>12.99</v>
      </c>
      <c r="K28">
        <v>680226.04</v>
      </c>
      <c r="L28">
        <v>68.64</v>
      </c>
      <c r="M28">
        <v>113025.12</v>
      </c>
      <c r="N28">
        <v>11.4</v>
      </c>
      <c r="O28" s="2">
        <f t="shared" si="0"/>
        <v>1206513.7550779746</v>
      </c>
      <c r="P28" s="2">
        <f t="shared" si="1"/>
        <v>1277097.0576643494</v>
      </c>
      <c r="Q28" s="3">
        <f t="shared" si="2"/>
        <v>-5.5268549999999861E-2</v>
      </c>
    </row>
    <row r="29" spans="1:17" x14ac:dyDescent="0.25">
      <c r="A29">
        <v>28</v>
      </c>
      <c r="B29" t="s">
        <v>14</v>
      </c>
      <c r="C29" t="s">
        <v>15</v>
      </c>
      <c r="D29" s="1">
        <v>44607</v>
      </c>
      <c r="E29">
        <v>86.72</v>
      </c>
      <c r="F29">
        <v>13283</v>
      </c>
      <c r="G29">
        <v>-113702.48</v>
      </c>
      <c r="H29">
        <v>-10.95</v>
      </c>
      <c r="I29">
        <v>4225852.24</v>
      </c>
      <c r="J29">
        <v>-2.13</v>
      </c>
      <c r="K29">
        <v>119281.34</v>
      </c>
      <c r="L29">
        <v>11.49</v>
      </c>
      <c r="M29">
        <v>440995.6</v>
      </c>
      <c r="N29">
        <v>42.48</v>
      </c>
      <c r="O29" s="2">
        <f t="shared" si="0"/>
        <v>1434182.9006611886</v>
      </c>
      <c r="P29" s="2">
        <f t="shared" si="1"/>
        <v>1434182.9006611886</v>
      </c>
      <c r="Q29" s="3">
        <f t="shared" si="2"/>
        <v>0</v>
      </c>
    </row>
    <row r="30" spans="1:17" x14ac:dyDescent="0.25">
      <c r="A30">
        <v>29</v>
      </c>
      <c r="B30" t="s">
        <v>14</v>
      </c>
      <c r="C30" t="s">
        <v>15</v>
      </c>
      <c r="D30" s="1">
        <v>44851</v>
      </c>
      <c r="E30">
        <v>83.24</v>
      </c>
      <c r="F30">
        <v>11520</v>
      </c>
      <c r="G30">
        <v>62208</v>
      </c>
      <c r="H30">
        <v>6.09</v>
      </c>
      <c r="I30">
        <v>4288060.24</v>
      </c>
      <c r="J30">
        <v>1.19</v>
      </c>
      <c r="K30">
        <v>198604.79999999999</v>
      </c>
      <c r="L30">
        <v>19.45</v>
      </c>
      <c r="M30">
        <v>190310.39999999999</v>
      </c>
      <c r="N30">
        <v>18.64</v>
      </c>
      <c r="O30" s="2">
        <f t="shared" si="0"/>
        <v>2028364.876405119</v>
      </c>
      <c r="P30" s="2">
        <f t="shared" si="1"/>
        <v>2028364.876405119</v>
      </c>
      <c r="Q30" s="3">
        <f t="shared" si="2"/>
        <v>0</v>
      </c>
    </row>
    <row r="31" spans="1:17" x14ac:dyDescent="0.25">
      <c r="A31">
        <v>30</v>
      </c>
      <c r="B31" t="s">
        <v>14</v>
      </c>
      <c r="C31" t="s">
        <v>15</v>
      </c>
      <c r="D31" s="1">
        <v>45000</v>
      </c>
      <c r="E31">
        <v>55.98</v>
      </c>
      <c r="F31">
        <v>14409</v>
      </c>
      <c r="G31">
        <v>187605.18</v>
      </c>
      <c r="H31">
        <v>18.87</v>
      </c>
      <c r="I31">
        <v>4475665.42</v>
      </c>
      <c r="J31">
        <v>3.55</v>
      </c>
      <c r="K31">
        <v>385584.84</v>
      </c>
      <c r="L31">
        <v>38.78</v>
      </c>
      <c r="M31">
        <v>62246.879999999997</v>
      </c>
      <c r="N31">
        <v>6.26</v>
      </c>
      <c r="O31" s="2">
        <f t="shared" si="0"/>
        <v>2326534.5132366717</v>
      </c>
      <c r="P31" s="2">
        <f t="shared" si="1"/>
        <v>2326534.5132366717</v>
      </c>
      <c r="Q31" s="3">
        <f t="shared" si="2"/>
        <v>0</v>
      </c>
    </row>
    <row r="32" spans="1:17" x14ac:dyDescent="0.25">
      <c r="A32">
        <v>31</v>
      </c>
      <c r="B32" t="s">
        <v>14</v>
      </c>
      <c r="C32" t="s">
        <v>15</v>
      </c>
      <c r="D32" s="1">
        <v>45218</v>
      </c>
      <c r="E32">
        <v>24.67</v>
      </c>
      <c r="F32">
        <v>23310</v>
      </c>
      <c r="G32">
        <v>406759.5</v>
      </c>
      <c r="H32">
        <v>41.43</v>
      </c>
      <c r="I32">
        <v>4882424.92</v>
      </c>
      <c r="J32">
        <v>7.43</v>
      </c>
      <c r="K32">
        <v>520978.5</v>
      </c>
      <c r="L32">
        <v>53.06</v>
      </c>
      <c r="M32">
        <v>25407.9</v>
      </c>
      <c r="N32">
        <v>2.59</v>
      </c>
      <c r="O32" s="2">
        <f t="shared" si="0"/>
        <v>2395632.588279801</v>
      </c>
      <c r="P32" s="2">
        <f t="shared" si="1"/>
        <v>2395632.588279801</v>
      </c>
      <c r="Q32" s="3">
        <f t="shared" si="2"/>
        <v>0</v>
      </c>
    </row>
    <row r="33" spans="1:17" x14ac:dyDescent="0.25">
      <c r="A33">
        <v>32</v>
      </c>
      <c r="B33" t="s">
        <v>14</v>
      </c>
      <c r="C33" t="s">
        <v>15</v>
      </c>
      <c r="D33" s="1">
        <v>45281</v>
      </c>
      <c r="E33">
        <v>17.18</v>
      </c>
      <c r="F33">
        <v>49067</v>
      </c>
      <c r="G33">
        <v>145238.32</v>
      </c>
      <c r="H33">
        <v>14.7</v>
      </c>
      <c r="I33">
        <v>5027663.24</v>
      </c>
      <c r="J33">
        <v>2.4700000000000002</v>
      </c>
      <c r="K33">
        <v>226689.54</v>
      </c>
      <c r="L33">
        <v>22.94</v>
      </c>
      <c r="M33">
        <v>40725.61</v>
      </c>
      <c r="N33">
        <v>4.12</v>
      </c>
      <c r="O33" s="2">
        <f t="shared" si="0"/>
        <v>2395632.588279801</v>
      </c>
      <c r="P33" s="2">
        <f t="shared" si="1"/>
        <v>2395632.588279801</v>
      </c>
      <c r="Q33" s="3">
        <f t="shared" si="2"/>
        <v>0</v>
      </c>
    </row>
    <row r="34" spans="1:17" x14ac:dyDescent="0.25">
      <c r="A34">
        <v>33</v>
      </c>
      <c r="B34" t="s">
        <v>14</v>
      </c>
      <c r="C34" t="s">
        <v>15</v>
      </c>
      <c r="D34" s="1">
        <v>45401</v>
      </c>
      <c r="E34">
        <v>15.03</v>
      </c>
      <c r="F34">
        <v>64599</v>
      </c>
      <c r="G34">
        <v>29715.54</v>
      </c>
      <c r="H34">
        <v>2.97</v>
      </c>
      <c r="I34">
        <v>5057378.78</v>
      </c>
      <c r="J34">
        <v>0.49</v>
      </c>
      <c r="K34">
        <v>178293.24</v>
      </c>
      <c r="L34">
        <v>17.82</v>
      </c>
      <c r="M34">
        <v>55555.14</v>
      </c>
      <c r="N34">
        <v>5.55</v>
      </c>
      <c r="O34" s="2">
        <f t="shared" si="0"/>
        <v>2395632.588279801</v>
      </c>
      <c r="P34" s="2">
        <f t="shared" si="1"/>
        <v>2395632.588279801</v>
      </c>
      <c r="Q34" s="3">
        <f t="shared" si="2"/>
        <v>0</v>
      </c>
    </row>
    <row r="35" spans="1:17" x14ac:dyDescent="0.25">
      <c r="D35" s="1"/>
      <c r="O35" s="2"/>
      <c r="P35" s="2"/>
      <c r="Q35" s="3"/>
    </row>
    <row r="36" spans="1:17" x14ac:dyDescent="0.25">
      <c r="D36" s="1"/>
      <c r="O36" s="2"/>
      <c r="P36" s="2"/>
      <c r="Q36" s="3"/>
    </row>
    <row r="37" spans="1:17" x14ac:dyDescent="0.25">
      <c r="D37" s="1"/>
      <c r="O37" s="2"/>
      <c r="P37" s="2"/>
      <c r="Q37" s="3"/>
    </row>
    <row r="38" spans="1:17" x14ac:dyDescent="0.25">
      <c r="D38" s="1"/>
      <c r="O38" s="2"/>
      <c r="P38" s="2"/>
      <c r="Q38" s="3"/>
    </row>
    <row r="39" spans="1:17" x14ac:dyDescent="0.25">
      <c r="D39" s="1"/>
      <c r="O39" s="2"/>
      <c r="P39" s="2"/>
      <c r="Q39" s="3"/>
    </row>
    <row r="40" spans="1:17" x14ac:dyDescent="0.25">
      <c r="D40" s="1"/>
      <c r="O40" s="2"/>
      <c r="P40" s="2"/>
      <c r="Q40" s="3"/>
    </row>
    <row r="41" spans="1:17" x14ac:dyDescent="0.25">
      <c r="D41" s="1"/>
      <c r="O41" s="2"/>
      <c r="P41" s="2"/>
      <c r="Q41" s="3"/>
    </row>
    <row r="42" spans="1:17" x14ac:dyDescent="0.25">
      <c r="D42" s="1"/>
      <c r="O42" s="2"/>
      <c r="P42" s="2"/>
      <c r="Q42" s="3"/>
    </row>
    <row r="43" spans="1:17" x14ac:dyDescent="0.25">
      <c r="D43" s="1"/>
      <c r="O43" s="2"/>
      <c r="P43" s="2"/>
      <c r="Q43" s="3"/>
    </row>
    <row r="44" spans="1:17" x14ac:dyDescent="0.25">
      <c r="D44" s="1"/>
      <c r="O44" s="2"/>
      <c r="P44" s="2"/>
      <c r="Q44" s="3"/>
    </row>
    <row r="45" spans="1:17" x14ac:dyDescent="0.25">
      <c r="D45" s="1"/>
      <c r="O45" s="2"/>
      <c r="P45" s="2"/>
      <c r="Q45" s="3"/>
    </row>
    <row r="46" spans="1:17" x14ac:dyDescent="0.25">
      <c r="D46" s="1"/>
      <c r="O46" s="2"/>
      <c r="P46" s="2"/>
      <c r="Q46" s="3"/>
    </row>
    <row r="47" spans="1:17" x14ac:dyDescent="0.25">
      <c r="D47" s="1"/>
      <c r="O47" s="2"/>
      <c r="P47" s="2"/>
      <c r="Q47" s="3"/>
    </row>
    <row r="48" spans="1:17" x14ac:dyDescent="0.25">
      <c r="D48" s="1"/>
      <c r="O48" s="2"/>
      <c r="P48" s="2"/>
      <c r="Q48" s="3"/>
    </row>
    <row r="49" spans="4:17" x14ac:dyDescent="0.25">
      <c r="D49" s="1"/>
      <c r="O49" s="2"/>
      <c r="P49" s="2"/>
      <c r="Q49" s="3"/>
    </row>
    <row r="50" spans="4:17" x14ac:dyDescent="0.25">
      <c r="D50" s="1"/>
      <c r="O50" s="2"/>
      <c r="P50" s="2"/>
      <c r="Q50" s="3"/>
    </row>
    <row r="51" spans="4:17" x14ac:dyDescent="0.25">
      <c r="D51" s="1"/>
      <c r="O51" s="2"/>
      <c r="P51" s="2"/>
      <c r="Q51" s="3"/>
    </row>
    <row r="52" spans="4:17" x14ac:dyDescent="0.25">
      <c r="D52" s="1"/>
      <c r="O52" s="2"/>
      <c r="P52" s="2"/>
      <c r="Q52" s="3"/>
    </row>
    <row r="53" spans="4:17" x14ac:dyDescent="0.25">
      <c r="D53" s="1"/>
      <c r="O53" s="2"/>
      <c r="P53" s="2"/>
      <c r="Q53" s="3"/>
    </row>
    <row r="54" spans="4:17" x14ac:dyDescent="0.25">
      <c r="D54" s="1"/>
      <c r="O54" s="2"/>
      <c r="P54" s="2"/>
      <c r="Q54" s="3"/>
    </row>
    <row r="55" spans="4:17" x14ac:dyDescent="0.25">
      <c r="D55" s="1"/>
      <c r="O55" s="2"/>
      <c r="P55" s="2"/>
      <c r="Q55" s="3"/>
    </row>
    <row r="56" spans="4:17" x14ac:dyDescent="0.25">
      <c r="D56" s="1"/>
      <c r="O56" s="2"/>
      <c r="P56" s="2"/>
      <c r="Q56" s="3"/>
    </row>
    <row r="57" spans="4:17" x14ac:dyDescent="0.25">
      <c r="D57" s="1"/>
      <c r="O57" s="2"/>
      <c r="P57" s="2"/>
      <c r="Q57" s="3"/>
    </row>
    <row r="58" spans="4:17" x14ac:dyDescent="0.25">
      <c r="D58" s="1"/>
      <c r="O58" s="2"/>
      <c r="P58" s="2"/>
      <c r="Q58" s="3"/>
    </row>
    <row r="59" spans="4:17" x14ac:dyDescent="0.25">
      <c r="D59" s="1"/>
      <c r="O59" s="2"/>
      <c r="P59" s="2"/>
      <c r="Q59" s="3"/>
    </row>
    <row r="60" spans="4:17" x14ac:dyDescent="0.25">
      <c r="D60" s="1"/>
      <c r="O60" s="2"/>
      <c r="P60" s="2"/>
      <c r="Q60" s="3"/>
    </row>
    <row r="61" spans="4:17" x14ac:dyDescent="0.25">
      <c r="D61" s="1"/>
      <c r="O61" s="2"/>
      <c r="P61" s="2"/>
      <c r="Q61" s="3"/>
    </row>
    <row r="62" spans="4:17" x14ac:dyDescent="0.25">
      <c r="D62" s="1"/>
      <c r="O62" s="2"/>
      <c r="P62" s="2"/>
      <c r="Q62" s="3"/>
    </row>
    <row r="63" spans="4:17" x14ac:dyDescent="0.25">
      <c r="D63" s="1"/>
      <c r="O63" s="2"/>
      <c r="P63" s="2"/>
      <c r="Q63" s="3"/>
    </row>
    <row r="64" spans="4:17" x14ac:dyDescent="0.25">
      <c r="D64" s="1"/>
      <c r="O64" s="2"/>
      <c r="P64" s="2"/>
      <c r="Q64" s="3"/>
    </row>
    <row r="65" spans="4:17" x14ac:dyDescent="0.25">
      <c r="D65" s="1"/>
      <c r="O65" s="2"/>
      <c r="P65" s="2"/>
      <c r="Q65" s="3"/>
    </row>
    <row r="66" spans="4:17" x14ac:dyDescent="0.25">
      <c r="D66" s="1"/>
      <c r="O66" s="2"/>
      <c r="P66" s="2"/>
      <c r="Q66" s="3"/>
    </row>
    <row r="67" spans="4:17" x14ac:dyDescent="0.25">
      <c r="D67" s="1"/>
      <c r="O67" s="2"/>
      <c r="P67" s="2"/>
      <c r="Q67" s="3"/>
    </row>
    <row r="68" spans="4:17" x14ac:dyDescent="0.25">
      <c r="D68" s="1"/>
      <c r="O68" s="2"/>
      <c r="P68" s="2"/>
      <c r="Q68" s="3"/>
    </row>
    <row r="69" spans="4:17" x14ac:dyDescent="0.25">
      <c r="D69" s="1"/>
      <c r="O69" s="2"/>
      <c r="P69" s="2"/>
      <c r="Q69" s="3"/>
    </row>
    <row r="70" spans="4:17" x14ac:dyDescent="0.25">
      <c r="D70" s="1"/>
      <c r="O70" s="2"/>
      <c r="P70" s="2"/>
      <c r="Q70" s="3"/>
    </row>
    <row r="71" spans="4:17" x14ac:dyDescent="0.25">
      <c r="D71" s="1"/>
      <c r="O71" s="2"/>
      <c r="P71" s="2"/>
      <c r="Q71" s="3"/>
    </row>
    <row r="72" spans="4:17" x14ac:dyDescent="0.25">
      <c r="D72" s="1"/>
      <c r="O72" s="2"/>
      <c r="P72" s="2"/>
      <c r="Q72" s="3"/>
    </row>
    <row r="73" spans="4:17" x14ac:dyDescent="0.25">
      <c r="D73" s="1"/>
      <c r="O73" s="2"/>
      <c r="P73" s="2"/>
      <c r="Q73" s="3"/>
    </row>
    <row r="74" spans="4:17" x14ac:dyDescent="0.25">
      <c r="D74" s="1"/>
      <c r="O74" s="2"/>
      <c r="P74" s="2"/>
      <c r="Q74" s="3"/>
    </row>
    <row r="75" spans="4:17" x14ac:dyDescent="0.25">
      <c r="D75" s="1"/>
      <c r="O75" s="2"/>
      <c r="P75" s="2"/>
      <c r="Q75" s="3"/>
    </row>
    <row r="76" spans="4:17" x14ac:dyDescent="0.25">
      <c r="D76" s="1"/>
      <c r="O76" s="2"/>
      <c r="P76" s="2"/>
      <c r="Q76" s="3"/>
    </row>
    <row r="77" spans="4:17" x14ac:dyDescent="0.25">
      <c r="D77" s="1"/>
      <c r="O77" s="2"/>
      <c r="P77" s="2"/>
      <c r="Q77" s="3"/>
    </row>
    <row r="78" spans="4:17" x14ac:dyDescent="0.25">
      <c r="D78" s="1"/>
      <c r="O78" s="2"/>
      <c r="P78" s="2"/>
      <c r="Q78" s="3"/>
    </row>
    <row r="79" spans="4:17" x14ac:dyDescent="0.25">
      <c r="D79" s="1"/>
      <c r="O79" s="2"/>
      <c r="P79" s="2"/>
      <c r="Q79" s="3"/>
    </row>
    <row r="80" spans="4:17" x14ac:dyDescent="0.25">
      <c r="D80" s="1"/>
      <c r="O80" s="2"/>
      <c r="P80" s="2"/>
      <c r="Q80" s="3"/>
    </row>
    <row r="81" spans="4:17" x14ac:dyDescent="0.25">
      <c r="D81" s="1"/>
      <c r="O81" s="2"/>
      <c r="P81" s="2"/>
      <c r="Q81" s="3"/>
    </row>
    <row r="82" spans="4:17" x14ac:dyDescent="0.25">
      <c r="D82" s="1"/>
      <c r="O82" s="2"/>
      <c r="P82" s="2"/>
      <c r="Q82" s="3"/>
    </row>
    <row r="83" spans="4:17" x14ac:dyDescent="0.25">
      <c r="D83" s="1"/>
      <c r="O83" s="2"/>
      <c r="P83" s="2"/>
      <c r="Q83" s="3"/>
    </row>
    <row r="84" spans="4:17" x14ac:dyDescent="0.25">
      <c r="D84" s="1"/>
      <c r="O84" s="2"/>
      <c r="P84" s="2"/>
      <c r="Q84" s="3"/>
    </row>
    <row r="85" spans="4:17" x14ac:dyDescent="0.25">
      <c r="D85" s="1"/>
      <c r="O85" s="2"/>
      <c r="P85" s="2"/>
      <c r="Q85" s="3"/>
    </row>
    <row r="86" spans="4:17" x14ac:dyDescent="0.25">
      <c r="D86" s="1"/>
      <c r="O86" s="2"/>
      <c r="P86" s="2"/>
      <c r="Q86" s="3"/>
    </row>
    <row r="87" spans="4:17" x14ac:dyDescent="0.25">
      <c r="D87" s="1"/>
      <c r="O87" s="2"/>
      <c r="P87" s="2"/>
      <c r="Q87" s="3"/>
    </row>
    <row r="88" spans="4:17" x14ac:dyDescent="0.25">
      <c r="D88" s="1"/>
      <c r="O88" s="2"/>
      <c r="P88" s="2"/>
      <c r="Q88" s="3"/>
    </row>
    <row r="89" spans="4:17" x14ac:dyDescent="0.25">
      <c r="D89" s="1"/>
      <c r="O89" s="2"/>
      <c r="P89" s="2"/>
      <c r="Q89" s="3"/>
    </row>
    <row r="90" spans="4:17" x14ac:dyDescent="0.25">
      <c r="D90" s="1"/>
      <c r="O90" s="2"/>
      <c r="P90" s="2"/>
      <c r="Q90" s="3"/>
    </row>
    <row r="91" spans="4:17" x14ac:dyDescent="0.25">
      <c r="D91" s="1"/>
      <c r="O91" s="2"/>
      <c r="P91" s="2"/>
      <c r="Q91" s="3"/>
    </row>
    <row r="92" spans="4:17" x14ac:dyDescent="0.25">
      <c r="D92" s="1"/>
      <c r="O92" s="2"/>
      <c r="P92" s="2"/>
      <c r="Q92" s="3"/>
    </row>
    <row r="93" spans="4:17" x14ac:dyDescent="0.25">
      <c r="D93" s="1"/>
      <c r="O93" s="2"/>
      <c r="P93" s="2"/>
      <c r="Q93" s="3"/>
    </row>
    <row r="94" spans="4:17" x14ac:dyDescent="0.25">
      <c r="D94" s="1"/>
      <c r="O94" s="2"/>
      <c r="P94" s="2"/>
      <c r="Q94" s="3"/>
    </row>
    <row r="95" spans="4:17" x14ac:dyDescent="0.25">
      <c r="D95" s="1"/>
      <c r="O95" s="2"/>
      <c r="P95" s="2"/>
      <c r="Q95" s="3"/>
    </row>
    <row r="96" spans="4:17" x14ac:dyDescent="0.25">
      <c r="D96" s="1"/>
      <c r="O96" s="2"/>
      <c r="P96" s="2"/>
      <c r="Q96" s="3"/>
    </row>
    <row r="97" spans="4:17" x14ac:dyDescent="0.25">
      <c r="D97" s="1"/>
      <c r="O97" s="2"/>
      <c r="P97" s="2"/>
      <c r="Q97" s="3"/>
    </row>
    <row r="98" spans="4:17" x14ac:dyDescent="0.25">
      <c r="D98" s="1"/>
      <c r="O98" s="2"/>
      <c r="P98" s="2"/>
      <c r="Q98" s="3"/>
    </row>
    <row r="99" spans="4:17" x14ac:dyDescent="0.25">
      <c r="D99" s="1"/>
      <c r="O99" s="2"/>
      <c r="P99" s="2"/>
      <c r="Q99" s="3"/>
    </row>
    <row r="100" spans="4:17" x14ac:dyDescent="0.25">
      <c r="D100" s="1"/>
      <c r="O100" s="2"/>
      <c r="P100" s="2"/>
      <c r="Q100" s="3"/>
    </row>
    <row r="101" spans="4:17" x14ac:dyDescent="0.25">
      <c r="D101" s="1"/>
      <c r="O101" s="2"/>
      <c r="P101" s="2"/>
      <c r="Q101" s="3"/>
    </row>
    <row r="102" spans="4:17" x14ac:dyDescent="0.25">
      <c r="D102" s="1"/>
      <c r="O102" s="2"/>
      <c r="P102" s="2"/>
      <c r="Q102" s="3"/>
    </row>
    <row r="103" spans="4:17" x14ac:dyDescent="0.25">
      <c r="D103" s="1"/>
      <c r="O103" s="2"/>
      <c r="P103" s="2"/>
      <c r="Q103" s="3"/>
    </row>
    <row r="104" spans="4:17" x14ac:dyDescent="0.25">
      <c r="D104" s="1"/>
      <c r="O104" s="2"/>
      <c r="P104" s="2"/>
      <c r="Q104" s="3"/>
    </row>
    <row r="105" spans="4:17" x14ac:dyDescent="0.25">
      <c r="D105" s="1"/>
      <c r="O105" s="2"/>
      <c r="P105" s="2"/>
      <c r="Q105" s="3"/>
    </row>
    <row r="106" spans="4:17" x14ac:dyDescent="0.25">
      <c r="D106" s="1"/>
      <c r="O106" s="2"/>
      <c r="P106" s="2"/>
      <c r="Q106" s="3"/>
    </row>
    <row r="107" spans="4:17" x14ac:dyDescent="0.25">
      <c r="D107" s="1"/>
      <c r="O107" s="2"/>
      <c r="P107" s="2"/>
      <c r="Q107" s="3"/>
    </row>
    <row r="108" spans="4:17" x14ac:dyDescent="0.25">
      <c r="D108" s="1"/>
      <c r="O108" s="2"/>
      <c r="P108" s="2"/>
      <c r="Q108" s="3"/>
    </row>
    <row r="109" spans="4:17" x14ac:dyDescent="0.25">
      <c r="D109" s="1"/>
      <c r="O109" s="2"/>
      <c r="P109" s="2"/>
      <c r="Q109" s="3"/>
    </row>
    <row r="110" spans="4:17" x14ac:dyDescent="0.25">
      <c r="D110" s="1"/>
      <c r="O110" s="2"/>
      <c r="P110" s="2"/>
      <c r="Q110" s="3"/>
    </row>
    <row r="111" spans="4:17" x14ac:dyDescent="0.25">
      <c r="D111" s="1"/>
      <c r="O111" s="2"/>
      <c r="P111" s="2"/>
      <c r="Q111" s="3"/>
    </row>
    <row r="112" spans="4:17" x14ac:dyDescent="0.25">
      <c r="D112" s="1"/>
      <c r="O112" s="2"/>
      <c r="P112" s="2"/>
      <c r="Q112" s="3"/>
    </row>
    <row r="113" spans="4:17" x14ac:dyDescent="0.25">
      <c r="D113" s="1"/>
      <c r="O113" s="2"/>
      <c r="P113" s="2"/>
      <c r="Q113" s="3"/>
    </row>
    <row r="114" spans="4:17" x14ac:dyDescent="0.25">
      <c r="D114" s="1"/>
      <c r="O114" s="2"/>
      <c r="P114" s="2"/>
      <c r="Q114" s="3"/>
    </row>
    <row r="115" spans="4:17" x14ac:dyDescent="0.25">
      <c r="D115" s="1"/>
      <c r="O115" s="2"/>
      <c r="P115" s="2"/>
      <c r="Q115" s="3"/>
    </row>
    <row r="116" spans="4:17" x14ac:dyDescent="0.25">
      <c r="D116" s="1"/>
      <c r="O116" s="2"/>
      <c r="P116" s="2"/>
      <c r="Q116" s="3"/>
    </row>
    <row r="117" spans="4:17" x14ac:dyDescent="0.25">
      <c r="D117" s="1"/>
      <c r="O117" s="2"/>
      <c r="P117" s="2"/>
      <c r="Q117" s="3"/>
    </row>
    <row r="118" spans="4:17" x14ac:dyDescent="0.25">
      <c r="D118" s="1"/>
      <c r="O118" s="2"/>
      <c r="P118" s="2"/>
      <c r="Q118" s="3"/>
    </row>
    <row r="119" spans="4:17" x14ac:dyDescent="0.25">
      <c r="D119" s="1"/>
      <c r="O119" s="2"/>
      <c r="P119" s="2"/>
      <c r="Q119" s="3"/>
    </row>
    <row r="120" spans="4:17" x14ac:dyDescent="0.25">
      <c r="D120" s="1"/>
      <c r="O120" s="2"/>
      <c r="P120" s="2"/>
      <c r="Q120" s="3"/>
    </row>
    <row r="121" spans="4:17" x14ac:dyDescent="0.25">
      <c r="D121" s="1"/>
      <c r="O121" s="2"/>
      <c r="P121" s="2"/>
      <c r="Q121" s="3"/>
    </row>
    <row r="122" spans="4:17" x14ac:dyDescent="0.25">
      <c r="D122" s="1"/>
      <c r="O122" s="2"/>
      <c r="P122" s="2"/>
      <c r="Q122" s="3"/>
    </row>
    <row r="123" spans="4:17" x14ac:dyDescent="0.25">
      <c r="D123" s="1"/>
      <c r="O123" s="2"/>
      <c r="P123" s="2"/>
      <c r="Q123" s="3"/>
    </row>
    <row r="124" spans="4:17" x14ac:dyDescent="0.25">
      <c r="D124" s="1"/>
      <c r="O124" s="2"/>
      <c r="P124" s="2"/>
      <c r="Q124" s="3"/>
    </row>
    <row r="125" spans="4:17" x14ac:dyDescent="0.25">
      <c r="D125" s="1"/>
      <c r="O125" s="2"/>
      <c r="P125" s="2"/>
      <c r="Q125" s="3"/>
    </row>
    <row r="126" spans="4:17" x14ac:dyDescent="0.25">
      <c r="D126" s="1"/>
      <c r="O126" s="2"/>
      <c r="P126" s="2"/>
      <c r="Q126" s="3"/>
    </row>
    <row r="127" spans="4:17" x14ac:dyDescent="0.25">
      <c r="D127" s="1"/>
      <c r="O127" s="2"/>
      <c r="P127" s="2"/>
      <c r="Q127" s="3"/>
    </row>
    <row r="128" spans="4:17" x14ac:dyDescent="0.25">
      <c r="D128" s="1"/>
      <c r="O128" s="2"/>
      <c r="P128" s="2"/>
      <c r="Q128" s="3"/>
    </row>
    <row r="129" spans="4:17" x14ac:dyDescent="0.25">
      <c r="D129" s="1"/>
      <c r="O129" s="2"/>
      <c r="P129" s="2"/>
      <c r="Q129" s="3"/>
    </row>
    <row r="130" spans="4:17" x14ac:dyDescent="0.25">
      <c r="D130" s="1"/>
      <c r="O130" s="2"/>
      <c r="P130" s="2"/>
      <c r="Q130" s="3"/>
    </row>
    <row r="131" spans="4:17" x14ac:dyDescent="0.25">
      <c r="D131" s="1"/>
      <c r="O131" s="2"/>
      <c r="P131" s="2"/>
      <c r="Q131" s="3"/>
    </row>
    <row r="132" spans="4:17" x14ac:dyDescent="0.25">
      <c r="D132" s="1"/>
      <c r="O132" s="2"/>
      <c r="P132" s="2"/>
      <c r="Q132" s="3"/>
    </row>
    <row r="133" spans="4:17" x14ac:dyDescent="0.25">
      <c r="D133" s="1"/>
      <c r="O133" s="2"/>
      <c r="P133" s="2"/>
      <c r="Q133" s="3"/>
    </row>
    <row r="134" spans="4:17" x14ac:dyDescent="0.25">
      <c r="D134" s="1"/>
      <c r="O134" s="2"/>
      <c r="P134" s="2"/>
      <c r="Q134" s="3"/>
    </row>
    <row r="135" spans="4:17" x14ac:dyDescent="0.25">
      <c r="D135" s="1"/>
      <c r="O135" s="2"/>
      <c r="P135" s="2"/>
      <c r="Q135" s="3"/>
    </row>
    <row r="136" spans="4:17" x14ac:dyDescent="0.25">
      <c r="D136" s="1"/>
      <c r="O136" s="2"/>
      <c r="P136" s="2"/>
      <c r="Q136" s="3"/>
    </row>
    <row r="137" spans="4:17" x14ac:dyDescent="0.25">
      <c r="D137" s="1"/>
      <c r="O137" s="2"/>
      <c r="P137" s="2"/>
      <c r="Q137" s="3"/>
    </row>
    <row r="138" spans="4:17" x14ac:dyDescent="0.25">
      <c r="D138" s="1"/>
      <c r="O138" s="2"/>
      <c r="P138" s="2"/>
      <c r="Q138" s="3"/>
    </row>
    <row r="139" spans="4:17" x14ac:dyDescent="0.25">
      <c r="D139" s="1"/>
      <c r="O139" s="2"/>
      <c r="P139" s="2"/>
      <c r="Q139" s="3"/>
    </row>
    <row r="140" spans="4:17" x14ac:dyDescent="0.25">
      <c r="D140" s="1"/>
      <c r="O140" s="2"/>
      <c r="P140" s="2"/>
      <c r="Q140" s="3"/>
    </row>
    <row r="141" spans="4:17" x14ac:dyDescent="0.25">
      <c r="D141" s="1"/>
      <c r="O141" s="2"/>
      <c r="P141" s="2"/>
      <c r="Q141" s="3"/>
    </row>
    <row r="142" spans="4:17" x14ac:dyDescent="0.25">
      <c r="D142" s="1"/>
      <c r="O142" s="2"/>
      <c r="P142" s="2"/>
      <c r="Q142" s="3"/>
    </row>
    <row r="143" spans="4:17" x14ac:dyDescent="0.25">
      <c r="D143" s="1"/>
      <c r="O143" s="2"/>
      <c r="P143" s="2"/>
      <c r="Q143" s="3"/>
    </row>
    <row r="144" spans="4:17" x14ac:dyDescent="0.25">
      <c r="D144" s="1"/>
      <c r="O144" s="2"/>
      <c r="P144" s="2"/>
      <c r="Q144" s="3"/>
    </row>
    <row r="145" spans="4:17" x14ac:dyDescent="0.25">
      <c r="D145" s="1"/>
      <c r="O145" s="2"/>
      <c r="P145" s="2"/>
      <c r="Q145" s="3"/>
    </row>
    <row r="146" spans="4:17" x14ac:dyDescent="0.25">
      <c r="D146" s="1"/>
      <c r="O146" s="2"/>
      <c r="P146" s="2"/>
      <c r="Q146" s="3"/>
    </row>
    <row r="147" spans="4:17" x14ac:dyDescent="0.25">
      <c r="D147" s="1"/>
      <c r="O147" s="2"/>
      <c r="P147" s="2"/>
      <c r="Q147" s="3"/>
    </row>
    <row r="148" spans="4:17" x14ac:dyDescent="0.25">
      <c r="D148" s="1"/>
      <c r="O148" s="2"/>
      <c r="P148" s="2"/>
      <c r="Q148" s="3"/>
    </row>
    <row r="149" spans="4:17" x14ac:dyDescent="0.25">
      <c r="D149" s="1"/>
      <c r="O149" s="2"/>
      <c r="P149" s="2"/>
      <c r="Q149" s="3"/>
    </row>
    <row r="150" spans="4:17" x14ac:dyDescent="0.25">
      <c r="D150" s="1"/>
      <c r="O150" s="2"/>
      <c r="P150" s="2"/>
      <c r="Q150" s="3"/>
    </row>
    <row r="151" spans="4:17" x14ac:dyDescent="0.25">
      <c r="D151" s="1"/>
      <c r="O151" s="2"/>
      <c r="P151" s="2"/>
      <c r="Q151" s="3"/>
    </row>
    <row r="152" spans="4:17" x14ac:dyDescent="0.25">
      <c r="D152" s="1"/>
      <c r="O152" s="2"/>
      <c r="P152" s="2"/>
      <c r="Q152" s="3"/>
    </row>
    <row r="153" spans="4:17" x14ac:dyDescent="0.25">
      <c r="D153" s="1"/>
      <c r="O153" s="2"/>
      <c r="P153" s="2"/>
      <c r="Q153" s="3"/>
    </row>
    <row r="154" spans="4:17" x14ac:dyDescent="0.25">
      <c r="D154" s="1"/>
      <c r="O154" s="2"/>
      <c r="P154" s="2"/>
      <c r="Q154" s="3"/>
    </row>
    <row r="155" spans="4:17" x14ac:dyDescent="0.25">
      <c r="D155" s="1"/>
      <c r="O155" s="2"/>
      <c r="P155" s="2"/>
      <c r="Q155" s="3"/>
    </row>
    <row r="156" spans="4:17" x14ac:dyDescent="0.25">
      <c r="D156" s="1"/>
      <c r="O156" s="2"/>
      <c r="P156" s="2"/>
      <c r="Q156" s="3"/>
    </row>
    <row r="157" spans="4:17" x14ac:dyDescent="0.25">
      <c r="D157" s="1"/>
      <c r="O157" s="2"/>
      <c r="P157" s="2"/>
      <c r="Q157" s="3"/>
    </row>
    <row r="158" spans="4:17" x14ac:dyDescent="0.25">
      <c r="D158" s="1"/>
      <c r="O158" s="2"/>
      <c r="P158" s="2"/>
      <c r="Q158" s="3"/>
    </row>
    <row r="159" spans="4:17" x14ac:dyDescent="0.25">
      <c r="D159" s="1"/>
      <c r="O159" s="2"/>
      <c r="P159" s="2"/>
      <c r="Q159" s="3"/>
    </row>
    <row r="160" spans="4:17" x14ac:dyDescent="0.25">
      <c r="D160" s="1"/>
      <c r="O160" s="2"/>
      <c r="P160" s="2"/>
      <c r="Q160" s="3"/>
    </row>
    <row r="161" spans="4:17" x14ac:dyDescent="0.25">
      <c r="D161" s="1"/>
      <c r="O161" s="2"/>
      <c r="P161" s="2"/>
      <c r="Q161" s="3"/>
    </row>
    <row r="162" spans="4:17" x14ac:dyDescent="0.25">
      <c r="D162" s="1"/>
      <c r="O162" s="2"/>
      <c r="P162" s="2"/>
      <c r="Q162" s="3"/>
    </row>
    <row r="163" spans="4:17" x14ac:dyDescent="0.25">
      <c r="D163" s="1"/>
      <c r="O163" s="2"/>
      <c r="P163" s="2"/>
      <c r="Q163" s="3"/>
    </row>
    <row r="164" spans="4:17" x14ac:dyDescent="0.25">
      <c r="D164" s="1"/>
      <c r="O164" s="2"/>
      <c r="P164" s="2"/>
      <c r="Q164" s="3"/>
    </row>
    <row r="165" spans="4:17" x14ac:dyDescent="0.25">
      <c r="D165" s="1"/>
      <c r="O165" s="2"/>
      <c r="P165" s="2"/>
      <c r="Q165" s="3"/>
    </row>
    <row r="166" spans="4:17" x14ac:dyDescent="0.25">
      <c r="D166" s="1"/>
      <c r="O166" s="2"/>
      <c r="P166" s="2"/>
      <c r="Q166" s="3"/>
    </row>
    <row r="167" spans="4:17" x14ac:dyDescent="0.25">
      <c r="D167" s="1"/>
      <c r="O167" s="2"/>
      <c r="P167" s="2"/>
      <c r="Q167" s="3"/>
    </row>
    <row r="168" spans="4:17" x14ac:dyDescent="0.25">
      <c r="D168" s="1"/>
      <c r="O168" s="2"/>
      <c r="P168" s="2"/>
      <c r="Q168" s="3"/>
    </row>
    <row r="169" spans="4:17" x14ac:dyDescent="0.25">
      <c r="D169" s="1"/>
      <c r="O169" s="2"/>
      <c r="P169" s="2"/>
      <c r="Q169" s="3"/>
    </row>
    <row r="170" spans="4:17" x14ac:dyDescent="0.25">
      <c r="D170" s="1"/>
      <c r="O170" s="2"/>
      <c r="P170" s="2"/>
      <c r="Q170" s="3"/>
    </row>
    <row r="171" spans="4:17" x14ac:dyDescent="0.25">
      <c r="D171" s="1"/>
      <c r="O171" s="2"/>
      <c r="P171" s="2"/>
      <c r="Q171" s="3"/>
    </row>
    <row r="172" spans="4:17" x14ac:dyDescent="0.25">
      <c r="D172" s="1"/>
      <c r="O172" s="2"/>
      <c r="P172" s="2"/>
      <c r="Q172" s="3"/>
    </row>
    <row r="173" spans="4:17" x14ac:dyDescent="0.25">
      <c r="D173" s="1"/>
      <c r="O173" s="2"/>
      <c r="P173" s="2"/>
      <c r="Q173" s="3"/>
    </row>
    <row r="174" spans="4:17" x14ac:dyDescent="0.25">
      <c r="D174" s="1"/>
      <c r="O174" s="2"/>
      <c r="P174" s="2"/>
      <c r="Q174" s="3"/>
    </row>
    <row r="175" spans="4:17" x14ac:dyDescent="0.25">
      <c r="D175" s="1"/>
      <c r="O175" s="2"/>
      <c r="P175" s="2"/>
      <c r="Q175" s="3"/>
    </row>
    <row r="176" spans="4:17" x14ac:dyDescent="0.25">
      <c r="D176" s="1"/>
      <c r="O176" s="2"/>
      <c r="P176" s="2"/>
      <c r="Q176" s="3"/>
    </row>
    <row r="177" spans="4:17" x14ac:dyDescent="0.25">
      <c r="D177" s="1"/>
      <c r="O177" s="2"/>
      <c r="P177" s="2"/>
      <c r="Q177" s="3"/>
    </row>
    <row r="178" spans="4:17" x14ac:dyDescent="0.25">
      <c r="D178" s="1"/>
      <c r="O178" s="2"/>
      <c r="P178" s="2"/>
      <c r="Q178" s="3"/>
    </row>
    <row r="179" spans="4:17" x14ac:dyDescent="0.25">
      <c r="D179" s="1"/>
      <c r="O179" s="2"/>
      <c r="P179" s="2"/>
      <c r="Q179" s="3"/>
    </row>
    <row r="180" spans="4:17" x14ac:dyDescent="0.25">
      <c r="D180" s="1"/>
      <c r="O180" s="2"/>
      <c r="P180" s="2"/>
      <c r="Q180" s="3"/>
    </row>
    <row r="181" spans="4:17" x14ac:dyDescent="0.25">
      <c r="D181" s="1"/>
      <c r="O181" s="2"/>
      <c r="P181" s="2"/>
      <c r="Q181" s="3"/>
    </row>
    <row r="182" spans="4:17" x14ac:dyDescent="0.25">
      <c r="D182" s="1"/>
      <c r="O182" s="2"/>
      <c r="P182" s="2"/>
      <c r="Q182" s="3"/>
    </row>
    <row r="183" spans="4:17" x14ac:dyDescent="0.25">
      <c r="D183" s="1"/>
      <c r="O183" s="2"/>
      <c r="P183" s="2"/>
      <c r="Q183" s="3"/>
    </row>
    <row r="184" spans="4:17" x14ac:dyDescent="0.25">
      <c r="D184" s="1"/>
      <c r="O184" s="2"/>
      <c r="P184" s="2"/>
      <c r="Q184" s="3"/>
    </row>
    <row r="185" spans="4:17" x14ac:dyDescent="0.25">
      <c r="D185" s="1"/>
      <c r="O185" s="2"/>
      <c r="P185" s="2"/>
      <c r="Q185" s="3"/>
    </row>
    <row r="186" spans="4:17" x14ac:dyDescent="0.25">
      <c r="D186" s="1"/>
      <c r="O186" s="2"/>
      <c r="P186" s="2"/>
      <c r="Q186" s="3"/>
    </row>
    <row r="187" spans="4:17" x14ac:dyDescent="0.25">
      <c r="D187" s="1"/>
      <c r="O187" s="2"/>
      <c r="P187" s="2"/>
      <c r="Q187" s="3"/>
    </row>
    <row r="188" spans="4:17" x14ac:dyDescent="0.25">
      <c r="D188" s="1"/>
      <c r="O188" s="2"/>
      <c r="P188" s="2"/>
      <c r="Q188" s="3"/>
    </row>
    <row r="189" spans="4:17" x14ac:dyDescent="0.25">
      <c r="D189" s="1"/>
      <c r="O189" s="2"/>
      <c r="P189" s="2"/>
      <c r="Q189" s="3"/>
    </row>
    <row r="190" spans="4:17" x14ac:dyDescent="0.25">
      <c r="D190" s="1"/>
      <c r="O190" s="2"/>
      <c r="P190" s="2"/>
      <c r="Q190" s="3"/>
    </row>
    <row r="191" spans="4:17" x14ac:dyDescent="0.25">
      <c r="D191" s="1"/>
      <c r="O191" s="2"/>
      <c r="P191" s="2"/>
      <c r="Q191" s="3"/>
    </row>
    <row r="192" spans="4:17" x14ac:dyDescent="0.25">
      <c r="D192" s="1"/>
      <c r="O192" s="2"/>
      <c r="P192" s="2"/>
      <c r="Q192" s="3"/>
    </row>
    <row r="193" spans="4:17" x14ac:dyDescent="0.25">
      <c r="D193" s="1"/>
      <c r="O193" s="2"/>
      <c r="P193" s="2"/>
      <c r="Q193" s="3"/>
    </row>
    <row r="194" spans="4:17" x14ac:dyDescent="0.25">
      <c r="D194" s="1"/>
      <c r="O194" s="2"/>
      <c r="P194" s="2"/>
      <c r="Q194" s="3"/>
    </row>
    <row r="195" spans="4:17" x14ac:dyDescent="0.25">
      <c r="D195" s="1"/>
      <c r="O195" s="2"/>
      <c r="P195" s="2"/>
      <c r="Q195" s="3"/>
    </row>
    <row r="196" spans="4:17" x14ac:dyDescent="0.25">
      <c r="D196" s="1"/>
      <c r="O196" s="2"/>
      <c r="P196" s="2"/>
      <c r="Q196" s="3"/>
    </row>
    <row r="197" spans="4:17" x14ac:dyDescent="0.25">
      <c r="D197" s="1"/>
      <c r="O197" s="2"/>
      <c r="P197" s="2"/>
      <c r="Q197" s="3"/>
    </row>
    <row r="198" spans="4:17" x14ac:dyDescent="0.25">
      <c r="D198" s="1"/>
      <c r="O198" s="2"/>
      <c r="P198" s="2"/>
      <c r="Q198" s="3"/>
    </row>
    <row r="199" spans="4:17" x14ac:dyDescent="0.25">
      <c r="D199" s="1"/>
      <c r="O199" s="2"/>
      <c r="P199" s="2"/>
      <c r="Q199" s="3"/>
    </row>
    <row r="200" spans="4:17" x14ac:dyDescent="0.25">
      <c r="D200" s="1"/>
      <c r="O200" s="2"/>
      <c r="P200" s="2"/>
      <c r="Q200" s="3"/>
    </row>
    <row r="201" spans="4:17" x14ac:dyDescent="0.25">
      <c r="D201" s="1"/>
      <c r="O201" s="2"/>
      <c r="P201" s="2"/>
      <c r="Q201" s="3"/>
    </row>
    <row r="202" spans="4:17" x14ac:dyDescent="0.25">
      <c r="D202" s="1"/>
      <c r="O202" s="2"/>
      <c r="P202" s="2"/>
      <c r="Q202" s="3"/>
    </row>
    <row r="203" spans="4:17" x14ac:dyDescent="0.25">
      <c r="D203" s="1"/>
      <c r="O203" s="2"/>
      <c r="P203" s="2"/>
      <c r="Q203" s="3"/>
    </row>
    <row r="204" spans="4:17" x14ac:dyDescent="0.25">
      <c r="D204" s="1"/>
      <c r="O204" s="2"/>
      <c r="P204" s="2"/>
      <c r="Q204" s="3"/>
    </row>
    <row r="205" spans="4:17" x14ac:dyDescent="0.25">
      <c r="D205" s="1"/>
      <c r="O205" s="2"/>
      <c r="P205" s="2"/>
      <c r="Q205" s="3"/>
    </row>
    <row r="206" spans="4:17" x14ac:dyDescent="0.25">
      <c r="D206" s="1"/>
      <c r="O206" s="2"/>
      <c r="P206" s="2"/>
      <c r="Q206" s="3"/>
    </row>
    <row r="207" spans="4:17" x14ac:dyDescent="0.25">
      <c r="D207" s="1"/>
      <c r="O207" s="2"/>
      <c r="P207" s="2"/>
      <c r="Q207" s="3"/>
    </row>
    <row r="208" spans="4:17" x14ac:dyDescent="0.25">
      <c r="D208" s="1"/>
      <c r="O208" s="2"/>
      <c r="P208" s="2"/>
      <c r="Q208" s="3"/>
    </row>
    <row r="209" spans="4:17" x14ac:dyDescent="0.25">
      <c r="D209" s="1"/>
      <c r="O209" s="2"/>
      <c r="P209" s="2"/>
      <c r="Q209" s="3"/>
    </row>
  </sheetData>
  <autoFilter ref="A1:N209" xr:uid="{8E0052F0-AF1E-40F6-9840-873309360001}">
    <sortState xmlns:xlrd2="http://schemas.microsoft.com/office/spreadsheetml/2017/richdata2" ref="A2:N209">
      <sortCondition ref="D1:D209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elon musk</cp:lastModifiedBy>
  <dcterms:created xsi:type="dcterms:W3CDTF">2024-06-06T21:59:45Z</dcterms:created>
  <dcterms:modified xsi:type="dcterms:W3CDTF">2024-06-07T10:39:54Z</dcterms:modified>
</cp:coreProperties>
</file>