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R:\GitHub\Data_phD\Data\Geology\"/>
    </mc:Choice>
  </mc:AlternateContent>
  <bookViews>
    <workbookView xWindow="0" yWindow="0" windowWidth="1332" windowHeight="0" tabRatio="461" activeTab="2"/>
  </bookViews>
  <sheets>
    <sheet name="Geoindex Data" sheetId="12" r:id="rId1"/>
    <sheet name="Data_T" sheetId="1" r:id="rId2"/>
    <sheet name="Data_T (2)" sheetId="14" r:id="rId3"/>
    <sheet name="Log" sheetId="3" r:id="rId4"/>
    <sheet name="Farr et al Tgradient" sheetId="13" r:id="rId5"/>
  </sheets>
  <definedNames>
    <definedName name="_xlchart.v1.0" hidden="1">'Data_T (2)'!$K$2</definedName>
    <definedName name="_xlchart.v1.1" hidden="1">'Data_T (2)'!$L$2:$L$26</definedName>
    <definedName name="_xlchart.v1.2" hidden="1">'Data_T (2)'!$M$2:$M$26</definedName>
    <definedName name="_xlchart.v1.3" hidden="1">'Data_T (2)'!$T$2:$T$7</definedName>
    <definedName name="_xlchart.v1.4" hidden="1">'Data_T (2)'!$U$2:$U$7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3" l="1"/>
  <c r="K24" i="3"/>
  <c r="K3" i="3" l="1"/>
  <c r="K5" i="3"/>
  <c r="K6" i="3"/>
  <c r="K8" i="3"/>
  <c r="K9" i="3"/>
  <c r="K2" i="3"/>
  <c r="C104" i="3" l="1"/>
  <c r="C105" i="3"/>
  <c r="C107" i="3"/>
  <c r="C109" i="3"/>
  <c r="C110" i="3"/>
  <c r="H69" i="1" l="1"/>
  <c r="H108" i="1"/>
  <c r="H52" i="1"/>
  <c r="H53" i="1"/>
  <c r="H54" i="1"/>
  <c r="H55" i="1"/>
  <c r="H56" i="1"/>
  <c r="H58" i="1"/>
  <c r="H59" i="1"/>
  <c r="H60" i="1"/>
  <c r="H61" i="1"/>
  <c r="H62" i="1"/>
  <c r="H63" i="1"/>
  <c r="H64" i="1"/>
  <c r="H66" i="1"/>
  <c r="H31" i="1"/>
  <c r="H33" i="1"/>
  <c r="H35" i="1"/>
  <c r="H47" i="1" s="1"/>
  <c r="H38" i="1"/>
  <c r="H42" i="1"/>
  <c r="H43" i="1"/>
  <c r="H44" i="1"/>
  <c r="H45" i="1"/>
  <c r="H19" i="1"/>
  <c r="H20" i="1"/>
  <c r="H21" i="1"/>
  <c r="H22" i="1"/>
  <c r="H23" i="1"/>
  <c r="H24" i="1"/>
  <c r="H25" i="1"/>
  <c r="H14" i="1"/>
  <c r="H3" i="1"/>
  <c r="H74" i="1" l="1"/>
  <c r="H27" i="1"/>
</calcChain>
</file>

<file path=xl/sharedStrings.xml><?xml version="1.0" encoding="utf-8"?>
<sst xmlns="http://schemas.openxmlformats.org/spreadsheetml/2006/main" count="1379" uniqueCount="826">
  <si>
    <t>Logger data</t>
  </si>
  <si>
    <t>Type</t>
  </si>
  <si>
    <t>date min</t>
  </si>
  <si>
    <t>dat max</t>
  </si>
  <si>
    <t>min T</t>
  </si>
  <si>
    <t>average T</t>
  </si>
  <si>
    <t>max T</t>
  </si>
  <si>
    <t>Depth</t>
  </si>
  <si>
    <t>MWT</t>
  </si>
  <si>
    <t>BHT</t>
  </si>
  <si>
    <t>LOG</t>
  </si>
  <si>
    <t>ECT LOG</t>
  </si>
  <si>
    <t>Easington</t>
  </si>
  <si>
    <t>water level</t>
  </si>
  <si>
    <t>Logger</t>
  </si>
  <si>
    <t>104 to 106 mBGL</t>
  </si>
  <si>
    <t>Eldinhaugh Discharge</t>
  </si>
  <si>
    <t>Niddrie</t>
  </si>
  <si>
    <t>Joppa Day Level Discharge</t>
  </si>
  <si>
    <t>Eastfield BH</t>
  </si>
  <si>
    <t>Sheriffalll Main Bore</t>
  </si>
  <si>
    <t>VST</t>
  </si>
  <si>
    <t>poor in limestone down to 620 m</t>
  </si>
  <si>
    <t xml:space="preserve">Auchedinny </t>
  </si>
  <si>
    <t>Horden shaft</t>
  </si>
  <si>
    <t>4,68 to 170,8 mBGL</t>
  </si>
  <si>
    <t>46,5 to 230 mBGL</t>
  </si>
  <si>
    <t>22,5 to 64,5 mBGL</t>
  </si>
  <si>
    <t>-18 to -317 mAOD</t>
  </si>
  <si>
    <t>-16 to -316 mAOD</t>
  </si>
  <si>
    <t>-17 to -313 mAOD</t>
  </si>
  <si>
    <t>-13,55 to -316 mAOD</t>
  </si>
  <si>
    <t>-11 to -342 mAOD</t>
  </si>
  <si>
    <t>-15 to -316 mAOD</t>
  </si>
  <si>
    <t>77 mAOD / 13 mAOD</t>
  </si>
  <si>
    <t>Hawthorn</t>
  </si>
  <si>
    <t>-10 mAOD/13mBGL</t>
  </si>
  <si>
    <t>at 250mm</t>
  </si>
  <si>
    <t>113mBGL/1mAOD</t>
  </si>
  <si>
    <t>Dawdon</t>
  </si>
  <si>
    <t>-18 mAOD</t>
  </si>
  <si>
    <t>-108 to -486 mAOD</t>
  </si>
  <si>
    <t>-27 to -484 mAOD</t>
  </si>
  <si>
    <t>-25 to -484 mAOD</t>
  </si>
  <si>
    <t>-7 to -484 mAOD</t>
  </si>
  <si>
    <t>-6 to -477 mAOD</t>
  </si>
  <si>
    <t>-8to -464 mAOD</t>
  </si>
  <si>
    <t>South Hetton</t>
  </si>
  <si>
    <t>Monktonhall shaft No1 / Bore 5/76)</t>
  </si>
  <si>
    <t>Balgone Dalginch</t>
  </si>
  <si>
    <t>Cameron*</t>
  </si>
  <si>
    <t>Leven4*</t>
  </si>
  <si>
    <t>BORELAND*</t>
  </si>
  <si>
    <t>Thornton Bridge*</t>
  </si>
  <si>
    <t>Thornton Farm*</t>
  </si>
  <si>
    <t>Wellsgreen*</t>
  </si>
  <si>
    <t>Lochhead</t>
  </si>
  <si>
    <t>EQM</t>
  </si>
  <si>
    <t>Frances *boreland</t>
  </si>
  <si>
    <t>Michael *lochhead</t>
  </si>
  <si>
    <t>Mackies Mill*</t>
  </si>
  <si>
    <t>Bilston Glen*</t>
  </si>
  <si>
    <t>Easthouses*</t>
  </si>
  <si>
    <t>Lady Victoria*</t>
  </si>
  <si>
    <t>Midlothian*</t>
  </si>
  <si>
    <t>Cousland N°5*</t>
  </si>
  <si>
    <t>Cousland N°6*</t>
  </si>
  <si>
    <t>Spilmersford*</t>
  </si>
  <si>
    <t>range measurements</t>
  </si>
  <si>
    <t>Grad T</t>
  </si>
  <si>
    <t>Polkemmet No1 Shaft*</t>
  </si>
  <si>
    <t>DST</t>
  </si>
  <si>
    <t>Queenslie*No4 Bore</t>
  </si>
  <si>
    <t>Bargeddie No1*</t>
  </si>
  <si>
    <t>Hallside*</t>
  </si>
  <si>
    <t>Salsburgh 1A*</t>
  </si>
  <si>
    <t>Salsburgh 2*</t>
  </si>
  <si>
    <t>Kingshill *kingshillColl / heartfield</t>
  </si>
  <si>
    <t>Rasiehill*</t>
  </si>
  <si>
    <t>Mosside*</t>
  </si>
  <si>
    <t>Whitrigg*</t>
  </si>
  <si>
    <t>Blackwood *southfield Bore</t>
  </si>
  <si>
    <t>http://scans.bgs.ac.uk/sobi_scans/boreholes/708606/images/12370257.html</t>
  </si>
  <si>
    <t>http://scans.bgs.ac.uk/sobi_scans/boreholes/959181/images/12343900.html</t>
  </si>
  <si>
    <t>Douglas discharge*</t>
  </si>
  <si>
    <t>Tollcross Burn *QUEENSLIE No3</t>
  </si>
  <si>
    <t>Wilsontown (raw discharge)</t>
  </si>
  <si>
    <t>Randolph*</t>
  </si>
  <si>
    <t>http://scans.bgs.ac.uk/sobi_scans/boreholes/851526/images/12309279.html</t>
  </si>
  <si>
    <t>WindyGates*</t>
  </si>
  <si>
    <t>Balfour*</t>
  </si>
  <si>
    <t>http://scans.bgs.ac.uk/sobi_scans/boreholes/858681/images/12417780.html</t>
  </si>
  <si>
    <t>data to buy</t>
  </si>
  <si>
    <t>Balgon Muirespot *</t>
  </si>
  <si>
    <t>bad data: http://scans.bgs.ac.uk/sobi_scans/boreholes/1021072/images/12346868.html</t>
  </si>
  <si>
    <t>bad data : http://scans.bgs.ac.uk/sobi_scans/boreholes/864124/images/12353629.html</t>
  </si>
  <si>
    <t>bad data: http://scans.bgs.ac.uk/sobi_scans/boreholes/860433/images/12364948.html</t>
  </si>
  <si>
    <t>12 mAOD / 16 mBGL</t>
  </si>
  <si>
    <t>10.61 to 12.75mAOD</t>
  </si>
  <si>
    <t>34 mAOD</t>
  </si>
  <si>
    <t>212 mBGL</t>
  </si>
  <si>
    <t>133mBGL</t>
  </si>
  <si>
    <t>114mBGL</t>
  </si>
  <si>
    <t>55 mBGL / 39 mAOD</t>
  </si>
  <si>
    <t>23,6 m BGL</t>
  </si>
  <si>
    <t>28.02 to 30.3mAOD</t>
  </si>
  <si>
    <t>Blindwells BH 5A</t>
  </si>
  <si>
    <t>15 mBGL</t>
  </si>
  <si>
    <t xml:space="preserve">Blindwells BH </t>
  </si>
  <si>
    <t>18 mBGL</t>
  </si>
  <si>
    <t>depth of the High Main : stable temperature</t>
  </si>
  <si>
    <t>Fordell Upper Discharge</t>
  </si>
  <si>
    <t xml:space="preserve">pumped 180 </t>
  </si>
  <si>
    <t>10 mBGL</t>
  </si>
  <si>
    <t>pumped 50 L/s</t>
  </si>
  <si>
    <t>Monckton Coke Works BH</t>
  </si>
  <si>
    <t>275 mBGL</t>
  </si>
  <si>
    <t>2 mBGL</t>
  </si>
  <si>
    <t>60 mBGL</t>
  </si>
  <si>
    <t>1.86 to 2.62mAOD</t>
  </si>
  <si>
    <t xml:space="preserve"> 300.3mBGL and 379.0mBGL</t>
  </si>
  <si>
    <t>pumped 30</t>
  </si>
  <si>
    <t>Pumped 80</t>
  </si>
  <si>
    <t>Pumped 8</t>
  </si>
  <si>
    <t>Pumped 40</t>
  </si>
  <si>
    <t>T 100m</t>
  </si>
  <si>
    <t>shale and sts mainly</t>
  </si>
  <si>
    <t>riggonhead/saton:</t>
  </si>
  <si>
    <t>--&gt; fakes, coal and sandstone</t>
  </si>
  <si>
    <t>CK</t>
  </si>
  <si>
    <t>Blythwood</t>
  </si>
  <si>
    <t>Highhouse</t>
  </si>
  <si>
    <t>Pumpherston</t>
  </si>
  <si>
    <t>Maryhill</t>
  </si>
  <si>
    <t>Old Fordell (Junckies)</t>
  </si>
  <si>
    <t>Dalkeith Brewerie LOG: sds and limestone</t>
  </si>
  <si>
    <t>AUCHENNIDY</t>
  </si>
  <si>
    <t>BATES</t>
  </si>
  <si>
    <t>BILSTON_GLEN</t>
  </si>
  <si>
    <t>CAMERON</t>
  </si>
  <si>
    <t>CHATERSHAUGH</t>
  </si>
  <si>
    <t>DAWDON</t>
  </si>
  <si>
    <t>EASINGTON</t>
  </si>
  <si>
    <t>EASTHOUSES</t>
  </si>
  <si>
    <t>ELDON</t>
  </si>
  <si>
    <t>FRANCES</t>
  </si>
  <si>
    <t>HALLSIDE</t>
  </si>
  <si>
    <t>HORDEN</t>
  </si>
  <si>
    <t>HOUGHTON</t>
  </si>
  <si>
    <t>LADYSMITH</t>
  </si>
  <si>
    <t>LADY_VICT</t>
  </si>
  <si>
    <t>LOCHHEAD</t>
  </si>
  <si>
    <t>LUMLEY6</t>
  </si>
  <si>
    <t>MONKTONHALL</t>
  </si>
  <si>
    <t>PUMPHERSTON</t>
  </si>
  <si>
    <t>QUEENSLIE</t>
  </si>
  <si>
    <t>RANDOLPH</t>
  </si>
  <si>
    <t>SEAFIELD</t>
  </si>
  <si>
    <t>SHERIFFALL</t>
  </si>
  <si>
    <t>SPILMERSFORD</t>
  </si>
  <si>
    <t>THORNTON_BRIDGE</t>
  </si>
  <si>
    <t>THORNTON_FARM</t>
  </si>
  <si>
    <t>WELLSGREEN</t>
  </si>
  <si>
    <t>WESTOE</t>
  </si>
  <si>
    <t>Thrislingston</t>
  </si>
  <si>
    <t>geology</t>
  </si>
  <si>
    <t>syncline</t>
  </si>
  <si>
    <t>dykes</t>
  </si>
  <si>
    <t>wellsgreen</t>
  </si>
  <si>
    <t>fault</t>
  </si>
  <si>
    <t>-</t>
  </si>
  <si>
    <t>LOG Niddrie</t>
  </si>
  <si>
    <t>Eastfield</t>
  </si>
  <si>
    <t>faults</t>
  </si>
  <si>
    <t>Frances</t>
  </si>
  <si>
    <t>Monktonhall</t>
  </si>
  <si>
    <t>(Blindwells)</t>
  </si>
  <si>
    <t>depth</t>
  </si>
  <si>
    <t>whitburn</t>
  </si>
  <si>
    <t xml:space="preserve"> </t>
  </si>
  <si>
    <t xml:space="preserve">Fifeshire </t>
  </si>
  <si>
    <t>Farr et al</t>
  </si>
  <si>
    <t>South Hetton / Hetton</t>
  </si>
  <si>
    <t>Bilston Glen</t>
  </si>
  <si>
    <t xml:space="preserve">Dysart BH - WL logger </t>
  </si>
  <si>
    <t>WL Logger</t>
  </si>
  <si>
    <t>Eldinghaugh discharge</t>
  </si>
  <si>
    <t>On site monitoring</t>
  </si>
  <si>
    <t>WL logger</t>
  </si>
  <si>
    <t>Kings Hill discharge</t>
  </si>
  <si>
    <t>Joppa Day level</t>
  </si>
  <si>
    <t>Burley T°</t>
  </si>
  <si>
    <t>Burley Depth</t>
  </si>
  <si>
    <t>Lady Victoria</t>
  </si>
  <si>
    <t>Moncktonhall</t>
  </si>
  <si>
    <t>Hapton</t>
  </si>
  <si>
    <t>Burley gradient</t>
  </si>
  <si>
    <t>NT 2996 6320</t>
  </si>
  <si>
    <t>NS 8166 6486</t>
  </si>
  <si>
    <t>NS 6694 5975</t>
  </si>
  <si>
    <t>NS 6466 6598</t>
  </si>
  <si>
    <t>NT 2496 6125</t>
  </si>
  <si>
    <t>NT 3294 6666</t>
  </si>
  <si>
    <t>NT 4570 6902</t>
  </si>
  <si>
    <t>NT 0733 6979</t>
  </si>
  <si>
    <t>NT 2889 9722</t>
  </si>
  <si>
    <t>NT 2969 9761</t>
  </si>
  <si>
    <t>NT 3214 9050</t>
  </si>
  <si>
    <t>NT 3342 9833</t>
  </si>
  <si>
    <t>NT 3150 8923</t>
  </si>
  <si>
    <t>NT 3219 9659</t>
  </si>
  <si>
    <t>NT 3264 7297</t>
  </si>
  <si>
    <t>Heat flux</t>
  </si>
  <si>
    <t>Balfour</t>
  </si>
  <si>
    <t>Boreland</t>
  </si>
  <si>
    <t>Glenrothes</t>
  </si>
  <si>
    <t>Livingston</t>
  </si>
  <si>
    <t>Clachie Bridge</t>
  </si>
  <si>
    <t>South Balgray</t>
  </si>
  <si>
    <t>NS 5000 7500</t>
  </si>
  <si>
    <t>Blythswood</t>
  </si>
  <si>
    <t>NS 5003 6823</t>
  </si>
  <si>
    <t>Barnhill</t>
  </si>
  <si>
    <t>Hurlet</t>
  </si>
  <si>
    <t>NS 5010 6120</t>
  </si>
  <si>
    <t>NS 5718 6856</t>
  </si>
  <si>
    <t>64-72</t>
  </si>
  <si>
    <t>52-59</t>
  </si>
  <si>
    <t>k (BH arithmetic mean)</t>
  </si>
  <si>
    <t>Benfield (1939)</t>
  </si>
  <si>
    <t>Anderson (1940)</t>
  </si>
  <si>
    <t>Oxburgh and others (1980)</t>
  </si>
  <si>
    <t>Burley ey al., 1984 (Rollin 1987 and Downing and Gray 1986 - Gillespie et al., 2013)</t>
  </si>
  <si>
    <t>NO 2561 0314</t>
  </si>
  <si>
    <t>BGS</t>
  </si>
  <si>
    <t>T°C</t>
  </si>
  <si>
    <t>Gradient</t>
  </si>
  <si>
    <t>Flux</t>
  </si>
  <si>
    <t>North Seaton (Prestwich 1886)</t>
  </si>
  <si>
    <t>Killingworth</t>
  </si>
  <si>
    <t>Bolden Coll NZ 3466 23</t>
  </si>
  <si>
    <t>Hetton</t>
  </si>
  <si>
    <t>Hetton Colliery</t>
  </si>
  <si>
    <t xml:space="preserve">South Hetton Colliery </t>
  </si>
  <si>
    <t>Bolden Coll NZ 3466 24</t>
  </si>
  <si>
    <t>Bolden Coll NZ 3466 25</t>
  </si>
  <si>
    <t>Bolden Coll NZ 3466 26</t>
  </si>
  <si>
    <t>Bolden Coll NZ 3466 27</t>
  </si>
  <si>
    <t>K</t>
  </si>
  <si>
    <t>Wheildon et al., 1985</t>
  </si>
  <si>
    <t>Oxburgh (1982)</t>
  </si>
  <si>
    <t>Borehole</t>
  </si>
  <si>
    <t>Kipperoch Borehole</t>
  </si>
  <si>
    <t>Burley et al., 1984 &amp; Oxburgh (1982)</t>
  </si>
  <si>
    <t>Gebski et al., 1987</t>
  </si>
  <si>
    <t>LOTHIAN</t>
  </si>
  <si>
    <t>Spilmersford</t>
  </si>
  <si>
    <t>NT46NE73</t>
  </si>
  <si>
    <t>http://scans.bgs.ac.uk/sobi_scans/boreholes/700194/images/18638355.html</t>
  </si>
  <si>
    <t>99 pages</t>
  </si>
  <si>
    <t>Bilston glen U/G Down Bore</t>
  </si>
  <si>
    <t>NT36NW216</t>
  </si>
  <si>
    <t>Bilston glen U/G No1 Shaft</t>
  </si>
  <si>
    <t>NT26NE82</t>
  </si>
  <si>
    <t>Bilston glen U/G No2 Shaft</t>
  </si>
  <si>
    <t>NT26NE83</t>
  </si>
  <si>
    <t>Auchedinny</t>
  </si>
  <si>
    <t>NT26SW81</t>
  </si>
  <si>
    <t>Saton 2</t>
  </si>
  <si>
    <t>NT47NW9</t>
  </si>
  <si>
    <t>Riggonhead</t>
  </si>
  <si>
    <t>NT47SW5</t>
  </si>
  <si>
    <t>Monktonhall shaft No1</t>
  </si>
  <si>
    <t>NT37SW62</t>
  </si>
  <si>
    <t>NT37SW63</t>
  </si>
  <si>
    <t>SheriffhallMainsBore</t>
  </si>
  <si>
    <t>NT36NW47</t>
  </si>
  <si>
    <t>lady victoria</t>
  </si>
  <si>
    <t>NT36NW269</t>
  </si>
  <si>
    <t>Monktonhall bore 5/76</t>
  </si>
  <si>
    <t>NT36NW245</t>
  </si>
  <si>
    <t>Spilmersford 5</t>
  </si>
  <si>
    <t>Eastfield bore</t>
  </si>
  <si>
    <t>NT37SW246</t>
  </si>
  <si>
    <t>http://scans.bgs.ac.uk/sobi_scans/boreholes/971730/images/12416563.html</t>
  </si>
  <si>
    <t>34 pages</t>
  </si>
  <si>
    <t>Easthouses</t>
  </si>
  <si>
    <t>NT36NW58</t>
  </si>
  <si>
    <t>Easthouses coll</t>
  </si>
  <si>
    <t>NT36NW62</t>
  </si>
  <si>
    <t>Cousland 5</t>
  </si>
  <si>
    <t>NT36NE241</t>
  </si>
  <si>
    <t>Cousland 6</t>
  </si>
  <si>
    <t>NT36NE133</t>
  </si>
  <si>
    <t>Glenesk No1</t>
  </si>
  <si>
    <t>NT36NW14</t>
  </si>
  <si>
    <t>http://scans.bgs.ac.uk/sobi_scans/boreholes/951213/images/12411826.html</t>
  </si>
  <si>
    <t>LADY VICT COLL NEW PIT SECT</t>
  </si>
  <si>
    <t>http://scans.bgs.ac.uk/sobi_scans/boreholes/904603/images/12413964.html</t>
  </si>
  <si>
    <t>Midlothian No6</t>
  </si>
  <si>
    <t>http://scans.bgs.ac.uk/sobi_scans/boreholes/844496/images/12412827.html</t>
  </si>
  <si>
    <t>DALKEITH BREWERY</t>
  </si>
  <si>
    <t>http://scans.bgs.ac.uk/sobi_scans/boreholes/951285/images/12412017.html</t>
  </si>
  <si>
    <t>FIFE</t>
  </si>
  <si>
    <t>NO30SW99</t>
  </si>
  <si>
    <t>Leven4</t>
  </si>
  <si>
    <t>NT39NE20</t>
  </si>
  <si>
    <t>Cameron</t>
  </si>
  <si>
    <t>NT39NW380</t>
  </si>
  <si>
    <t>Cowdenbath No7</t>
  </si>
  <si>
    <t>NT19SE376</t>
  </si>
  <si>
    <t>Minto Pit No2</t>
  </si>
  <si>
    <t>NT29SW12</t>
  </si>
  <si>
    <t>Kinglassie No1</t>
  </si>
  <si>
    <t>NT29NW354</t>
  </si>
  <si>
    <t>Diamond bore lochhead</t>
  </si>
  <si>
    <t>NT09SE165</t>
  </si>
  <si>
    <t>Lochhead Bore</t>
  </si>
  <si>
    <t>NT39NW136</t>
  </si>
  <si>
    <t>http://scans.bgs.ac.uk/sobi_scans/boreholes/859053/images/12418098.html</t>
  </si>
  <si>
    <t>NT39SW102</t>
  </si>
  <si>
    <t>Wellsgreen No1</t>
  </si>
  <si>
    <t>NT39NW381</t>
  </si>
  <si>
    <t>Randolph Pit</t>
  </si>
  <si>
    <t>NT39NW319</t>
  </si>
  <si>
    <t>Boreland Bore</t>
  </si>
  <si>
    <t>NT39SW44</t>
  </si>
  <si>
    <t>http://scans.bgs.ac.uk/sobi_scans/boreholes/759201/images/12418675.html</t>
  </si>
  <si>
    <t>Seafield Bore</t>
  </si>
  <si>
    <t>NT38NW10</t>
  </si>
  <si>
    <t>Thornton Bridge</t>
  </si>
  <si>
    <t>NT29NE69</t>
  </si>
  <si>
    <t>Dolerite</t>
  </si>
  <si>
    <t>Thornton Farm</t>
  </si>
  <si>
    <t>NT29NE68</t>
  </si>
  <si>
    <t>CLACKMANNAN</t>
  </si>
  <si>
    <t>Piper sink bore</t>
  </si>
  <si>
    <t>NS98NW195</t>
  </si>
  <si>
    <t>Piper pool No1/67 Bore</t>
  </si>
  <si>
    <t>NS99SE146</t>
  </si>
  <si>
    <t>Woodside Farm 2</t>
  </si>
  <si>
    <t>NS99SE141</t>
  </si>
  <si>
    <t>http://scans.bgs.ac.uk/sobi_scans/boreholes/755919/images/12383866.html</t>
  </si>
  <si>
    <t>Shannockhill No1</t>
  </si>
  <si>
    <t>NS99NW188</t>
  </si>
  <si>
    <t>Gartenkeir No1/77</t>
  </si>
  <si>
    <t>NS99SW290</t>
  </si>
  <si>
    <t>Tillicourt bore 1/78</t>
  </si>
  <si>
    <t>NS99NW190</t>
  </si>
  <si>
    <t>http://scans.bgs.ac.uk/sobi_scans/boreholes/791097/images/12383205.html</t>
  </si>
  <si>
    <t>Balgonie</t>
  </si>
  <si>
    <t>NS98NE20</t>
  </si>
  <si>
    <t>Tullibody No. 1/78</t>
  </si>
  <si>
    <t>NS89NE99</t>
  </si>
  <si>
    <t>http://scans.bgs.ac.uk/sobi_scans/boreholes/774782/images/12373054.html</t>
  </si>
  <si>
    <t>DOUGLAS</t>
  </si>
  <si>
    <t>Eggerton Bore</t>
  </si>
  <si>
    <t>NS83SE39</t>
  </si>
  <si>
    <t>http://scans.bgs.ac.uk/sobi_scans/boreholes/748896/images/12363513.html</t>
  </si>
  <si>
    <t>Stoneyknowes BH</t>
  </si>
  <si>
    <t>NS83NE83</t>
  </si>
  <si>
    <t>http://scans.bgs.ac.uk/sobi_scans/boreholes/727945/images/12363038.html</t>
  </si>
  <si>
    <t>Douglas pit</t>
  </si>
  <si>
    <t>NS83NE46</t>
  </si>
  <si>
    <t>CENTRAL</t>
  </si>
  <si>
    <t>Peathill bore</t>
  </si>
  <si>
    <t>NS67SE118</t>
  </si>
  <si>
    <t>http://scans.bgs.ac.uk/sobi_scans/boreholes/837258/images/12350199.html</t>
  </si>
  <si>
    <t>Queenslie No3 Bore</t>
  </si>
  <si>
    <t>NS66SE50</t>
  </si>
  <si>
    <t>http://scans.bgs.ac.uk/sobi_scans/boreholes/1020966/images/12346845.html</t>
  </si>
  <si>
    <t>Hartfield No1 Bore</t>
  </si>
  <si>
    <t>NS85SE175</t>
  </si>
  <si>
    <t>http://scans.bgs.ac.uk/sobi_scans/boreholes/860377/images/12364773.html</t>
  </si>
  <si>
    <t xml:space="preserve">mosside No6 Bore </t>
  </si>
  <si>
    <t>NS96NE74</t>
  </si>
  <si>
    <t>http://scans.bgs.ac.uk/sobi_scans/boreholes/1029567/images/12375772.html</t>
  </si>
  <si>
    <t>Riddoomhill No1 shaft</t>
  </si>
  <si>
    <t>NS96NE96</t>
  </si>
  <si>
    <t>http://scans.bgs.ac.uk/sobi_scans/boreholes/1029599/images/12375813.html</t>
  </si>
  <si>
    <t>Whitrigg No2 Pitt</t>
  </si>
  <si>
    <t>NS96NE79</t>
  </si>
  <si>
    <t>http://scans.bgs.ac.uk/sobi_scans/boreholes/1029572/images/12375782.html</t>
  </si>
  <si>
    <t>Whittrig No1 Bore</t>
  </si>
  <si>
    <t>NS96SE153</t>
  </si>
  <si>
    <t>http://scans.bgs.ac.uk/sobi_scans/boreholes/886982/images/12377401.html</t>
  </si>
  <si>
    <t>Polkemmet coll bore</t>
  </si>
  <si>
    <t>NS96SW74</t>
  </si>
  <si>
    <t>http://scans.bgs.ac.uk/sobi_scans/boreholes/842005/images/12377907.html</t>
  </si>
  <si>
    <t>Salsburgh No1A well</t>
  </si>
  <si>
    <t>NS86SW89</t>
  </si>
  <si>
    <t>http://scans.bgs.ac.uk/sobi_scans/boreholes/876384/images/12368370.html</t>
  </si>
  <si>
    <t>igneous rock</t>
  </si>
  <si>
    <t>Rashiehill Bore/ Stirling</t>
  </si>
  <si>
    <t>NS87SW22</t>
  </si>
  <si>
    <t>lava</t>
  </si>
  <si>
    <t>Ellesmere street No 24 bore</t>
  </si>
  <si>
    <t>NS56NE917</t>
  </si>
  <si>
    <t>http://scans.bgs.ac.uk/sobi_scans/boreholes/1087784/images/12334263.html</t>
  </si>
  <si>
    <t>Queenslie No4 Bore</t>
  </si>
  <si>
    <t>NS66NW326</t>
  </si>
  <si>
    <t>http://scans.bgs.ac.uk/sobi_scans/boreholes/1073964/images/12346138.html</t>
  </si>
  <si>
    <t>NT06ME227</t>
  </si>
  <si>
    <t>AYRSHIRE</t>
  </si>
  <si>
    <t>Slatehole</t>
  </si>
  <si>
    <t>NS42SE4</t>
  </si>
  <si>
    <t>http://scans.bgs.ac.uk/sobi_scans/boreholes/643099/images/12324372.html</t>
  </si>
  <si>
    <t>51 page</t>
  </si>
  <si>
    <t>Killoch Coll</t>
  </si>
  <si>
    <t>NS42SE10</t>
  </si>
  <si>
    <t>http://scans.bgs.ac.uk/sobi_scans/boreholes/643105/images/12324520.html</t>
  </si>
  <si>
    <t>47 page</t>
  </si>
  <si>
    <t>Baronny Coll</t>
  </si>
  <si>
    <t>NS52SW39</t>
  </si>
  <si>
    <t>http://scans.bgs.ac.uk/sobi_scans/boreholes/735770/images/12332166.html</t>
  </si>
  <si>
    <t>hard to read</t>
  </si>
  <si>
    <t>High Wellwood old shaft</t>
  </si>
  <si>
    <t>NS62NE121</t>
  </si>
  <si>
    <t>No2 Pit pennyrenie</t>
  </si>
  <si>
    <t>NS40NE138</t>
  </si>
  <si>
    <t>Coalburn</t>
  </si>
  <si>
    <t>NS51SE20</t>
  </si>
  <si>
    <t>No2 Pit Walltrees</t>
  </si>
  <si>
    <t>NS62SW101</t>
  </si>
  <si>
    <t>Fairfield No1</t>
  </si>
  <si>
    <t>NS32NW10</t>
  </si>
  <si>
    <t>DERBYSHIRE</t>
  </si>
  <si>
    <t>Cadley Hill</t>
  </si>
  <si>
    <t>SK21NE14</t>
  </si>
  <si>
    <t>http://scans.bgs.ac.uk/sobi_scans/boreholes/196909/images/10259566.html</t>
  </si>
  <si>
    <t>Netherseal Coll No4 Bore</t>
  </si>
  <si>
    <t>SK21NE79</t>
  </si>
  <si>
    <t>http://scans.bgs.ac.uk/sobi_scans/boreholes/196975/images/10259985.html</t>
  </si>
  <si>
    <t>Rawdon Pit shaft</t>
  </si>
  <si>
    <t>SK31NW30</t>
  </si>
  <si>
    <t>http://scans.bgs.ac.uk/sobi_scans/boreholes/206825/images/10269171.html</t>
  </si>
  <si>
    <t xml:space="preserve">Wood pits </t>
  </si>
  <si>
    <t>SK01SW5</t>
  </si>
  <si>
    <t>http://scans.bgs.ac.uk/sobi_scans/boreholes/190741/images/10247489.html</t>
  </si>
  <si>
    <t>Acresford No6</t>
  </si>
  <si>
    <t>SK31SW65</t>
  </si>
  <si>
    <t>http://scans.bgs.ac.uk/sobi_scans/boreholes/208581/images/10270801.html</t>
  </si>
  <si>
    <t>YORKSHIRE</t>
  </si>
  <si>
    <t>Barnsley Coll</t>
  </si>
  <si>
    <t>SE30NE8</t>
  </si>
  <si>
    <t>New Monckton coll No6</t>
  </si>
  <si>
    <t>SE31SE3</t>
  </si>
  <si>
    <t>Thope Hesley Coll</t>
  </si>
  <si>
    <t>SK39NE10</t>
  </si>
  <si>
    <t>Wadsley Bridge</t>
  </si>
  <si>
    <t>SK39SW8</t>
  </si>
  <si>
    <t>DENBY GRANGE (HOPE PIT) MIDDLESTOWN YORKS</t>
  </si>
  <si>
    <t>SE21NW17</t>
  </si>
  <si>
    <t>NOTTINGHAMSHIRE</t>
  </si>
  <si>
    <t>Morton</t>
  </si>
  <si>
    <t>SK46SW5</t>
  </si>
  <si>
    <t>Langwith</t>
  </si>
  <si>
    <t>SK57SW85</t>
  </si>
  <si>
    <t>Blackwell Coll</t>
  </si>
  <si>
    <t>SK45NW35</t>
  </si>
  <si>
    <t>Suff Lane Pinxton</t>
  </si>
  <si>
    <t>SK45NE311</t>
  </si>
  <si>
    <t>http://scans.bgs.ac.uk/sobi_scans/boreholes/18933043/images/18933039.html</t>
  </si>
  <si>
    <t>Langton coll</t>
  </si>
  <si>
    <t>SK45NE186</t>
  </si>
  <si>
    <t>http://scans.bgs.ac.uk/sobi_scans/boreholes/223276/images/14500425.html</t>
  </si>
  <si>
    <t>water level infos</t>
  </si>
  <si>
    <t>Annesley Coll</t>
  </si>
  <si>
    <t>SK55SW71</t>
  </si>
  <si>
    <t>http://scans.bgs.ac.uk/sobi_scans/boreholes/229232/images/10436828.html</t>
  </si>
  <si>
    <t>good description and seams indications</t>
  </si>
  <si>
    <t>Annesley Coll deep soft</t>
  </si>
  <si>
    <t>SK55SW71/A</t>
  </si>
  <si>
    <t>Babbington coll</t>
  </si>
  <si>
    <t>SK54NW41</t>
  </si>
  <si>
    <t>Moorgreen shaft No2</t>
  </si>
  <si>
    <t>SK44E6</t>
  </si>
  <si>
    <t>Raleigh Cycle Works</t>
  </si>
  <si>
    <t>SK53NE16/A</t>
  </si>
  <si>
    <t>Cobnar Wood Coll</t>
  </si>
  <si>
    <t>SK37NE3</t>
  </si>
  <si>
    <t>Markham shaft No2</t>
  </si>
  <si>
    <t>SK47SW270</t>
  </si>
  <si>
    <t xml:space="preserve">Cresswell Coll Pit bottom BH </t>
  </si>
  <si>
    <t>SK57SW15</t>
  </si>
  <si>
    <t>Cresswell deepening No2 shaft</t>
  </si>
  <si>
    <t>SK57SW84</t>
  </si>
  <si>
    <t>LANCASHIRE</t>
  </si>
  <si>
    <t>PEMBERTON COLLIERY</t>
  </si>
  <si>
    <t>SD50SE9</t>
  </si>
  <si>
    <t>PEMBERTON COLLIERY Low venture Pit</t>
  </si>
  <si>
    <t>SD50SE8</t>
  </si>
  <si>
    <t>Old Hold Pits No2 shaft</t>
  </si>
  <si>
    <t>SJ59NW6</t>
  </si>
  <si>
    <t>Collins green coll no1 pit</t>
  </si>
  <si>
    <t>SJ59SE4</t>
  </si>
  <si>
    <t>High Brooks coll</t>
  </si>
  <si>
    <t>SD50SE57</t>
  </si>
  <si>
    <t>Leyland Green Coll</t>
  </si>
  <si>
    <t>SD50SW27</t>
  </si>
  <si>
    <t>Wood park coll</t>
  </si>
  <si>
    <t>SD90SW26</t>
  </si>
  <si>
    <t>Clough foot coll</t>
  </si>
  <si>
    <t>SD92SW2</t>
  </si>
  <si>
    <t>COPY COLL</t>
  </si>
  <si>
    <t>SD82NE21</t>
  </si>
  <si>
    <t>Rid pit water bore</t>
  </si>
  <si>
    <t>SD81SW23</t>
  </si>
  <si>
    <t>NORTH EAST</t>
  </si>
  <si>
    <t>NORTH</t>
  </si>
  <si>
    <t>Newton on the moor</t>
  </si>
  <si>
    <t>NU10NE14</t>
  </si>
  <si>
    <t>Woodsite Farm</t>
  </si>
  <si>
    <t>NZ29NW16</t>
  </si>
  <si>
    <t>Broomhill coll surface BH 13/22</t>
  </si>
  <si>
    <t>NU20SW16</t>
  </si>
  <si>
    <t>Temple hill BH</t>
  </si>
  <si>
    <t>NU20SW34</t>
  </si>
  <si>
    <t>Hauxley shaft</t>
  </si>
  <si>
    <t>NU20SE38</t>
  </si>
  <si>
    <t>Lynemouth coll</t>
  </si>
  <si>
    <t>NZ29SE97</t>
  </si>
  <si>
    <t>Ashington coll CONEYGARTH underground BH</t>
  </si>
  <si>
    <t>NZ28NW64</t>
  </si>
  <si>
    <t>---------------</t>
  </si>
  <si>
    <t>NORTH SEATON</t>
  </si>
  <si>
    <t>NORTH SEATON COLLIERY</t>
  </si>
  <si>
    <t>NZ28NE40/B</t>
  </si>
  <si>
    <t>CHOPPINGTON A PIT (ANNE)</t>
  </si>
  <si>
    <t>NZ28SE67</t>
  </si>
  <si>
    <t>Bedlington Coll engine</t>
  </si>
  <si>
    <t>NZ28SE44/A</t>
  </si>
  <si>
    <t>BATES PIT COWPEN COLLIERY</t>
  </si>
  <si>
    <t>NZ38SW23</t>
  </si>
  <si>
    <t>MILL PIT BLYTH</t>
  </si>
  <si>
    <t>NZ38SW4</t>
  </si>
  <si>
    <t>FORSTER PIT NEW DELAVAL COLL</t>
  </si>
  <si>
    <t>NZ28SE110</t>
  </si>
  <si>
    <t>SEATON DELAVAL `A' PIT</t>
  </si>
  <si>
    <t>NZ27NE67</t>
  </si>
  <si>
    <t>FENWICK PIT EAST HOLYWELL</t>
  </si>
  <si>
    <t>NZ37SW7</t>
  </si>
  <si>
    <t>----------------------</t>
  </si>
  <si>
    <t>Durham area</t>
  </si>
  <si>
    <t>SHIREMOOR FARM AREA1(N&amp;C)DIVISION</t>
  </si>
  <si>
    <t>NZ36NW191</t>
  </si>
  <si>
    <t>ST LAWRENCE COLLIERY</t>
  </si>
  <si>
    <t>NZ26SE116</t>
  </si>
  <si>
    <t>EAST PIT GOSFORTH</t>
  </si>
  <si>
    <t>NZ26NE15/B</t>
  </si>
  <si>
    <t>KIBBLESWORTH MINE GLAMIS SHAFT 88</t>
  </si>
  <si>
    <t>NZ25NW406</t>
  </si>
  <si>
    <t>STONEYHEAP NEW SHAFT</t>
  </si>
  <si>
    <t>NZ15SW80</t>
  </si>
  <si>
    <t>MORRISON BUSTY COLL, WEST PIT U/G</t>
  </si>
  <si>
    <t>NZ15SE310/D</t>
  </si>
  <si>
    <t>EDMONDSLEY EAST PIT UPCAST SHAFT</t>
  </si>
  <si>
    <t>NZ24NW43</t>
  </si>
  <si>
    <t>CHESTER MOOR</t>
  </si>
  <si>
    <t>NZ24NE30</t>
  </si>
  <si>
    <t>MEADOWS COLLIERY U BH8</t>
  </si>
  <si>
    <t>NZ34NW52</t>
  </si>
  <si>
    <t>BRASS THRILL 2ND S. PLANE AT LUMLEY 6T U/G</t>
  </si>
  <si>
    <t>NZ35SW27</t>
  </si>
  <si>
    <t>SECTION OF STRATA AT CHATERHAUGH NO 1 SHAFT</t>
  </si>
  <si>
    <t>NZ35SW9</t>
  </si>
  <si>
    <t>SILKSWORTH NO 2 UNDERGROUND BH</t>
  </si>
  <si>
    <t>NZ35SE27</t>
  </si>
  <si>
    <t>HOUGHTON COLLIERY U/G BH</t>
  </si>
  <si>
    <t>NZ35SE35</t>
  </si>
  <si>
    <t>WEARMOUTH COLLIERY 9 U/G</t>
  </si>
  <si>
    <t>NZ35NE101</t>
  </si>
  <si>
    <t>http://scans.bgs.ac.uk/sobi_scans/boreholes/918329/images/12489964.html</t>
  </si>
  <si>
    <t>20 PAGES</t>
  </si>
  <si>
    <t>WESTOE COLLIERY CROWN SHAFT</t>
  </si>
  <si>
    <t>NZ36NE82</t>
  </si>
  <si>
    <t>BOLDON COLL NO1 OR UPCAST SHAFT</t>
  </si>
  <si>
    <t>NZ36SW20</t>
  </si>
  <si>
    <t>WHITBURN COLLIERY</t>
  </si>
  <si>
    <t>NZ46SW202</t>
  </si>
  <si>
    <t>SHERBURN HILL WEST SHAFT</t>
  </si>
  <si>
    <t>NZ34SW33</t>
  </si>
  <si>
    <t>http://scans.bgs.ac.uk/sobi_scans/boreholes/754603/images/12489357.html</t>
  </si>
  <si>
    <t>HAWTHORN SHAFT</t>
  </si>
  <si>
    <t>NZ34NE47</t>
  </si>
  <si>
    <t>http://scans.bgs.ac.uk/sobi_scans/boreholes/726231/images/12488485.html</t>
  </si>
  <si>
    <t>image imissings</t>
  </si>
  <si>
    <t>DANDON COLL STAPLE HIGH MAIN HUTTON</t>
  </si>
  <si>
    <t>NZ44NW37</t>
  </si>
  <si>
    <t>EASINTON COLLIERY NORTH SHAFT</t>
  </si>
  <si>
    <t>NZ44SW4/1</t>
  </si>
  <si>
    <t>Easington deepening</t>
  </si>
  <si>
    <t>NZ44SW4/2</t>
  </si>
  <si>
    <t>HORDEN COLLIERY</t>
  </si>
  <si>
    <t>NZ44SW750</t>
  </si>
  <si>
    <t>Horden</t>
  </si>
  <si>
    <t>NZ44SW241</t>
  </si>
  <si>
    <t>SOUTH</t>
  </si>
  <si>
    <t>Bowdon</t>
  </si>
  <si>
    <t>NZ13NE201</t>
  </si>
  <si>
    <t>Rays Burn Farm</t>
  </si>
  <si>
    <t>NZ24NW137</t>
  </si>
  <si>
    <t>New Brancept</t>
  </si>
  <si>
    <t>NZ24SW216</t>
  </si>
  <si>
    <t>Brandon Coll</t>
  </si>
  <si>
    <t>NZ24SW83/</t>
  </si>
  <si>
    <t>Whitworth Hall</t>
  </si>
  <si>
    <t>NZ23NW165</t>
  </si>
  <si>
    <t>Thrislington Coll</t>
  </si>
  <si>
    <t>NZ33SW62</t>
  </si>
  <si>
    <t>Mainsforth</t>
  </si>
  <si>
    <t>NZ33SW252</t>
  </si>
  <si>
    <t>Chilton Coll</t>
  </si>
  <si>
    <t>NZ23SE134</t>
  </si>
  <si>
    <t>Fishburn</t>
  </si>
  <si>
    <t>NZ33SE130</t>
  </si>
  <si>
    <t>Windlestone - Mill cottage</t>
  </si>
  <si>
    <t>NZ22NE15</t>
  </si>
  <si>
    <t>Gorden House No1 Bore</t>
  </si>
  <si>
    <t>NZ12SW61</t>
  </si>
  <si>
    <t>st Helen Auckland coll</t>
  </si>
  <si>
    <t>NZ12NE90</t>
  </si>
  <si>
    <t>Flux 53 mW/m2  in Gebski et al., 1987 and Rollin, 1995</t>
  </si>
  <si>
    <t>No heat flow values in selected borehole, geothermal gradient only calculated from temperature measurements</t>
  </si>
  <si>
    <t>Burley et al., 1984</t>
  </si>
  <si>
    <t>STRAITON1</t>
  </si>
  <si>
    <t>LAS</t>
  </si>
  <si>
    <t>NT 3633 6476</t>
  </si>
  <si>
    <t>STEWART 1</t>
  </si>
  <si>
    <t>SPLILMERSFORD</t>
  </si>
  <si>
    <t>MONKTONHOUSE BORE 37</t>
  </si>
  <si>
    <t>ESO</t>
  </si>
  <si>
    <t>NT 363 647</t>
  </si>
  <si>
    <t xml:space="preserve">MIDLOTHIAN 1 </t>
  </si>
  <si>
    <t>ESKMOUTH</t>
  </si>
  <si>
    <t>BP</t>
  </si>
  <si>
    <t>NT 3835 6801</t>
  </si>
  <si>
    <t>COUSLAND 6</t>
  </si>
  <si>
    <t>NT 3774 6773</t>
  </si>
  <si>
    <t>COUSLAND 1</t>
  </si>
  <si>
    <t>CARRINGTON 1</t>
  </si>
  <si>
    <t>Surface temperature</t>
  </si>
  <si>
    <t>source</t>
  </si>
  <si>
    <t>DT</t>
  </si>
  <si>
    <t>temperature</t>
  </si>
  <si>
    <t>type</t>
  </si>
  <si>
    <t>y</t>
  </si>
  <si>
    <t>x</t>
  </si>
  <si>
    <t>Borehole name</t>
  </si>
  <si>
    <t>Temperature measurement</t>
  </si>
  <si>
    <t>UPPER LEAD OF COXTOOL</t>
  </si>
  <si>
    <t>Limestone Coal : ALECKS to CORBIE</t>
  </si>
  <si>
    <t>Limestone Coal: TOP LEAF to CORONATION</t>
  </si>
  <si>
    <t>PENNINE LOWER COAL MEASURE FM: Yard to Three-Quarter</t>
  </si>
  <si>
    <t>PENNINE MIDDLE COAL MEASURE FM: FIVE QUARTER to HUTTON</t>
  </si>
  <si>
    <t>PENNINE MIDDLE COAL MEASURE FM:HIGHT MAIN to BRASS THILL</t>
  </si>
  <si>
    <t>PENNINE MIDDLE COAL MEASURE FM:Low Main</t>
  </si>
  <si>
    <t xml:space="preserve"> PENNINE MIDDLE/LOWER COAL MEASURE FM: FIVE QUARTER to TILLEY SEAM P - CHANGE AT 133.0198 m</t>
  </si>
  <si>
    <t xml:space="preserve"> PENNINE MIDDLE/LOWER COAL MEASURE FM:  MAUDLIN SEAM (H) to BOTTOM BROCKWEEL (S2) - change at 62.1792 m</t>
  </si>
  <si>
    <t xml:space="preserve"> PENNINE LOWER COAL MEASURE FM TOP TILLEY to Brockwell</t>
  </si>
  <si>
    <t xml:space="preserve"> PENNINE MIDDLE/LOWER COAL MEASURE FM: BRASS THILL to THREE QUARTER SEAM - change at 50.6222 m (Harvey Marine band)</t>
  </si>
  <si>
    <t>Whole coal measures</t>
  </si>
  <si>
    <t>down to below</t>
  </si>
  <si>
    <t>Three-Quarter</t>
  </si>
  <si>
    <t>change at 310.3372 (Harvey Marine Band)</t>
  </si>
  <si>
    <t>Bates</t>
  </si>
  <si>
    <t>Grid Reference</t>
  </si>
  <si>
    <t>E</t>
  </si>
  <si>
    <t>N</t>
  </si>
  <si>
    <t>LOG source</t>
  </si>
  <si>
    <t>EQM (BGS)</t>
  </si>
  <si>
    <t>can it fit average geothermal gradient of 25 °C in the Midlothian coaldfield?</t>
  </si>
  <si>
    <t xml:space="preserve">see how relative proportion of low/high conductivity and low/high radiogenic production in each formation affect temperature profile </t>
  </si>
  <si>
    <t>Using wells &gt; 500 m , average temperature gradient of 25°C/km</t>
  </si>
  <si>
    <t>EQM - Burley ey al., 1984 (Rollin 1987 and Downing and Gray 1986 - Gillespie et al., 2013)</t>
  </si>
  <si>
    <t>SALSBURGH 1A</t>
  </si>
  <si>
    <t>SALSBURGH 2</t>
  </si>
  <si>
    <t>n</t>
  </si>
  <si>
    <t>Depth mbgl</t>
  </si>
  <si>
    <t>Min T</t>
  </si>
  <si>
    <t>Max T</t>
  </si>
  <si>
    <t>Range T</t>
  </si>
  <si>
    <t>Mean T</t>
  </si>
  <si>
    <t>Meadian T</t>
  </si>
  <si>
    <t>Mean geothermal gradient</t>
  </si>
  <si>
    <t>Cumbria</t>
  </si>
  <si>
    <t>Yorkshire</t>
  </si>
  <si>
    <t>Nottinghamshire</t>
  </si>
  <si>
    <t>Ayrshire</t>
  </si>
  <si>
    <t>Kent</t>
  </si>
  <si>
    <t>Lothian</t>
  </si>
  <si>
    <t>Lancashire</t>
  </si>
  <si>
    <t>Staffordshire</t>
  </si>
  <si>
    <t>Douglas</t>
  </si>
  <si>
    <t>Fife</t>
  </si>
  <si>
    <t>Warwickshire</t>
  </si>
  <si>
    <t>North East</t>
  </si>
  <si>
    <t>Central Scotland</t>
  </si>
  <si>
    <t>Bristol and Somerset</t>
  </si>
  <si>
    <t>South Derbyshire</t>
  </si>
  <si>
    <t>South Wales</t>
  </si>
  <si>
    <t>Mean air T°C</t>
  </si>
  <si>
    <t>MWB Total</t>
  </si>
  <si>
    <t>MWB with data</t>
  </si>
  <si>
    <t>Depth below ground level</t>
  </si>
  <si>
    <t>Blackwell</t>
  </si>
  <si>
    <t>°C/km</t>
  </si>
  <si>
    <t>Blidworth</t>
  </si>
  <si>
    <t>Calverton</t>
  </si>
  <si>
    <t>Chesterfield-Dronfield</t>
  </si>
  <si>
    <t>Clifton</t>
  </si>
  <si>
    <t>Cotgrave</t>
  </si>
  <si>
    <t>Gedling</t>
  </si>
  <si>
    <t>Haltwhistle</t>
  </si>
  <si>
    <t>Hartington-Creswell-Langwith</t>
  </si>
  <si>
    <t>Moorgreen</t>
  </si>
  <si>
    <t>Radford</t>
  </si>
  <si>
    <t>Williamthorpe</t>
  </si>
  <si>
    <t>Woodside</t>
  </si>
  <si>
    <t>Annesley</t>
  </si>
  <si>
    <t>Babbington</t>
  </si>
  <si>
    <t>Acomb</t>
  </si>
  <si>
    <t>Algernon-Hebburn</t>
  </si>
  <si>
    <t>Blaydon</t>
  </si>
  <si>
    <t>Blenkinsopp</t>
  </si>
  <si>
    <t>Bowburn</t>
  </si>
  <si>
    <t>Burnhopefield</t>
  </si>
  <si>
    <t>Dawdon-Horden</t>
  </si>
  <si>
    <t>Ellington-Lynemouth</t>
  </si>
  <si>
    <t>Fourstones</t>
  </si>
  <si>
    <t>Hauxley</t>
  </si>
  <si>
    <t>Lambley</t>
  </si>
  <si>
    <t>Lumley</t>
  </si>
  <si>
    <t>Sherburn-Houghall</t>
  </si>
  <si>
    <t>Silksworth</t>
  </si>
  <si>
    <t>Stanley</t>
  </si>
  <si>
    <t>Throckley</t>
  </si>
  <si>
    <t>Walker</t>
  </si>
  <si>
    <t>Westoe-Wearmouth</t>
  </si>
  <si>
    <t>Whittle-Shilbottle</t>
  </si>
  <si>
    <t>Wylam</t>
  </si>
  <si>
    <t>Sanquhar</t>
  </si>
  <si>
    <t>Thornhill</t>
  </si>
  <si>
    <t>Clay Cross-Morton</t>
  </si>
  <si>
    <t>North Notts Deep</t>
  </si>
  <si>
    <t>Central Durham North</t>
  </si>
  <si>
    <t>Central Durham South</t>
  </si>
  <si>
    <t>East Consett</t>
  </si>
  <si>
    <t>Bardon Mill</t>
  </si>
  <si>
    <t>South of Butterknowle</t>
  </si>
  <si>
    <t>Trimdon Grange</t>
  </si>
  <si>
    <t>West of Wear</t>
  </si>
  <si>
    <t>SCOTLAND</t>
  </si>
  <si>
    <t>Central Ayrshire</t>
  </si>
  <si>
    <t>Central coalfield</t>
  </si>
  <si>
    <t>Central Fife</t>
  </si>
  <si>
    <t>Clackmannan &amp; West Fife</t>
  </si>
  <si>
    <t>East Fife</t>
  </si>
  <si>
    <t>North Ayrshire</t>
  </si>
  <si>
    <t>North East Stirlinghire</t>
  </si>
  <si>
    <t>South Ayshire</t>
  </si>
  <si>
    <t>Overall gradient</t>
  </si>
  <si>
    <t>Langton at Annesley</t>
  </si>
  <si>
    <t>Easthouses/ BG in Lothian</t>
  </si>
  <si>
    <t>Chatersaught/Lumley in Lumley</t>
  </si>
  <si>
    <t>Eldon/ladysmith/Mainsforth/Thrislington at south of butterknowle</t>
  </si>
  <si>
    <t>Woodside in woodside</t>
  </si>
  <si>
    <t>SCOTLAND MIDLOTHIAN</t>
  </si>
  <si>
    <t>SCOTLAND FIFE</t>
  </si>
  <si>
    <t>SCOTLAND CENTRAL</t>
  </si>
  <si>
    <t>NORTH EAST ENGLAND DAWDON-HORDEN</t>
  </si>
  <si>
    <t>geology comments</t>
  </si>
  <si>
    <t>lava between 300 and 600m; isolated on east boundary</t>
  </si>
  <si>
    <t>GRID REFERENCE</t>
  </si>
  <si>
    <t>GEOLOGICAL LOGS</t>
  </si>
  <si>
    <t>MINED STRATA</t>
  </si>
  <si>
    <t>DEPTH LOG</t>
  </si>
  <si>
    <t>CA LOGS</t>
  </si>
  <si>
    <t>CA TEMP</t>
  </si>
  <si>
    <t>BURLEY LOCATION</t>
  </si>
  <si>
    <t>Kimblesworth: WL Logger</t>
  </si>
  <si>
    <t>Source</t>
  </si>
  <si>
    <t>156,4</t>
  </si>
  <si>
    <t>Average geothermal gradient of 25 °C in the Midlothian coaldfield</t>
  </si>
  <si>
    <t>Houston Coal</t>
  </si>
  <si>
    <t>Within the West Lothian Oil-Shale Formation</t>
  </si>
  <si>
    <t>North Greens Coal</t>
  </si>
  <si>
    <t>Within the Lower Limestone Formation</t>
  </si>
  <si>
    <t>Stairhead Coal</t>
  </si>
  <si>
    <t>North Coal</t>
  </si>
  <si>
    <t>South Coal</t>
  </si>
  <si>
    <t>Andrews Coal</t>
  </si>
  <si>
    <t>Corbie Coals</t>
  </si>
  <si>
    <t>Loanhead No 1 Coal</t>
  </si>
  <si>
    <t>Ball Coal</t>
  </si>
  <si>
    <t>Stony Coal</t>
  </si>
  <si>
    <t>South Bryans Splint Coal</t>
  </si>
  <si>
    <t>Peacock Coal</t>
  </si>
  <si>
    <t>Kittlepurse Coal</t>
  </si>
  <si>
    <t>Blackchapel Coal</t>
  </si>
  <si>
    <t>Gillespie Coal</t>
  </si>
  <si>
    <t>Great Seam Coal</t>
  </si>
  <si>
    <t>Within the Limestone Coal Formation:</t>
  </si>
  <si>
    <t>South Parrot Coal</t>
  </si>
  <si>
    <t>Within the Upper Limestone Formation:</t>
  </si>
  <si>
    <t>Eskmouth Extra Coal</t>
  </si>
  <si>
    <t>Musselburgh Seven Foot Coal</t>
  </si>
  <si>
    <t>Pinkie Six Foot Coal</t>
  </si>
  <si>
    <t>Musselburgh Fifteen Foot Coal</t>
  </si>
  <si>
    <t>Musselburgh Nine Foot Coal</t>
  </si>
  <si>
    <t>Salters Coal</t>
  </si>
  <si>
    <t>Glass Coal</t>
  </si>
  <si>
    <t>Cowpits Five Foot Coal</t>
  </si>
  <si>
    <t>Little Splint Coal</t>
  </si>
  <si>
    <t>Golden Coal</t>
  </si>
  <si>
    <t>Musselburgh Jewel Coal</t>
  </si>
  <si>
    <t>Beefie Coal</t>
  </si>
  <si>
    <t>(Musselburgh) Rough Coal</t>
  </si>
  <si>
    <t>(Musselburgh) Splint Coal</t>
  </si>
  <si>
    <t>Clayknowes Coal</t>
  </si>
  <si>
    <t>Within the Scottish Coal Measures Group (Middle and Lower Coal Measures):</t>
  </si>
  <si>
    <t>Seams worked (stratigraphical order):</t>
  </si>
  <si>
    <t>Midlothian Coalfield:</t>
  </si>
  <si>
    <t>equilirbrium</t>
  </si>
  <si>
    <t>pumped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</si>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</sst>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73" formatCode="0.00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9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0" fillId="0" borderId="0" applyNumberFormat="0" applyFill="0" applyBorder="0" applyAlignment="0" applyProtection="0"/>
    <xf numFmtId="0" fontId="12" fillId="0" borderId="0"/>
    <xf numFmtId="0" fontId="16" fillId="0" borderId="33" applyNumberFormat="0" applyFill="0" applyAlignment="0" applyProtection="0"/>
    <xf numFmtId="0" fontId="17" fillId="0" borderId="34" applyNumberFormat="0" applyFill="0" applyAlignment="0" applyProtection="0"/>
    <xf numFmtId="0" fontId="18" fillId="0" borderId="35" applyNumberFormat="0" applyFill="0" applyAlignment="0" applyProtection="0"/>
    <xf numFmtId="0" fontId="18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20" fillId="15" borderId="0" applyNumberFormat="0" applyBorder="0" applyAlignment="0" applyProtection="0"/>
    <xf numFmtId="0" fontId="21" fillId="16" borderId="0" applyNumberFormat="0" applyBorder="0" applyAlignment="0" applyProtection="0"/>
    <xf numFmtId="0" fontId="22" fillId="17" borderId="36" applyNumberFormat="0" applyAlignment="0" applyProtection="0"/>
    <xf numFmtId="0" fontId="23" fillId="18" borderId="37" applyNumberFormat="0" applyAlignment="0" applyProtection="0"/>
    <xf numFmtId="0" fontId="24" fillId="18" borderId="36" applyNumberFormat="0" applyAlignment="0" applyProtection="0"/>
    <xf numFmtId="0" fontId="25" fillId="0" borderId="38" applyNumberFormat="0" applyFill="0" applyAlignment="0" applyProtection="0"/>
    <xf numFmtId="0" fontId="26" fillId="19" borderId="39" applyNumberFormat="0" applyAlignment="0" applyProtection="0"/>
    <xf numFmtId="0" fontId="27" fillId="0" borderId="0" applyNumberFormat="0" applyFill="0" applyBorder="0" applyAlignment="0" applyProtection="0"/>
    <xf numFmtId="0" fontId="15" fillId="20" borderId="40" applyNumberFormat="0" applyFont="0" applyAlignment="0" applyProtection="0"/>
    <xf numFmtId="0" fontId="28" fillId="0" borderId="0" applyNumberFormat="0" applyFill="0" applyBorder="0" applyAlignment="0" applyProtection="0"/>
    <xf numFmtId="0" fontId="1" fillId="0" borderId="41" applyNumberFormat="0" applyFill="0" applyAlignment="0" applyProtection="0"/>
    <xf numFmtId="0" fontId="29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29" fillId="32" borderId="0" applyNumberFormat="0" applyBorder="0" applyAlignment="0" applyProtection="0"/>
    <xf numFmtId="0" fontId="29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5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15" fillId="38" borderId="0" applyNumberFormat="0" applyBorder="0" applyAlignment="0" applyProtection="0"/>
    <xf numFmtId="0" fontId="15" fillId="39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15" fillId="42" borderId="0" applyNumberFormat="0" applyBorder="0" applyAlignment="0" applyProtection="0"/>
    <xf numFmtId="0" fontId="15" fillId="43" borderId="0" applyNumberFormat="0" applyBorder="0" applyAlignment="0" applyProtection="0"/>
    <xf numFmtId="0" fontId="29" fillId="44" borderId="0" applyNumberFormat="0" applyBorder="0" applyAlignment="0" applyProtection="0"/>
    <xf numFmtId="0" fontId="30" fillId="0" borderId="0" applyNumberFormat="0" applyFill="0" applyBorder="0" applyAlignment="0" applyProtection="0"/>
  </cellStyleXfs>
  <cellXfs count="305">
    <xf numFmtId="0" fontId="0" fillId="0" borderId="0" xfId="0"/>
    <xf numFmtId="0" fontId="0" fillId="0" borderId="0" xfId="0" quotePrefix="1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Fill="1"/>
    <xf numFmtId="0" fontId="0" fillId="0" borderId="0" xfId="0" applyBorder="1"/>
    <xf numFmtId="0" fontId="0" fillId="0" borderId="0" xfId="0"/>
    <xf numFmtId="164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9" borderId="3" xfId="0" applyFill="1" applyBorder="1"/>
    <xf numFmtId="0" fontId="1" fillId="9" borderId="3" xfId="0" applyFont="1" applyFill="1" applyBorder="1"/>
    <xf numFmtId="0" fontId="1" fillId="6" borderId="3" xfId="0" applyFont="1" applyFill="1" applyBorder="1"/>
    <xf numFmtId="0" fontId="0" fillId="6" borderId="3" xfId="0" applyFill="1" applyBorder="1"/>
    <xf numFmtId="22" fontId="1" fillId="6" borderId="3" xfId="0" applyNumberFormat="1" applyFont="1" applyFill="1" applyBorder="1"/>
    <xf numFmtId="0" fontId="0" fillId="4" borderId="3" xfId="0" applyFill="1" applyBorder="1"/>
    <xf numFmtId="0" fontId="0" fillId="7" borderId="3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1" fillId="9" borderId="0" xfId="0" applyFont="1" applyFill="1" applyBorder="1"/>
    <xf numFmtId="0" fontId="0" fillId="4" borderId="0" xfId="0" applyFill="1" applyBorder="1"/>
    <xf numFmtId="0" fontId="0" fillId="7" borderId="0" xfId="0" applyFill="1" applyBorder="1"/>
    <xf numFmtId="0" fontId="6" fillId="0" borderId="0" xfId="0" applyFont="1" applyFill="1" applyBorder="1"/>
    <xf numFmtId="0" fontId="6" fillId="0" borderId="0" xfId="0" applyFont="1" applyFill="1"/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64" fontId="5" fillId="0" borderId="0" xfId="0" applyNumberFormat="1" applyFont="1" applyFill="1" applyBorder="1" applyAlignment="1">
      <alignment horizontal="right" wrapText="1"/>
    </xf>
    <xf numFmtId="0" fontId="0" fillId="0" borderId="0" xfId="0" applyNumberFormat="1"/>
    <xf numFmtId="0" fontId="10" fillId="0" borderId="0" xfId="1"/>
    <xf numFmtId="0" fontId="0" fillId="0" borderId="0" xfId="0" applyAlignment="1">
      <alignment wrapText="1"/>
    </xf>
    <xf numFmtId="0" fontId="11" fillId="2" borderId="0" xfId="0" applyFont="1" applyFill="1"/>
    <xf numFmtId="0" fontId="6" fillId="0" borderId="14" xfId="0" applyFont="1" applyFill="1" applyBorder="1"/>
    <xf numFmtId="0" fontId="6" fillId="0" borderId="14" xfId="2" applyFont="1" applyFill="1" applyBorder="1"/>
    <xf numFmtId="0" fontId="13" fillId="0" borderId="15" xfId="2" applyFont="1" applyFill="1" applyBorder="1" applyAlignment="1">
      <alignment horizontal="left"/>
    </xf>
    <xf numFmtId="0" fontId="6" fillId="2" borderId="12" xfId="2" applyFont="1" applyFill="1" applyBorder="1"/>
    <xf numFmtId="0" fontId="13" fillId="2" borderId="17" xfId="0" applyFont="1" applyFill="1" applyBorder="1" applyAlignment="1">
      <alignment horizontal="left"/>
    </xf>
    <xf numFmtId="0" fontId="6" fillId="0" borderId="12" xfId="0" applyFont="1" applyFill="1" applyBorder="1"/>
    <xf numFmtId="0" fontId="6" fillId="0" borderId="12" xfId="2" applyFont="1" applyFill="1" applyBorder="1"/>
    <xf numFmtId="0" fontId="13" fillId="0" borderId="17" xfId="0" applyFont="1" applyFill="1" applyBorder="1" applyAlignment="1">
      <alignment horizontal="left"/>
    </xf>
    <xf numFmtId="0" fontId="13" fillId="0" borderId="17" xfId="0" applyFont="1" applyFill="1" applyBorder="1" applyAlignment="1">
      <alignment horizontal="left" vertical="center"/>
    </xf>
    <xf numFmtId="0" fontId="13" fillId="0" borderId="17" xfId="2" applyFont="1" applyFill="1" applyBorder="1" applyAlignment="1">
      <alignment horizontal="left"/>
    </xf>
    <xf numFmtId="0" fontId="13" fillId="0" borderId="17" xfId="0" applyNumberFormat="1" applyFont="1" applyFill="1" applyBorder="1" applyAlignment="1">
      <alignment horizontal="left"/>
    </xf>
    <xf numFmtId="0" fontId="0" fillId="9" borderId="5" xfId="0" applyFill="1" applyBorder="1"/>
    <xf numFmtId="0" fontId="1" fillId="6" borderId="1" xfId="0" applyFont="1" applyFill="1" applyBorder="1"/>
    <xf numFmtId="164" fontId="4" fillId="0" borderId="0" xfId="0" applyNumberFormat="1" applyFont="1" applyBorder="1" applyAlignment="1">
      <alignment horizontal="right"/>
    </xf>
    <xf numFmtId="0" fontId="0" fillId="6" borderId="5" xfId="0" applyFill="1" applyBorder="1"/>
    <xf numFmtId="164" fontId="4" fillId="0" borderId="8" xfId="0" applyNumberFormat="1" applyFont="1" applyBorder="1" applyAlignment="1">
      <alignment horizontal="right"/>
    </xf>
    <xf numFmtId="0" fontId="0" fillId="7" borderId="1" xfId="0" applyFill="1" applyBorder="1"/>
    <xf numFmtId="0" fontId="0" fillId="7" borderId="5" xfId="0" applyFill="1" applyBorder="1"/>
    <xf numFmtId="0" fontId="0" fillId="4" borderId="1" xfId="0" applyFill="1" applyBorder="1"/>
    <xf numFmtId="0" fontId="1" fillId="0" borderId="11" xfId="0" applyFont="1" applyBorder="1"/>
    <xf numFmtId="0" fontId="2" fillId="0" borderId="1" xfId="0" applyFont="1" applyBorder="1"/>
    <xf numFmtId="0" fontId="0" fillId="0" borderId="7" xfId="0" applyFont="1" applyFill="1" applyBorder="1" applyAlignment="1">
      <alignment horizontal="right"/>
    </xf>
    <xf numFmtId="1" fontId="7" fillId="0" borderId="7" xfId="0" applyNumberFormat="1" applyFont="1" applyFill="1" applyBorder="1" applyAlignment="1">
      <alignment horizontal="right" wrapText="1"/>
    </xf>
    <xf numFmtId="1" fontId="0" fillId="0" borderId="7" xfId="0" applyNumberFormat="1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164" fontId="7" fillId="0" borderId="7" xfId="0" applyNumberFormat="1" applyFont="1" applyFill="1" applyBorder="1" applyAlignment="1">
      <alignment horizontal="right" wrapText="1"/>
    </xf>
    <xf numFmtId="0" fontId="2" fillId="0" borderId="3" xfId="0" applyFont="1" applyBorder="1"/>
    <xf numFmtId="0" fontId="8" fillId="0" borderId="3" xfId="0" applyFont="1" applyBorder="1"/>
    <xf numFmtId="0" fontId="8" fillId="0" borderId="5" xfId="0" applyFont="1" applyBorder="1"/>
    <xf numFmtId="0" fontId="1" fillId="10" borderId="1" xfId="0" applyFont="1" applyFill="1" applyBorder="1" applyAlignment="1">
      <alignment horizontal="right"/>
    </xf>
    <xf numFmtId="0" fontId="1" fillId="10" borderId="7" xfId="0" applyFont="1" applyFill="1" applyBorder="1" applyAlignment="1">
      <alignment horizontal="right"/>
    </xf>
    <xf numFmtId="0" fontId="1" fillId="10" borderId="2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right"/>
    </xf>
    <xf numFmtId="0" fontId="8" fillId="0" borderId="0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7" fillId="0" borderId="7" xfId="0" applyFont="1" applyFill="1" applyBorder="1" applyAlignment="1">
      <alignment horizontal="right" wrapText="1"/>
    </xf>
    <xf numFmtId="0" fontId="2" fillId="0" borderId="2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9" fillId="0" borderId="8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7" fillId="0" borderId="7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9" fontId="0" fillId="0" borderId="0" xfId="0" applyNumberFormat="1" applyFill="1" applyBorder="1" applyAlignment="1">
      <alignment horizontal="right"/>
    </xf>
    <xf numFmtId="0" fontId="1" fillId="9" borderId="4" xfId="0" applyFont="1" applyFill="1" applyBorder="1"/>
    <xf numFmtId="0" fontId="1" fillId="6" borderId="7" xfId="0" applyFont="1" applyFill="1" applyBorder="1"/>
    <xf numFmtId="0" fontId="1" fillId="6" borderId="2" xfId="0" applyFont="1" applyFill="1" applyBorder="1"/>
    <xf numFmtId="0" fontId="0" fillId="4" borderId="4" xfId="0" applyFill="1" applyBorder="1"/>
    <xf numFmtId="0" fontId="0" fillId="7" borderId="4" xfId="0" applyFill="1" applyBorder="1"/>
    <xf numFmtId="0" fontId="0" fillId="0" borderId="12" xfId="0" applyBorder="1"/>
    <xf numFmtId="0" fontId="0" fillId="7" borderId="12" xfId="0" applyFill="1" applyBorder="1"/>
    <xf numFmtId="164" fontId="0" fillId="7" borderId="12" xfId="0" applyNumberFormat="1" applyFill="1" applyBorder="1"/>
    <xf numFmtId="164" fontId="0" fillId="0" borderId="12" xfId="0" applyNumberFormat="1" applyBorder="1"/>
    <xf numFmtId="0" fontId="0" fillId="0" borderId="12" xfId="0" applyFont="1" applyBorder="1"/>
    <xf numFmtId="164" fontId="0" fillId="5" borderId="12" xfId="0" applyNumberFormat="1" applyFill="1" applyBorder="1"/>
    <xf numFmtId="0" fontId="0" fillId="0" borderId="12" xfId="0" quotePrefix="1" applyBorder="1"/>
    <xf numFmtId="164" fontId="0" fillId="4" borderId="12" xfId="0" applyNumberFormat="1" applyFill="1" applyBorder="1"/>
    <xf numFmtId="164" fontId="0" fillId="3" borderId="12" xfId="0" applyNumberFormat="1" applyFill="1" applyBorder="1"/>
    <xf numFmtId="0" fontId="0" fillId="8" borderId="12" xfId="0" applyFill="1" applyBorder="1"/>
    <xf numFmtId="164" fontId="0" fillId="8" borderId="12" xfId="0" applyNumberFormat="1" applyFill="1" applyBorder="1"/>
    <xf numFmtId="0" fontId="0" fillId="5" borderId="12" xfId="0" applyFill="1" applyBorder="1"/>
    <xf numFmtId="164" fontId="0" fillId="0" borderId="12" xfId="0" applyNumberFormat="1" applyFill="1" applyBorder="1"/>
    <xf numFmtId="1" fontId="2" fillId="0" borderId="12" xfId="0" applyNumberFormat="1" applyFont="1" applyBorder="1" applyAlignment="1">
      <alignment horizontal="right"/>
    </xf>
    <xf numFmtId="164" fontId="2" fillId="0" borderId="12" xfId="0" applyNumberFormat="1" applyFont="1" applyBorder="1" applyAlignment="1">
      <alignment horizontal="right"/>
    </xf>
    <xf numFmtId="0" fontId="3" fillId="0" borderId="12" xfId="0" applyFont="1" applyBorder="1" applyAlignment="1">
      <alignment vertical="top" wrapText="1"/>
    </xf>
    <xf numFmtId="164" fontId="0" fillId="6" borderId="12" xfId="0" applyNumberFormat="1" applyFill="1" applyBorder="1"/>
    <xf numFmtId="164" fontId="0" fillId="0" borderId="12" xfId="0" applyNumberFormat="1" applyFont="1" applyBorder="1"/>
    <xf numFmtId="17" fontId="0" fillId="0" borderId="12" xfId="0" applyNumberFormat="1" applyBorder="1"/>
    <xf numFmtId="0" fontId="0" fillId="0" borderId="12" xfId="0" quotePrefix="1" applyFont="1" applyBorder="1"/>
    <xf numFmtId="0" fontId="0" fillId="8" borderId="12" xfId="0" applyFont="1" applyFill="1" applyBorder="1"/>
    <xf numFmtId="0" fontId="0" fillId="8" borderId="12" xfId="0" applyFont="1" applyFill="1" applyBorder="1" applyAlignment="1">
      <alignment horizontal="left"/>
    </xf>
    <xf numFmtId="1" fontId="0" fillId="8" borderId="12" xfId="0" applyNumberFormat="1" applyFont="1" applyFill="1" applyBorder="1" applyAlignment="1">
      <alignment horizontal="right"/>
    </xf>
    <xf numFmtId="164" fontId="0" fillId="8" borderId="12" xfId="0" applyNumberFormat="1" applyFont="1" applyFill="1" applyBorder="1" applyAlignment="1">
      <alignment horizontal="right"/>
    </xf>
    <xf numFmtId="0" fontId="0" fillId="0" borderId="22" xfId="0" applyBorder="1"/>
    <xf numFmtId="0" fontId="0" fillId="0" borderId="16" xfId="0" applyBorder="1"/>
    <xf numFmtId="0" fontId="0" fillId="0" borderId="16" xfId="0" applyFont="1" applyBorder="1"/>
    <xf numFmtId="0" fontId="0" fillId="8" borderId="14" xfId="0" applyFont="1" applyFill="1" applyBorder="1" applyAlignment="1">
      <alignment horizontal="center"/>
    </xf>
    <xf numFmtId="1" fontId="0" fillId="8" borderId="14" xfId="0" applyNumberFormat="1" applyFont="1" applyFill="1" applyBorder="1" applyAlignment="1">
      <alignment horizontal="right"/>
    </xf>
    <xf numFmtId="0" fontId="0" fillId="8" borderId="14" xfId="0" applyFont="1" applyFill="1" applyBorder="1"/>
    <xf numFmtId="164" fontId="0" fillId="8" borderId="14" xfId="0" applyNumberFormat="1" applyFont="1" applyFill="1" applyBorder="1" applyAlignment="1">
      <alignment horizontal="right"/>
    </xf>
    <xf numFmtId="164" fontId="0" fillId="8" borderId="14" xfId="0" applyNumberFormat="1" applyFill="1" applyBorder="1"/>
    <xf numFmtId="0" fontId="0" fillId="0" borderId="14" xfId="0" applyBorder="1"/>
    <xf numFmtId="0" fontId="0" fillId="0" borderId="13" xfId="0" applyBorder="1"/>
    <xf numFmtId="0" fontId="0" fillId="0" borderId="28" xfId="0" applyBorder="1"/>
    <xf numFmtId="164" fontId="0" fillId="3" borderId="28" xfId="0" applyNumberFormat="1" applyFill="1" applyBorder="1"/>
    <xf numFmtId="0" fontId="0" fillId="0" borderId="29" xfId="0" applyBorder="1"/>
    <xf numFmtId="0" fontId="0" fillId="0" borderId="19" xfId="0" applyBorder="1"/>
    <xf numFmtId="164" fontId="0" fillId="0" borderId="19" xfId="0" applyNumberFormat="1" applyBorder="1"/>
    <xf numFmtId="0" fontId="0" fillId="0" borderId="18" xfId="0" applyBorder="1"/>
    <xf numFmtId="0" fontId="0" fillId="0" borderId="19" xfId="0" applyFill="1" applyBorder="1"/>
    <xf numFmtId="0" fontId="0" fillId="0" borderId="18" xfId="0" applyFill="1" applyBorder="1"/>
    <xf numFmtId="0" fontId="1" fillId="0" borderId="31" xfId="0" applyFont="1" applyBorder="1"/>
    <xf numFmtId="164" fontId="1" fillId="0" borderId="31" xfId="0" applyNumberFormat="1" applyFont="1" applyBorder="1"/>
    <xf numFmtId="0" fontId="0" fillId="0" borderId="31" xfId="0" applyBorder="1"/>
    <xf numFmtId="0" fontId="0" fillId="0" borderId="32" xfId="0" applyBorder="1"/>
    <xf numFmtId="0" fontId="0" fillId="7" borderId="19" xfId="0" applyFill="1" applyBorder="1"/>
    <xf numFmtId="164" fontId="0" fillId="7" borderId="19" xfId="0" applyNumberFormat="1" applyFill="1" applyBorder="1"/>
    <xf numFmtId="0" fontId="1" fillId="0" borderId="30" xfId="0" applyFont="1" applyBorder="1"/>
    <xf numFmtId="0" fontId="1" fillId="7" borderId="20" xfId="0" applyFont="1" applyFill="1" applyBorder="1"/>
    <xf numFmtId="0" fontId="1" fillId="0" borderId="17" xfId="0" applyFont="1" applyBorder="1"/>
    <xf numFmtId="0" fontId="14" fillId="0" borderId="17" xfId="0" applyFont="1" applyBorder="1"/>
    <xf numFmtId="0" fontId="1" fillId="0" borderId="27" xfId="0" applyFont="1" applyBorder="1"/>
    <xf numFmtId="0" fontId="1" fillId="0" borderId="20" xfId="0" applyFont="1" applyFill="1" applyBorder="1"/>
    <xf numFmtId="0" fontId="1" fillId="8" borderId="17" xfId="0" applyFont="1" applyFill="1" applyBorder="1"/>
    <xf numFmtId="0" fontId="1" fillId="0" borderId="20" xfId="0" applyFont="1" applyBorder="1"/>
    <xf numFmtId="0" fontId="1" fillId="5" borderId="17" xfId="0" applyFont="1" applyFill="1" applyBorder="1"/>
    <xf numFmtId="0" fontId="1" fillId="8" borderId="15" xfId="0" applyFont="1" applyFill="1" applyBorder="1"/>
    <xf numFmtId="0" fontId="0" fillId="7" borderId="18" xfId="0" applyFill="1" applyBorder="1"/>
    <xf numFmtId="0" fontId="0" fillId="7" borderId="16" xfId="0" applyFill="1" applyBorder="1"/>
    <xf numFmtId="0" fontId="0" fillId="8" borderId="16" xfId="0" applyFill="1" applyBorder="1"/>
    <xf numFmtId="0" fontId="1" fillId="12" borderId="17" xfId="0" applyFont="1" applyFill="1" applyBorder="1"/>
    <xf numFmtId="0" fontId="0" fillId="5" borderId="16" xfId="0" applyFill="1" applyBorder="1"/>
    <xf numFmtId="0" fontId="1" fillId="5" borderId="12" xfId="0" applyFont="1" applyFill="1" applyBorder="1"/>
    <xf numFmtId="1" fontId="2" fillId="5" borderId="12" xfId="0" applyNumberFormat="1" applyFont="1" applyFill="1" applyBorder="1" applyAlignment="1">
      <alignment horizontal="right"/>
    </xf>
    <xf numFmtId="164" fontId="2" fillId="5" borderId="12" xfId="0" applyNumberFormat="1" applyFont="1" applyFill="1" applyBorder="1" applyAlignment="1">
      <alignment horizontal="right"/>
    </xf>
    <xf numFmtId="0" fontId="1" fillId="5" borderId="16" xfId="0" applyFont="1" applyFill="1" applyBorder="1"/>
    <xf numFmtId="0" fontId="1" fillId="7" borderId="17" xfId="0" applyFont="1" applyFill="1" applyBorder="1"/>
    <xf numFmtId="0" fontId="1" fillId="7" borderId="12" xfId="0" applyFont="1" applyFill="1" applyBorder="1"/>
    <xf numFmtId="0" fontId="1" fillId="6" borderId="17" xfId="0" applyFont="1" applyFill="1" applyBorder="1"/>
    <xf numFmtId="0" fontId="0" fillId="6" borderId="12" xfId="0" applyFill="1" applyBorder="1"/>
    <xf numFmtId="0" fontId="0" fillId="6" borderId="16" xfId="0" applyFill="1" applyBorder="1"/>
    <xf numFmtId="0" fontId="0" fillId="12" borderId="12" xfId="0" applyFill="1" applyBorder="1"/>
    <xf numFmtId="164" fontId="0" fillId="12" borderId="12" xfId="0" applyNumberFormat="1" applyFill="1" applyBorder="1"/>
    <xf numFmtId="0" fontId="0" fillId="12" borderId="16" xfId="0" applyFill="1" applyBorder="1"/>
    <xf numFmtId="0" fontId="0" fillId="12" borderId="12" xfId="0" applyFont="1" applyFill="1" applyBorder="1"/>
    <xf numFmtId="164" fontId="0" fillId="12" borderId="12" xfId="0" applyNumberFormat="1" applyFont="1" applyFill="1" applyBorder="1"/>
    <xf numFmtId="0" fontId="0" fillId="12" borderId="16" xfId="0" applyFont="1" applyFill="1" applyBorder="1"/>
    <xf numFmtId="0" fontId="0" fillId="8" borderId="14" xfId="0" applyFill="1" applyBorder="1"/>
    <xf numFmtId="0" fontId="0" fillId="8" borderId="13" xfId="0" applyFill="1" applyBorder="1"/>
    <xf numFmtId="0" fontId="0" fillId="0" borderId="0" xfId="0" applyFont="1" applyFill="1" applyBorder="1"/>
    <xf numFmtId="0" fontId="0" fillId="0" borderId="4" xfId="0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4" xfId="0" applyFont="1" applyFill="1" applyBorder="1"/>
    <xf numFmtId="0" fontId="0" fillId="0" borderId="8" xfId="0" applyFont="1" applyFill="1" applyBorder="1"/>
    <xf numFmtId="0" fontId="0" fillId="0" borderId="6" xfId="0" applyFont="1" applyBorder="1"/>
    <xf numFmtId="0" fontId="0" fillId="0" borderId="5" xfId="0" applyFont="1" applyBorder="1"/>
    <xf numFmtId="0" fontId="0" fillId="0" borderId="8" xfId="0" applyFont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2" xfId="0" applyFont="1" applyBorder="1"/>
    <xf numFmtId="0" fontId="0" fillId="0" borderId="1" xfId="0" applyFont="1" applyBorder="1"/>
    <xf numFmtId="0" fontId="0" fillId="0" borderId="2" xfId="0" applyFont="1" applyFill="1" applyBorder="1"/>
    <xf numFmtId="164" fontId="0" fillId="0" borderId="0" xfId="0" applyNumberFormat="1" applyFont="1" applyBorder="1"/>
    <xf numFmtId="22" fontId="0" fillId="0" borderId="0" xfId="0" applyNumberFormat="1" applyFont="1" applyFill="1" applyBorder="1"/>
    <xf numFmtId="0" fontId="0" fillId="0" borderId="4" xfId="0" applyNumberFormat="1" applyFont="1" applyBorder="1"/>
    <xf numFmtId="0" fontId="0" fillId="0" borderId="7" xfId="0" applyFont="1" applyBorder="1"/>
    <xf numFmtId="0" fontId="0" fillId="0" borderId="3" xfId="0" applyFont="1" applyFill="1" applyBorder="1"/>
    <xf numFmtId="0" fontId="4" fillId="0" borderId="4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2" fillId="0" borderId="0" xfId="0" applyFont="1" applyBorder="1" applyAlignment="1">
      <alignment horizontal="right" vertical="center"/>
    </xf>
    <xf numFmtId="0" fontId="8" fillId="0" borderId="0" xfId="0" applyFont="1" applyFill="1" applyBorder="1" applyAlignment="1">
      <alignment horizontal="right"/>
    </xf>
    <xf numFmtId="0" fontId="8" fillId="0" borderId="8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6" fillId="0" borderId="16" xfId="0" applyFont="1" applyFill="1" applyBorder="1" applyAlignment="1">
      <alignment horizontal="right"/>
    </xf>
    <xf numFmtId="0" fontId="6" fillId="2" borderId="16" xfId="0" applyFont="1" applyFill="1" applyBorder="1" applyAlignment="1">
      <alignment horizontal="right"/>
    </xf>
    <xf numFmtId="0" fontId="6" fillId="0" borderId="12" xfId="2" applyFont="1" applyFill="1" applyBorder="1" applyAlignment="1">
      <alignment horizontal="right"/>
    </xf>
    <xf numFmtId="0" fontId="6" fillId="2" borderId="12" xfId="2" applyFont="1" applyFill="1" applyBorder="1" applyAlignment="1">
      <alignment horizontal="right"/>
    </xf>
    <xf numFmtId="0" fontId="6" fillId="0" borderId="14" xfId="2" applyFont="1" applyFill="1" applyBorder="1" applyAlignment="1">
      <alignment horizontal="right"/>
    </xf>
    <xf numFmtId="0" fontId="6" fillId="0" borderId="12" xfId="0" applyFont="1" applyFill="1" applyBorder="1" applyAlignment="1">
      <alignment horizontal="right"/>
    </xf>
    <xf numFmtId="0" fontId="6" fillId="2" borderId="12" xfId="0" applyFont="1" applyFill="1" applyBorder="1" applyAlignment="1">
      <alignment horizontal="right"/>
    </xf>
    <xf numFmtId="0" fontId="6" fillId="0" borderId="14" xfId="0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13" fillId="13" borderId="21" xfId="0" applyFont="1" applyFill="1" applyBorder="1" applyAlignment="1">
      <alignment horizontal="right"/>
    </xf>
    <xf numFmtId="0" fontId="1" fillId="13" borderId="22" xfId="0" applyFont="1" applyFill="1" applyBorder="1" applyAlignment="1">
      <alignment horizontal="right"/>
    </xf>
    <xf numFmtId="0" fontId="13" fillId="13" borderId="22" xfId="0" applyFont="1" applyFill="1" applyBorder="1" applyAlignment="1">
      <alignment horizontal="right"/>
    </xf>
    <xf numFmtId="0" fontId="13" fillId="13" borderId="23" xfId="0" applyFont="1" applyFill="1" applyBorder="1" applyAlignment="1">
      <alignment horizontal="right"/>
    </xf>
    <xf numFmtId="0" fontId="1" fillId="13" borderId="9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10" xfId="0" applyFont="1" applyFill="1" applyBorder="1" applyAlignment="1">
      <alignment horizontal="center" vertical="center"/>
    </xf>
    <xf numFmtId="0" fontId="0" fillId="9" borderId="3" xfId="0" applyFont="1" applyFill="1" applyBorder="1"/>
    <xf numFmtId="0" fontId="0" fillId="9" borderId="0" xfId="0" applyFont="1" applyFill="1" applyBorder="1"/>
    <xf numFmtId="0" fontId="0" fillId="9" borderId="4" xfId="0" applyFont="1" applyFill="1" applyBorder="1"/>
    <xf numFmtId="0" fontId="1" fillId="11" borderId="9" xfId="0" applyFont="1" applyFill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11" borderId="24" xfId="0" applyFont="1" applyFill="1" applyBorder="1" applyAlignment="1">
      <alignment horizontal="center"/>
    </xf>
    <xf numFmtId="0" fontId="1" fillId="11" borderId="25" xfId="0" applyFont="1" applyFill="1" applyBorder="1" applyAlignment="1">
      <alignment horizontal="center"/>
    </xf>
    <xf numFmtId="0" fontId="1" fillId="11" borderId="26" xfId="0" applyFont="1" applyFill="1" applyBorder="1" applyAlignment="1">
      <alignment horizontal="center"/>
    </xf>
    <xf numFmtId="0" fontId="13" fillId="0" borderId="9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12" xfId="0" applyFill="1" applyBorder="1" applyAlignment="1">
      <alignment horizontal="left"/>
    </xf>
    <xf numFmtId="0" fontId="0" fillId="7" borderId="19" xfId="0" applyFill="1" applyBorder="1" applyAlignment="1">
      <alignment horizontal="left"/>
    </xf>
    <xf numFmtId="0" fontId="0" fillId="8" borderId="12" xfId="0" applyFill="1" applyBorder="1" applyAlignment="1">
      <alignment horizontal="left"/>
    </xf>
    <xf numFmtId="0" fontId="0" fillId="6" borderId="12" xfId="0" applyFill="1" applyBorder="1" applyAlignment="1">
      <alignment horizontal="left"/>
    </xf>
    <xf numFmtId="0" fontId="0" fillId="0" borderId="12" xfId="0" applyBorder="1" applyAlignment="1">
      <alignment horizontal="left"/>
    </xf>
    <xf numFmtId="0" fontId="0" fillId="7" borderId="12" xfId="0" applyFill="1" applyBorder="1" applyAlignment="1">
      <alignment horizontal="left"/>
    </xf>
    <xf numFmtId="0" fontId="1" fillId="5" borderId="12" xfId="0" applyFont="1" applyFill="1" applyBorder="1" applyAlignment="1">
      <alignment horizontal="left"/>
    </xf>
    <xf numFmtId="0" fontId="0" fillId="5" borderId="12" xfId="0" applyFill="1" applyBorder="1" applyAlignment="1">
      <alignment horizontal="left"/>
    </xf>
    <xf numFmtId="0" fontId="1" fillId="0" borderId="31" xfId="0" applyFont="1" applyFill="1" applyBorder="1"/>
    <xf numFmtId="0" fontId="1" fillId="0" borderId="31" xfId="0" applyFont="1" applyFill="1" applyBorder="1" applyAlignment="1">
      <alignment horizontal="left"/>
    </xf>
    <xf numFmtId="0" fontId="1" fillId="0" borderId="0" xfId="0" applyFont="1" applyFill="1"/>
    <xf numFmtId="0" fontId="0" fillId="0" borderId="12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0" fillId="0" borderId="0" xfId="0" applyFont="1" applyFill="1"/>
    <xf numFmtId="0" fontId="0" fillId="8" borderId="14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12" borderId="12" xfId="0" applyFont="1" applyFill="1" applyBorder="1" applyAlignment="1">
      <alignment horizontal="left"/>
    </xf>
    <xf numFmtId="0" fontId="0" fillId="0" borderId="0" xfId="0"/>
    <xf numFmtId="2" fontId="0" fillId="0" borderId="0" xfId="0" applyNumberFormat="1"/>
    <xf numFmtId="0" fontId="0" fillId="0" borderId="0" xfId="0"/>
    <xf numFmtId="0" fontId="0" fillId="45" borderId="19" xfId="0" applyFill="1" applyBorder="1" applyAlignment="1">
      <alignment horizontal="left"/>
    </xf>
    <xf numFmtId="0" fontId="0" fillId="45" borderId="19" xfId="0" applyFill="1" applyBorder="1"/>
    <xf numFmtId="0" fontId="0" fillId="45" borderId="12" xfId="0" applyFill="1" applyBorder="1" applyAlignment="1">
      <alignment horizontal="left"/>
    </xf>
    <xf numFmtId="0" fontId="0" fillId="45" borderId="12" xfId="0" applyFill="1" applyBorder="1"/>
    <xf numFmtId="0" fontId="0" fillId="45" borderId="0" xfId="0" applyFill="1"/>
    <xf numFmtId="2" fontId="0" fillId="45" borderId="0" xfId="0" applyNumberFormat="1" applyFill="1"/>
    <xf numFmtId="0" fontId="0" fillId="45" borderId="12" xfId="0" applyFont="1" applyFill="1" applyBorder="1" applyAlignment="1">
      <alignment horizontal="left"/>
    </xf>
    <xf numFmtId="0" fontId="0" fillId="45" borderId="12" xfId="0" applyFont="1" applyFill="1" applyBorder="1"/>
    <xf numFmtId="164" fontId="0" fillId="45" borderId="12" xfId="0" applyNumberFormat="1" applyFont="1" applyFill="1" applyBorder="1"/>
    <xf numFmtId="0" fontId="0" fillId="46" borderId="12" xfId="0" applyFont="1" applyFill="1" applyBorder="1" applyAlignment="1">
      <alignment horizontal="left"/>
    </xf>
    <xf numFmtId="0" fontId="0" fillId="46" borderId="12" xfId="0" applyFont="1" applyFill="1" applyBorder="1"/>
    <xf numFmtId="0" fontId="0" fillId="46" borderId="12" xfId="0" applyFill="1" applyBorder="1" applyAlignment="1">
      <alignment horizontal="left"/>
    </xf>
    <xf numFmtId="0" fontId="0" fillId="46" borderId="12" xfId="0" applyFill="1" applyBorder="1"/>
    <xf numFmtId="0" fontId="0" fillId="7" borderId="12" xfId="0" applyFont="1" applyFill="1" applyBorder="1" applyAlignment="1">
      <alignment horizontal="left"/>
    </xf>
    <xf numFmtId="1" fontId="0" fillId="7" borderId="12" xfId="0" applyNumberFormat="1" applyFont="1" applyFill="1" applyBorder="1" applyAlignment="1">
      <alignment horizontal="right"/>
    </xf>
    <xf numFmtId="164" fontId="0" fillId="7" borderId="12" xfId="0" applyNumberFormat="1" applyFont="1" applyFill="1" applyBorder="1" applyAlignment="1">
      <alignment horizontal="right"/>
    </xf>
    <xf numFmtId="0" fontId="0" fillId="7" borderId="14" xfId="0" applyFont="1" applyFill="1" applyBorder="1" applyAlignment="1">
      <alignment horizontal="left"/>
    </xf>
    <xf numFmtId="1" fontId="0" fillId="7" borderId="14" xfId="0" applyNumberFormat="1" applyFont="1" applyFill="1" applyBorder="1" applyAlignment="1">
      <alignment horizontal="right"/>
    </xf>
    <xf numFmtId="164" fontId="0" fillId="7" borderId="14" xfId="0" applyNumberFormat="1" applyFont="1" applyFill="1" applyBorder="1" applyAlignment="1">
      <alignment horizontal="right"/>
    </xf>
    <xf numFmtId="0" fontId="0" fillId="7" borderId="12" xfId="0" applyFont="1" applyFill="1" applyBorder="1"/>
    <xf numFmtId="1" fontId="2" fillId="7" borderId="12" xfId="0" applyNumberFormat="1" applyFont="1" applyFill="1" applyBorder="1" applyAlignment="1">
      <alignment horizontal="right"/>
    </xf>
    <xf numFmtId="164" fontId="2" fillId="7" borderId="12" xfId="0" applyNumberFormat="1" applyFont="1" applyFill="1" applyBorder="1" applyAlignment="1">
      <alignment horizontal="right"/>
    </xf>
    <xf numFmtId="0" fontId="3" fillId="7" borderId="12" xfId="0" applyFont="1" applyFill="1" applyBorder="1" applyAlignment="1">
      <alignment vertical="top" wrapText="1"/>
    </xf>
    <xf numFmtId="0" fontId="1" fillId="7" borderId="12" xfId="0" applyFont="1" applyFill="1" applyBorder="1" applyAlignment="1">
      <alignment horizontal="left"/>
    </xf>
    <xf numFmtId="164" fontId="0" fillId="7" borderId="12" xfId="0" applyNumberFormat="1" applyFont="1" applyFill="1" applyBorder="1"/>
    <xf numFmtId="0" fontId="0" fillId="45" borderId="28" xfId="0" applyFont="1" applyFill="1" applyBorder="1" applyAlignment="1">
      <alignment horizontal="left"/>
    </xf>
    <xf numFmtId="0" fontId="0" fillId="45" borderId="28" xfId="0" applyFon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1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/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/>
    <xf numFmtId="0" fontId="0" fillId="7" borderId="28" xfId="0" applyFont="1" applyFill="1" applyBorder="1" applyAlignment="1">
      <alignment horizontal="left"/>
    </xf>
    <xf numFmtId="1" fontId="0" fillId="7" borderId="28" xfId="0" applyNumberFormat="1" applyFont="1" applyFill="1" applyBorder="1" applyAlignment="1">
      <alignment horizontal="right"/>
    </xf>
    <xf numFmtId="164" fontId="0" fillId="7" borderId="28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0" fontId="0" fillId="46" borderId="28" xfId="0" applyFont="1" applyFill="1" applyBorder="1" applyAlignment="1">
      <alignment horizontal="left"/>
    </xf>
    <xf numFmtId="0" fontId="0" fillId="46" borderId="28" xfId="0" applyFont="1" applyFill="1" applyBorder="1"/>
    <xf numFmtId="2" fontId="0" fillId="0" borderId="0" xfId="0" applyNumberFormat="1" applyFill="1" applyBorder="1"/>
    <xf numFmtId="173" fontId="2" fillId="0" borderId="0" xfId="0" applyNumberFormat="1" applyFont="1" applyFill="1" applyBorder="1" applyAlignment="1">
      <alignment horizontal="right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3" xfId="2"/>
    <cellStyle name="Note" xfId="16" builtinId="10" customBuiltin="1"/>
    <cellStyle name="Output" xfId="11" builtinId="21" customBuiltin="1"/>
    <cellStyle name="Title 2" xfId="43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CCE4EB"/>
      <color rgb="FFE1E8F0"/>
      <color rgb="FFD7E1DD"/>
      <color rgb="FFDEE9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'Data_T (2)'!$K$2</c:f>
              <c:strCache>
                <c:ptCount val="1"/>
                <c:pt idx="0">
                  <c:v>MWT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'Data_T (2)'!$L$2:$L$26</c:f>
              <c:numCache>
                <c:formatCode>General</c:formatCode>
                <c:ptCount val="25"/>
                <c:pt idx="0">
                  <c:v>15</c:v>
                </c:pt>
                <c:pt idx="1">
                  <c:v>17.55</c:v>
                </c:pt>
                <c:pt idx="2">
                  <c:v>17.37</c:v>
                </c:pt>
                <c:pt idx="3">
                  <c:v>17.100000000000001</c:v>
                </c:pt>
                <c:pt idx="4">
                  <c:v>11.55</c:v>
                </c:pt>
                <c:pt idx="5">
                  <c:v>11.824</c:v>
                </c:pt>
                <c:pt idx="6" formatCode="0.00">
                  <c:v>13.421818181818184</c:v>
                </c:pt>
                <c:pt idx="7">
                  <c:v>18</c:v>
                </c:pt>
                <c:pt idx="8">
                  <c:v>17.555</c:v>
                </c:pt>
                <c:pt idx="9">
                  <c:v>17</c:v>
                </c:pt>
                <c:pt idx="10" formatCode="0.0">
                  <c:v>18</c:v>
                </c:pt>
                <c:pt idx="11">
                  <c:v>18.05</c:v>
                </c:pt>
                <c:pt idx="12">
                  <c:v>18.18</c:v>
                </c:pt>
                <c:pt idx="13">
                  <c:v>18.399999999999999</c:v>
                </c:pt>
                <c:pt idx="14">
                  <c:v>20.13</c:v>
                </c:pt>
                <c:pt idx="15">
                  <c:v>19.34</c:v>
                </c:pt>
                <c:pt idx="16">
                  <c:v>20.399999999999999</c:v>
                </c:pt>
                <c:pt idx="17">
                  <c:v>19</c:v>
                </c:pt>
                <c:pt idx="18">
                  <c:v>18.809999999999999</c:v>
                </c:pt>
                <c:pt idx="19">
                  <c:v>18.899999999999999</c:v>
                </c:pt>
                <c:pt idx="20">
                  <c:v>18.66</c:v>
                </c:pt>
                <c:pt idx="21">
                  <c:v>23</c:v>
                </c:pt>
                <c:pt idx="22">
                  <c:v>22.9</c:v>
                </c:pt>
                <c:pt idx="23">
                  <c:v>23.06</c:v>
                </c:pt>
                <c:pt idx="24">
                  <c:v>23.1</c:v>
                </c:pt>
              </c:numCache>
            </c:numRef>
          </c:xVal>
          <c:yVal>
            <c:numRef>
              <c:f>'Data_T (2)'!$M$2:$M$26</c:f>
              <c:numCache>
                <c:formatCode>General</c:formatCode>
                <c:ptCount val="25"/>
                <c:pt idx="0">
                  <c:v>670</c:v>
                </c:pt>
                <c:pt idx="1">
                  <c:v>390</c:v>
                </c:pt>
                <c:pt idx="2">
                  <c:v>390</c:v>
                </c:pt>
                <c:pt idx="3">
                  <c:v>390</c:v>
                </c:pt>
                <c:pt idx="4">
                  <c:v>183</c:v>
                </c:pt>
                <c:pt idx="5">
                  <c:v>183</c:v>
                </c:pt>
                <c:pt idx="6">
                  <c:v>56.050000000000004</c:v>
                </c:pt>
                <c:pt idx="7">
                  <c:v>768</c:v>
                </c:pt>
                <c:pt idx="8">
                  <c:v>300.08499999999998</c:v>
                </c:pt>
                <c:pt idx="9">
                  <c:v>549</c:v>
                </c:pt>
                <c:pt idx="10">
                  <c:v>436</c:v>
                </c:pt>
                <c:pt idx="11">
                  <c:v>317.44</c:v>
                </c:pt>
                <c:pt idx="12">
                  <c:v>316.33999999999997</c:v>
                </c:pt>
                <c:pt idx="13">
                  <c:v>379.41</c:v>
                </c:pt>
                <c:pt idx="14">
                  <c:v>400</c:v>
                </c:pt>
                <c:pt idx="15">
                  <c:v>388.53</c:v>
                </c:pt>
                <c:pt idx="16">
                  <c:v>409.4</c:v>
                </c:pt>
                <c:pt idx="17">
                  <c:v>309.14</c:v>
                </c:pt>
                <c:pt idx="18">
                  <c:v>304.89999999999998</c:v>
                </c:pt>
                <c:pt idx="19">
                  <c:v>309.55</c:v>
                </c:pt>
                <c:pt idx="20">
                  <c:v>299.91000000000003</c:v>
                </c:pt>
                <c:pt idx="21">
                  <c:v>486.3</c:v>
                </c:pt>
                <c:pt idx="22">
                  <c:v>483.93</c:v>
                </c:pt>
                <c:pt idx="23">
                  <c:v>483.93</c:v>
                </c:pt>
                <c:pt idx="24">
                  <c:v>483.85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6B-4213-9CC3-7B71EA705BFB}"/>
            </c:ext>
          </c:extLst>
        </c:ser>
        <c:ser>
          <c:idx val="2"/>
          <c:order val="1"/>
          <c:tx>
            <c:v>PUMP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0">
                <a:solidFill>
                  <a:schemeClr val="accent1"/>
                </a:solidFill>
              </a:ln>
              <a:effectLst/>
            </c:spPr>
          </c:marker>
          <c:xVal>
            <c:numRef>
              <c:f>'Data_T (2)'!$T$2:$T$7</c:f>
              <c:numCache>
                <c:formatCode>General</c:formatCode>
                <c:ptCount val="6"/>
                <c:pt idx="0">
                  <c:v>16.98</c:v>
                </c:pt>
                <c:pt idx="1">
                  <c:v>18.55</c:v>
                </c:pt>
                <c:pt idx="2">
                  <c:v>18.48</c:v>
                </c:pt>
                <c:pt idx="3">
                  <c:v>18.64</c:v>
                </c:pt>
                <c:pt idx="4">
                  <c:v>22.99</c:v>
                </c:pt>
                <c:pt idx="5">
                  <c:v>22.68</c:v>
                </c:pt>
              </c:numCache>
            </c:numRef>
          </c:xVal>
          <c:yVal>
            <c:numRef>
              <c:f>'Data_T (2)'!$U$2:$U$7</c:f>
              <c:numCache>
                <c:formatCode>General</c:formatCode>
                <c:ptCount val="6"/>
                <c:pt idx="0">
                  <c:v>313.58999999999997</c:v>
                </c:pt>
                <c:pt idx="1">
                  <c:v>316.39</c:v>
                </c:pt>
                <c:pt idx="2">
                  <c:v>342.64</c:v>
                </c:pt>
                <c:pt idx="3">
                  <c:v>316.3</c:v>
                </c:pt>
                <c:pt idx="4">
                  <c:v>477</c:v>
                </c:pt>
                <c:pt idx="5">
                  <c:v>464.9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36B-4213-9CC3-7B71EA705BFB}"/>
            </c:ext>
          </c:extLst>
        </c:ser>
        <c:ser>
          <c:idx val="3"/>
          <c:order val="3"/>
          <c:tx>
            <c:strRef>
              <c:f>'Data_T (2)'!$O$17</c:f>
              <c:strCache>
                <c:ptCount val="1"/>
                <c:pt idx="0">
                  <c:v>DST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0">
                <a:solidFill>
                  <a:schemeClr val="accent6"/>
                </a:solidFill>
              </a:ln>
              <a:effectLst/>
            </c:spPr>
          </c:marker>
          <c:xVal>
            <c:numRef>
              <c:f>'Data_T (2)'!$P$17:$P$24</c:f>
              <c:numCache>
                <c:formatCode>0.0</c:formatCode>
                <c:ptCount val="8"/>
                <c:pt idx="0">
                  <c:v>30.3</c:v>
                </c:pt>
                <c:pt idx="1">
                  <c:v>29.5</c:v>
                </c:pt>
                <c:pt idx="2">
                  <c:v>32.9</c:v>
                </c:pt>
                <c:pt idx="3" formatCode="General">
                  <c:v>36.1</c:v>
                </c:pt>
                <c:pt idx="4" formatCode="General">
                  <c:v>38</c:v>
                </c:pt>
                <c:pt idx="5" formatCode="General">
                  <c:v>38.700000000000003</c:v>
                </c:pt>
                <c:pt idx="6" formatCode="General">
                  <c:v>29</c:v>
                </c:pt>
                <c:pt idx="7" formatCode="General">
                  <c:v>25.5</c:v>
                </c:pt>
              </c:numCache>
            </c:numRef>
          </c:xVal>
          <c:yVal>
            <c:numRef>
              <c:f>'Data_T (2)'!$Q$17:$Q$24</c:f>
              <c:numCache>
                <c:formatCode>0</c:formatCode>
                <c:ptCount val="8"/>
                <c:pt idx="0">
                  <c:v>720.8</c:v>
                </c:pt>
                <c:pt idx="1">
                  <c:v>773.9</c:v>
                </c:pt>
                <c:pt idx="2">
                  <c:v>802.8</c:v>
                </c:pt>
                <c:pt idx="3" formatCode="General">
                  <c:v>884</c:v>
                </c:pt>
                <c:pt idx="4" formatCode="General">
                  <c:v>935</c:v>
                </c:pt>
                <c:pt idx="5" formatCode="General">
                  <c:v>979</c:v>
                </c:pt>
                <c:pt idx="6" formatCode="General">
                  <c:v>874</c:v>
                </c:pt>
                <c:pt idx="7" formatCode="General">
                  <c:v>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36B-4213-9CC3-7B71EA705BFB}"/>
            </c:ext>
          </c:extLst>
        </c:ser>
        <c:ser>
          <c:idx val="5"/>
          <c:order val="5"/>
          <c:tx>
            <c:strRef>
              <c:f>'Data_T (2)'!$O$29</c:f>
              <c:strCache>
                <c:ptCount val="1"/>
                <c:pt idx="0">
                  <c:v>EQM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63500">
                <a:solidFill>
                  <a:schemeClr val="accent6"/>
                </a:solidFill>
              </a:ln>
              <a:effectLst/>
            </c:spPr>
          </c:marker>
          <c:xVal>
            <c:numRef>
              <c:f>'Data_T (2)'!$P$29:$P$39</c:f>
              <c:numCache>
                <c:formatCode>0.0</c:formatCode>
                <c:ptCount val="11"/>
                <c:pt idx="0" formatCode="General">
                  <c:v>33.4</c:v>
                </c:pt>
                <c:pt idx="1">
                  <c:v>18.899999999999999</c:v>
                </c:pt>
                <c:pt idx="2">
                  <c:v>20.399999999999999</c:v>
                </c:pt>
                <c:pt idx="3">
                  <c:v>21.1</c:v>
                </c:pt>
                <c:pt idx="4">
                  <c:v>22.2</c:v>
                </c:pt>
                <c:pt idx="5">
                  <c:v>23.6</c:v>
                </c:pt>
                <c:pt idx="6">
                  <c:v>24.4</c:v>
                </c:pt>
                <c:pt idx="7">
                  <c:v>24.2</c:v>
                </c:pt>
                <c:pt idx="8">
                  <c:v>25</c:v>
                </c:pt>
                <c:pt idx="9" formatCode="General">
                  <c:v>29.8</c:v>
                </c:pt>
                <c:pt idx="10">
                  <c:v>12</c:v>
                </c:pt>
              </c:numCache>
            </c:numRef>
          </c:xVal>
          <c:yVal>
            <c:numRef>
              <c:f>'Data_T (2)'!$Q$29:$Q$39</c:f>
              <c:numCache>
                <c:formatCode>0</c:formatCode>
                <c:ptCount val="11"/>
                <c:pt idx="0" formatCode="General">
                  <c:v>1205</c:v>
                </c:pt>
                <c:pt idx="1">
                  <c:v>355</c:v>
                </c:pt>
                <c:pt idx="2">
                  <c:v>386</c:v>
                </c:pt>
                <c:pt idx="3">
                  <c:v>416</c:v>
                </c:pt>
                <c:pt idx="4">
                  <c:v>447</c:v>
                </c:pt>
                <c:pt idx="5">
                  <c:v>477</c:v>
                </c:pt>
                <c:pt idx="6">
                  <c:v>508</c:v>
                </c:pt>
                <c:pt idx="7">
                  <c:v>521</c:v>
                </c:pt>
                <c:pt idx="8">
                  <c:v>529</c:v>
                </c:pt>
                <c:pt idx="9" formatCode="General">
                  <c:v>1007</c:v>
                </c:pt>
                <c:pt idx="10" formatCode="General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36B-4213-9CC3-7B71EA70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557344"/>
        <c:axId val="3465570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'Data_T (2)'!$O$2</c15:sqref>
                        </c15:formulaRef>
                      </c:ext>
                    </c:extLst>
                    <c:strCache>
                      <c:ptCount val="1"/>
                      <c:pt idx="0">
                        <c:v>BHT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'Data_T (2)'!$P$2:$P$16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26</c:v>
                      </c:pt>
                      <c:pt idx="1">
                        <c:v>18</c:v>
                      </c:pt>
                      <c:pt idx="2">
                        <c:v>36.700000000000003</c:v>
                      </c:pt>
                      <c:pt idx="3" formatCode="0.0">
                        <c:v>46.1</c:v>
                      </c:pt>
                      <c:pt idx="4">
                        <c:v>17</c:v>
                      </c:pt>
                      <c:pt idx="5">
                        <c:v>23.9</c:v>
                      </c:pt>
                      <c:pt idx="6">
                        <c:v>27.8</c:v>
                      </c:pt>
                      <c:pt idx="7">
                        <c:v>30</c:v>
                      </c:pt>
                      <c:pt idx="8">
                        <c:v>36</c:v>
                      </c:pt>
                      <c:pt idx="9">
                        <c:v>30.4</c:v>
                      </c:pt>
                      <c:pt idx="10">
                        <c:v>44</c:v>
                      </c:pt>
                      <c:pt idx="11">
                        <c:v>28</c:v>
                      </c:pt>
                      <c:pt idx="12">
                        <c:v>38</c:v>
                      </c:pt>
                      <c:pt idx="13">
                        <c:v>33.299999999999997</c:v>
                      </c:pt>
                      <c:pt idx="14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'Data_T (2)'!$Q$2:$Q$16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1028</c:v>
                      </c:pt>
                      <c:pt idx="1">
                        <c:v>1459</c:v>
                      </c:pt>
                      <c:pt idx="2">
                        <c:v>1175</c:v>
                      </c:pt>
                      <c:pt idx="3" formatCode="0">
                        <c:v>1633</c:v>
                      </c:pt>
                      <c:pt idx="4">
                        <c:v>585</c:v>
                      </c:pt>
                      <c:pt idx="5">
                        <c:v>582</c:v>
                      </c:pt>
                      <c:pt idx="6">
                        <c:v>877</c:v>
                      </c:pt>
                      <c:pt idx="7">
                        <c:v>1298</c:v>
                      </c:pt>
                      <c:pt idx="8">
                        <c:v>691</c:v>
                      </c:pt>
                      <c:pt idx="9">
                        <c:v>1167</c:v>
                      </c:pt>
                      <c:pt idx="10">
                        <c:v>1104</c:v>
                      </c:pt>
                      <c:pt idx="11">
                        <c:v>665</c:v>
                      </c:pt>
                      <c:pt idx="12">
                        <c:v>1055</c:v>
                      </c:pt>
                      <c:pt idx="13">
                        <c:v>960</c:v>
                      </c:pt>
                      <c:pt idx="14">
                        <c:v>883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B-A36B-4213-9CC3-7B71EA705BF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'Data_T (2)'!$O$25</c15:sqref>
                        </c15:formulaRef>
                      </c:ext>
                    </c:extLst>
                    <c:strCache>
                      <c:ptCount val="1"/>
                      <c:pt idx="0">
                        <c:v>LOG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'Data_T (2)'!$P$25:$P$28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34.4</c:v>
                      </c:pt>
                      <c:pt idx="1">
                        <c:v>37.799999999999997</c:v>
                      </c:pt>
                      <c:pt idx="2">
                        <c:v>11.8</c:v>
                      </c:pt>
                      <c:pt idx="3">
                        <c:v>42.3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'Data_T (2)'!$Q$25:$Q$28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964</c:v>
                      </c:pt>
                      <c:pt idx="1">
                        <c:v>747</c:v>
                      </c:pt>
                      <c:pt idx="2">
                        <c:v>350</c:v>
                      </c:pt>
                      <c:pt idx="3">
                        <c:v>1485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D-A36B-4213-9CC3-7B71EA705BFB}"/>
                  </c:ext>
                </c:extLst>
              </c15:ser>
            </c15:filteredScatterSeries>
          </c:ext>
        </c:extLst>
      </c:scatterChart>
      <c:valAx>
        <c:axId val="346557344"/>
        <c:scaling>
          <c:orientation val="minMax"/>
          <c:max val="3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40456371604591401"/>
              <c:y val="1.53803133684351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57016"/>
        <c:crosses val="autoZero"/>
        <c:crossBetween val="midCat"/>
      </c:valAx>
      <c:valAx>
        <c:axId val="346557016"/>
        <c:scaling>
          <c:orientation val="maxMin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Depth (mBGL)</a:t>
                </a:r>
              </a:p>
            </c:rich>
          </c:tx>
          <c:layout>
            <c:manualLayout>
              <c:xMode val="edge"/>
              <c:yMode val="edge"/>
              <c:x val="9.6491229403111341E-3"/>
              <c:y val="0.49310326160738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57344"/>
        <c:crosses val="autoZero"/>
        <c:crossBetween val="midCat"/>
      </c:valAx>
      <c:spPr>
        <a:solidFill>
          <a:srgbClr val="E1E8F0"/>
        </a:solidFill>
        <a:ln>
          <a:solidFill>
            <a:schemeClr val="tx2"/>
          </a:solidFill>
        </a:ln>
        <a:effectLst/>
      </c:spPr>
    </c:plotArea>
    <c:plotVisOnly val="1"/>
    <c:dispBlanksAs val="gap"/>
    <c:showDLblsOverMax val="0"/>
  </c:chart>
  <c:spPr>
    <a:solidFill>
      <a:srgbClr val="CCE4EB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41563</xdr:colOff>
      <xdr:row>27</xdr:row>
      <xdr:rowOff>0</xdr:rowOff>
    </xdr:from>
    <xdr:to>
      <xdr:col>18</xdr:col>
      <xdr:colOff>304799</xdr:colOff>
      <xdr:row>72</xdr:row>
      <xdr:rowOff>138545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365623</xdr:colOff>
      <xdr:row>34</xdr:row>
      <xdr:rowOff>58431</xdr:rowOff>
    </xdr:from>
    <xdr:to>
      <xdr:col>14</xdr:col>
      <xdr:colOff>476992</xdr:colOff>
      <xdr:row>34</xdr:row>
      <xdr:rowOff>169800</xdr:rowOff>
    </xdr:to>
    <xdr:sp macro="" textlink="">
      <xdr:nvSpPr>
        <xdr:cNvPr id="7" name="Oval 6"/>
        <xdr:cNvSpPr/>
      </xdr:nvSpPr>
      <xdr:spPr>
        <a:xfrm>
          <a:off x="13341394" y="6276351"/>
          <a:ext cx="111369" cy="111369"/>
        </a:xfrm>
        <a:prstGeom prst="ellipse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0.34003</cdr:x>
      <cdr:y>0.10584</cdr:y>
    </cdr:from>
    <cdr:to>
      <cdr:x>0.92091</cdr:x>
      <cdr:y>0.97986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2235473" y="869577"/>
          <a:ext cx="3818964" cy="7180729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tx2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0.51102</cdr:x>
      <cdr:y>0.11675</cdr:y>
    </cdr:from>
    <cdr:to>
      <cdr:x>0.9426</cdr:x>
      <cdr:y>0.1889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3369494" y="972231"/>
          <a:ext cx="2845701" cy="600782"/>
        </a:xfrm>
        <a:prstGeom xmlns:a="http://schemas.openxmlformats.org/drawingml/2006/main" prst="rect">
          <a:avLst/>
        </a:prstGeom>
        <a:solidFill xmlns:a="http://schemas.openxmlformats.org/drawingml/2006/main">
          <a:srgbClr val="CCE4EB"/>
        </a:solidFill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600"/>
            <a:t>     Mine-Water Temperature (°C)</a:t>
          </a:r>
        </a:p>
        <a:p xmlns:a="http://schemas.openxmlformats.org/drawingml/2006/main">
          <a:r>
            <a:rPr lang="en-GB" sz="1600"/>
            <a:t>     Equilibrium Temperature (°C)</a:t>
          </a:r>
        </a:p>
      </cdr:txBody>
    </cdr:sp>
  </cdr:relSizeAnchor>
  <cdr:relSizeAnchor xmlns:cdr="http://schemas.openxmlformats.org/drawingml/2006/chartDrawing">
    <cdr:from>
      <cdr:x>0.53071</cdr:x>
      <cdr:y>0.13139</cdr:y>
    </cdr:from>
    <cdr:to>
      <cdr:x>0.5476</cdr:x>
      <cdr:y>0.14476</cdr:y>
    </cdr:to>
    <cdr:sp macro="" textlink="">
      <cdr:nvSpPr>
        <cdr:cNvPr id="16" name="Oval 15"/>
        <cdr:cNvSpPr/>
      </cdr:nvSpPr>
      <cdr:spPr>
        <a:xfrm xmlns:a="http://schemas.openxmlformats.org/drawingml/2006/main">
          <a:off x="3499339" y="1094100"/>
          <a:ext cx="111369" cy="111319"/>
        </a:xfrm>
        <a:prstGeom xmlns:a="http://schemas.openxmlformats.org/drawingml/2006/main" prst="ellipse">
          <a:avLst/>
        </a:prstGeom>
        <a:ln xmlns:a="http://schemas.openxmlformats.org/drawingml/2006/main">
          <a:solidFill>
            <a:schemeClr val="accent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40</xdr:row>
      <xdr:rowOff>0</xdr:rowOff>
    </xdr:from>
    <xdr:to>
      <xdr:col>27</xdr:col>
      <xdr:colOff>264914</xdr:colOff>
      <xdr:row>80</xdr:row>
      <xdr:rowOff>150095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2029" y="7434943"/>
          <a:ext cx="14285714" cy="75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522514</xdr:colOff>
      <xdr:row>80</xdr:row>
      <xdr:rowOff>119742</xdr:rowOff>
    </xdr:from>
    <xdr:to>
      <xdr:col>27</xdr:col>
      <xdr:colOff>177828</xdr:colOff>
      <xdr:row>121</xdr:row>
      <xdr:rowOff>84781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24943" y="14956971"/>
          <a:ext cx="14285714" cy="7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cans.bgs.ac.uk/sobi_scans/boreholes/774782/images/12373054.html" TargetMode="External"/><Relationship Id="rId7" Type="http://schemas.openxmlformats.org/officeDocument/2006/relationships/hyperlink" Target="http://scans.bgs.ac.uk/sobi_scans/boreholes/700194/images/18638355.html" TargetMode="External"/><Relationship Id="rId2" Type="http://schemas.openxmlformats.org/officeDocument/2006/relationships/hyperlink" Target="http://scans.bgs.ac.uk/sobi_scans/boreholes/755919/images/12383866.html" TargetMode="External"/><Relationship Id="rId1" Type="http://schemas.openxmlformats.org/officeDocument/2006/relationships/hyperlink" Target="http://scans.bgs.ac.uk/sobi_scans/boreholes/759201/images/12418675.html" TargetMode="External"/><Relationship Id="rId6" Type="http://schemas.openxmlformats.org/officeDocument/2006/relationships/hyperlink" Target="http://scans.bgs.ac.uk/sobi_scans/boreholes/726231/images/12488485.html" TargetMode="External"/><Relationship Id="rId5" Type="http://schemas.openxmlformats.org/officeDocument/2006/relationships/hyperlink" Target="http://scans.bgs.ac.uk/sobi_scans/boreholes/18933043/images/18933039.html" TargetMode="External"/><Relationship Id="rId4" Type="http://schemas.openxmlformats.org/officeDocument/2006/relationships/hyperlink" Target="http://scans.bgs.ac.uk/sobi_scans/boreholes/727945/images/12363038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"/>
  <sheetViews>
    <sheetView zoomScale="70" zoomScaleNormal="70" workbookViewId="0">
      <selection activeCell="A13" sqref="A13"/>
    </sheetView>
  </sheetViews>
  <sheetFormatPr defaultRowHeight="14.4" x14ac:dyDescent="0.3"/>
  <cols>
    <col min="1" max="1" width="28.77734375" style="7" customWidth="1"/>
    <col min="2" max="2" width="12.44140625" style="7" bestFit="1" customWidth="1"/>
    <col min="3" max="16384" width="8.88671875" style="7"/>
  </cols>
  <sheetData>
    <row r="1" spans="1:6" s="3" customFormat="1" x14ac:dyDescent="0.3">
      <c r="A1" s="3" t="s">
        <v>255</v>
      </c>
    </row>
    <row r="2" spans="1:6" x14ac:dyDescent="0.3">
      <c r="A2" s="7" t="s">
        <v>256</v>
      </c>
      <c r="B2" s="7" t="s">
        <v>257</v>
      </c>
      <c r="C2" s="44">
        <v>345694</v>
      </c>
      <c r="D2" s="7">
        <v>669019</v>
      </c>
      <c r="E2" s="45" t="s">
        <v>258</v>
      </c>
      <c r="F2" s="7" t="s">
        <v>259</v>
      </c>
    </row>
    <row r="3" spans="1:6" x14ac:dyDescent="0.3">
      <c r="A3" s="7" t="s">
        <v>260</v>
      </c>
      <c r="B3" s="7" t="s">
        <v>261</v>
      </c>
      <c r="C3" s="7">
        <v>331130</v>
      </c>
      <c r="D3" s="7">
        <v>666367</v>
      </c>
    </row>
    <row r="4" spans="1:6" x14ac:dyDescent="0.3">
      <c r="A4" s="7" t="s">
        <v>262</v>
      </c>
      <c r="B4" s="7" t="s">
        <v>263</v>
      </c>
      <c r="C4" s="7">
        <v>327260</v>
      </c>
      <c r="D4" s="7">
        <v>665080</v>
      </c>
    </row>
    <row r="5" spans="1:6" x14ac:dyDescent="0.3">
      <c r="A5" s="7" t="s">
        <v>264</v>
      </c>
      <c r="B5" s="7" t="s">
        <v>265</v>
      </c>
      <c r="C5" s="7">
        <v>327150</v>
      </c>
      <c r="D5" s="7">
        <v>665100</v>
      </c>
    </row>
    <row r="6" spans="1:6" x14ac:dyDescent="0.3">
      <c r="A6" s="7" t="s">
        <v>266</v>
      </c>
      <c r="B6" s="7" t="s">
        <v>267</v>
      </c>
      <c r="C6" s="7">
        <v>324964</v>
      </c>
      <c r="D6" s="7">
        <v>661241</v>
      </c>
    </row>
    <row r="7" spans="1:6" x14ac:dyDescent="0.3">
      <c r="A7" s="7" t="s">
        <v>268</v>
      </c>
      <c r="B7" s="7" t="s">
        <v>269</v>
      </c>
      <c r="C7" s="7">
        <v>341631</v>
      </c>
      <c r="D7" s="7">
        <v>675440</v>
      </c>
    </row>
    <row r="8" spans="1:6" x14ac:dyDescent="0.3">
      <c r="A8" s="7" t="s">
        <v>270</v>
      </c>
      <c r="B8" s="7" t="s">
        <v>271</v>
      </c>
      <c r="C8" s="7">
        <v>341081</v>
      </c>
      <c r="D8" s="7">
        <v>674422</v>
      </c>
    </row>
    <row r="9" spans="1:6" x14ac:dyDescent="0.3">
      <c r="A9" s="7" t="s">
        <v>272</v>
      </c>
      <c r="B9" s="7" t="s">
        <v>273</v>
      </c>
      <c r="C9" s="7">
        <v>332240</v>
      </c>
      <c r="D9" s="7">
        <v>670160</v>
      </c>
    </row>
    <row r="10" spans="1:6" x14ac:dyDescent="0.3">
      <c r="A10" s="7" t="s">
        <v>272</v>
      </c>
      <c r="B10" s="7" t="s">
        <v>274</v>
      </c>
      <c r="C10" s="7">
        <v>332200</v>
      </c>
      <c r="D10" s="7">
        <v>670280</v>
      </c>
    </row>
    <row r="11" spans="1:6" x14ac:dyDescent="0.3">
      <c r="A11" s="7" t="s">
        <v>275</v>
      </c>
      <c r="B11" s="7" t="s">
        <v>276</v>
      </c>
      <c r="C11" s="7">
        <v>332490</v>
      </c>
      <c r="D11" s="7">
        <v>668580</v>
      </c>
    </row>
    <row r="12" spans="1:6" x14ac:dyDescent="0.3">
      <c r="A12" s="7" t="s">
        <v>277</v>
      </c>
      <c r="B12" s="7" t="s">
        <v>278</v>
      </c>
      <c r="C12" s="7">
        <v>332109</v>
      </c>
      <c r="D12" s="7">
        <v>666950</v>
      </c>
    </row>
    <row r="13" spans="1:6" x14ac:dyDescent="0.3">
      <c r="A13" s="7" t="s">
        <v>279</v>
      </c>
      <c r="B13" s="7" t="s">
        <v>280</v>
      </c>
      <c r="C13" s="7">
        <v>332520</v>
      </c>
      <c r="D13" s="7">
        <v>668982</v>
      </c>
    </row>
    <row r="14" spans="1:6" ht="14.4" customHeight="1" x14ac:dyDescent="0.3">
      <c r="A14" s="7" t="s">
        <v>281</v>
      </c>
      <c r="B14" s="46" t="s">
        <v>257</v>
      </c>
      <c r="C14" s="7">
        <v>345694</v>
      </c>
      <c r="D14" s="7">
        <v>669019</v>
      </c>
      <c r="E14" s="7" t="s">
        <v>258</v>
      </c>
    </row>
    <row r="15" spans="1:6" x14ac:dyDescent="0.3">
      <c r="A15" s="7" t="s">
        <v>282</v>
      </c>
      <c r="B15" s="46" t="s">
        <v>283</v>
      </c>
      <c r="C15" s="7">
        <v>332647</v>
      </c>
      <c r="D15" s="7">
        <v>672971</v>
      </c>
      <c r="E15" s="7" t="s">
        <v>284</v>
      </c>
      <c r="F15" s="7" t="s">
        <v>285</v>
      </c>
    </row>
    <row r="16" spans="1:6" x14ac:dyDescent="0.3">
      <c r="A16" s="7" t="s">
        <v>286</v>
      </c>
      <c r="B16" s="7" t="s">
        <v>287</v>
      </c>
      <c r="C16" s="7">
        <v>332027</v>
      </c>
      <c r="D16" s="7">
        <v>666027</v>
      </c>
    </row>
    <row r="17" spans="1:5" x14ac:dyDescent="0.3">
      <c r="A17" s="7" t="s">
        <v>288</v>
      </c>
      <c r="B17" s="7" t="s">
        <v>289</v>
      </c>
      <c r="C17" s="7">
        <v>331353</v>
      </c>
      <c r="D17" s="7">
        <v>665680</v>
      </c>
    </row>
    <row r="18" spans="1:5" x14ac:dyDescent="0.3">
      <c r="A18" s="7" t="s">
        <v>290</v>
      </c>
      <c r="B18" s="7" t="s">
        <v>291</v>
      </c>
      <c r="C18" s="7">
        <v>338345</v>
      </c>
      <c r="D18" s="7">
        <v>668035</v>
      </c>
    </row>
    <row r="19" spans="1:5" x14ac:dyDescent="0.3">
      <c r="A19" s="7" t="s">
        <v>292</v>
      </c>
      <c r="B19" s="7" t="s">
        <v>293</v>
      </c>
      <c r="C19" s="7">
        <v>337740</v>
      </c>
      <c r="D19" s="7">
        <v>667740</v>
      </c>
    </row>
    <row r="20" spans="1:5" x14ac:dyDescent="0.3">
      <c r="A20" s="7" t="s">
        <v>294</v>
      </c>
      <c r="B20" s="7" t="s">
        <v>295</v>
      </c>
      <c r="C20" s="7">
        <v>332350</v>
      </c>
      <c r="D20" s="7">
        <v>666910</v>
      </c>
      <c r="E20" s="7" t="s">
        <v>296</v>
      </c>
    </row>
    <row r="21" spans="1:5" x14ac:dyDescent="0.3">
      <c r="A21" s="7" t="s">
        <v>297</v>
      </c>
      <c r="E21" s="7" t="s">
        <v>298</v>
      </c>
    </row>
    <row r="22" spans="1:5" x14ac:dyDescent="0.3">
      <c r="A22" s="7" t="s">
        <v>299</v>
      </c>
      <c r="E22" s="7" t="s">
        <v>300</v>
      </c>
    </row>
    <row r="23" spans="1:5" x14ac:dyDescent="0.3">
      <c r="A23" s="7" t="s">
        <v>301</v>
      </c>
      <c r="E23" s="7" t="s">
        <v>302</v>
      </c>
    </row>
    <row r="26" spans="1:5" s="47" customFormat="1" x14ac:dyDescent="0.3">
      <c r="A26" s="47" t="s">
        <v>303</v>
      </c>
    </row>
    <row r="27" spans="1:5" x14ac:dyDescent="0.3">
      <c r="A27" s="7" t="s">
        <v>213</v>
      </c>
      <c r="B27" s="7" t="s">
        <v>304</v>
      </c>
      <c r="C27" s="7">
        <v>332300</v>
      </c>
      <c r="D27" s="7">
        <v>700785</v>
      </c>
    </row>
    <row r="28" spans="1:5" x14ac:dyDescent="0.3">
      <c r="A28" s="7" t="s">
        <v>305</v>
      </c>
      <c r="B28" s="7" t="s">
        <v>306</v>
      </c>
      <c r="C28" s="7">
        <v>336620</v>
      </c>
      <c r="D28" s="7">
        <v>699595</v>
      </c>
    </row>
    <row r="29" spans="1:5" x14ac:dyDescent="0.3">
      <c r="A29" s="7" t="s">
        <v>307</v>
      </c>
      <c r="B29" s="7" t="s">
        <v>308</v>
      </c>
      <c r="C29" s="7">
        <v>334566</v>
      </c>
      <c r="D29" s="7">
        <v>699006</v>
      </c>
    </row>
    <row r="30" spans="1:5" x14ac:dyDescent="0.3">
      <c r="A30" s="7" t="s">
        <v>309</v>
      </c>
      <c r="B30" s="7" t="s">
        <v>310</v>
      </c>
      <c r="C30" s="7">
        <v>316350</v>
      </c>
      <c r="D30" s="7">
        <v>691680</v>
      </c>
    </row>
    <row r="31" spans="1:5" x14ac:dyDescent="0.3">
      <c r="A31" s="7" t="s">
        <v>311</v>
      </c>
      <c r="B31" s="7" t="s">
        <v>312</v>
      </c>
      <c r="C31" s="7">
        <v>320510</v>
      </c>
      <c r="D31" s="7">
        <v>694790</v>
      </c>
    </row>
    <row r="32" spans="1:5" x14ac:dyDescent="0.3">
      <c r="A32" s="7" t="s">
        <v>313</v>
      </c>
      <c r="B32" s="7" t="s">
        <v>314</v>
      </c>
      <c r="C32" s="7">
        <v>323770</v>
      </c>
      <c r="D32" s="7">
        <v>698280</v>
      </c>
    </row>
    <row r="33" spans="1:5" x14ac:dyDescent="0.3">
      <c r="A33" s="7" t="s">
        <v>315</v>
      </c>
      <c r="B33" s="7" t="s">
        <v>316</v>
      </c>
      <c r="C33" s="7">
        <v>308110</v>
      </c>
      <c r="D33" s="7">
        <v>690370</v>
      </c>
    </row>
    <row r="34" spans="1:5" x14ac:dyDescent="0.3">
      <c r="A34" s="7" t="s">
        <v>317</v>
      </c>
      <c r="B34" s="7" t="s">
        <v>318</v>
      </c>
      <c r="C34" s="7">
        <v>332165</v>
      </c>
      <c r="D34" s="7">
        <v>393570</v>
      </c>
      <c r="E34" s="7" t="s">
        <v>319</v>
      </c>
    </row>
    <row r="35" spans="1:5" x14ac:dyDescent="0.3">
      <c r="A35" s="7" t="s">
        <v>174</v>
      </c>
      <c r="B35" s="7" t="s">
        <v>320</v>
      </c>
      <c r="C35" s="7">
        <v>330929</v>
      </c>
      <c r="D35" s="7">
        <v>693997</v>
      </c>
    </row>
    <row r="36" spans="1:5" x14ac:dyDescent="0.3">
      <c r="A36" s="7" t="s">
        <v>321</v>
      </c>
      <c r="B36" s="7" t="s">
        <v>322</v>
      </c>
      <c r="C36" s="7">
        <v>333421</v>
      </c>
      <c r="D36" s="7">
        <v>698330</v>
      </c>
    </row>
    <row r="37" spans="1:5" x14ac:dyDescent="0.3">
      <c r="A37" s="7" t="s">
        <v>323</v>
      </c>
      <c r="B37" s="7" t="s">
        <v>324</v>
      </c>
      <c r="C37" s="7">
        <v>330275</v>
      </c>
      <c r="D37" s="7">
        <v>695785</v>
      </c>
    </row>
    <row r="38" spans="1:5" x14ac:dyDescent="0.3">
      <c r="A38" s="7" t="s">
        <v>325</v>
      </c>
      <c r="B38" s="7" t="s">
        <v>326</v>
      </c>
      <c r="C38" s="7">
        <v>330394</v>
      </c>
      <c r="D38" s="7">
        <v>694222</v>
      </c>
      <c r="E38" s="45" t="s">
        <v>327</v>
      </c>
    </row>
    <row r="39" spans="1:5" x14ac:dyDescent="0.3">
      <c r="A39" s="7" t="s">
        <v>328</v>
      </c>
      <c r="B39" s="7" t="s">
        <v>329</v>
      </c>
      <c r="C39" s="7">
        <v>331631</v>
      </c>
      <c r="D39" s="7">
        <v>689694</v>
      </c>
    </row>
    <row r="40" spans="1:5" x14ac:dyDescent="0.3">
      <c r="A40" s="7" t="s">
        <v>330</v>
      </c>
      <c r="B40" s="7" t="s">
        <v>331</v>
      </c>
      <c r="C40" s="7">
        <v>328890</v>
      </c>
      <c r="D40" s="7">
        <v>697221</v>
      </c>
      <c r="E40" s="7" t="s">
        <v>332</v>
      </c>
    </row>
    <row r="41" spans="1:5" x14ac:dyDescent="0.3">
      <c r="A41" s="7" t="s">
        <v>333</v>
      </c>
      <c r="B41" s="7" t="s">
        <v>334</v>
      </c>
      <c r="C41" s="7">
        <v>329691</v>
      </c>
      <c r="D41" s="7">
        <v>697500</v>
      </c>
    </row>
    <row r="44" spans="1:5" s="3" customFormat="1" x14ac:dyDescent="0.3">
      <c r="A44" s="3" t="s">
        <v>335</v>
      </c>
    </row>
    <row r="45" spans="1:5" x14ac:dyDescent="0.3">
      <c r="A45" s="7" t="s">
        <v>336</v>
      </c>
      <c r="B45" s="7" t="s">
        <v>337</v>
      </c>
      <c r="C45" s="7">
        <v>293068</v>
      </c>
      <c r="D45" s="7">
        <v>689113</v>
      </c>
    </row>
    <row r="46" spans="1:5" x14ac:dyDescent="0.3">
      <c r="A46" s="7" t="s">
        <v>338</v>
      </c>
      <c r="B46" s="7" t="s">
        <v>339</v>
      </c>
      <c r="C46" s="7">
        <v>297795</v>
      </c>
      <c r="D46" s="7">
        <v>693050</v>
      </c>
    </row>
    <row r="47" spans="1:5" x14ac:dyDescent="0.3">
      <c r="A47" s="7" t="s">
        <v>340</v>
      </c>
      <c r="B47" s="7" t="s">
        <v>341</v>
      </c>
      <c r="C47" s="7">
        <v>297705</v>
      </c>
      <c r="D47" s="7">
        <v>694875</v>
      </c>
      <c r="E47" s="45" t="s">
        <v>342</v>
      </c>
    </row>
    <row r="48" spans="1:5" x14ac:dyDescent="0.3">
      <c r="A48" s="7" t="s">
        <v>343</v>
      </c>
      <c r="B48" s="7" t="s">
        <v>344</v>
      </c>
      <c r="C48" s="7">
        <v>293385</v>
      </c>
      <c r="D48" s="7">
        <v>695520</v>
      </c>
    </row>
    <row r="49" spans="1:5" x14ac:dyDescent="0.3">
      <c r="A49" s="7" t="s">
        <v>345</v>
      </c>
      <c r="B49" s="7" t="s">
        <v>346</v>
      </c>
      <c r="C49" s="7">
        <v>292665</v>
      </c>
      <c r="D49" s="7">
        <v>694860</v>
      </c>
    </row>
    <row r="50" spans="1:5" x14ac:dyDescent="0.3">
      <c r="A50" s="7" t="s">
        <v>347</v>
      </c>
      <c r="B50" s="7" t="s">
        <v>348</v>
      </c>
      <c r="C50" s="7">
        <v>292765</v>
      </c>
      <c r="D50" s="7">
        <v>696525</v>
      </c>
      <c r="E50" s="7" t="s">
        <v>349</v>
      </c>
    </row>
    <row r="51" spans="1:5" x14ac:dyDescent="0.3">
      <c r="A51" s="7" t="s">
        <v>350</v>
      </c>
      <c r="B51" s="7" t="s">
        <v>351</v>
      </c>
      <c r="C51" s="7">
        <v>297830</v>
      </c>
      <c r="D51" s="7">
        <v>689040</v>
      </c>
    </row>
    <row r="52" spans="1:5" x14ac:dyDescent="0.3">
      <c r="A52" s="7" t="s">
        <v>352</v>
      </c>
      <c r="B52" s="7" t="s">
        <v>353</v>
      </c>
      <c r="C52" s="7">
        <v>286008</v>
      </c>
      <c r="D52" s="7">
        <v>695939</v>
      </c>
      <c r="E52" s="45" t="s">
        <v>354</v>
      </c>
    </row>
    <row r="54" spans="1:5" s="3" customFormat="1" x14ac:dyDescent="0.3">
      <c r="A54" s="3" t="s">
        <v>355</v>
      </c>
    </row>
    <row r="55" spans="1:5" x14ac:dyDescent="0.3">
      <c r="A55" s="7" t="s">
        <v>356</v>
      </c>
      <c r="B55" s="7" t="s">
        <v>357</v>
      </c>
      <c r="C55" s="7">
        <v>285041</v>
      </c>
      <c r="D55" s="7">
        <v>631706</v>
      </c>
      <c r="E55" s="7" t="s">
        <v>358</v>
      </c>
    </row>
    <row r="56" spans="1:5" x14ac:dyDescent="0.3">
      <c r="A56" s="7" t="s">
        <v>359</v>
      </c>
      <c r="B56" s="7" t="s">
        <v>360</v>
      </c>
      <c r="C56" s="7">
        <v>288173</v>
      </c>
      <c r="D56" s="7">
        <v>635697</v>
      </c>
      <c r="E56" s="45" t="s">
        <v>361</v>
      </c>
    </row>
    <row r="57" spans="1:5" x14ac:dyDescent="0.3">
      <c r="A57" s="7" t="s">
        <v>362</v>
      </c>
      <c r="B57" s="7" t="s">
        <v>363</v>
      </c>
      <c r="C57" s="7">
        <v>286888</v>
      </c>
      <c r="D57" s="7">
        <v>635421</v>
      </c>
    </row>
    <row r="59" spans="1:5" s="3" customFormat="1" x14ac:dyDescent="0.3">
      <c r="A59" s="3" t="s">
        <v>364</v>
      </c>
    </row>
    <row r="60" spans="1:5" x14ac:dyDescent="0.3">
      <c r="A60" s="7" t="s">
        <v>365</v>
      </c>
      <c r="B60" s="7" t="s">
        <v>366</v>
      </c>
      <c r="C60" s="7">
        <v>268200</v>
      </c>
      <c r="D60" s="7">
        <v>670430</v>
      </c>
      <c r="E60" s="7" t="s">
        <v>367</v>
      </c>
    </row>
    <row r="61" spans="1:5" x14ac:dyDescent="0.3">
      <c r="A61" s="7" t="s">
        <v>368</v>
      </c>
      <c r="B61" s="7" t="s">
        <v>369</v>
      </c>
      <c r="C61" s="7">
        <v>267560</v>
      </c>
      <c r="D61" s="7">
        <v>664900</v>
      </c>
      <c r="E61" s="7" t="s">
        <v>370</v>
      </c>
    </row>
    <row r="62" spans="1:5" x14ac:dyDescent="0.3">
      <c r="A62" s="7" t="s">
        <v>371</v>
      </c>
      <c r="B62" s="7" t="s">
        <v>372</v>
      </c>
      <c r="C62" s="7">
        <v>285365</v>
      </c>
      <c r="D62" s="7">
        <v>65710</v>
      </c>
      <c r="E62" s="7" t="s">
        <v>373</v>
      </c>
    </row>
    <row r="63" spans="1:5" x14ac:dyDescent="0.3">
      <c r="A63" s="7" t="s">
        <v>374</v>
      </c>
      <c r="B63" s="7" t="s">
        <v>375</v>
      </c>
      <c r="C63" s="7">
        <v>297790</v>
      </c>
      <c r="D63" s="7">
        <v>666940</v>
      </c>
      <c r="E63" s="7" t="s">
        <v>376</v>
      </c>
    </row>
    <row r="64" spans="1:5" x14ac:dyDescent="0.3">
      <c r="A64" s="7" t="s">
        <v>377</v>
      </c>
      <c r="B64" s="7" t="s">
        <v>378</v>
      </c>
      <c r="C64" s="7">
        <v>297520</v>
      </c>
      <c r="D64" s="7">
        <v>66630</v>
      </c>
      <c r="E64" s="7" t="s">
        <v>379</v>
      </c>
    </row>
    <row r="65" spans="1:6" x14ac:dyDescent="0.3">
      <c r="A65" s="7" t="s">
        <v>380</v>
      </c>
      <c r="B65" s="7" t="s">
        <v>381</v>
      </c>
      <c r="C65" s="7">
        <v>297600</v>
      </c>
      <c r="D65" s="7">
        <v>665065</v>
      </c>
      <c r="E65" s="7" t="s">
        <v>382</v>
      </c>
    </row>
    <row r="66" spans="1:6" x14ac:dyDescent="0.3">
      <c r="A66" s="7" t="s">
        <v>383</v>
      </c>
      <c r="B66" s="7" t="s">
        <v>384</v>
      </c>
      <c r="C66" s="7">
        <v>299027</v>
      </c>
      <c r="D66" s="7">
        <v>663065</v>
      </c>
      <c r="E66" s="7" t="s">
        <v>385</v>
      </c>
    </row>
    <row r="67" spans="1:6" x14ac:dyDescent="0.3">
      <c r="A67" s="7" t="s">
        <v>386</v>
      </c>
      <c r="B67" s="7" t="s">
        <v>387</v>
      </c>
      <c r="C67" s="7">
        <v>291935</v>
      </c>
      <c r="D67" s="7">
        <v>663590</v>
      </c>
      <c r="E67" s="7" t="s">
        <v>388</v>
      </c>
    </row>
    <row r="68" spans="1:6" x14ac:dyDescent="0.3">
      <c r="A68" s="7" t="s">
        <v>389</v>
      </c>
      <c r="B68" s="7" t="s">
        <v>390</v>
      </c>
      <c r="C68" s="7">
        <v>281660</v>
      </c>
      <c r="D68" s="7">
        <v>664869</v>
      </c>
      <c r="E68" s="7" t="s">
        <v>391</v>
      </c>
      <c r="F68" s="7" t="s">
        <v>392</v>
      </c>
    </row>
    <row r="69" spans="1:6" x14ac:dyDescent="0.3">
      <c r="A69" s="7" t="s">
        <v>393</v>
      </c>
      <c r="B69" s="7" t="s">
        <v>394</v>
      </c>
      <c r="C69" s="7">
        <v>283860</v>
      </c>
      <c r="D69" s="7">
        <v>67005</v>
      </c>
      <c r="E69" s="7" t="s">
        <v>82</v>
      </c>
      <c r="F69" s="7" t="s">
        <v>395</v>
      </c>
    </row>
    <row r="70" spans="1:6" x14ac:dyDescent="0.3">
      <c r="A70" s="7" t="s">
        <v>396</v>
      </c>
      <c r="B70" s="7" t="s">
        <v>397</v>
      </c>
      <c r="C70" s="7">
        <v>258532</v>
      </c>
      <c r="D70" s="7">
        <v>667882</v>
      </c>
      <c r="E70" s="7" t="s">
        <v>398</v>
      </c>
    </row>
    <row r="71" spans="1:6" x14ac:dyDescent="0.3">
      <c r="A71" s="7" t="s">
        <v>399</v>
      </c>
      <c r="B71" s="7" t="s">
        <v>400</v>
      </c>
      <c r="C71" s="7">
        <v>264640</v>
      </c>
      <c r="D71" s="7">
        <v>665975</v>
      </c>
      <c r="E71" s="7" t="s">
        <v>401</v>
      </c>
    </row>
    <row r="72" spans="1:6" x14ac:dyDescent="0.3">
      <c r="A72" s="7" t="s">
        <v>132</v>
      </c>
      <c r="B72" s="7" t="s">
        <v>402</v>
      </c>
      <c r="C72" s="7">
        <v>307338</v>
      </c>
      <c r="D72" s="7">
        <v>669793</v>
      </c>
    </row>
    <row r="75" spans="1:6" s="3" customFormat="1" x14ac:dyDescent="0.3">
      <c r="A75" s="3" t="s">
        <v>403</v>
      </c>
    </row>
    <row r="76" spans="1:6" x14ac:dyDescent="0.3">
      <c r="A76" s="7" t="s">
        <v>404</v>
      </c>
      <c r="B76" s="7" t="s">
        <v>405</v>
      </c>
      <c r="C76" s="7">
        <v>249070</v>
      </c>
      <c r="D76" s="7">
        <v>623430</v>
      </c>
      <c r="E76" s="7" t="s">
        <v>406</v>
      </c>
      <c r="F76" s="7" t="s">
        <v>407</v>
      </c>
    </row>
    <row r="77" spans="1:6" x14ac:dyDescent="0.3">
      <c r="A77" s="7" t="s">
        <v>408</v>
      </c>
      <c r="B77" s="7" t="s">
        <v>409</v>
      </c>
      <c r="C77" s="7">
        <v>248000</v>
      </c>
      <c r="D77" s="7">
        <v>620480</v>
      </c>
      <c r="E77" s="7" t="s">
        <v>410</v>
      </c>
      <c r="F77" s="7" t="s">
        <v>411</v>
      </c>
    </row>
    <row r="78" spans="1:6" x14ac:dyDescent="0.3">
      <c r="A78" s="7" t="s">
        <v>412</v>
      </c>
      <c r="B78" s="7" t="s">
        <v>413</v>
      </c>
      <c r="C78" s="7">
        <v>251210</v>
      </c>
      <c r="D78" s="7">
        <v>620034</v>
      </c>
      <c r="E78" s="7" t="s">
        <v>414</v>
      </c>
      <c r="F78" s="7" t="s">
        <v>415</v>
      </c>
    </row>
    <row r="79" spans="1:6" x14ac:dyDescent="0.3">
      <c r="A79" s="7" t="s">
        <v>416</v>
      </c>
      <c r="B79" s="7" t="s">
        <v>417</v>
      </c>
      <c r="C79" s="7">
        <v>268646</v>
      </c>
      <c r="D79" s="7">
        <v>625583</v>
      </c>
    </row>
    <row r="80" spans="1:6" x14ac:dyDescent="0.3">
      <c r="A80" s="7" t="s">
        <v>418</v>
      </c>
      <c r="B80" s="7" t="s">
        <v>419</v>
      </c>
      <c r="C80" s="7">
        <v>248746</v>
      </c>
      <c r="D80" s="7">
        <v>606896</v>
      </c>
    </row>
    <row r="81" spans="1:5" x14ac:dyDescent="0.3">
      <c r="A81" s="7" t="s">
        <v>420</v>
      </c>
      <c r="B81" s="7" t="s">
        <v>421</v>
      </c>
      <c r="C81" s="7">
        <v>256804</v>
      </c>
      <c r="D81" s="7">
        <v>613957</v>
      </c>
    </row>
    <row r="82" spans="1:5" x14ac:dyDescent="0.3">
      <c r="A82" s="7" t="s">
        <v>422</v>
      </c>
      <c r="B82" s="7" t="s">
        <v>423</v>
      </c>
      <c r="C82" s="7">
        <v>262919</v>
      </c>
      <c r="D82" s="7">
        <v>623782</v>
      </c>
    </row>
    <row r="83" spans="1:5" x14ac:dyDescent="0.3">
      <c r="A83" s="7" t="s">
        <v>424</v>
      </c>
      <c r="B83" s="7" t="s">
        <v>425</v>
      </c>
      <c r="C83" s="7">
        <v>234225</v>
      </c>
      <c r="D83" s="7">
        <v>627525</v>
      </c>
    </row>
    <row r="86" spans="1:5" s="3" customFormat="1" x14ac:dyDescent="0.3">
      <c r="A86" s="3" t="s">
        <v>426</v>
      </c>
    </row>
    <row r="87" spans="1:5" x14ac:dyDescent="0.3">
      <c r="A87" s="7" t="s">
        <v>427</v>
      </c>
      <c r="B87" s="7" t="s">
        <v>428</v>
      </c>
      <c r="C87" s="7">
        <v>427750</v>
      </c>
      <c r="D87" s="7">
        <v>318870</v>
      </c>
      <c r="E87" s="7" t="s">
        <v>429</v>
      </c>
    </row>
    <row r="88" spans="1:5" x14ac:dyDescent="0.3">
      <c r="A88" s="7" t="s">
        <v>430</v>
      </c>
      <c r="B88" s="7" t="s">
        <v>431</v>
      </c>
      <c r="C88" s="7">
        <v>427570</v>
      </c>
      <c r="D88" s="7">
        <v>315430</v>
      </c>
      <c r="E88" s="7" t="s">
        <v>432</v>
      </c>
    </row>
    <row r="89" spans="1:5" x14ac:dyDescent="0.3">
      <c r="A89" s="7" t="s">
        <v>433</v>
      </c>
      <c r="B89" s="7" t="s">
        <v>434</v>
      </c>
      <c r="C89" s="7">
        <v>431270</v>
      </c>
      <c r="D89" s="7">
        <v>316260</v>
      </c>
      <c r="E89" s="7" t="s">
        <v>435</v>
      </c>
    </row>
    <row r="90" spans="1:5" x14ac:dyDescent="0.3">
      <c r="A90" s="7" t="s">
        <v>436</v>
      </c>
      <c r="B90" s="7" t="s">
        <v>437</v>
      </c>
      <c r="C90" s="7">
        <v>403340</v>
      </c>
      <c r="D90" s="7">
        <v>312660</v>
      </c>
      <c r="E90" s="7" t="s">
        <v>438</v>
      </c>
    </row>
    <row r="91" spans="1:5" x14ac:dyDescent="0.3">
      <c r="A91" s="7" t="s">
        <v>439</v>
      </c>
      <c r="B91" s="7" t="s">
        <v>440</v>
      </c>
      <c r="C91" s="7">
        <v>430960</v>
      </c>
      <c r="D91" s="7">
        <v>313580</v>
      </c>
      <c r="E91" s="7" t="s">
        <v>441</v>
      </c>
    </row>
    <row r="94" spans="1:5" s="3" customFormat="1" x14ac:dyDescent="0.3">
      <c r="A94" s="3" t="s">
        <v>442</v>
      </c>
    </row>
    <row r="95" spans="1:5" x14ac:dyDescent="0.3">
      <c r="A95" s="7" t="s">
        <v>443</v>
      </c>
      <c r="B95" s="7" t="s">
        <v>444</v>
      </c>
      <c r="C95" s="7">
        <v>436405</v>
      </c>
      <c r="D95" s="7">
        <v>406374</v>
      </c>
    </row>
    <row r="96" spans="1:5" x14ac:dyDescent="0.3">
      <c r="A96" s="7" t="s">
        <v>445</v>
      </c>
      <c r="B96" s="7" t="s">
        <v>446</v>
      </c>
      <c r="C96" s="7">
        <v>437496</v>
      </c>
      <c r="D96" s="7">
        <v>412193</v>
      </c>
    </row>
    <row r="97" spans="1:6" x14ac:dyDescent="0.3">
      <c r="A97" s="7" t="s">
        <v>447</v>
      </c>
      <c r="B97" s="7" t="s">
        <v>448</v>
      </c>
      <c r="C97" s="7">
        <v>438188</v>
      </c>
      <c r="D97" s="7">
        <v>396325</v>
      </c>
    </row>
    <row r="98" spans="1:6" x14ac:dyDescent="0.3">
      <c r="A98" s="7" t="s">
        <v>449</v>
      </c>
      <c r="B98" s="7" t="s">
        <v>450</v>
      </c>
      <c r="C98" s="7">
        <v>432245</v>
      </c>
      <c r="D98" s="7">
        <v>391936</v>
      </c>
    </row>
    <row r="99" spans="1:6" x14ac:dyDescent="0.3">
      <c r="A99" s="7" t="s">
        <v>451</v>
      </c>
      <c r="B99" s="7" t="s">
        <v>452</v>
      </c>
      <c r="C99" s="7">
        <v>424800</v>
      </c>
      <c r="D99" s="7">
        <v>416200</v>
      </c>
    </row>
    <row r="102" spans="1:6" s="3" customFormat="1" x14ac:dyDescent="0.3">
      <c r="A102" s="3" t="s">
        <v>453</v>
      </c>
    </row>
    <row r="103" spans="1:6" x14ac:dyDescent="0.3">
      <c r="A103" s="7" t="s">
        <v>454</v>
      </c>
      <c r="B103" s="7" t="s">
        <v>455</v>
      </c>
      <c r="C103" s="7">
        <v>441355</v>
      </c>
      <c r="D103" s="7">
        <v>360376</v>
      </c>
    </row>
    <row r="104" spans="1:6" x14ac:dyDescent="0.3">
      <c r="A104" s="7" t="s">
        <v>456</v>
      </c>
      <c r="B104" s="7" t="s">
        <v>457</v>
      </c>
      <c r="C104" s="7">
        <v>452920</v>
      </c>
      <c r="D104" s="7">
        <v>370700</v>
      </c>
    </row>
    <row r="105" spans="1:6" x14ac:dyDescent="0.3">
      <c r="A105" s="7" t="s">
        <v>458</v>
      </c>
      <c r="B105" s="7" t="s">
        <v>459</v>
      </c>
      <c r="C105" s="7">
        <v>44350</v>
      </c>
      <c r="D105" s="7">
        <v>357730</v>
      </c>
    </row>
    <row r="106" spans="1:6" x14ac:dyDescent="0.3">
      <c r="A106" s="7" t="s">
        <v>460</v>
      </c>
      <c r="B106" s="7" t="s">
        <v>461</v>
      </c>
      <c r="C106" s="7">
        <v>445121</v>
      </c>
      <c r="D106" s="7">
        <v>355244</v>
      </c>
      <c r="E106" s="45" t="s">
        <v>462</v>
      </c>
    </row>
    <row r="107" spans="1:6" x14ac:dyDescent="0.3">
      <c r="A107" s="7" t="s">
        <v>463</v>
      </c>
      <c r="B107" s="7" t="s">
        <v>464</v>
      </c>
      <c r="C107" s="7">
        <v>447460</v>
      </c>
      <c r="D107" s="7">
        <v>35505</v>
      </c>
      <c r="E107" s="7" t="s">
        <v>465</v>
      </c>
      <c r="F107" s="7" t="s">
        <v>466</v>
      </c>
    </row>
    <row r="108" spans="1:6" x14ac:dyDescent="0.3">
      <c r="A108" s="7" t="s">
        <v>467</v>
      </c>
      <c r="B108" s="7" t="s">
        <v>468</v>
      </c>
      <c r="C108" s="7">
        <v>452511</v>
      </c>
      <c r="D108" s="7">
        <v>352833</v>
      </c>
      <c r="E108" s="7" t="s">
        <v>469</v>
      </c>
      <c r="F108" s="7" t="s">
        <v>470</v>
      </c>
    </row>
    <row r="109" spans="1:6" x14ac:dyDescent="0.3">
      <c r="A109" s="7" t="s">
        <v>471</v>
      </c>
      <c r="B109" s="7" t="s">
        <v>472</v>
      </c>
      <c r="C109" s="7">
        <v>452510</v>
      </c>
      <c r="D109" s="7">
        <v>352833</v>
      </c>
    </row>
    <row r="110" spans="1:6" x14ac:dyDescent="0.3">
      <c r="A110" s="7" t="s">
        <v>473</v>
      </c>
      <c r="B110" s="7" t="s">
        <v>474</v>
      </c>
      <c r="C110" s="7">
        <v>452592</v>
      </c>
      <c r="D110" s="7">
        <v>346195</v>
      </c>
    </row>
    <row r="111" spans="1:6" x14ac:dyDescent="0.3">
      <c r="A111" s="7" t="s">
        <v>475</v>
      </c>
      <c r="B111" s="7" t="s">
        <v>476</v>
      </c>
      <c r="C111" s="7">
        <v>447911</v>
      </c>
      <c r="D111" s="7">
        <v>347837</v>
      </c>
    </row>
    <row r="112" spans="1:6" x14ac:dyDescent="0.3">
      <c r="A112" s="7" t="s">
        <v>477</v>
      </c>
      <c r="B112" s="7" t="s">
        <v>478</v>
      </c>
      <c r="C112" s="7">
        <v>455070</v>
      </c>
      <c r="D112" s="7">
        <v>339840</v>
      </c>
    </row>
    <row r="113" spans="1:4" x14ac:dyDescent="0.3">
      <c r="A113" s="7" t="s">
        <v>479</v>
      </c>
      <c r="B113" s="7" t="s">
        <v>480</v>
      </c>
      <c r="C113" s="7">
        <v>436420</v>
      </c>
      <c r="D113" s="7">
        <v>375274</v>
      </c>
    </row>
    <row r="114" spans="1:4" x14ac:dyDescent="0.3">
      <c r="A114" s="7" t="s">
        <v>481</v>
      </c>
      <c r="B114" s="7" t="s">
        <v>482</v>
      </c>
      <c r="C114" s="7">
        <v>444930</v>
      </c>
      <c r="D114" s="7">
        <v>371900</v>
      </c>
    </row>
    <row r="115" spans="1:4" x14ac:dyDescent="0.3">
      <c r="A115" s="7" t="s">
        <v>483</v>
      </c>
      <c r="B115" s="7" t="s">
        <v>484</v>
      </c>
      <c r="C115" s="7">
        <v>452293</v>
      </c>
      <c r="D115" s="7">
        <v>373597</v>
      </c>
    </row>
    <row r="116" spans="1:4" x14ac:dyDescent="0.3">
      <c r="A116" s="7" t="s">
        <v>485</v>
      </c>
      <c r="B116" s="7" t="s">
        <v>486</v>
      </c>
      <c r="C116" s="7">
        <v>452290</v>
      </c>
      <c r="D116" s="7">
        <v>373610</v>
      </c>
    </row>
    <row r="119" spans="1:4" s="3" customFormat="1" x14ac:dyDescent="0.3">
      <c r="A119" s="3" t="s">
        <v>487</v>
      </c>
    </row>
    <row r="120" spans="1:4" x14ac:dyDescent="0.3">
      <c r="A120" s="7" t="s">
        <v>488</v>
      </c>
      <c r="B120" s="7" t="s">
        <v>489</v>
      </c>
      <c r="C120" s="7">
        <v>356090</v>
      </c>
      <c r="D120" s="7">
        <v>403615</v>
      </c>
    </row>
    <row r="121" spans="1:4" x14ac:dyDescent="0.3">
      <c r="A121" s="7" t="s">
        <v>490</v>
      </c>
      <c r="B121" s="7" t="s">
        <v>491</v>
      </c>
      <c r="C121" s="7">
        <v>355259</v>
      </c>
      <c r="D121" s="7">
        <v>406736</v>
      </c>
    </row>
    <row r="122" spans="1:4" x14ac:dyDescent="0.3">
      <c r="A122" s="7" t="s">
        <v>492</v>
      </c>
      <c r="B122" s="7" t="s">
        <v>493</v>
      </c>
      <c r="C122" s="7">
        <v>353947</v>
      </c>
      <c r="D122" s="7">
        <v>396686</v>
      </c>
    </row>
    <row r="123" spans="1:4" x14ac:dyDescent="0.3">
      <c r="A123" s="7" t="s">
        <v>494</v>
      </c>
      <c r="B123" s="7" t="s">
        <v>495</v>
      </c>
      <c r="C123" s="7">
        <v>355550</v>
      </c>
      <c r="D123" s="7">
        <v>394250</v>
      </c>
    </row>
    <row r="124" spans="1:4" x14ac:dyDescent="0.3">
      <c r="A124" s="7" t="s">
        <v>496</v>
      </c>
      <c r="B124" s="7" t="s">
        <v>497</v>
      </c>
      <c r="C124" s="7">
        <v>356184</v>
      </c>
      <c r="D124" s="7">
        <v>401697</v>
      </c>
    </row>
    <row r="125" spans="1:4" x14ac:dyDescent="0.3">
      <c r="A125" s="7" t="s">
        <v>498</v>
      </c>
      <c r="B125" s="7" t="s">
        <v>499</v>
      </c>
      <c r="C125" s="7">
        <v>354692</v>
      </c>
      <c r="D125" s="7">
        <v>401850</v>
      </c>
    </row>
    <row r="126" spans="1:4" x14ac:dyDescent="0.3">
      <c r="A126" s="7" t="s">
        <v>500</v>
      </c>
      <c r="B126" s="7" t="s">
        <v>501</v>
      </c>
      <c r="C126" s="7">
        <v>392905</v>
      </c>
      <c r="D126" s="7">
        <v>402087</v>
      </c>
    </row>
    <row r="127" spans="1:4" x14ac:dyDescent="0.3">
      <c r="A127" s="7" t="s">
        <v>502</v>
      </c>
      <c r="B127" s="7" t="s">
        <v>503</v>
      </c>
      <c r="C127" s="7">
        <v>390501</v>
      </c>
      <c r="D127" s="7">
        <v>412783</v>
      </c>
    </row>
    <row r="128" spans="1:4" x14ac:dyDescent="0.3">
      <c r="A128" s="7" t="s">
        <v>504</v>
      </c>
      <c r="B128" s="7" t="s">
        <v>505</v>
      </c>
      <c r="C128" s="7">
        <v>388414</v>
      </c>
      <c r="D128" s="7">
        <v>427515</v>
      </c>
    </row>
    <row r="129" spans="1:4" x14ac:dyDescent="0.3">
      <c r="A129" s="7" t="s">
        <v>506</v>
      </c>
      <c r="B129" s="7" t="s">
        <v>507</v>
      </c>
      <c r="C129" s="7">
        <v>384940</v>
      </c>
      <c r="D129" s="7">
        <v>413590</v>
      </c>
    </row>
    <row r="132" spans="1:4" s="3" customFormat="1" ht="15.6" customHeight="1" x14ac:dyDescent="0.3">
      <c r="A132" s="3" t="s">
        <v>508</v>
      </c>
    </row>
    <row r="133" spans="1:4" s="10" customFormat="1" ht="15.6" customHeight="1" x14ac:dyDescent="0.3">
      <c r="A133" s="10" t="s">
        <v>509</v>
      </c>
    </row>
    <row r="134" spans="1:4" x14ac:dyDescent="0.3">
      <c r="A134" s="7" t="s">
        <v>510</v>
      </c>
      <c r="B134" s="7" t="s">
        <v>511</v>
      </c>
      <c r="C134" s="7">
        <v>417980</v>
      </c>
      <c r="D134" s="7">
        <v>605080</v>
      </c>
    </row>
    <row r="135" spans="1:4" x14ac:dyDescent="0.3">
      <c r="A135" s="7" t="s">
        <v>512</v>
      </c>
      <c r="B135" s="7" t="s">
        <v>513</v>
      </c>
      <c r="C135" s="7">
        <v>452433</v>
      </c>
      <c r="D135" s="7">
        <v>598898</v>
      </c>
    </row>
    <row r="136" spans="1:4" x14ac:dyDescent="0.3">
      <c r="A136" s="7" t="s">
        <v>514</v>
      </c>
      <c r="B136" s="7" t="s">
        <v>515</v>
      </c>
      <c r="C136" s="7">
        <v>424840</v>
      </c>
      <c r="D136" s="7">
        <v>601044</v>
      </c>
    </row>
    <row r="137" spans="1:4" x14ac:dyDescent="0.3">
      <c r="A137" s="7" t="s">
        <v>516</v>
      </c>
      <c r="B137" s="7" t="s">
        <v>517</v>
      </c>
      <c r="C137" s="7">
        <v>424506</v>
      </c>
      <c r="D137" s="7">
        <v>601665</v>
      </c>
    </row>
    <row r="138" spans="1:4" x14ac:dyDescent="0.3">
      <c r="A138" s="7" t="s">
        <v>518</v>
      </c>
      <c r="B138" s="7" t="s">
        <v>519</v>
      </c>
      <c r="C138" s="7">
        <v>428327</v>
      </c>
      <c r="D138" s="7">
        <v>603290</v>
      </c>
    </row>
    <row r="139" spans="1:4" x14ac:dyDescent="0.3">
      <c r="A139" s="7" t="s">
        <v>520</v>
      </c>
      <c r="B139" s="7" t="s">
        <v>521</v>
      </c>
      <c r="C139" s="7">
        <v>429832</v>
      </c>
      <c r="D139" s="7">
        <v>590442</v>
      </c>
    </row>
    <row r="140" spans="1:4" x14ac:dyDescent="0.3">
      <c r="A140" s="7" t="s">
        <v>522</v>
      </c>
      <c r="B140" s="7" t="s">
        <v>523</v>
      </c>
      <c r="C140" s="7">
        <v>423990</v>
      </c>
      <c r="D140" s="7">
        <v>587480</v>
      </c>
    </row>
    <row r="141" spans="1:4" x14ac:dyDescent="0.3">
      <c r="A141" s="1" t="s">
        <v>524</v>
      </c>
    </row>
    <row r="142" spans="1:4" s="10" customFormat="1" x14ac:dyDescent="0.3">
      <c r="A142" s="10" t="s">
        <v>525</v>
      </c>
    </row>
    <row r="143" spans="1:4" x14ac:dyDescent="0.3">
      <c r="A143" s="7" t="s">
        <v>526</v>
      </c>
      <c r="B143" s="7" t="s">
        <v>527</v>
      </c>
      <c r="C143" s="7">
        <v>428990</v>
      </c>
      <c r="D143" s="7">
        <v>585820</v>
      </c>
    </row>
    <row r="144" spans="1:4" x14ac:dyDescent="0.3">
      <c r="A144" s="7" t="s">
        <v>528</v>
      </c>
      <c r="B144" s="7" t="s">
        <v>529</v>
      </c>
      <c r="C144" s="7">
        <v>425052</v>
      </c>
      <c r="D144" s="7">
        <v>584042</v>
      </c>
    </row>
    <row r="145" spans="1:4" x14ac:dyDescent="0.3">
      <c r="A145" s="7" t="s">
        <v>530</v>
      </c>
      <c r="B145" s="7" t="s">
        <v>531</v>
      </c>
      <c r="C145" s="7">
        <v>427371</v>
      </c>
      <c r="D145" s="7">
        <v>582929</v>
      </c>
    </row>
    <row r="146" spans="1:4" x14ac:dyDescent="0.3">
      <c r="A146" s="7" t="s">
        <v>532</v>
      </c>
      <c r="B146" s="7" t="s">
        <v>533</v>
      </c>
      <c r="C146" s="7">
        <v>430610</v>
      </c>
      <c r="D146" s="7">
        <v>582280</v>
      </c>
    </row>
    <row r="147" spans="1:4" x14ac:dyDescent="0.3">
      <c r="A147" s="7" t="s">
        <v>534</v>
      </c>
      <c r="B147" s="7" t="s">
        <v>535</v>
      </c>
      <c r="C147" s="7">
        <v>431640</v>
      </c>
      <c r="D147" s="7">
        <v>581070</v>
      </c>
    </row>
    <row r="148" spans="1:4" x14ac:dyDescent="0.3">
      <c r="A148" s="7" t="s">
        <v>536</v>
      </c>
      <c r="B148" s="7" t="s">
        <v>537</v>
      </c>
      <c r="C148" s="7">
        <v>429120</v>
      </c>
      <c r="D148" s="7">
        <v>580230</v>
      </c>
    </row>
    <row r="149" spans="1:4" x14ac:dyDescent="0.3">
      <c r="A149" s="7" t="s">
        <v>538</v>
      </c>
      <c r="B149" s="7" t="s">
        <v>539</v>
      </c>
      <c r="C149" s="7">
        <v>429950</v>
      </c>
      <c r="D149" s="7">
        <v>576320</v>
      </c>
    </row>
    <row r="150" spans="1:4" x14ac:dyDescent="0.3">
      <c r="A150" s="7" t="s">
        <v>540</v>
      </c>
      <c r="B150" s="7" t="s">
        <v>541</v>
      </c>
      <c r="C150" s="7">
        <v>431240</v>
      </c>
      <c r="D150" s="7">
        <v>573000</v>
      </c>
    </row>
    <row r="151" spans="1:4" x14ac:dyDescent="0.3">
      <c r="A151" s="1" t="s">
        <v>542</v>
      </c>
    </row>
    <row r="152" spans="1:4" s="10" customFormat="1" x14ac:dyDescent="0.3">
      <c r="A152" s="10" t="s">
        <v>543</v>
      </c>
    </row>
    <row r="153" spans="1:4" x14ac:dyDescent="0.3">
      <c r="A153" s="7" t="s">
        <v>544</v>
      </c>
      <c r="B153" s="7" t="s">
        <v>545</v>
      </c>
      <c r="C153" s="7">
        <v>432600</v>
      </c>
      <c r="D153" s="7">
        <v>569550</v>
      </c>
    </row>
    <row r="154" spans="1:4" x14ac:dyDescent="0.3">
      <c r="A154" s="7" t="s">
        <v>546</v>
      </c>
      <c r="B154" s="7" t="s">
        <v>547</v>
      </c>
      <c r="C154" s="7">
        <v>426830</v>
      </c>
      <c r="D154" s="7">
        <v>564040</v>
      </c>
    </row>
    <row r="155" spans="1:4" x14ac:dyDescent="0.3">
      <c r="A155" s="7" t="s">
        <v>548</v>
      </c>
      <c r="B155" s="7" t="s">
        <v>549</v>
      </c>
      <c r="C155" s="7">
        <v>425640</v>
      </c>
      <c r="D155" s="7">
        <v>568270</v>
      </c>
    </row>
    <row r="156" spans="1:4" x14ac:dyDescent="0.3">
      <c r="A156" s="7" t="s">
        <v>550</v>
      </c>
      <c r="B156" s="7" t="s">
        <v>551</v>
      </c>
      <c r="C156" s="7">
        <v>424360</v>
      </c>
      <c r="D156" s="7">
        <v>556240</v>
      </c>
    </row>
    <row r="157" spans="1:4" x14ac:dyDescent="0.3">
      <c r="A157" s="7" t="s">
        <v>552</v>
      </c>
      <c r="B157" s="7" t="s">
        <v>553</v>
      </c>
      <c r="C157" s="7">
        <v>414706</v>
      </c>
      <c r="D157" s="7">
        <v>551498</v>
      </c>
    </row>
    <row r="158" spans="1:4" x14ac:dyDescent="0.3">
      <c r="A158" s="7" t="s">
        <v>554</v>
      </c>
      <c r="B158" s="7" t="s">
        <v>555</v>
      </c>
      <c r="C158" s="7">
        <v>417524</v>
      </c>
      <c r="D158" s="7">
        <v>550868</v>
      </c>
    </row>
    <row r="159" spans="1:4" x14ac:dyDescent="0.3">
      <c r="A159" s="7" t="s">
        <v>556</v>
      </c>
      <c r="B159" s="7" t="s">
        <v>557</v>
      </c>
      <c r="C159" s="7">
        <v>423289</v>
      </c>
      <c r="D159" s="7">
        <v>549108</v>
      </c>
    </row>
    <row r="160" spans="1:4" x14ac:dyDescent="0.3">
      <c r="A160" s="7" t="s">
        <v>558</v>
      </c>
      <c r="B160" s="7" t="s">
        <v>559</v>
      </c>
      <c r="C160" s="7">
        <v>426897</v>
      </c>
      <c r="D160" s="7">
        <v>549375</v>
      </c>
    </row>
    <row r="161" spans="1:6" x14ac:dyDescent="0.3">
      <c r="A161" s="7" t="s">
        <v>560</v>
      </c>
      <c r="B161" s="7" t="s">
        <v>561</v>
      </c>
      <c r="C161" s="7">
        <v>432562</v>
      </c>
      <c r="D161" s="7">
        <v>547679</v>
      </c>
    </row>
    <row r="162" spans="1:6" x14ac:dyDescent="0.3">
      <c r="A162" s="7" t="s">
        <v>562</v>
      </c>
      <c r="B162" s="7" t="s">
        <v>563</v>
      </c>
      <c r="C162" s="7">
        <v>430427</v>
      </c>
      <c r="D162" s="7">
        <v>550108</v>
      </c>
    </row>
    <row r="163" spans="1:6" x14ac:dyDescent="0.3">
      <c r="A163" s="7" t="s">
        <v>564</v>
      </c>
      <c r="B163" s="7" t="s">
        <v>565</v>
      </c>
      <c r="C163" s="7">
        <v>430839</v>
      </c>
      <c r="D163" s="7">
        <v>553522</v>
      </c>
    </row>
    <row r="164" spans="1:6" x14ac:dyDescent="0.3">
      <c r="A164" s="7" t="s">
        <v>566</v>
      </c>
      <c r="B164" s="7" t="s">
        <v>567</v>
      </c>
      <c r="C164" s="7">
        <v>436111</v>
      </c>
      <c r="D164" s="7">
        <v>552354</v>
      </c>
    </row>
    <row r="165" spans="1:6" x14ac:dyDescent="0.3">
      <c r="A165" s="7" t="s">
        <v>568</v>
      </c>
      <c r="B165" s="7" t="s">
        <v>569</v>
      </c>
      <c r="C165" s="7">
        <v>435917</v>
      </c>
      <c r="D165" s="7">
        <v>550642</v>
      </c>
    </row>
    <row r="166" spans="1:6" x14ac:dyDescent="0.3">
      <c r="A166" s="7" t="s">
        <v>570</v>
      </c>
      <c r="B166" s="7" t="s">
        <v>571</v>
      </c>
      <c r="C166" s="7">
        <v>439050</v>
      </c>
      <c r="D166" s="7">
        <v>556894</v>
      </c>
      <c r="E166" s="7" t="s">
        <v>572</v>
      </c>
      <c r="F166" s="7" t="s">
        <v>573</v>
      </c>
    </row>
    <row r="167" spans="1:6" x14ac:dyDescent="0.3">
      <c r="A167" s="7" t="s">
        <v>574</v>
      </c>
      <c r="B167" s="7" t="s">
        <v>575</v>
      </c>
      <c r="C167" s="7">
        <v>437500</v>
      </c>
      <c r="D167" s="7">
        <v>566780</v>
      </c>
    </row>
    <row r="168" spans="1:6" x14ac:dyDescent="0.3">
      <c r="A168" s="7" t="s">
        <v>576</v>
      </c>
      <c r="B168" s="7" t="s">
        <v>577</v>
      </c>
      <c r="C168" s="7">
        <v>434640</v>
      </c>
      <c r="D168" s="7">
        <v>562230</v>
      </c>
    </row>
    <row r="169" spans="1:6" x14ac:dyDescent="0.3">
      <c r="A169" s="7" t="s">
        <v>578</v>
      </c>
      <c r="B169" s="7" t="s">
        <v>579</v>
      </c>
      <c r="C169" s="7">
        <v>440870</v>
      </c>
      <c r="D169" s="7">
        <v>563695</v>
      </c>
    </row>
    <row r="170" spans="1:6" x14ac:dyDescent="0.3">
      <c r="A170" s="7" t="s">
        <v>580</v>
      </c>
      <c r="B170" s="7" t="s">
        <v>581</v>
      </c>
      <c r="C170" s="7">
        <v>433549</v>
      </c>
      <c r="D170" s="7">
        <v>542591</v>
      </c>
      <c r="E170" s="7" t="s">
        <v>582</v>
      </c>
    </row>
    <row r="171" spans="1:6" x14ac:dyDescent="0.3">
      <c r="A171" s="7" t="s">
        <v>583</v>
      </c>
      <c r="B171" s="7" t="s">
        <v>584</v>
      </c>
      <c r="C171" s="7">
        <v>438902</v>
      </c>
      <c r="D171" s="7">
        <v>545846</v>
      </c>
      <c r="E171" s="45" t="s">
        <v>585</v>
      </c>
      <c r="F171" s="7" t="s">
        <v>586</v>
      </c>
    </row>
    <row r="172" spans="1:6" x14ac:dyDescent="0.3">
      <c r="A172" s="7" t="s">
        <v>587</v>
      </c>
      <c r="B172" s="7" t="s">
        <v>588</v>
      </c>
      <c r="C172" s="7">
        <v>443731</v>
      </c>
      <c r="D172" s="7">
        <v>547841</v>
      </c>
    </row>
    <row r="173" spans="1:6" x14ac:dyDescent="0.3">
      <c r="A173" s="7" t="s">
        <v>589</v>
      </c>
      <c r="B173" s="7" t="s">
        <v>590</v>
      </c>
      <c r="C173" s="7">
        <v>443778</v>
      </c>
      <c r="D173" s="7">
        <v>544179</v>
      </c>
    </row>
    <row r="174" spans="1:6" x14ac:dyDescent="0.3">
      <c r="A174" s="7" t="s">
        <v>591</v>
      </c>
      <c r="B174" s="7" t="s">
        <v>592</v>
      </c>
      <c r="C174" s="7">
        <v>443779</v>
      </c>
      <c r="D174" s="7">
        <v>544179</v>
      </c>
    </row>
    <row r="175" spans="1:6" x14ac:dyDescent="0.3">
      <c r="A175" s="7" t="s">
        <v>593</v>
      </c>
      <c r="B175" s="7" t="s">
        <v>594</v>
      </c>
      <c r="C175" s="7">
        <v>444200</v>
      </c>
      <c r="D175" s="7">
        <v>541870</v>
      </c>
    </row>
    <row r="176" spans="1:6" x14ac:dyDescent="0.3">
      <c r="A176" s="7" t="s">
        <v>595</v>
      </c>
      <c r="B176" s="7" t="s">
        <v>596</v>
      </c>
      <c r="C176" s="7">
        <v>444122</v>
      </c>
      <c r="D176" s="7">
        <v>541925</v>
      </c>
    </row>
    <row r="178" spans="1:4" x14ac:dyDescent="0.3">
      <c r="A178" s="1" t="s">
        <v>542</v>
      </c>
    </row>
    <row r="179" spans="1:4" s="10" customFormat="1" x14ac:dyDescent="0.3">
      <c r="A179" s="10" t="s">
        <v>597</v>
      </c>
    </row>
    <row r="180" spans="1:4" x14ac:dyDescent="0.3">
      <c r="A180" s="7" t="s">
        <v>598</v>
      </c>
      <c r="B180" s="7" t="s">
        <v>599</v>
      </c>
      <c r="C180" s="7">
        <v>418210</v>
      </c>
      <c r="D180" s="7">
        <v>535650</v>
      </c>
    </row>
    <row r="181" spans="1:4" x14ac:dyDescent="0.3">
      <c r="A181" s="7" t="s">
        <v>600</v>
      </c>
      <c r="B181" s="7" t="s">
        <v>601</v>
      </c>
      <c r="C181" s="7">
        <v>422114</v>
      </c>
      <c r="D181" s="7">
        <v>546127</v>
      </c>
    </row>
    <row r="182" spans="1:4" x14ac:dyDescent="0.3">
      <c r="A182" s="7" t="s">
        <v>602</v>
      </c>
      <c r="B182" s="7" t="s">
        <v>603</v>
      </c>
      <c r="C182" s="7">
        <v>422050</v>
      </c>
      <c r="D182" s="7">
        <v>54205</v>
      </c>
    </row>
    <row r="183" spans="1:4" x14ac:dyDescent="0.3">
      <c r="A183" s="7" t="s">
        <v>604</v>
      </c>
      <c r="B183" s="7" t="s">
        <v>605</v>
      </c>
      <c r="C183" s="7">
        <v>424388</v>
      </c>
      <c r="D183" s="7">
        <v>540033</v>
      </c>
    </row>
    <row r="184" spans="1:4" x14ac:dyDescent="0.3">
      <c r="A184" s="7" t="s">
        <v>606</v>
      </c>
      <c r="B184" s="7" t="s">
        <v>607</v>
      </c>
      <c r="C184" s="7">
        <v>423710</v>
      </c>
      <c r="D184" s="7">
        <v>535010</v>
      </c>
    </row>
    <row r="185" spans="1:4" x14ac:dyDescent="0.3">
      <c r="A185" s="7" t="s">
        <v>608</v>
      </c>
      <c r="B185" s="7" t="s">
        <v>609</v>
      </c>
      <c r="C185" s="7">
        <v>430979</v>
      </c>
      <c r="D185" s="7">
        <v>534217</v>
      </c>
    </row>
    <row r="186" spans="1:4" x14ac:dyDescent="0.3">
      <c r="A186" s="7" t="s">
        <v>610</v>
      </c>
      <c r="B186" s="7" t="s">
        <v>611</v>
      </c>
      <c r="C186" s="7">
        <v>430700</v>
      </c>
      <c r="D186" s="7">
        <v>531520</v>
      </c>
    </row>
    <row r="187" spans="1:4" x14ac:dyDescent="0.3">
      <c r="A187" s="7" t="s">
        <v>612</v>
      </c>
      <c r="B187" s="7" t="s">
        <v>613</v>
      </c>
      <c r="C187" s="7">
        <v>427760</v>
      </c>
      <c r="D187" s="7">
        <v>630660</v>
      </c>
    </row>
    <row r="188" spans="1:4" x14ac:dyDescent="0.3">
      <c r="A188" s="7" t="s">
        <v>614</v>
      </c>
      <c r="B188" s="7" t="s">
        <v>615</v>
      </c>
      <c r="C188" s="7">
        <v>436089</v>
      </c>
      <c r="D188" s="7">
        <v>531812</v>
      </c>
    </row>
    <row r="189" spans="1:4" x14ac:dyDescent="0.3">
      <c r="A189" s="7" t="s">
        <v>616</v>
      </c>
      <c r="B189" s="7" t="s">
        <v>617</v>
      </c>
      <c r="C189" s="7">
        <v>427444</v>
      </c>
      <c r="D189" s="7">
        <v>528827</v>
      </c>
    </row>
    <row r="190" spans="1:4" x14ac:dyDescent="0.3">
      <c r="A190" s="7" t="s">
        <v>618</v>
      </c>
      <c r="B190" s="7" t="s">
        <v>619</v>
      </c>
      <c r="C190" s="7">
        <v>413299</v>
      </c>
      <c r="D190" s="7">
        <v>524336</v>
      </c>
    </row>
    <row r="191" spans="1:4" x14ac:dyDescent="0.3">
      <c r="A191" s="7" t="s">
        <v>620</v>
      </c>
      <c r="B191" s="7" t="s">
        <v>621</v>
      </c>
      <c r="C191" s="7">
        <v>419693</v>
      </c>
      <c r="D191" s="7">
        <v>527120</v>
      </c>
    </row>
  </sheetData>
  <hyperlinks>
    <hyperlink ref="E38" r:id="rId1"/>
    <hyperlink ref="E47" r:id="rId2"/>
    <hyperlink ref="E52" r:id="rId3"/>
    <hyperlink ref="E56" r:id="rId4"/>
    <hyperlink ref="E106" r:id="rId5"/>
    <hyperlink ref="E171" r:id="rId6"/>
    <hyperlink ref="E2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opLeftCell="A85" zoomScale="70" zoomScaleNormal="70" workbookViewId="0">
      <selection activeCell="A33" sqref="A33"/>
    </sheetView>
  </sheetViews>
  <sheetFormatPr defaultColWidth="11.5546875" defaultRowHeight="14.4" x14ac:dyDescent="0.3"/>
  <cols>
    <col min="1" max="1" width="39" style="2" bestFit="1" customWidth="1"/>
    <col min="8" max="8" width="11.5546875" style="8"/>
    <col min="13" max="13" width="40.77734375" customWidth="1"/>
  </cols>
  <sheetData>
    <row r="1" spans="1:14" ht="15" thickBot="1" x14ac:dyDescent="0.35">
      <c r="A1" s="151"/>
      <c r="B1" s="145" t="s">
        <v>1</v>
      </c>
      <c r="C1" s="145" t="s">
        <v>7</v>
      </c>
      <c r="D1" s="145" t="s">
        <v>2</v>
      </c>
      <c r="E1" s="145" t="s">
        <v>3</v>
      </c>
      <c r="F1" s="145" t="s">
        <v>4</v>
      </c>
      <c r="G1" s="145" t="s">
        <v>5</v>
      </c>
      <c r="H1" s="146" t="s">
        <v>125</v>
      </c>
      <c r="I1" s="145" t="s">
        <v>6</v>
      </c>
      <c r="J1" s="145" t="s">
        <v>68</v>
      </c>
      <c r="K1" s="145" t="s">
        <v>69</v>
      </c>
      <c r="L1" s="145" t="s">
        <v>13</v>
      </c>
      <c r="M1" s="147" t="s">
        <v>771</v>
      </c>
      <c r="N1" s="148"/>
    </row>
    <row r="2" spans="1:14" ht="15" thickBot="1" x14ac:dyDescent="0.35">
      <c r="A2" s="230" t="s">
        <v>767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2"/>
    </row>
    <row r="3" spans="1:14" x14ac:dyDescent="0.3">
      <c r="A3" s="152" t="s">
        <v>61</v>
      </c>
      <c r="B3" s="149" t="s">
        <v>8</v>
      </c>
      <c r="C3" s="149">
        <v>670</v>
      </c>
      <c r="D3" s="149"/>
      <c r="E3" s="149"/>
      <c r="F3" s="149"/>
      <c r="G3" s="149">
        <v>15</v>
      </c>
      <c r="H3" s="150">
        <f>9+(G3-9)/C3*100</f>
        <v>9.8955223880597014</v>
      </c>
      <c r="I3" s="149"/>
      <c r="J3" s="149"/>
      <c r="K3" s="149">
        <v>8.6999999999999993</v>
      </c>
      <c r="L3" s="149"/>
      <c r="M3" s="149"/>
      <c r="N3" s="161" t="s">
        <v>129</v>
      </c>
    </row>
    <row r="4" spans="1:14" x14ac:dyDescent="0.3">
      <c r="A4" s="153"/>
      <c r="B4" s="103" t="s">
        <v>11</v>
      </c>
      <c r="C4" s="103"/>
      <c r="D4" s="103">
        <v>2012</v>
      </c>
      <c r="E4" s="103"/>
      <c r="F4" s="103"/>
      <c r="G4" s="103">
        <v>17</v>
      </c>
      <c r="H4" s="106"/>
      <c r="I4" s="103"/>
      <c r="J4" s="103"/>
      <c r="K4" s="103"/>
      <c r="L4" s="103" t="s">
        <v>100</v>
      </c>
      <c r="M4" s="103"/>
      <c r="N4" s="128"/>
    </row>
    <row r="5" spans="1:14" x14ac:dyDescent="0.3">
      <c r="A5" s="153"/>
      <c r="B5" s="104" t="s">
        <v>11</v>
      </c>
      <c r="C5" s="104"/>
      <c r="D5" s="104">
        <v>2016</v>
      </c>
      <c r="E5" s="104"/>
      <c r="F5" s="104"/>
      <c r="G5" s="104">
        <v>17</v>
      </c>
      <c r="H5" s="105"/>
      <c r="I5" s="104"/>
      <c r="J5" s="104"/>
      <c r="K5" s="104"/>
      <c r="L5" s="104" t="s">
        <v>101</v>
      </c>
      <c r="M5" s="104"/>
      <c r="N5" s="162"/>
    </row>
    <row r="6" spans="1:14" x14ac:dyDescent="0.3">
      <c r="A6" s="153"/>
      <c r="B6" s="103" t="s">
        <v>11</v>
      </c>
      <c r="C6" s="103"/>
      <c r="D6" s="103">
        <v>2019</v>
      </c>
      <c r="E6" s="103"/>
      <c r="F6" s="103">
        <v>16.5</v>
      </c>
      <c r="G6" s="103">
        <v>17</v>
      </c>
      <c r="H6" s="106"/>
      <c r="I6" s="103">
        <v>17.399999999999999</v>
      </c>
      <c r="J6" s="103" t="s">
        <v>15</v>
      </c>
      <c r="K6" s="103"/>
      <c r="L6" s="103" t="s">
        <v>102</v>
      </c>
      <c r="M6" s="103"/>
      <c r="N6" s="128"/>
    </row>
    <row r="7" spans="1:14" x14ac:dyDescent="0.3">
      <c r="A7" s="153"/>
      <c r="B7" s="103"/>
      <c r="C7" s="103"/>
      <c r="D7" s="103"/>
      <c r="E7" s="103"/>
      <c r="F7" s="103"/>
      <c r="G7" s="103"/>
      <c r="H7" s="106"/>
      <c r="I7" s="103"/>
      <c r="J7" s="103"/>
      <c r="K7" s="103"/>
      <c r="L7" s="103"/>
      <c r="M7" s="103"/>
      <c r="N7" s="128"/>
    </row>
    <row r="8" spans="1:14" x14ac:dyDescent="0.3">
      <c r="A8" s="153" t="s">
        <v>62</v>
      </c>
      <c r="B8" s="103" t="s">
        <v>14</v>
      </c>
      <c r="C8" s="103"/>
      <c r="D8" s="103">
        <v>2018</v>
      </c>
      <c r="E8" s="103">
        <v>2018</v>
      </c>
      <c r="F8" s="103"/>
      <c r="G8" s="103">
        <v>10</v>
      </c>
      <c r="H8" s="106"/>
      <c r="I8" s="103"/>
      <c r="J8" s="103"/>
      <c r="K8" s="103"/>
      <c r="L8" s="103" t="s">
        <v>103</v>
      </c>
      <c r="M8" s="103"/>
      <c r="N8" s="128" t="s">
        <v>129</v>
      </c>
    </row>
    <row r="9" spans="1:14" x14ac:dyDescent="0.3">
      <c r="A9" s="153"/>
      <c r="B9" s="104" t="s">
        <v>11</v>
      </c>
      <c r="C9" s="104"/>
      <c r="D9" s="104">
        <v>2016</v>
      </c>
      <c r="E9" s="104"/>
      <c r="F9" s="104"/>
      <c r="G9" s="104">
        <v>11.1</v>
      </c>
      <c r="H9" s="105"/>
      <c r="I9" s="104"/>
      <c r="J9" s="104" t="s">
        <v>25</v>
      </c>
      <c r="K9" s="104"/>
      <c r="L9" s="104"/>
      <c r="M9" s="104"/>
      <c r="N9" s="162"/>
    </row>
    <row r="10" spans="1:14" x14ac:dyDescent="0.3">
      <c r="A10" s="153"/>
      <c r="B10" s="103" t="s">
        <v>11</v>
      </c>
      <c r="C10" s="103"/>
      <c r="D10" s="103">
        <v>2019</v>
      </c>
      <c r="E10" s="103"/>
      <c r="F10" s="103"/>
      <c r="G10" s="103">
        <v>11.4</v>
      </c>
      <c r="H10" s="106"/>
      <c r="I10" s="103"/>
      <c r="J10" s="103" t="s">
        <v>26</v>
      </c>
      <c r="K10" s="103"/>
      <c r="L10" s="103"/>
      <c r="M10" s="103"/>
      <c r="N10" s="128"/>
    </row>
    <row r="11" spans="1:14" x14ac:dyDescent="0.3">
      <c r="A11" s="153" t="s">
        <v>16</v>
      </c>
      <c r="B11" s="103" t="s">
        <v>14</v>
      </c>
      <c r="C11" s="103"/>
      <c r="D11" s="103">
        <v>1995</v>
      </c>
      <c r="E11" s="103"/>
      <c r="F11" s="103"/>
      <c r="G11" s="103">
        <v>13.8</v>
      </c>
      <c r="H11" s="106"/>
      <c r="I11" s="103"/>
      <c r="J11" s="103"/>
      <c r="K11" s="103"/>
      <c r="L11" s="103"/>
      <c r="M11" s="103"/>
      <c r="N11" s="128"/>
    </row>
    <row r="12" spans="1:14" x14ac:dyDescent="0.3">
      <c r="A12" s="153" t="s">
        <v>17</v>
      </c>
      <c r="B12" s="103" t="s">
        <v>11</v>
      </c>
      <c r="C12" s="103"/>
      <c r="D12" s="103">
        <v>2015</v>
      </c>
      <c r="E12" s="103"/>
      <c r="F12" s="103">
        <v>10.3</v>
      </c>
      <c r="G12" s="103">
        <v>12.4</v>
      </c>
      <c r="H12" s="106"/>
      <c r="I12" s="103">
        <v>13.9</v>
      </c>
      <c r="J12" s="103" t="s">
        <v>27</v>
      </c>
      <c r="K12" s="103">
        <v>0.09</v>
      </c>
      <c r="L12" s="103" t="s">
        <v>104</v>
      </c>
      <c r="M12" s="103"/>
      <c r="N12" s="128" t="s">
        <v>129</v>
      </c>
    </row>
    <row r="13" spans="1:14" x14ac:dyDescent="0.3">
      <c r="A13" s="153"/>
      <c r="B13" s="103" t="s">
        <v>14</v>
      </c>
      <c r="C13" s="103"/>
      <c r="D13" s="103">
        <v>2016</v>
      </c>
      <c r="E13" s="103">
        <v>2018</v>
      </c>
      <c r="F13" s="103">
        <v>10.5</v>
      </c>
      <c r="G13" s="103">
        <v>11.9</v>
      </c>
      <c r="H13" s="106"/>
      <c r="I13" s="103">
        <v>12.3</v>
      </c>
      <c r="J13" s="103" t="s">
        <v>105</v>
      </c>
      <c r="K13" s="103"/>
      <c r="L13" s="103"/>
      <c r="M13" s="103"/>
      <c r="N13" s="128"/>
    </row>
    <row r="14" spans="1:14" x14ac:dyDescent="0.3">
      <c r="A14" s="157" t="s">
        <v>19</v>
      </c>
      <c r="B14" s="112" t="s">
        <v>9</v>
      </c>
      <c r="C14" s="112">
        <v>1028</v>
      </c>
      <c r="D14" s="112"/>
      <c r="E14" s="112"/>
      <c r="F14" s="112"/>
      <c r="G14" s="112">
        <v>26</v>
      </c>
      <c r="H14" s="113">
        <f>9+(G14-9)/C14*100</f>
        <v>10.653696498054474</v>
      </c>
      <c r="I14" s="112"/>
      <c r="J14" s="112"/>
      <c r="K14" s="112">
        <v>15.6</v>
      </c>
      <c r="L14" s="112"/>
      <c r="M14" s="112"/>
      <c r="N14" s="163"/>
    </row>
    <row r="15" spans="1:14" x14ac:dyDescent="0.3">
      <c r="A15" s="153" t="s">
        <v>106</v>
      </c>
      <c r="B15" s="103" t="s">
        <v>14</v>
      </c>
      <c r="C15" s="103"/>
      <c r="D15" s="103">
        <v>2011</v>
      </c>
      <c r="E15" s="103">
        <v>2012</v>
      </c>
      <c r="F15" s="103">
        <v>10.7</v>
      </c>
      <c r="G15" s="103">
        <v>11.6</v>
      </c>
      <c r="H15" s="108"/>
      <c r="I15" s="103">
        <v>14.1</v>
      </c>
      <c r="J15" s="103"/>
      <c r="K15" s="103"/>
      <c r="L15" s="103" t="s">
        <v>107</v>
      </c>
      <c r="M15" s="103" t="s">
        <v>127</v>
      </c>
      <c r="N15" s="128" t="s">
        <v>129</v>
      </c>
    </row>
    <row r="16" spans="1:14" x14ac:dyDescent="0.3">
      <c r="A16" s="153" t="s">
        <v>108</v>
      </c>
      <c r="B16" s="103" t="s">
        <v>14</v>
      </c>
      <c r="C16" s="103"/>
      <c r="D16" s="103">
        <v>2018</v>
      </c>
      <c r="E16" s="103">
        <v>2019</v>
      </c>
      <c r="F16" s="103">
        <v>10.3</v>
      </c>
      <c r="G16" s="103">
        <v>11.5</v>
      </c>
      <c r="H16" s="106"/>
      <c r="I16" s="103">
        <v>12</v>
      </c>
      <c r="J16" s="103"/>
      <c r="K16" s="103"/>
      <c r="L16" s="103" t="s">
        <v>109</v>
      </c>
      <c r="M16" s="109" t="s">
        <v>128</v>
      </c>
      <c r="N16" s="128" t="s">
        <v>129</v>
      </c>
    </row>
    <row r="17" spans="1:14" x14ac:dyDescent="0.3">
      <c r="A17" s="157" t="s">
        <v>18</v>
      </c>
      <c r="B17" s="112" t="s">
        <v>14</v>
      </c>
      <c r="C17" s="112"/>
      <c r="D17" s="112">
        <v>2016</v>
      </c>
      <c r="E17" s="112">
        <v>2017</v>
      </c>
      <c r="F17" s="112"/>
      <c r="G17" s="112">
        <v>14.3</v>
      </c>
      <c r="H17" s="113"/>
      <c r="I17" s="112">
        <v>14.4</v>
      </c>
      <c r="J17" s="112"/>
      <c r="K17" s="112"/>
      <c r="L17" s="112"/>
      <c r="M17" s="112"/>
      <c r="N17" s="163" t="s">
        <v>129</v>
      </c>
    </row>
    <row r="18" spans="1:14" x14ac:dyDescent="0.3">
      <c r="A18" s="154" t="s">
        <v>20</v>
      </c>
      <c r="B18" s="103"/>
      <c r="C18" s="103"/>
      <c r="D18" s="103"/>
      <c r="E18" s="103"/>
      <c r="F18" s="103"/>
      <c r="G18" s="103"/>
      <c r="H18" s="106"/>
      <c r="I18" s="103"/>
      <c r="J18" s="103"/>
      <c r="K18" s="103"/>
      <c r="L18" s="103"/>
      <c r="M18" s="103"/>
      <c r="N18" s="128"/>
    </row>
    <row r="19" spans="1:14" x14ac:dyDescent="0.3">
      <c r="A19" s="153" t="s">
        <v>48</v>
      </c>
      <c r="B19" s="103" t="s">
        <v>21</v>
      </c>
      <c r="C19" s="103">
        <v>866</v>
      </c>
      <c r="D19" s="103"/>
      <c r="E19" s="103"/>
      <c r="F19" s="103"/>
      <c r="G19" s="103">
        <v>25.5</v>
      </c>
      <c r="H19" s="106">
        <f t="shared" ref="H19:H25" si="0">9+(G19-9)/C19*100</f>
        <v>10.905311778290994</v>
      </c>
      <c r="I19" s="103"/>
      <c r="J19" s="103"/>
      <c r="K19" s="103">
        <v>18.2</v>
      </c>
      <c r="L19" s="103"/>
      <c r="M19" s="103" t="s">
        <v>22</v>
      </c>
      <c r="N19" s="128"/>
    </row>
    <row r="20" spans="1:14" x14ac:dyDescent="0.3">
      <c r="A20" s="153" t="s">
        <v>23</v>
      </c>
      <c r="B20" s="103" t="s">
        <v>9</v>
      </c>
      <c r="C20" s="103">
        <v>1459</v>
      </c>
      <c r="D20" s="103"/>
      <c r="E20" s="103"/>
      <c r="F20" s="103"/>
      <c r="G20" s="103">
        <v>18</v>
      </c>
      <c r="H20" s="106">
        <f t="shared" si="0"/>
        <v>9.6168608636052095</v>
      </c>
      <c r="I20" s="103"/>
      <c r="J20" s="103"/>
      <c r="K20" s="103">
        <v>19.600000000000001</v>
      </c>
      <c r="L20" s="103"/>
      <c r="M20" s="103"/>
      <c r="N20" s="128" t="s">
        <v>129</v>
      </c>
    </row>
    <row r="21" spans="1:14" x14ac:dyDescent="0.3">
      <c r="A21" s="153" t="s">
        <v>63</v>
      </c>
      <c r="B21" s="103" t="s">
        <v>8</v>
      </c>
      <c r="C21" s="103">
        <v>768</v>
      </c>
      <c r="D21" s="103"/>
      <c r="E21" s="103"/>
      <c r="F21" s="103"/>
      <c r="G21" s="103">
        <v>18</v>
      </c>
      <c r="H21" s="106">
        <f t="shared" si="0"/>
        <v>10.171875</v>
      </c>
      <c r="I21" s="103"/>
      <c r="J21" s="103"/>
      <c r="K21" s="103">
        <v>108</v>
      </c>
      <c r="L21" s="103"/>
      <c r="M21" s="103"/>
      <c r="N21" s="128"/>
    </row>
    <row r="22" spans="1:14" x14ac:dyDescent="0.3">
      <c r="A22" s="153" t="s">
        <v>64</v>
      </c>
      <c r="B22" s="103" t="s">
        <v>10</v>
      </c>
      <c r="C22" s="103">
        <v>747</v>
      </c>
      <c r="D22" s="103"/>
      <c r="E22" s="103"/>
      <c r="F22" s="103"/>
      <c r="G22" s="103">
        <v>37.799999999999997</v>
      </c>
      <c r="H22" s="110">
        <f t="shared" si="0"/>
        <v>12.855421686746988</v>
      </c>
      <c r="I22" s="103"/>
      <c r="J22" s="103"/>
      <c r="K22" s="103">
        <v>39.1</v>
      </c>
      <c r="L22" s="103"/>
      <c r="M22" s="103" t="s">
        <v>126</v>
      </c>
      <c r="N22" s="128"/>
    </row>
    <row r="23" spans="1:14" x14ac:dyDescent="0.3">
      <c r="A23" s="153" t="s">
        <v>65</v>
      </c>
      <c r="B23" s="103" t="s">
        <v>9</v>
      </c>
      <c r="C23" s="103">
        <v>585</v>
      </c>
      <c r="D23" s="103"/>
      <c r="E23" s="103"/>
      <c r="F23" s="103"/>
      <c r="G23" s="103">
        <v>17</v>
      </c>
      <c r="H23" s="106">
        <f t="shared" si="0"/>
        <v>10.367521367521368</v>
      </c>
      <c r="I23" s="103"/>
      <c r="J23" s="103"/>
      <c r="K23" s="103">
        <v>15</v>
      </c>
      <c r="L23" s="103"/>
      <c r="M23" s="103"/>
      <c r="N23" s="128"/>
    </row>
    <row r="24" spans="1:14" x14ac:dyDescent="0.3">
      <c r="A24" s="153" t="s">
        <v>66</v>
      </c>
      <c r="B24" s="103" t="s">
        <v>9</v>
      </c>
      <c r="C24" s="103">
        <v>582</v>
      </c>
      <c r="D24" s="103"/>
      <c r="E24" s="103"/>
      <c r="F24" s="103"/>
      <c r="G24" s="103">
        <v>23.9</v>
      </c>
      <c r="H24" s="106">
        <f t="shared" si="0"/>
        <v>11.560137457044673</v>
      </c>
      <c r="I24" s="103"/>
      <c r="J24" s="103"/>
      <c r="K24" s="103">
        <v>25.6</v>
      </c>
      <c r="L24" s="103"/>
      <c r="M24" s="103"/>
      <c r="N24" s="128"/>
    </row>
    <row r="25" spans="1:14" x14ac:dyDescent="0.3">
      <c r="A25" s="159" t="s">
        <v>67</v>
      </c>
      <c r="B25" s="114" t="s">
        <v>9</v>
      </c>
      <c r="C25" s="114">
        <v>877</v>
      </c>
      <c r="D25" s="114"/>
      <c r="E25" s="114"/>
      <c r="F25" s="114"/>
      <c r="G25" s="114">
        <v>27.8</v>
      </c>
      <c r="H25" s="108">
        <f t="shared" si="0"/>
        <v>11.143671607753706</v>
      </c>
      <c r="I25" s="114"/>
      <c r="J25" s="114"/>
      <c r="K25" s="114">
        <v>20.9</v>
      </c>
      <c r="L25" s="114"/>
      <c r="M25" s="114" t="s">
        <v>772</v>
      </c>
      <c r="N25" s="165" t="s">
        <v>129</v>
      </c>
    </row>
    <row r="26" spans="1:14" s="7" customFormat="1" x14ac:dyDescent="0.3">
      <c r="A26" s="153" t="s">
        <v>134</v>
      </c>
      <c r="B26" s="103"/>
      <c r="C26" s="103"/>
      <c r="D26" s="103"/>
      <c r="E26" s="103"/>
      <c r="F26" s="103"/>
      <c r="G26" s="103"/>
      <c r="H26" s="106">
        <v>10.6</v>
      </c>
      <c r="I26" s="103"/>
      <c r="J26" s="103"/>
      <c r="K26" s="103"/>
      <c r="L26" s="103"/>
      <c r="M26" s="103" t="s">
        <v>135</v>
      </c>
      <c r="N26" s="128"/>
    </row>
    <row r="27" spans="1:14" ht="15" thickBot="1" x14ac:dyDescent="0.35">
      <c r="A27" s="155"/>
      <c r="B27" s="137"/>
      <c r="C27" s="137"/>
      <c r="D27" s="137"/>
      <c r="E27" s="137"/>
      <c r="F27" s="137"/>
      <c r="G27" s="137"/>
      <c r="H27" s="138">
        <f>AVERAGE(H3:H25)</f>
        <v>10.796668738564124</v>
      </c>
      <c r="I27" s="137"/>
      <c r="J27" s="137"/>
      <c r="K27" s="137"/>
      <c r="L27" s="137"/>
      <c r="M27" s="137"/>
      <c r="N27" s="139"/>
    </row>
    <row r="28" spans="1:14" ht="15" thickBot="1" x14ac:dyDescent="0.35">
      <c r="A28" s="230" t="s">
        <v>768</v>
      </c>
      <c r="B28" s="231"/>
      <c r="C28" s="231"/>
      <c r="D28" s="231"/>
      <c r="E28" s="231"/>
      <c r="F28" s="231"/>
      <c r="G28" s="231"/>
      <c r="H28" s="231"/>
      <c r="I28" s="231"/>
      <c r="J28" s="231"/>
      <c r="K28" s="231"/>
      <c r="L28" s="231"/>
      <c r="M28" s="231"/>
      <c r="N28" s="232"/>
    </row>
    <row r="29" spans="1:14" s="5" customFormat="1" x14ac:dyDescent="0.3">
      <c r="A29" s="156" t="s">
        <v>111</v>
      </c>
      <c r="B29" s="143"/>
      <c r="C29" s="143"/>
      <c r="D29" s="143">
        <v>2016</v>
      </c>
      <c r="E29" s="143">
        <v>2018</v>
      </c>
      <c r="F29" s="143">
        <v>10</v>
      </c>
      <c r="G29" s="143">
        <v>10.9</v>
      </c>
      <c r="H29" s="141"/>
      <c r="I29" s="143">
        <v>11.5</v>
      </c>
      <c r="J29" s="143"/>
      <c r="K29" s="143"/>
      <c r="L29" s="143"/>
      <c r="M29" s="143"/>
      <c r="N29" s="144"/>
    </row>
    <row r="30" spans="1:14" x14ac:dyDescent="0.3">
      <c r="A30" s="170" t="s">
        <v>51</v>
      </c>
      <c r="B30" s="104" t="s">
        <v>14</v>
      </c>
      <c r="C30" s="104"/>
      <c r="D30" s="104">
        <v>2011</v>
      </c>
      <c r="E30" s="104">
        <v>2012</v>
      </c>
      <c r="F30" s="104">
        <v>11.7</v>
      </c>
      <c r="G30" s="104">
        <v>11.9</v>
      </c>
      <c r="H30" s="105"/>
      <c r="I30" s="104">
        <v>15.4</v>
      </c>
      <c r="J30" s="104" t="s">
        <v>98</v>
      </c>
      <c r="K30" s="104"/>
      <c r="L30" s="104" t="s">
        <v>97</v>
      </c>
      <c r="M30" s="104"/>
      <c r="N30" s="162"/>
    </row>
    <row r="31" spans="1:14" x14ac:dyDescent="0.3">
      <c r="A31" s="170" t="s">
        <v>89</v>
      </c>
      <c r="B31" s="104" t="s">
        <v>9</v>
      </c>
      <c r="C31" s="104">
        <v>1298</v>
      </c>
      <c r="D31" s="104"/>
      <c r="E31" s="104"/>
      <c r="F31" s="104"/>
      <c r="G31" s="104">
        <v>30</v>
      </c>
      <c r="H31" s="105">
        <f t="shared" ref="H31:H45" si="1">9+(G31-9)/C31*100</f>
        <v>10.617873651771957</v>
      </c>
      <c r="I31" s="104"/>
      <c r="J31" s="104"/>
      <c r="K31" s="104">
        <v>16.100000000000001</v>
      </c>
      <c r="L31" s="104"/>
      <c r="M31" s="171" t="s">
        <v>88</v>
      </c>
      <c r="N31" s="162"/>
    </row>
    <row r="32" spans="1:14" x14ac:dyDescent="0.3">
      <c r="A32" s="159" t="s">
        <v>50</v>
      </c>
      <c r="B32" s="114"/>
      <c r="C32" s="114"/>
      <c r="D32" s="114"/>
      <c r="E32" s="114"/>
      <c r="F32" s="114"/>
      <c r="G32" s="114">
        <v>11.3</v>
      </c>
      <c r="H32" s="108"/>
      <c r="I32" s="114"/>
      <c r="J32" s="114"/>
      <c r="K32" s="114"/>
      <c r="L32" s="114" t="s">
        <v>99</v>
      </c>
      <c r="M32" s="114" t="s">
        <v>123</v>
      </c>
      <c r="N32" s="165"/>
    </row>
    <row r="33" spans="1:14" x14ac:dyDescent="0.3">
      <c r="A33" s="164" t="s">
        <v>55</v>
      </c>
      <c r="B33" s="175" t="s">
        <v>10</v>
      </c>
      <c r="C33" s="175">
        <v>1485</v>
      </c>
      <c r="D33" s="175"/>
      <c r="E33" s="175"/>
      <c r="F33" s="175"/>
      <c r="G33" s="175">
        <v>42.3</v>
      </c>
      <c r="H33" s="176">
        <f t="shared" si="1"/>
        <v>11.242424242424242</v>
      </c>
      <c r="I33" s="175"/>
      <c r="J33" s="175"/>
      <c r="K33" s="175">
        <v>22</v>
      </c>
      <c r="L33" s="175"/>
      <c r="M33" s="175"/>
      <c r="N33" s="177"/>
    </row>
    <row r="34" spans="1:14" x14ac:dyDescent="0.3">
      <c r="A34" s="153" t="s">
        <v>59</v>
      </c>
      <c r="B34" s="103"/>
      <c r="C34" s="103"/>
      <c r="D34" s="103"/>
      <c r="E34" s="103"/>
      <c r="F34" s="103"/>
      <c r="G34" s="103"/>
      <c r="H34" s="106"/>
      <c r="I34" s="103"/>
      <c r="J34" s="103"/>
      <c r="K34" s="103"/>
      <c r="L34" s="103" t="s">
        <v>113</v>
      </c>
      <c r="M34" s="103" t="s">
        <v>114</v>
      </c>
      <c r="N34" s="128"/>
    </row>
    <row r="35" spans="1:14" x14ac:dyDescent="0.3">
      <c r="A35" s="153" t="s">
        <v>56</v>
      </c>
      <c r="B35" s="103" t="s">
        <v>9</v>
      </c>
      <c r="C35" s="103">
        <v>1167</v>
      </c>
      <c r="D35" s="103"/>
      <c r="E35" s="103"/>
      <c r="F35" s="103"/>
      <c r="G35" s="103">
        <v>30.4</v>
      </c>
      <c r="H35" s="106">
        <f t="shared" si="1"/>
        <v>10.833761782347901</v>
      </c>
      <c r="I35" s="103"/>
      <c r="J35" s="103"/>
      <c r="K35" s="103">
        <v>17.7</v>
      </c>
      <c r="L35" s="103"/>
      <c r="M35" s="103"/>
      <c r="N35" s="128"/>
    </row>
    <row r="36" spans="1:14" x14ac:dyDescent="0.3">
      <c r="A36" s="157" t="s">
        <v>58</v>
      </c>
      <c r="B36" s="112" t="s">
        <v>14</v>
      </c>
      <c r="C36" s="112"/>
      <c r="D36" s="112">
        <v>2016</v>
      </c>
      <c r="E36" s="112">
        <v>2019</v>
      </c>
      <c r="F36" s="112">
        <v>7.7</v>
      </c>
      <c r="G36" s="112">
        <v>11.2</v>
      </c>
      <c r="H36" s="113"/>
      <c r="I36" s="112">
        <v>19.8</v>
      </c>
      <c r="J36" s="112"/>
      <c r="K36" s="112"/>
      <c r="L36" s="112"/>
      <c r="M36" s="112" t="s">
        <v>112</v>
      </c>
      <c r="N36" s="163"/>
    </row>
    <row r="37" spans="1:14" x14ac:dyDescent="0.3">
      <c r="A37" s="157"/>
      <c r="B37" s="112" t="s">
        <v>14</v>
      </c>
      <c r="C37" s="112"/>
      <c r="D37" s="112">
        <v>2019</v>
      </c>
      <c r="E37" s="112">
        <v>2019</v>
      </c>
      <c r="F37" s="112">
        <v>14</v>
      </c>
      <c r="G37" s="112">
        <v>14.2</v>
      </c>
      <c r="H37" s="113"/>
      <c r="I37" s="112">
        <v>14.5</v>
      </c>
      <c r="J37" s="112"/>
      <c r="K37" s="112"/>
      <c r="L37" s="112"/>
      <c r="M37" s="112"/>
      <c r="N37" s="163"/>
    </row>
    <row r="38" spans="1:14" x14ac:dyDescent="0.3">
      <c r="A38" s="157" t="s">
        <v>52</v>
      </c>
      <c r="B38" s="112" t="s">
        <v>57</v>
      </c>
      <c r="C38" s="112">
        <v>1007</v>
      </c>
      <c r="D38" s="112"/>
      <c r="E38" s="112"/>
      <c r="F38" s="112"/>
      <c r="G38" s="112">
        <v>29.8</v>
      </c>
      <c r="H38" s="113">
        <f t="shared" si="1"/>
        <v>11.065541211519363</v>
      </c>
      <c r="I38" s="112"/>
      <c r="J38" s="112"/>
      <c r="K38" s="112">
        <v>20.100000000000001</v>
      </c>
      <c r="L38" s="112"/>
      <c r="M38" s="112"/>
      <c r="N38" s="163"/>
    </row>
    <row r="39" spans="1:14" x14ac:dyDescent="0.3">
      <c r="A39" s="153" t="s">
        <v>87</v>
      </c>
      <c r="B39" s="103" t="s">
        <v>14</v>
      </c>
      <c r="C39" s="103"/>
      <c r="D39" s="103">
        <v>2017</v>
      </c>
      <c r="E39" s="103"/>
      <c r="F39" s="103">
        <v>12.2</v>
      </c>
      <c r="G39" s="103">
        <v>12.3</v>
      </c>
      <c r="H39" s="106"/>
      <c r="I39" s="103">
        <v>12.4</v>
      </c>
      <c r="J39" s="103" t="s">
        <v>119</v>
      </c>
      <c r="K39" s="103"/>
      <c r="L39" s="103" t="s">
        <v>118</v>
      </c>
      <c r="M39" s="103"/>
      <c r="N39" s="128"/>
    </row>
    <row r="40" spans="1:14" x14ac:dyDescent="0.3">
      <c r="A40" s="153" t="s">
        <v>93</v>
      </c>
      <c r="B40" s="103"/>
      <c r="C40" s="103"/>
      <c r="D40" s="103"/>
      <c r="E40" s="103"/>
      <c r="F40" s="103"/>
      <c r="G40" s="103"/>
      <c r="H40" s="106"/>
      <c r="I40" s="103"/>
      <c r="J40" s="103"/>
      <c r="K40" s="103"/>
      <c r="L40" s="103"/>
      <c r="M40" s="103" t="s">
        <v>92</v>
      </c>
      <c r="N40" s="128"/>
    </row>
    <row r="41" spans="1:14" x14ac:dyDescent="0.3">
      <c r="A41" s="153" t="s">
        <v>49</v>
      </c>
      <c r="B41" s="103"/>
      <c r="C41" s="103"/>
      <c r="D41" s="103"/>
      <c r="E41" s="103"/>
      <c r="F41" s="103"/>
      <c r="G41" s="103"/>
      <c r="H41" s="106"/>
      <c r="I41" s="103"/>
      <c r="J41" s="103"/>
      <c r="K41" s="103"/>
      <c r="L41" s="103"/>
      <c r="M41" s="103"/>
      <c r="N41" s="128"/>
    </row>
    <row r="42" spans="1:14" x14ac:dyDescent="0.3">
      <c r="A42" s="159" t="s">
        <v>53</v>
      </c>
      <c r="B42" s="114" t="s">
        <v>9</v>
      </c>
      <c r="C42" s="114">
        <v>665</v>
      </c>
      <c r="D42" s="114"/>
      <c r="E42" s="114"/>
      <c r="F42" s="114"/>
      <c r="G42" s="114">
        <v>28</v>
      </c>
      <c r="H42" s="108">
        <f t="shared" si="1"/>
        <v>11.857142857142858</v>
      </c>
      <c r="I42" s="114"/>
      <c r="J42" s="114"/>
      <c r="K42" s="114">
        <v>27.5</v>
      </c>
      <c r="L42" s="114"/>
      <c r="M42" s="114"/>
      <c r="N42" s="165"/>
    </row>
    <row r="43" spans="1:14" x14ac:dyDescent="0.3">
      <c r="A43" s="164" t="s">
        <v>54</v>
      </c>
      <c r="B43" s="175" t="s">
        <v>9</v>
      </c>
      <c r="C43" s="175">
        <v>1055</v>
      </c>
      <c r="D43" s="175"/>
      <c r="E43" s="175"/>
      <c r="F43" s="175"/>
      <c r="G43" s="175">
        <v>38</v>
      </c>
      <c r="H43" s="176">
        <f t="shared" si="1"/>
        <v>11.748815165876778</v>
      </c>
      <c r="I43" s="175"/>
      <c r="J43" s="175"/>
      <c r="K43" s="175">
        <v>26.8</v>
      </c>
      <c r="L43" s="175"/>
      <c r="M43" s="175"/>
      <c r="N43" s="177"/>
    </row>
    <row r="44" spans="1:14" x14ac:dyDescent="0.3">
      <c r="A44" s="159" t="s">
        <v>60</v>
      </c>
      <c r="B44" s="114" t="s">
        <v>9</v>
      </c>
      <c r="C44" s="114">
        <v>960</v>
      </c>
      <c r="D44" s="114"/>
      <c r="E44" s="114"/>
      <c r="F44" s="114"/>
      <c r="G44" s="114">
        <v>33.299999999999997</v>
      </c>
      <c r="H44" s="108">
        <f t="shared" si="1"/>
        <v>11.53125</v>
      </c>
      <c r="I44" s="114"/>
      <c r="J44" s="114"/>
      <c r="K44" s="114">
        <v>24.6</v>
      </c>
      <c r="L44" s="114"/>
      <c r="M44" s="166" t="s">
        <v>91</v>
      </c>
      <c r="N44" s="165"/>
    </row>
    <row r="45" spans="1:14" x14ac:dyDescent="0.3">
      <c r="A45" s="153" t="s">
        <v>90</v>
      </c>
      <c r="B45" s="103" t="s">
        <v>57</v>
      </c>
      <c r="C45" s="103">
        <v>1205</v>
      </c>
      <c r="D45" s="103"/>
      <c r="E45" s="103"/>
      <c r="F45" s="103"/>
      <c r="G45" s="103">
        <v>33.4</v>
      </c>
      <c r="H45" s="106">
        <f t="shared" si="1"/>
        <v>11.024896265560166</v>
      </c>
      <c r="I45" s="103"/>
      <c r="J45" s="103"/>
      <c r="K45" s="103">
        <v>19.8</v>
      </c>
      <c r="L45" s="103"/>
      <c r="M45" s="103"/>
      <c r="N45" s="128" t="s">
        <v>129</v>
      </c>
    </row>
    <row r="46" spans="1:14" x14ac:dyDescent="0.3">
      <c r="A46" s="153" t="s">
        <v>115</v>
      </c>
      <c r="B46" s="103" t="s">
        <v>11</v>
      </c>
      <c r="C46" s="103"/>
      <c r="D46" s="103">
        <v>2012</v>
      </c>
      <c r="E46" s="103"/>
      <c r="F46" s="103">
        <v>17</v>
      </c>
      <c r="G46" s="103">
        <v>18.600000000000001</v>
      </c>
      <c r="H46" s="106"/>
      <c r="I46" s="103">
        <v>20.399999999999999</v>
      </c>
      <c r="J46" s="103" t="s">
        <v>120</v>
      </c>
      <c r="K46" s="103">
        <v>0.04</v>
      </c>
      <c r="L46" s="103" t="s">
        <v>116</v>
      </c>
      <c r="M46" s="103"/>
      <c r="N46" s="128"/>
    </row>
    <row r="47" spans="1:14" s="7" customFormat="1" ht="15" thickBot="1" x14ac:dyDescent="0.35">
      <c r="A47" s="155"/>
      <c r="B47" s="137"/>
      <c r="C47" s="137"/>
      <c r="D47" s="137"/>
      <c r="E47" s="137"/>
      <c r="F47" s="137"/>
      <c r="G47" s="137"/>
      <c r="H47" s="138">
        <f>AVERAGE(H31:H45)</f>
        <v>11.240213147080407</v>
      </c>
      <c r="I47" s="137"/>
      <c r="J47" s="137"/>
      <c r="K47" s="137"/>
      <c r="L47" s="137"/>
      <c r="M47" s="137"/>
      <c r="N47" s="139"/>
    </row>
    <row r="48" spans="1:14" ht="15" thickBot="1" x14ac:dyDescent="0.35">
      <c r="A48" s="230" t="s">
        <v>769</v>
      </c>
      <c r="B48" s="231"/>
      <c r="C48" s="231"/>
      <c r="D48" s="231"/>
      <c r="E48" s="231"/>
      <c r="F48" s="231"/>
      <c r="G48" s="231"/>
      <c r="H48" s="231"/>
      <c r="I48" s="231"/>
      <c r="J48" s="231"/>
      <c r="K48" s="231"/>
      <c r="L48" s="231"/>
      <c r="M48" s="231"/>
      <c r="N48" s="232"/>
    </row>
    <row r="49" spans="1:14" x14ac:dyDescent="0.3">
      <c r="A49" s="158" t="s">
        <v>79</v>
      </c>
      <c r="B49" s="140" t="s">
        <v>14</v>
      </c>
      <c r="C49" s="140"/>
      <c r="D49" s="140">
        <v>2017</v>
      </c>
      <c r="E49" s="140">
        <v>2018</v>
      </c>
      <c r="F49" s="140">
        <v>4.8</v>
      </c>
      <c r="G49" s="140">
        <v>9.5</v>
      </c>
      <c r="H49" s="141"/>
      <c r="I49" s="140">
        <v>10.5</v>
      </c>
      <c r="J49" s="140"/>
      <c r="K49" s="140"/>
      <c r="L49" s="140" t="s">
        <v>117</v>
      </c>
      <c r="M49" s="140"/>
      <c r="N49" s="142" t="s">
        <v>129</v>
      </c>
    </row>
    <row r="50" spans="1:14" x14ac:dyDescent="0.3">
      <c r="A50" s="153" t="s">
        <v>80</v>
      </c>
      <c r="B50" s="103" t="s">
        <v>14</v>
      </c>
      <c r="C50" s="103"/>
      <c r="D50" s="103">
        <v>2017</v>
      </c>
      <c r="E50" s="103">
        <v>2018</v>
      </c>
      <c r="F50" s="103">
        <v>5.3</v>
      </c>
      <c r="G50" s="103">
        <v>10.6</v>
      </c>
      <c r="H50" s="106"/>
      <c r="I50" s="103">
        <v>11.3</v>
      </c>
      <c r="J50" s="103"/>
      <c r="K50" s="103"/>
      <c r="L50" s="103"/>
      <c r="M50" s="103" t="s">
        <v>122</v>
      </c>
      <c r="N50" s="128" t="s">
        <v>129</v>
      </c>
    </row>
    <row r="51" spans="1:14" x14ac:dyDescent="0.3">
      <c r="A51" s="170" t="s">
        <v>70</v>
      </c>
      <c r="B51" s="104" t="s">
        <v>0</v>
      </c>
      <c r="C51" s="104"/>
      <c r="D51" s="104">
        <v>2016</v>
      </c>
      <c r="E51" s="104">
        <v>2019</v>
      </c>
      <c r="F51" s="104">
        <v>15.5</v>
      </c>
      <c r="G51" s="104">
        <v>18.399999999999999</v>
      </c>
      <c r="H51" s="105"/>
      <c r="I51" s="104">
        <v>18.7</v>
      </c>
      <c r="J51" s="104"/>
      <c r="K51" s="104"/>
      <c r="L51" s="104"/>
      <c r="M51" s="104"/>
      <c r="N51" s="162"/>
    </row>
    <row r="52" spans="1:14" x14ac:dyDescent="0.3">
      <c r="A52" s="170"/>
      <c r="B52" s="104" t="s">
        <v>8</v>
      </c>
      <c r="C52" s="104">
        <v>549</v>
      </c>
      <c r="D52" s="104"/>
      <c r="E52" s="104"/>
      <c r="F52" s="104"/>
      <c r="G52" s="104">
        <v>17</v>
      </c>
      <c r="H52" s="105">
        <f t="shared" ref="H52:H66" si="2">9+(G52-9)/C52*100</f>
        <v>10.45719489981785</v>
      </c>
      <c r="I52" s="104"/>
      <c r="J52" s="104"/>
      <c r="K52" s="104">
        <v>15.5</v>
      </c>
      <c r="L52" s="104"/>
      <c r="M52" s="104"/>
      <c r="N52" s="162"/>
    </row>
    <row r="53" spans="1:14" x14ac:dyDescent="0.3">
      <c r="A53" s="172" t="s">
        <v>75</v>
      </c>
      <c r="B53" s="173" t="s">
        <v>9</v>
      </c>
      <c r="C53" s="173">
        <v>883</v>
      </c>
      <c r="D53" s="173"/>
      <c r="E53" s="173"/>
      <c r="F53" s="173"/>
      <c r="G53" s="173">
        <v>30</v>
      </c>
      <c r="H53" s="119">
        <f t="shared" si="2"/>
        <v>11.378255945639864</v>
      </c>
      <c r="I53" s="173"/>
      <c r="J53" s="173"/>
      <c r="K53" s="173">
        <v>24.1</v>
      </c>
      <c r="L53" s="173"/>
      <c r="M53" s="173"/>
      <c r="N53" s="174"/>
    </row>
    <row r="54" spans="1:14" s="7" customFormat="1" x14ac:dyDescent="0.3">
      <c r="A54" s="172" t="s">
        <v>75</v>
      </c>
      <c r="B54" s="173" t="s">
        <v>71</v>
      </c>
      <c r="C54" s="173">
        <v>874</v>
      </c>
      <c r="D54" s="173"/>
      <c r="E54" s="173"/>
      <c r="F54" s="173"/>
      <c r="G54" s="173">
        <v>29</v>
      </c>
      <c r="H54" s="119">
        <f t="shared" si="2"/>
        <v>11.288329519450802</v>
      </c>
      <c r="I54" s="173"/>
      <c r="J54" s="173"/>
      <c r="K54" s="173"/>
      <c r="L54" s="173"/>
      <c r="M54" s="173"/>
      <c r="N54" s="174"/>
    </row>
    <row r="55" spans="1:14" x14ac:dyDescent="0.3">
      <c r="A55" s="153" t="s">
        <v>76</v>
      </c>
      <c r="B55" s="103" t="s">
        <v>9</v>
      </c>
      <c r="C55" s="103">
        <v>1104</v>
      </c>
      <c r="D55" s="103"/>
      <c r="E55" s="103"/>
      <c r="F55" s="103"/>
      <c r="G55" s="103">
        <v>44</v>
      </c>
      <c r="H55" s="115">
        <f t="shared" si="2"/>
        <v>12.170289855072465</v>
      </c>
      <c r="I55" s="103"/>
      <c r="J55" s="103"/>
      <c r="K55" s="103"/>
      <c r="L55" s="103"/>
      <c r="M55" s="103"/>
      <c r="N55" s="128"/>
    </row>
    <row r="56" spans="1:14" x14ac:dyDescent="0.3">
      <c r="A56" s="153" t="s">
        <v>78</v>
      </c>
      <c r="B56" s="103" t="s">
        <v>10</v>
      </c>
      <c r="C56" s="103">
        <v>964</v>
      </c>
      <c r="D56" s="103"/>
      <c r="E56" s="103"/>
      <c r="F56" s="103"/>
      <c r="G56" s="103">
        <v>34.4</v>
      </c>
      <c r="H56" s="106">
        <f t="shared" si="2"/>
        <v>11.634854771784232</v>
      </c>
      <c r="I56" s="103"/>
      <c r="J56" s="103"/>
      <c r="K56" s="103">
        <v>26.2</v>
      </c>
      <c r="L56" s="103"/>
      <c r="M56" s="103" t="s">
        <v>82</v>
      </c>
      <c r="N56" s="128"/>
    </row>
    <row r="57" spans="1:14" x14ac:dyDescent="0.3">
      <c r="A57" s="159" t="s">
        <v>85</v>
      </c>
      <c r="B57" s="114" t="s">
        <v>14</v>
      </c>
      <c r="C57" s="114"/>
      <c r="D57" s="114">
        <v>2008</v>
      </c>
      <c r="E57" s="114">
        <v>2008</v>
      </c>
      <c r="F57" s="114"/>
      <c r="G57" s="114">
        <v>11.4</v>
      </c>
      <c r="H57" s="108"/>
      <c r="I57" s="114"/>
      <c r="J57" s="114"/>
      <c r="K57" s="114"/>
      <c r="L57" s="114"/>
      <c r="M57" s="114" t="s">
        <v>121</v>
      </c>
      <c r="N57" s="165"/>
    </row>
    <row r="58" spans="1:14" x14ac:dyDescent="0.3">
      <c r="A58" s="164" t="s">
        <v>72</v>
      </c>
      <c r="B58" s="175" t="s">
        <v>9</v>
      </c>
      <c r="C58" s="175">
        <v>691</v>
      </c>
      <c r="D58" s="175"/>
      <c r="E58" s="175"/>
      <c r="F58" s="175"/>
      <c r="G58" s="175">
        <v>36</v>
      </c>
      <c r="H58" s="176">
        <f t="shared" si="2"/>
        <v>12.907380607814762</v>
      </c>
      <c r="I58" s="175"/>
      <c r="J58" s="175"/>
      <c r="K58" s="175">
        <v>38.4</v>
      </c>
      <c r="L58" s="175"/>
      <c r="M58" s="175"/>
      <c r="N58" s="177"/>
    </row>
    <row r="59" spans="1:14" x14ac:dyDescent="0.3">
      <c r="A59" s="159" t="s">
        <v>73</v>
      </c>
      <c r="B59" s="114" t="s">
        <v>71</v>
      </c>
      <c r="C59" s="167">
        <v>720.8</v>
      </c>
      <c r="D59" s="114"/>
      <c r="E59" s="114"/>
      <c r="F59" s="114"/>
      <c r="G59" s="168">
        <v>30.3</v>
      </c>
      <c r="H59" s="108">
        <f t="shared" si="2"/>
        <v>11.955049944506104</v>
      </c>
      <c r="I59" s="114"/>
      <c r="J59" s="114"/>
      <c r="K59" s="114"/>
      <c r="L59" s="114"/>
      <c r="M59" s="114" t="s">
        <v>94</v>
      </c>
      <c r="N59" s="165"/>
    </row>
    <row r="60" spans="1:14" x14ac:dyDescent="0.3">
      <c r="A60" s="153"/>
      <c r="B60" s="103"/>
      <c r="C60" s="116">
        <v>773.9</v>
      </c>
      <c r="D60" s="103"/>
      <c r="E60" s="103"/>
      <c r="F60" s="103"/>
      <c r="G60" s="117">
        <v>29.5</v>
      </c>
      <c r="H60" s="106">
        <f t="shared" si="2"/>
        <v>11.648921049231166</v>
      </c>
      <c r="I60" s="103"/>
      <c r="J60" s="103"/>
      <c r="K60" s="103"/>
      <c r="L60" s="103"/>
      <c r="M60" s="103"/>
      <c r="N60" s="128"/>
    </row>
    <row r="61" spans="1:14" x14ac:dyDescent="0.3">
      <c r="A61" s="153"/>
      <c r="B61" s="103"/>
      <c r="C61" s="116">
        <v>802.8</v>
      </c>
      <c r="D61" s="103"/>
      <c r="E61" s="103"/>
      <c r="F61" s="103"/>
      <c r="G61" s="117">
        <v>32.9</v>
      </c>
      <c r="H61" s="106">
        <f t="shared" si="2"/>
        <v>11.977080219232686</v>
      </c>
      <c r="I61" s="103"/>
      <c r="J61" s="103"/>
      <c r="K61" s="103"/>
      <c r="L61" s="103"/>
      <c r="M61" s="103"/>
      <c r="N61" s="128"/>
    </row>
    <row r="62" spans="1:14" x14ac:dyDescent="0.3">
      <c r="A62" s="153"/>
      <c r="B62" s="103"/>
      <c r="C62" s="118">
        <v>884</v>
      </c>
      <c r="D62" s="103"/>
      <c r="E62" s="103"/>
      <c r="F62" s="103"/>
      <c r="G62" s="118">
        <v>36.1</v>
      </c>
      <c r="H62" s="106">
        <f t="shared" si="2"/>
        <v>12.065610859728507</v>
      </c>
      <c r="I62" s="103"/>
      <c r="J62" s="103"/>
      <c r="K62" s="103"/>
      <c r="L62" s="103"/>
      <c r="M62" s="103"/>
      <c r="N62" s="128"/>
    </row>
    <row r="63" spans="1:14" x14ac:dyDescent="0.3">
      <c r="A63" s="153"/>
      <c r="B63" s="103"/>
      <c r="C63" s="118">
        <v>935</v>
      </c>
      <c r="D63" s="103"/>
      <c r="E63" s="103"/>
      <c r="F63" s="103"/>
      <c r="G63" s="118">
        <v>38</v>
      </c>
      <c r="H63" s="106">
        <f t="shared" si="2"/>
        <v>12.101604278074866</v>
      </c>
      <c r="I63" s="103"/>
      <c r="J63" s="103"/>
      <c r="K63" s="103"/>
      <c r="L63" s="103"/>
      <c r="M63" s="103"/>
      <c r="N63" s="128"/>
    </row>
    <row r="64" spans="1:14" x14ac:dyDescent="0.3">
      <c r="A64" s="153"/>
      <c r="B64" s="103"/>
      <c r="C64" s="118">
        <v>979</v>
      </c>
      <c r="D64" s="103"/>
      <c r="E64" s="103"/>
      <c r="F64" s="103"/>
      <c r="G64" s="118">
        <v>38.700000000000003</v>
      </c>
      <c r="H64" s="106">
        <f t="shared" si="2"/>
        <v>12.033707865168539</v>
      </c>
      <c r="I64" s="103"/>
      <c r="J64" s="103"/>
      <c r="K64" s="103"/>
      <c r="L64" s="103"/>
      <c r="M64" s="103"/>
      <c r="N64" s="128"/>
    </row>
    <row r="65" spans="1:14" x14ac:dyDescent="0.3">
      <c r="A65" s="153" t="s">
        <v>81</v>
      </c>
      <c r="B65" s="103"/>
      <c r="C65" s="103"/>
      <c r="D65" s="103"/>
      <c r="E65" s="103"/>
      <c r="F65" s="103"/>
      <c r="G65" s="103"/>
      <c r="H65" s="106"/>
      <c r="I65" s="103"/>
      <c r="J65" s="103"/>
      <c r="K65" s="103"/>
      <c r="L65" s="103"/>
      <c r="M65" s="103" t="s">
        <v>95</v>
      </c>
      <c r="N65" s="128" t="s">
        <v>129</v>
      </c>
    </row>
    <row r="66" spans="1:14" x14ac:dyDescent="0.3">
      <c r="A66" s="153" t="s">
        <v>86</v>
      </c>
      <c r="B66" s="103" t="s">
        <v>14</v>
      </c>
      <c r="C66" s="103">
        <v>2009</v>
      </c>
      <c r="D66" s="103">
        <v>2010</v>
      </c>
      <c r="E66" s="103">
        <v>1.4</v>
      </c>
      <c r="F66" s="103">
        <v>7.3</v>
      </c>
      <c r="G66" s="103">
        <v>18</v>
      </c>
      <c r="H66" s="119">
        <f t="shared" si="2"/>
        <v>9.4479840716774515</v>
      </c>
      <c r="I66" s="103"/>
      <c r="J66" s="103"/>
      <c r="K66" s="103"/>
      <c r="L66" s="103"/>
      <c r="M66" s="103"/>
      <c r="N66" s="128"/>
    </row>
    <row r="67" spans="1:14" x14ac:dyDescent="0.3">
      <c r="A67" s="153" t="s">
        <v>77</v>
      </c>
      <c r="B67" s="103"/>
      <c r="C67" s="103"/>
      <c r="D67" s="103"/>
      <c r="E67" s="103"/>
      <c r="F67" s="103"/>
      <c r="G67" s="103"/>
      <c r="H67" s="106"/>
      <c r="I67" s="103"/>
      <c r="J67" s="103"/>
      <c r="K67" s="103"/>
      <c r="L67" s="103"/>
      <c r="M67" s="103" t="s">
        <v>96</v>
      </c>
      <c r="N67" s="128"/>
    </row>
    <row r="68" spans="1:14" x14ac:dyDescent="0.3">
      <c r="A68" s="153" t="s">
        <v>84</v>
      </c>
      <c r="B68" s="103" t="s">
        <v>0</v>
      </c>
      <c r="C68" s="103"/>
      <c r="D68" s="103">
        <v>2017</v>
      </c>
      <c r="E68" s="103">
        <v>2017</v>
      </c>
      <c r="F68" s="103">
        <v>8</v>
      </c>
      <c r="G68" s="103">
        <v>10.4</v>
      </c>
      <c r="H68" s="106"/>
      <c r="I68" s="103">
        <v>11.5</v>
      </c>
      <c r="J68" s="103"/>
      <c r="K68" s="103"/>
      <c r="L68" s="103"/>
      <c r="M68" s="103"/>
      <c r="N68" s="128"/>
    </row>
    <row r="69" spans="1:14" s="2" customFormat="1" x14ac:dyDescent="0.3">
      <c r="A69" s="159" t="s">
        <v>74</v>
      </c>
      <c r="B69" s="166" t="s">
        <v>10</v>
      </c>
      <c r="C69" s="166">
        <v>350</v>
      </c>
      <c r="D69" s="166"/>
      <c r="E69" s="166"/>
      <c r="F69" s="166"/>
      <c r="G69" s="166">
        <v>11.8</v>
      </c>
      <c r="H69" s="108">
        <f>9+(G69-9)/C69*100</f>
        <v>9.8000000000000007</v>
      </c>
      <c r="I69" s="166"/>
      <c r="J69" s="166"/>
      <c r="K69" s="166">
        <v>6</v>
      </c>
      <c r="L69" s="166"/>
      <c r="M69" s="166" t="s">
        <v>83</v>
      </c>
      <c r="N69" s="169"/>
    </row>
    <row r="70" spans="1:14" s="4" customFormat="1" x14ac:dyDescent="0.3">
      <c r="A70" s="153" t="s">
        <v>130</v>
      </c>
      <c r="B70" s="107" t="s">
        <v>57</v>
      </c>
      <c r="C70" s="107">
        <v>105</v>
      </c>
      <c r="D70" s="107"/>
      <c r="E70" s="107"/>
      <c r="F70" s="107"/>
      <c r="G70" s="107"/>
      <c r="H70" s="120">
        <v>12</v>
      </c>
      <c r="I70" s="107"/>
      <c r="J70" s="107"/>
      <c r="K70" s="107">
        <v>37.1</v>
      </c>
      <c r="L70" s="107"/>
      <c r="M70" s="107"/>
      <c r="N70" s="129"/>
    </row>
    <row r="71" spans="1:14" s="4" customFormat="1" x14ac:dyDescent="0.3">
      <c r="A71" s="153" t="s">
        <v>131</v>
      </c>
      <c r="B71" s="107" t="s">
        <v>8</v>
      </c>
      <c r="C71" s="107">
        <v>436</v>
      </c>
      <c r="D71" s="107"/>
      <c r="E71" s="107"/>
      <c r="F71" s="107"/>
      <c r="G71" s="107"/>
      <c r="H71" s="120">
        <v>18</v>
      </c>
      <c r="I71" s="107"/>
      <c r="J71" s="107"/>
      <c r="K71" s="107">
        <v>19.5</v>
      </c>
      <c r="L71" s="107"/>
      <c r="M71" s="107"/>
      <c r="N71" s="129"/>
    </row>
    <row r="72" spans="1:14" s="4" customFormat="1" x14ac:dyDescent="0.3">
      <c r="A72" s="153" t="s">
        <v>133</v>
      </c>
      <c r="B72" s="107"/>
      <c r="C72" s="107"/>
      <c r="D72" s="107"/>
      <c r="E72" s="107"/>
      <c r="F72" s="107"/>
      <c r="G72" s="107"/>
      <c r="H72" s="107">
        <v>20</v>
      </c>
      <c r="I72" s="107"/>
      <c r="J72" s="107"/>
      <c r="K72" s="107"/>
      <c r="L72" s="107"/>
      <c r="M72" s="107"/>
      <c r="N72" s="129"/>
    </row>
    <row r="73" spans="1:14" s="4" customFormat="1" x14ac:dyDescent="0.3">
      <c r="A73" s="164" t="s">
        <v>132</v>
      </c>
      <c r="B73" s="178" t="s">
        <v>9</v>
      </c>
      <c r="C73" s="178"/>
      <c r="D73" s="178"/>
      <c r="E73" s="178"/>
      <c r="F73" s="178"/>
      <c r="G73" s="178"/>
      <c r="H73" s="179">
        <v>36.700000000000003</v>
      </c>
      <c r="I73" s="178"/>
      <c r="J73" s="178"/>
      <c r="K73" s="178">
        <v>23.3</v>
      </c>
      <c r="L73" s="178"/>
      <c r="M73" s="178"/>
      <c r="N73" s="180"/>
    </row>
    <row r="74" spans="1:14" x14ac:dyDescent="0.3">
      <c r="A74" s="153"/>
      <c r="B74" s="103"/>
      <c r="C74" s="107">
        <v>1175</v>
      </c>
      <c r="D74" s="103"/>
      <c r="E74" s="103"/>
      <c r="F74" s="103"/>
      <c r="G74" s="103"/>
      <c r="H74" s="111">
        <f>AVERAGE(H51:H69)</f>
        <v>11.490447420514235</v>
      </c>
      <c r="I74" s="103"/>
      <c r="J74" s="103"/>
      <c r="K74" s="103"/>
      <c r="L74" s="103"/>
      <c r="M74" s="103"/>
      <c r="N74" s="128"/>
    </row>
    <row r="75" spans="1:14" x14ac:dyDescent="0.3">
      <c r="A75" s="233" t="s">
        <v>770</v>
      </c>
      <c r="B75" s="234"/>
      <c r="C75" s="234"/>
      <c r="D75" s="234"/>
      <c r="E75" s="234"/>
      <c r="F75" s="234"/>
      <c r="G75" s="234"/>
      <c r="H75" s="234"/>
      <c r="I75" s="234"/>
      <c r="J75" s="234"/>
      <c r="K75" s="234"/>
      <c r="L75" s="234"/>
      <c r="M75" s="234"/>
      <c r="N75" s="235"/>
    </row>
    <row r="76" spans="1:14" x14ac:dyDescent="0.3">
      <c r="A76" s="153" t="s">
        <v>24</v>
      </c>
      <c r="B76" s="103" t="s">
        <v>11</v>
      </c>
      <c r="C76" s="103"/>
      <c r="D76" s="121">
        <v>37865</v>
      </c>
      <c r="E76" s="103"/>
      <c r="F76" s="103">
        <v>10.8</v>
      </c>
      <c r="G76" s="103">
        <v>13.8</v>
      </c>
      <c r="H76" s="106"/>
      <c r="I76" s="103">
        <v>18.100000000000001</v>
      </c>
      <c r="J76" s="109" t="s">
        <v>28</v>
      </c>
      <c r="K76" s="103"/>
      <c r="L76" s="103"/>
      <c r="M76" s="103"/>
      <c r="N76" s="128"/>
    </row>
    <row r="77" spans="1:14" x14ac:dyDescent="0.3">
      <c r="A77" s="153"/>
      <c r="B77" s="103" t="s">
        <v>11</v>
      </c>
      <c r="C77" s="103"/>
      <c r="D77" s="121">
        <v>37956</v>
      </c>
      <c r="E77" s="103"/>
      <c r="F77" s="103">
        <v>13</v>
      </c>
      <c r="G77" s="103">
        <v>14</v>
      </c>
      <c r="H77" s="106"/>
      <c r="I77" s="103">
        <v>18.2</v>
      </c>
      <c r="J77" s="109" t="s">
        <v>29</v>
      </c>
      <c r="K77" s="103"/>
      <c r="L77" s="103"/>
      <c r="M77" s="103"/>
      <c r="N77" s="128"/>
    </row>
    <row r="78" spans="1:14" x14ac:dyDescent="0.3">
      <c r="A78" s="153"/>
      <c r="B78" s="103" t="s">
        <v>11</v>
      </c>
      <c r="C78" s="103"/>
      <c r="D78" s="103">
        <v>2004</v>
      </c>
      <c r="E78" s="103"/>
      <c r="F78" s="103">
        <v>13.9</v>
      </c>
      <c r="G78" s="103">
        <v>16</v>
      </c>
      <c r="H78" s="106"/>
      <c r="I78" s="103">
        <v>17</v>
      </c>
      <c r="J78" s="109" t="s">
        <v>30</v>
      </c>
      <c r="K78" s="103"/>
      <c r="L78" s="103"/>
      <c r="M78" s="103"/>
      <c r="N78" s="128"/>
    </row>
    <row r="79" spans="1:14" x14ac:dyDescent="0.3">
      <c r="A79" s="153"/>
      <c r="B79" s="103" t="s">
        <v>11</v>
      </c>
      <c r="C79" s="103"/>
      <c r="D79" s="103">
        <v>2005</v>
      </c>
      <c r="E79" s="103"/>
      <c r="F79" s="103">
        <v>14.8</v>
      </c>
      <c r="G79" s="103">
        <v>16.7</v>
      </c>
      <c r="H79" s="106"/>
      <c r="I79" s="103">
        <v>18.600000000000001</v>
      </c>
      <c r="J79" s="109" t="s">
        <v>31</v>
      </c>
      <c r="K79" s="103"/>
      <c r="L79" s="103"/>
      <c r="M79" s="103"/>
      <c r="N79" s="128"/>
    </row>
    <row r="80" spans="1:14" x14ac:dyDescent="0.3">
      <c r="A80" s="153"/>
      <c r="B80" s="103" t="s">
        <v>11</v>
      </c>
      <c r="C80" s="103"/>
      <c r="D80" s="103">
        <v>2006</v>
      </c>
      <c r="E80" s="103"/>
      <c r="F80" s="103">
        <v>16.2</v>
      </c>
      <c r="G80" s="103">
        <v>17.2</v>
      </c>
      <c r="H80" s="106"/>
      <c r="I80" s="103">
        <v>19</v>
      </c>
      <c r="J80" s="109" t="s">
        <v>32</v>
      </c>
      <c r="K80" s="103"/>
      <c r="L80" s="103"/>
      <c r="M80" s="103"/>
      <c r="N80" s="128"/>
    </row>
    <row r="81" spans="1:14" x14ac:dyDescent="0.3">
      <c r="A81" s="153"/>
      <c r="B81" s="103" t="s">
        <v>11</v>
      </c>
      <c r="C81" s="103"/>
      <c r="D81" s="103">
        <v>2008</v>
      </c>
      <c r="E81" s="103"/>
      <c r="F81" s="103">
        <v>12.2</v>
      </c>
      <c r="G81" s="103">
        <v>18</v>
      </c>
      <c r="H81" s="106"/>
      <c r="I81" s="103">
        <v>19.5</v>
      </c>
      <c r="J81" s="109" t="s">
        <v>33</v>
      </c>
      <c r="K81" s="103"/>
      <c r="L81" s="103"/>
      <c r="M81" s="103"/>
      <c r="N81" s="128"/>
    </row>
    <row r="82" spans="1:14" x14ac:dyDescent="0.3">
      <c r="A82" s="153"/>
      <c r="B82" s="103" t="s">
        <v>14</v>
      </c>
      <c r="C82" s="103"/>
      <c r="D82" s="103">
        <v>2016</v>
      </c>
      <c r="E82" s="103">
        <v>2019</v>
      </c>
      <c r="F82" s="103">
        <v>12</v>
      </c>
      <c r="G82" s="103">
        <v>12.8</v>
      </c>
      <c r="H82" s="106"/>
      <c r="I82" s="103">
        <v>14.1</v>
      </c>
      <c r="J82" s="103"/>
      <c r="K82" s="103"/>
      <c r="L82" s="103" t="s">
        <v>34</v>
      </c>
      <c r="M82" s="103" t="s">
        <v>124</v>
      </c>
      <c r="N82" s="128"/>
    </row>
    <row r="83" spans="1:14" x14ac:dyDescent="0.3">
      <c r="A83" s="153" t="s">
        <v>12</v>
      </c>
      <c r="B83" s="103" t="s">
        <v>11</v>
      </c>
      <c r="C83" s="103"/>
      <c r="D83" s="103">
        <v>2000</v>
      </c>
      <c r="E83" s="103"/>
      <c r="F83" s="103"/>
      <c r="G83" s="103">
        <v>17.7</v>
      </c>
      <c r="H83" s="106"/>
      <c r="I83" s="103"/>
      <c r="J83" s="103"/>
      <c r="K83" s="103"/>
      <c r="L83" s="103" t="s">
        <v>110</v>
      </c>
      <c r="M83" s="103"/>
      <c r="N83" s="128"/>
    </row>
    <row r="84" spans="1:14" x14ac:dyDescent="0.3">
      <c r="A84" s="153"/>
      <c r="B84" s="103" t="s">
        <v>11</v>
      </c>
      <c r="C84" s="103"/>
      <c r="D84" s="103">
        <v>2005</v>
      </c>
      <c r="E84" s="103"/>
      <c r="F84" s="103"/>
      <c r="G84" s="103">
        <v>17.7</v>
      </c>
      <c r="H84" s="106"/>
      <c r="I84" s="103"/>
      <c r="J84" s="103"/>
      <c r="K84" s="103"/>
      <c r="L84" s="103"/>
      <c r="M84" s="103"/>
      <c r="N84" s="128"/>
    </row>
    <row r="85" spans="1:14" x14ac:dyDescent="0.3">
      <c r="A85" s="153"/>
      <c r="B85" s="103" t="s">
        <v>11</v>
      </c>
      <c r="C85" s="103"/>
      <c r="D85" s="103">
        <v>2006</v>
      </c>
      <c r="E85" s="103"/>
      <c r="F85" s="103"/>
      <c r="G85" s="103">
        <v>17.7</v>
      </c>
      <c r="H85" s="106"/>
      <c r="I85" s="103"/>
      <c r="J85" s="103"/>
      <c r="K85" s="103"/>
      <c r="L85" s="103"/>
      <c r="M85" s="103"/>
      <c r="N85" s="128"/>
    </row>
    <row r="86" spans="1:14" x14ac:dyDescent="0.3">
      <c r="A86" s="153"/>
      <c r="B86" s="103" t="s">
        <v>11</v>
      </c>
      <c r="C86" s="103"/>
      <c r="D86" s="103">
        <v>2008</v>
      </c>
      <c r="E86" s="103"/>
      <c r="F86" s="103"/>
      <c r="G86" s="103">
        <v>17.7</v>
      </c>
      <c r="H86" s="106"/>
      <c r="I86" s="103"/>
      <c r="J86" s="103"/>
      <c r="K86" s="103"/>
      <c r="L86" s="103"/>
      <c r="M86" s="103"/>
      <c r="N86" s="128"/>
    </row>
    <row r="87" spans="1:14" x14ac:dyDescent="0.3">
      <c r="A87" s="153"/>
      <c r="B87" s="103" t="s">
        <v>14</v>
      </c>
      <c r="C87" s="103"/>
      <c r="D87" s="103"/>
      <c r="E87" s="103"/>
      <c r="F87" s="103"/>
      <c r="G87" s="103">
        <v>12</v>
      </c>
      <c r="H87" s="106"/>
      <c r="I87" s="103"/>
      <c r="J87" s="103"/>
      <c r="K87" s="103"/>
      <c r="L87" s="109" t="s">
        <v>36</v>
      </c>
      <c r="M87" s="103"/>
      <c r="N87" s="128"/>
    </row>
    <row r="88" spans="1:14" x14ac:dyDescent="0.3">
      <c r="A88" s="157" t="s">
        <v>35</v>
      </c>
      <c r="B88" s="112" t="s">
        <v>11</v>
      </c>
      <c r="C88" s="112"/>
      <c r="D88" s="112">
        <v>2000</v>
      </c>
      <c r="E88" s="112"/>
      <c r="F88" s="112"/>
      <c r="G88" s="112">
        <v>17.600000000000001</v>
      </c>
      <c r="H88" s="113"/>
      <c r="I88" s="112"/>
      <c r="J88" s="112" t="s">
        <v>37</v>
      </c>
      <c r="K88" s="112"/>
      <c r="L88" s="112"/>
      <c r="M88" s="112"/>
      <c r="N88" s="163"/>
    </row>
    <row r="89" spans="1:14" x14ac:dyDescent="0.3">
      <c r="A89" s="157"/>
      <c r="B89" s="112" t="s">
        <v>11</v>
      </c>
      <c r="C89" s="112"/>
      <c r="D89" s="112">
        <v>2003</v>
      </c>
      <c r="E89" s="112"/>
      <c r="F89" s="112"/>
      <c r="G89" s="112">
        <v>17.600000000000001</v>
      </c>
      <c r="H89" s="113"/>
      <c r="I89" s="112"/>
      <c r="J89" s="112" t="s">
        <v>37</v>
      </c>
      <c r="K89" s="112"/>
      <c r="L89" s="112"/>
      <c r="M89" s="112"/>
      <c r="N89" s="163"/>
    </row>
    <row r="90" spans="1:14" x14ac:dyDescent="0.3">
      <c r="A90" s="157"/>
      <c r="B90" s="112" t="s">
        <v>11</v>
      </c>
      <c r="C90" s="112"/>
      <c r="D90" s="112">
        <v>2005</v>
      </c>
      <c r="E90" s="112"/>
      <c r="F90" s="112"/>
      <c r="G90" s="112">
        <v>17</v>
      </c>
      <c r="H90" s="113"/>
      <c r="I90" s="112"/>
      <c r="J90" s="112" t="s">
        <v>37</v>
      </c>
      <c r="K90" s="112"/>
      <c r="L90" s="112"/>
      <c r="M90" s="112"/>
      <c r="N90" s="163"/>
    </row>
    <row r="91" spans="1:14" x14ac:dyDescent="0.3">
      <c r="A91" s="157"/>
      <c r="B91" s="112" t="s">
        <v>11</v>
      </c>
      <c r="C91" s="112"/>
      <c r="D91" s="112">
        <v>2008</v>
      </c>
      <c r="E91" s="112"/>
      <c r="F91" s="112"/>
      <c r="G91" s="112">
        <v>17</v>
      </c>
      <c r="H91" s="113"/>
      <c r="I91" s="112"/>
      <c r="J91" s="112" t="s">
        <v>37</v>
      </c>
      <c r="K91" s="112"/>
      <c r="L91" s="112"/>
      <c r="M91" s="112"/>
      <c r="N91" s="163"/>
    </row>
    <row r="92" spans="1:14" x14ac:dyDescent="0.3">
      <c r="A92" s="157"/>
      <c r="B92" s="112" t="s">
        <v>14</v>
      </c>
      <c r="C92" s="112"/>
      <c r="D92" s="112"/>
      <c r="E92" s="112"/>
      <c r="F92" s="112"/>
      <c r="G92" s="112">
        <v>13.4</v>
      </c>
      <c r="H92" s="113"/>
      <c r="I92" s="112"/>
      <c r="J92" s="112"/>
      <c r="K92" s="112"/>
      <c r="L92" s="112" t="s">
        <v>38</v>
      </c>
      <c r="M92" s="112"/>
      <c r="N92" s="163"/>
    </row>
    <row r="93" spans="1:14" x14ac:dyDescent="0.3">
      <c r="A93" s="153" t="s">
        <v>39</v>
      </c>
      <c r="B93" s="107" t="s">
        <v>11</v>
      </c>
      <c r="C93" s="107"/>
      <c r="D93" s="107">
        <v>2000</v>
      </c>
      <c r="E93" s="107"/>
      <c r="F93" s="107">
        <v>13.6</v>
      </c>
      <c r="G93" s="107">
        <v>18.600000000000001</v>
      </c>
      <c r="H93" s="120"/>
      <c r="I93" s="107">
        <v>23.2</v>
      </c>
      <c r="J93" s="122" t="s">
        <v>41</v>
      </c>
      <c r="K93" s="107"/>
      <c r="L93" s="103"/>
      <c r="M93" s="103"/>
      <c r="N93" s="128"/>
    </row>
    <row r="94" spans="1:14" x14ac:dyDescent="0.3">
      <c r="A94" s="153"/>
      <c r="B94" s="107" t="s">
        <v>11</v>
      </c>
      <c r="C94" s="107"/>
      <c r="D94" s="107">
        <v>2003</v>
      </c>
      <c r="E94" s="107"/>
      <c r="F94" s="107">
        <v>12</v>
      </c>
      <c r="G94" s="107">
        <v>16.899999999999999</v>
      </c>
      <c r="H94" s="120"/>
      <c r="I94" s="107">
        <v>23</v>
      </c>
      <c r="J94" s="122" t="s">
        <v>42</v>
      </c>
      <c r="K94" s="107"/>
      <c r="L94" s="103"/>
      <c r="M94" s="103"/>
      <c r="N94" s="128"/>
    </row>
    <row r="95" spans="1:14" x14ac:dyDescent="0.3">
      <c r="A95" s="153"/>
      <c r="B95" s="107" t="s">
        <v>11</v>
      </c>
      <c r="C95" s="107"/>
      <c r="D95" s="107">
        <v>2004</v>
      </c>
      <c r="E95" s="107"/>
      <c r="F95" s="107">
        <v>11.4</v>
      </c>
      <c r="G95" s="107">
        <v>16.899999999999999</v>
      </c>
      <c r="H95" s="120"/>
      <c r="I95" s="107">
        <v>23.1</v>
      </c>
      <c r="J95" s="122" t="s">
        <v>43</v>
      </c>
      <c r="K95" s="107"/>
      <c r="L95" s="103"/>
      <c r="M95" s="103"/>
      <c r="N95" s="128"/>
    </row>
    <row r="96" spans="1:14" x14ac:dyDescent="0.3">
      <c r="A96" s="153"/>
      <c r="B96" s="107" t="s">
        <v>11</v>
      </c>
      <c r="C96" s="107"/>
      <c r="D96" s="107">
        <v>2005</v>
      </c>
      <c r="E96" s="107"/>
      <c r="F96" s="107">
        <v>11.3</v>
      </c>
      <c r="G96" s="107">
        <v>16.7</v>
      </c>
      <c r="H96" s="120"/>
      <c r="I96" s="107">
        <v>23.1</v>
      </c>
      <c r="J96" s="122" t="s">
        <v>44</v>
      </c>
      <c r="K96" s="107"/>
      <c r="L96" s="103"/>
      <c r="M96" s="103"/>
      <c r="N96" s="128"/>
    </row>
    <row r="97" spans="1:14" x14ac:dyDescent="0.3">
      <c r="A97" s="153"/>
      <c r="B97" s="107" t="s">
        <v>11</v>
      </c>
      <c r="C97" s="107"/>
      <c r="D97" s="107">
        <v>2006</v>
      </c>
      <c r="E97" s="107"/>
      <c r="F97" s="107">
        <v>11.1</v>
      </c>
      <c r="G97" s="107">
        <v>16.5</v>
      </c>
      <c r="H97" s="120"/>
      <c r="I97" s="107">
        <v>23</v>
      </c>
      <c r="J97" s="122" t="s">
        <v>45</v>
      </c>
      <c r="K97" s="107"/>
      <c r="L97" s="103"/>
      <c r="M97" s="103"/>
      <c r="N97" s="128"/>
    </row>
    <row r="98" spans="1:14" x14ac:dyDescent="0.3">
      <c r="A98" s="153"/>
      <c r="B98" s="107" t="s">
        <v>11</v>
      </c>
      <c r="C98" s="107"/>
      <c r="D98" s="107">
        <v>2008</v>
      </c>
      <c r="E98" s="107"/>
      <c r="F98" s="107">
        <v>11.2</v>
      </c>
      <c r="G98" s="107">
        <v>16.399999999999999</v>
      </c>
      <c r="H98" s="120"/>
      <c r="I98" s="107">
        <v>22.7</v>
      </c>
      <c r="J98" s="122" t="s">
        <v>46</v>
      </c>
      <c r="K98" s="107"/>
      <c r="L98" s="103"/>
      <c r="M98" s="103"/>
      <c r="N98" s="128"/>
    </row>
    <row r="99" spans="1:14" x14ac:dyDescent="0.3">
      <c r="A99" s="153"/>
      <c r="B99" s="107" t="s">
        <v>14</v>
      </c>
      <c r="C99" s="107"/>
      <c r="D99" s="107">
        <v>2016</v>
      </c>
      <c r="E99" s="107"/>
      <c r="F99" s="107"/>
      <c r="G99" s="107">
        <v>19</v>
      </c>
      <c r="H99" s="120"/>
      <c r="I99" s="107"/>
      <c r="J99" s="107"/>
      <c r="K99" s="107"/>
      <c r="L99" s="109" t="s">
        <v>40</v>
      </c>
      <c r="M99" s="103"/>
      <c r="N99" s="128"/>
    </row>
    <row r="100" spans="1:14" x14ac:dyDescent="0.3">
      <c r="A100" s="157" t="s">
        <v>47</v>
      </c>
      <c r="B100" s="124" t="s">
        <v>9</v>
      </c>
      <c r="C100" s="125">
        <v>1633</v>
      </c>
      <c r="D100" s="123"/>
      <c r="E100" s="123"/>
      <c r="F100" s="123"/>
      <c r="G100" s="126">
        <v>46.1</v>
      </c>
      <c r="H100" s="126"/>
      <c r="I100" s="123"/>
      <c r="J100" s="123"/>
      <c r="K100" s="126">
        <v>23.2</v>
      </c>
      <c r="L100" s="112"/>
      <c r="M100" s="112"/>
      <c r="N100" s="163"/>
    </row>
    <row r="101" spans="1:14" x14ac:dyDescent="0.3">
      <c r="A101" s="157"/>
      <c r="B101" s="124" t="s">
        <v>57</v>
      </c>
      <c r="C101" s="125">
        <v>355</v>
      </c>
      <c r="D101" s="123"/>
      <c r="E101" s="123"/>
      <c r="F101" s="123"/>
      <c r="G101" s="126">
        <v>18.899999999999999</v>
      </c>
      <c r="H101" s="126"/>
      <c r="I101" s="123"/>
      <c r="J101" s="123"/>
      <c r="K101" s="126">
        <v>27</v>
      </c>
      <c r="L101" s="112"/>
      <c r="M101" s="112"/>
      <c r="N101" s="163"/>
    </row>
    <row r="102" spans="1:14" x14ac:dyDescent="0.3">
      <c r="A102" s="157"/>
      <c r="B102" s="124" t="s">
        <v>57</v>
      </c>
      <c r="C102" s="125">
        <v>386</v>
      </c>
      <c r="D102" s="123"/>
      <c r="E102" s="123"/>
      <c r="F102" s="123"/>
      <c r="G102" s="126">
        <v>20.399999999999999</v>
      </c>
      <c r="H102" s="126"/>
      <c r="I102" s="123"/>
      <c r="J102" s="123"/>
      <c r="K102" s="126">
        <v>28.8</v>
      </c>
      <c r="L102" s="112"/>
      <c r="M102" s="112"/>
      <c r="N102" s="163"/>
    </row>
    <row r="103" spans="1:14" x14ac:dyDescent="0.3">
      <c r="A103" s="157"/>
      <c r="B103" s="124" t="s">
        <v>57</v>
      </c>
      <c r="C103" s="125">
        <v>416</v>
      </c>
      <c r="D103" s="123"/>
      <c r="E103" s="123"/>
      <c r="F103" s="123"/>
      <c r="G103" s="126">
        <v>21.1</v>
      </c>
      <c r="H103" s="126"/>
      <c r="I103" s="123"/>
      <c r="J103" s="123"/>
      <c r="K103" s="126">
        <v>28.4</v>
      </c>
      <c r="L103" s="112"/>
      <c r="M103" s="112"/>
      <c r="N103" s="163"/>
    </row>
    <row r="104" spans="1:14" x14ac:dyDescent="0.3">
      <c r="A104" s="157"/>
      <c r="B104" s="124" t="s">
        <v>57</v>
      </c>
      <c r="C104" s="125">
        <v>447</v>
      </c>
      <c r="D104" s="123"/>
      <c r="E104" s="123"/>
      <c r="F104" s="123"/>
      <c r="G104" s="126">
        <v>22.2</v>
      </c>
      <c r="H104" s="126"/>
      <c r="I104" s="123"/>
      <c r="J104" s="123"/>
      <c r="K104" s="126">
        <v>28.9</v>
      </c>
      <c r="L104" s="112"/>
      <c r="M104" s="112"/>
      <c r="N104" s="163"/>
    </row>
    <row r="105" spans="1:14" x14ac:dyDescent="0.3">
      <c r="A105" s="157"/>
      <c r="B105" s="124" t="s">
        <v>57</v>
      </c>
      <c r="C105" s="125">
        <v>477</v>
      </c>
      <c r="D105" s="123"/>
      <c r="E105" s="123"/>
      <c r="F105" s="123"/>
      <c r="G105" s="126">
        <v>23.6</v>
      </c>
      <c r="H105" s="126"/>
      <c r="I105" s="123"/>
      <c r="J105" s="123"/>
      <c r="K105" s="126">
        <v>30</v>
      </c>
      <c r="L105" s="112"/>
      <c r="M105" s="112"/>
      <c r="N105" s="163"/>
    </row>
    <row r="106" spans="1:14" x14ac:dyDescent="0.3">
      <c r="A106" s="157"/>
      <c r="B106" s="124" t="s">
        <v>57</v>
      </c>
      <c r="C106" s="125">
        <v>508</v>
      </c>
      <c r="D106" s="123"/>
      <c r="E106" s="123"/>
      <c r="F106" s="123"/>
      <c r="G106" s="126">
        <v>24.4</v>
      </c>
      <c r="H106" s="126"/>
      <c r="I106" s="123"/>
      <c r="J106" s="123"/>
      <c r="K106" s="126">
        <v>29.7</v>
      </c>
      <c r="L106" s="112"/>
      <c r="M106" s="112"/>
      <c r="N106" s="163"/>
    </row>
    <row r="107" spans="1:14" x14ac:dyDescent="0.3">
      <c r="A107" s="157"/>
      <c r="B107" s="124" t="s">
        <v>57</v>
      </c>
      <c r="C107" s="125">
        <v>521</v>
      </c>
      <c r="D107" s="123"/>
      <c r="E107" s="123"/>
      <c r="F107" s="123"/>
      <c r="G107" s="126">
        <v>24.2</v>
      </c>
      <c r="H107" s="126"/>
      <c r="I107" s="123"/>
      <c r="J107" s="123"/>
      <c r="K107" s="126">
        <v>28.6</v>
      </c>
      <c r="L107" s="112"/>
      <c r="M107" s="112"/>
      <c r="N107" s="163"/>
    </row>
    <row r="108" spans="1:14" ht="15" thickBot="1" x14ac:dyDescent="0.35">
      <c r="A108" s="160"/>
      <c r="B108" s="130" t="s">
        <v>57</v>
      </c>
      <c r="C108" s="131">
        <v>529</v>
      </c>
      <c r="D108" s="132"/>
      <c r="E108" s="132"/>
      <c r="F108" s="132"/>
      <c r="G108" s="133">
        <v>25</v>
      </c>
      <c r="H108" s="134">
        <f>9+(G108-9)/C108*100</f>
        <v>12.024574669187146</v>
      </c>
      <c r="I108" s="132"/>
      <c r="J108" s="132"/>
      <c r="K108" s="133">
        <v>29.7</v>
      </c>
      <c r="L108" s="181"/>
      <c r="M108" s="181"/>
      <c r="N108" s="182"/>
    </row>
  </sheetData>
  <mergeCells count="4">
    <mergeCell ref="A28:N28"/>
    <mergeCell ref="A2:N2"/>
    <mergeCell ref="A48:N48"/>
    <mergeCell ref="A75:N7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0"/>
  <sheetViews>
    <sheetView tabSelected="1" topLeftCell="D25" zoomScale="55" zoomScaleNormal="55" workbookViewId="0">
      <selection activeCell="I32" sqref="I32"/>
    </sheetView>
  </sheetViews>
  <sheetFormatPr defaultColWidth="11.5546875" defaultRowHeight="14.4" x14ac:dyDescent="0.3"/>
  <cols>
    <col min="1" max="1" width="39" style="2" bestFit="1" customWidth="1"/>
    <col min="2" max="2" width="11.5546875" style="7"/>
    <col min="3" max="3" width="11.5546875" style="255"/>
    <col min="4" max="6" width="11.5546875" style="7"/>
    <col min="7" max="13" width="11.5546875" style="5"/>
    <col min="14" max="14" width="11.5546875" style="7"/>
    <col min="15" max="17" width="11.5546875" style="5"/>
    <col min="18" max="18" width="11.5546875" style="7"/>
    <col min="19" max="21" width="11.5546875" style="5"/>
    <col min="22" max="16384" width="11.5546875" style="7"/>
  </cols>
  <sheetData>
    <row r="1" spans="1:23" x14ac:dyDescent="0.3">
      <c r="A1" s="151"/>
      <c r="B1" s="145" t="s">
        <v>2</v>
      </c>
      <c r="C1" s="252" t="s">
        <v>1</v>
      </c>
      <c r="D1" s="145" t="s">
        <v>7</v>
      </c>
      <c r="E1" s="145" t="s">
        <v>825</v>
      </c>
      <c r="G1" s="249" t="s">
        <v>1</v>
      </c>
      <c r="H1" s="248" t="s">
        <v>7</v>
      </c>
      <c r="I1" s="248" t="s">
        <v>825</v>
      </c>
      <c r="K1" s="249" t="s">
        <v>1</v>
      </c>
      <c r="L1" s="248" t="s">
        <v>825</v>
      </c>
      <c r="M1" s="248" t="s">
        <v>7</v>
      </c>
      <c r="O1" s="249" t="s">
        <v>1</v>
      </c>
      <c r="P1" s="248" t="s">
        <v>825</v>
      </c>
      <c r="Q1" s="248" t="s">
        <v>7</v>
      </c>
      <c r="S1" s="249" t="s">
        <v>1</v>
      </c>
      <c r="T1" s="248" t="s">
        <v>825</v>
      </c>
      <c r="U1" s="248" t="s">
        <v>7</v>
      </c>
    </row>
    <row r="2" spans="1:23" x14ac:dyDescent="0.3">
      <c r="A2" s="152" t="s">
        <v>61</v>
      </c>
      <c r="B2" s="149"/>
      <c r="C2" s="241" t="s">
        <v>8</v>
      </c>
      <c r="D2" s="149">
        <v>670</v>
      </c>
      <c r="E2" s="149">
        <v>15</v>
      </c>
      <c r="G2" s="260" t="s">
        <v>8</v>
      </c>
      <c r="H2" s="261">
        <v>670</v>
      </c>
      <c r="I2" s="261">
        <v>15</v>
      </c>
      <c r="K2" s="260" t="s">
        <v>8</v>
      </c>
      <c r="L2" s="261">
        <v>15</v>
      </c>
      <c r="M2" s="261">
        <v>670</v>
      </c>
      <c r="O2" s="245" t="s">
        <v>9</v>
      </c>
      <c r="P2" s="104">
        <v>26</v>
      </c>
      <c r="Q2" s="104">
        <v>1028</v>
      </c>
      <c r="S2" s="271" t="s">
        <v>11</v>
      </c>
      <c r="T2" s="272">
        <v>16.98</v>
      </c>
      <c r="U2" s="272">
        <v>313.58999999999997</v>
      </c>
    </row>
    <row r="3" spans="1:23" x14ac:dyDescent="0.3">
      <c r="A3" s="152" t="s">
        <v>61</v>
      </c>
      <c r="B3" s="103">
        <v>2012</v>
      </c>
      <c r="C3" s="244" t="s">
        <v>11</v>
      </c>
      <c r="D3" s="103">
        <v>390</v>
      </c>
      <c r="E3" s="103">
        <v>17.55</v>
      </c>
      <c r="G3" s="262" t="s">
        <v>11</v>
      </c>
      <c r="H3" s="263">
        <v>390</v>
      </c>
      <c r="I3" s="263">
        <v>17.55</v>
      </c>
      <c r="K3" s="262" t="s">
        <v>11</v>
      </c>
      <c r="L3" s="263">
        <v>17.55</v>
      </c>
      <c r="M3" s="263">
        <v>390</v>
      </c>
      <c r="O3" s="245" t="s">
        <v>9</v>
      </c>
      <c r="P3" s="104">
        <v>18</v>
      </c>
      <c r="Q3" s="104">
        <v>1459</v>
      </c>
      <c r="S3" s="271" t="s">
        <v>11</v>
      </c>
      <c r="T3" s="272">
        <v>18.55</v>
      </c>
      <c r="U3" s="272">
        <v>316.39</v>
      </c>
    </row>
    <row r="4" spans="1:23" x14ac:dyDescent="0.3">
      <c r="A4" s="152" t="s">
        <v>61</v>
      </c>
      <c r="B4" s="104">
        <v>2016</v>
      </c>
      <c r="C4" s="245" t="s">
        <v>11</v>
      </c>
      <c r="D4" s="104">
        <v>390</v>
      </c>
      <c r="E4" s="104">
        <v>17.37</v>
      </c>
      <c r="G4" s="262" t="s">
        <v>11</v>
      </c>
      <c r="H4" s="263">
        <v>390</v>
      </c>
      <c r="I4" s="263">
        <v>17.37</v>
      </c>
      <c r="K4" s="262" t="s">
        <v>11</v>
      </c>
      <c r="L4" s="263">
        <v>17.37</v>
      </c>
      <c r="M4" s="263">
        <v>390</v>
      </c>
      <c r="O4" s="273" t="s">
        <v>9</v>
      </c>
      <c r="P4" s="279">
        <v>36.700000000000003</v>
      </c>
      <c r="Q4" s="279">
        <v>1175</v>
      </c>
      <c r="S4" s="271" t="s">
        <v>11</v>
      </c>
      <c r="T4" s="272">
        <v>18.48</v>
      </c>
      <c r="U4" s="272">
        <v>342.64</v>
      </c>
    </row>
    <row r="5" spans="1:23" x14ac:dyDescent="0.3">
      <c r="A5" s="152" t="s">
        <v>61</v>
      </c>
      <c r="B5" s="103">
        <v>2019</v>
      </c>
      <c r="C5" s="244" t="s">
        <v>11</v>
      </c>
      <c r="D5" s="103">
        <v>390</v>
      </c>
      <c r="E5" s="103">
        <v>17.100000000000001</v>
      </c>
      <c r="G5" s="262" t="s">
        <v>11</v>
      </c>
      <c r="H5" s="263">
        <v>390</v>
      </c>
      <c r="I5" s="263">
        <v>17.100000000000001</v>
      </c>
      <c r="K5" s="262" t="s">
        <v>11</v>
      </c>
      <c r="L5" s="263">
        <v>17.100000000000001</v>
      </c>
      <c r="M5" s="263">
        <v>390</v>
      </c>
      <c r="O5" s="273" t="s">
        <v>9</v>
      </c>
      <c r="P5" s="275">
        <v>46.1</v>
      </c>
      <c r="Q5" s="274">
        <v>1633</v>
      </c>
      <c r="S5" s="271" t="s">
        <v>11</v>
      </c>
      <c r="T5" s="272">
        <v>18.64</v>
      </c>
      <c r="U5" s="272">
        <v>316.3</v>
      </c>
    </row>
    <row r="6" spans="1:23" x14ac:dyDescent="0.3">
      <c r="A6" s="153" t="s">
        <v>62</v>
      </c>
      <c r="B6" s="104">
        <v>2016</v>
      </c>
      <c r="C6" s="245" t="s">
        <v>11</v>
      </c>
      <c r="D6" s="104">
        <v>183</v>
      </c>
      <c r="E6" s="104">
        <v>11.55</v>
      </c>
      <c r="G6" s="262" t="s">
        <v>11</v>
      </c>
      <c r="H6" s="263">
        <v>183</v>
      </c>
      <c r="I6" s="263">
        <v>11.55</v>
      </c>
      <c r="K6" s="262" t="s">
        <v>11</v>
      </c>
      <c r="L6" s="263">
        <v>11.55</v>
      </c>
      <c r="M6" s="263">
        <v>183</v>
      </c>
      <c r="O6" s="245" t="s">
        <v>9</v>
      </c>
      <c r="P6" s="104">
        <v>17</v>
      </c>
      <c r="Q6" s="104">
        <v>585</v>
      </c>
      <c r="S6" s="269" t="s">
        <v>11</v>
      </c>
      <c r="T6" s="270">
        <v>22.99</v>
      </c>
      <c r="U6" s="270">
        <v>477</v>
      </c>
    </row>
    <row r="7" spans="1:23" x14ac:dyDescent="0.3">
      <c r="A7" s="153" t="s">
        <v>62</v>
      </c>
      <c r="B7" s="103">
        <v>2019</v>
      </c>
      <c r="C7" s="244" t="s">
        <v>11</v>
      </c>
      <c r="D7" s="103">
        <v>183</v>
      </c>
      <c r="E7" s="103">
        <v>11.824</v>
      </c>
      <c r="G7" s="262" t="s">
        <v>11</v>
      </c>
      <c r="H7" s="263">
        <v>183</v>
      </c>
      <c r="I7" s="263">
        <v>11.824</v>
      </c>
      <c r="K7" s="262" t="s">
        <v>11</v>
      </c>
      <c r="L7" s="263">
        <v>11.824</v>
      </c>
      <c r="M7" s="263">
        <v>183</v>
      </c>
      <c r="O7" s="245" t="s">
        <v>9</v>
      </c>
      <c r="P7" s="104">
        <v>23.9</v>
      </c>
      <c r="Q7" s="104">
        <v>582</v>
      </c>
      <c r="S7" s="301" t="s">
        <v>11</v>
      </c>
      <c r="T7" s="302">
        <v>22.68</v>
      </c>
      <c r="U7" s="302">
        <v>464.9</v>
      </c>
    </row>
    <row r="8" spans="1:23" x14ac:dyDescent="0.3">
      <c r="A8" s="153" t="s">
        <v>17</v>
      </c>
      <c r="B8" s="103">
        <v>2015</v>
      </c>
      <c r="C8" s="244" t="s">
        <v>11</v>
      </c>
      <c r="D8" s="257">
        <v>56.050000000000004</v>
      </c>
      <c r="E8" s="258">
        <v>13.421818181818184</v>
      </c>
      <c r="G8" s="262" t="s">
        <v>11</v>
      </c>
      <c r="H8" s="264">
        <v>56.050000000000004</v>
      </c>
      <c r="I8" s="265">
        <v>13.421818181818184</v>
      </c>
      <c r="K8" s="262" t="s">
        <v>11</v>
      </c>
      <c r="L8" s="265">
        <v>13.421818181818184</v>
      </c>
      <c r="M8" s="264">
        <v>56.050000000000004</v>
      </c>
      <c r="O8" s="245" t="s">
        <v>9</v>
      </c>
      <c r="P8" s="104">
        <v>27.8</v>
      </c>
      <c r="Q8" s="104">
        <v>877</v>
      </c>
      <c r="S8" s="287"/>
      <c r="T8" s="303"/>
      <c r="U8" s="288"/>
      <c r="V8" s="288"/>
      <c r="W8" s="288"/>
    </row>
    <row r="9" spans="1:23" x14ac:dyDescent="0.3">
      <c r="A9" s="157" t="s">
        <v>19</v>
      </c>
      <c r="B9" s="112"/>
      <c r="C9" s="242" t="s">
        <v>9</v>
      </c>
      <c r="D9" s="112">
        <v>1028</v>
      </c>
      <c r="E9" s="112">
        <v>26</v>
      </c>
      <c r="G9" s="245" t="s">
        <v>9</v>
      </c>
      <c r="H9" s="104">
        <v>1028</v>
      </c>
      <c r="I9" s="104">
        <v>26</v>
      </c>
      <c r="K9" s="262" t="s">
        <v>8</v>
      </c>
      <c r="L9" s="263">
        <v>18</v>
      </c>
      <c r="M9" s="263">
        <v>768</v>
      </c>
      <c r="O9" s="245" t="s">
        <v>9</v>
      </c>
      <c r="P9" s="104">
        <v>30</v>
      </c>
      <c r="Q9" s="104">
        <v>1298</v>
      </c>
      <c r="S9" s="287"/>
      <c r="T9" s="288"/>
      <c r="U9" s="288"/>
      <c r="V9" s="288"/>
      <c r="W9" s="288"/>
    </row>
    <row r="10" spans="1:23" x14ac:dyDescent="0.3">
      <c r="A10" s="153" t="s">
        <v>48</v>
      </c>
      <c r="B10" s="103"/>
      <c r="C10" s="244" t="s">
        <v>21</v>
      </c>
      <c r="D10" s="103">
        <v>866</v>
      </c>
      <c r="E10" s="103">
        <v>25.5</v>
      </c>
      <c r="G10" s="245" t="s">
        <v>21</v>
      </c>
      <c r="H10" s="104">
        <v>866</v>
      </c>
      <c r="I10" s="104">
        <v>25.5</v>
      </c>
      <c r="K10" s="262" t="s">
        <v>11</v>
      </c>
      <c r="L10" s="263">
        <v>17.555</v>
      </c>
      <c r="M10" s="264">
        <v>300.08499999999998</v>
      </c>
      <c r="O10" s="245" t="s">
        <v>9</v>
      </c>
      <c r="P10" s="104">
        <v>36</v>
      </c>
      <c r="Q10" s="104">
        <v>691</v>
      </c>
      <c r="S10" s="287"/>
      <c r="T10" s="288"/>
      <c r="U10" s="288"/>
      <c r="V10" s="288"/>
      <c r="W10" s="288"/>
    </row>
    <row r="11" spans="1:23" x14ac:dyDescent="0.3">
      <c r="A11" s="153" t="s">
        <v>23</v>
      </c>
      <c r="B11" s="103"/>
      <c r="C11" s="244" t="s">
        <v>9</v>
      </c>
      <c r="D11" s="103">
        <v>1459</v>
      </c>
      <c r="E11" s="103">
        <v>18</v>
      </c>
      <c r="G11" s="245" t="s">
        <v>9</v>
      </c>
      <c r="H11" s="104">
        <v>1459</v>
      </c>
      <c r="I11" s="104">
        <v>18</v>
      </c>
      <c r="K11" s="262" t="s">
        <v>8</v>
      </c>
      <c r="L11" s="263">
        <v>17</v>
      </c>
      <c r="M11" s="263">
        <v>549</v>
      </c>
      <c r="O11" s="245" t="s">
        <v>9</v>
      </c>
      <c r="P11" s="104">
        <v>30.4</v>
      </c>
      <c r="Q11" s="104">
        <v>1167</v>
      </c>
      <c r="S11" s="287"/>
      <c r="T11" s="288"/>
      <c r="U11" s="288"/>
      <c r="V11" s="288"/>
      <c r="W11" s="288"/>
    </row>
    <row r="12" spans="1:23" x14ac:dyDescent="0.3">
      <c r="A12" s="153" t="s">
        <v>63</v>
      </c>
      <c r="B12" s="103"/>
      <c r="C12" s="244" t="s">
        <v>8</v>
      </c>
      <c r="D12" s="103">
        <v>768</v>
      </c>
      <c r="E12" s="103">
        <v>18</v>
      </c>
      <c r="G12" s="262" t="s">
        <v>8</v>
      </c>
      <c r="H12" s="263">
        <v>768</v>
      </c>
      <c r="I12" s="263">
        <v>18</v>
      </c>
      <c r="K12" s="266" t="s">
        <v>8</v>
      </c>
      <c r="L12" s="268">
        <v>18</v>
      </c>
      <c r="M12" s="267">
        <v>436</v>
      </c>
      <c r="O12" s="245" t="s">
        <v>9</v>
      </c>
      <c r="P12" s="104">
        <v>44</v>
      </c>
      <c r="Q12" s="104">
        <v>1104</v>
      </c>
      <c r="S12" s="287"/>
      <c r="T12" s="288"/>
      <c r="U12" s="288"/>
      <c r="V12" s="288"/>
      <c r="W12" s="288"/>
    </row>
    <row r="13" spans="1:23" x14ac:dyDescent="0.3">
      <c r="A13" s="153" t="s">
        <v>64</v>
      </c>
      <c r="B13" s="103"/>
      <c r="C13" s="244" t="s">
        <v>10</v>
      </c>
      <c r="D13" s="103">
        <v>747</v>
      </c>
      <c r="E13" s="103">
        <v>37.799999999999997</v>
      </c>
      <c r="G13" s="245" t="s">
        <v>10</v>
      </c>
      <c r="H13" s="104">
        <v>747</v>
      </c>
      <c r="I13" s="104">
        <v>37.799999999999997</v>
      </c>
      <c r="K13" s="262" t="s">
        <v>11</v>
      </c>
      <c r="L13" s="263">
        <v>18.05</v>
      </c>
      <c r="M13" s="263">
        <v>317.44</v>
      </c>
      <c r="O13" s="245" t="s">
        <v>9</v>
      </c>
      <c r="P13" s="104">
        <v>28</v>
      </c>
      <c r="Q13" s="104">
        <v>665</v>
      </c>
      <c r="S13" s="287"/>
      <c r="T13" s="288"/>
      <c r="U13" s="288"/>
      <c r="V13" s="288"/>
      <c r="W13" s="288"/>
    </row>
    <row r="14" spans="1:23" x14ac:dyDescent="0.3">
      <c r="A14" s="153" t="s">
        <v>65</v>
      </c>
      <c r="B14" s="103"/>
      <c r="C14" s="244" t="s">
        <v>9</v>
      </c>
      <c r="D14" s="103">
        <v>585</v>
      </c>
      <c r="E14" s="103">
        <v>17</v>
      </c>
      <c r="G14" s="245" t="s">
        <v>9</v>
      </c>
      <c r="H14" s="104">
        <v>585</v>
      </c>
      <c r="I14" s="104">
        <v>17</v>
      </c>
      <c r="K14" s="262" t="s">
        <v>11</v>
      </c>
      <c r="L14" s="263">
        <v>18.18</v>
      </c>
      <c r="M14" s="263">
        <v>316.33999999999997</v>
      </c>
      <c r="O14" s="245" t="s">
        <v>9</v>
      </c>
      <c r="P14" s="104">
        <v>38</v>
      </c>
      <c r="Q14" s="104">
        <v>1055</v>
      </c>
      <c r="S14" s="287"/>
      <c r="T14" s="288"/>
      <c r="U14" s="288"/>
      <c r="V14" s="288"/>
      <c r="W14" s="288"/>
    </row>
    <row r="15" spans="1:23" x14ac:dyDescent="0.3">
      <c r="A15" s="153" t="s">
        <v>66</v>
      </c>
      <c r="B15" s="103"/>
      <c r="C15" s="244" t="s">
        <v>9</v>
      </c>
      <c r="D15" s="103">
        <v>582</v>
      </c>
      <c r="E15" s="103">
        <v>23.9</v>
      </c>
      <c r="G15" s="245" t="s">
        <v>9</v>
      </c>
      <c r="H15" s="104">
        <v>582</v>
      </c>
      <c r="I15" s="104">
        <v>23.9</v>
      </c>
      <c r="K15" s="262" t="s">
        <v>11</v>
      </c>
      <c r="L15" s="263">
        <v>18.399999999999999</v>
      </c>
      <c r="M15" s="263">
        <v>379.41</v>
      </c>
      <c r="O15" s="245" t="s">
        <v>9</v>
      </c>
      <c r="P15" s="104">
        <v>33.299999999999997</v>
      </c>
      <c r="Q15" s="104">
        <v>960</v>
      </c>
      <c r="S15" s="287"/>
      <c r="T15" s="288"/>
      <c r="U15" s="288"/>
      <c r="V15" s="288"/>
      <c r="W15" s="288"/>
    </row>
    <row r="16" spans="1:23" x14ac:dyDescent="0.3">
      <c r="A16" s="159" t="s">
        <v>67</v>
      </c>
      <c r="B16" s="114"/>
      <c r="C16" s="247" t="s">
        <v>9</v>
      </c>
      <c r="D16" s="114">
        <v>877</v>
      </c>
      <c r="E16" s="114">
        <v>27.8</v>
      </c>
      <c r="G16" s="245" t="s">
        <v>9</v>
      </c>
      <c r="H16" s="104">
        <v>877</v>
      </c>
      <c r="I16" s="104">
        <v>27.8</v>
      </c>
      <c r="K16" s="262" t="s">
        <v>11</v>
      </c>
      <c r="L16" s="263">
        <v>20.13</v>
      </c>
      <c r="M16" s="263">
        <v>400</v>
      </c>
      <c r="O16" s="245" t="s">
        <v>9</v>
      </c>
      <c r="P16" s="104">
        <v>30</v>
      </c>
      <c r="Q16" s="104">
        <v>883</v>
      </c>
      <c r="S16" s="287"/>
      <c r="T16" s="288"/>
      <c r="U16" s="288"/>
      <c r="V16" s="288"/>
      <c r="W16" s="288"/>
    </row>
    <row r="17" spans="1:23" x14ac:dyDescent="0.3">
      <c r="A17" s="170" t="s">
        <v>89</v>
      </c>
      <c r="B17" s="104"/>
      <c r="C17" s="245" t="s">
        <v>9</v>
      </c>
      <c r="D17" s="104">
        <v>1298</v>
      </c>
      <c r="E17" s="104">
        <v>30</v>
      </c>
      <c r="G17" s="245" t="s">
        <v>9</v>
      </c>
      <c r="H17" s="104">
        <v>1298</v>
      </c>
      <c r="I17" s="104">
        <v>30</v>
      </c>
      <c r="K17" s="262" t="s">
        <v>11</v>
      </c>
      <c r="L17" s="263">
        <v>19.34</v>
      </c>
      <c r="M17" s="263">
        <v>388.53</v>
      </c>
      <c r="O17" s="245" t="s">
        <v>71</v>
      </c>
      <c r="P17" s="281">
        <v>30.3</v>
      </c>
      <c r="Q17" s="280">
        <v>720.8</v>
      </c>
      <c r="S17" s="287"/>
      <c r="T17" s="288"/>
      <c r="U17" s="288"/>
      <c r="V17" s="288"/>
      <c r="W17" s="288"/>
    </row>
    <row r="18" spans="1:23" x14ac:dyDescent="0.3">
      <c r="A18" s="164" t="s">
        <v>55</v>
      </c>
      <c r="B18" s="175"/>
      <c r="C18" s="240" t="s">
        <v>10</v>
      </c>
      <c r="D18" s="175">
        <v>1485</v>
      </c>
      <c r="E18" s="175">
        <v>42.3</v>
      </c>
      <c r="G18" s="245" t="s">
        <v>10</v>
      </c>
      <c r="H18" s="104">
        <v>1485</v>
      </c>
      <c r="I18" s="104">
        <v>42.3</v>
      </c>
      <c r="K18" s="262" t="s">
        <v>11</v>
      </c>
      <c r="L18" s="263">
        <v>20.399999999999999</v>
      </c>
      <c r="M18" s="263">
        <v>409.4</v>
      </c>
      <c r="O18" s="245" t="s">
        <v>71</v>
      </c>
      <c r="P18" s="281">
        <v>29.5</v>
      </c>
      <c r="Q18" s="280">
        <v>773.9</v>
      </c>
      <c r="S18" s="287"/>
      <c r="T18" s="288"/>
      <c r="U18" s="288"/>
      <c r="V18" s="288"/>
      <c r="W18" s="288"/>
    </row>
    <row r="19" spans="1:23" x14ac:dyDescent="0.3">
      <c r="A19" s="153" t="s">
        <v>56</v>
      </c>
      <c r="B19" s="103"/>
      <c r="C19" s="244" t="s">
        <v>9</v>
      </c>
      <c r="D19" s="103">
        <v>1167</v>
      </c>
      <c r="E19" s="103">
        <v>30.4</v>
      </c>
      <c r="G19" s="245" t="s">
        <v>9</v>
      </c>
      <c r="H19" s="104">
        <v>1167</v>
      </c>
      <c r="I19" s="104">
        <v>30.4</v>
      </c>
      <c r="K19" s="262" t="s">
        <v>11</v>
      </c>
      <c r="L19" s="263">
        <v>19</v>
      </c>
      <c r="M19" s="263">
        <v>309.14</v>
      </c>
      <c r="O19" s="245" t="s">
        <v>71</v>
      </c>
      <c r="P19" s="281">
        <v>32.9</v>
      </c>
      <c r="Q19" s="280">
        <v>802.8</v>
      </c>
      <c r="S19" s="287"/>
      <c r="T19" s="288"/>
      <c r="U19" s="288"/>
      <c r="V19" s="288"/>
      <c r="W19" s="288"/>
    </row>
    <row r="20" spans="1:23" x14ac:dyDescent="0.3">
      <c r="A20" s="157" t="s">
        <v>52</v>
      </c>
      <c r="B20" s="112"/>
      <c r="C20" s="242" t="s">
        <v>57</v>
      </c>
      <c r="D20" s="112">
        <v>1007</v>
      </c>
      <c r="E20" s="112">
        <v>29.8</v>
      </c>
      <c r="G20" s="245" t="s">
        <v>57</v>
      </c>
      <c r="H20" s="104">
        <v>1007</v>
      </c>
      <c r="I20" s="104">
        <v>29.8</v>
      </c>
      <c r="K20" s="262" t="s">
        <v>11</v>
      </c>
      <c r="L20" s="263">
        <v>18.809999999999999</v>
      </c>
      <c r="M20" s="263">
        <v>304.89999999999998</v>
      </c>
      <c r="O20" s="245" t="s">
        <v>71</v>
      </c>
      <c r="P20" s="282">
        <v>36.1</v>
      </c>
      <c r="Q20" s="282">
        <v>884</v>
      </c>
      <c r="S20" s="287"/>
      <c r="T20" s="288"/>
      <c r="U20" s="288"/>
      <c r="V20" s="288"/>
      <c r="W20" s="288"/>
    </row>
    <row r="21" spans="1:23" x14ac:dyDescent="0.3">
      <c r="A21" s="159" t="s">
        <v>53</v>
      </c>
      <c r="B21" s="114"/>
      <c r="C21" s="247" t="s">
        <v>9</v>
      </c>
      <c r="D21" s="114">
        <v>665</v>
      </c>
      <c r="E21" s="114">
        <v>28</v>
      </c>
      <c r="G21" s="245" t="s">
        <v>9</v>
      </c>
      <c r="H21" s="104">
        <v>665</v>
      </c>
      <c r="I21" s="104">
        <v>28</v>
      </c>
      <c r="K21" s="262" t="s">
        <v>11</v>
      </c>
      <c r="L21" s="263">
        <v>18.899999999999999</v>
      </c>
      <c r="M21" s="263">
        <v>309.55</v>
      </c>
      <c r="O21" s="245" t="s">
        <v>71</v>
      </c>
      <c r="P21" s="282">
        <v>38</v>
      </c>
      <c r="Q21" s="282">
        <v>935</v>
      </c>
      <c r="S21" s="287"/>
      <c r="T21" s="288"/>
      <c r="U21" s="288"/>
      <c r="V21" s="288"/>
      <c r="W21" s="288"/>
    </row>
    <row r="22" spans="1:23" x14ac:dyDescent="0.3">
      <c r="A22" s="164" t="s">
        <v>54</v>
      </c>
      <c r="B22" s="175"/>
      <c r="C22" s="240" t="s">
        <v>9</v>
      </c>
      <c r="D22" s="175">
        <v>1055</v>
      </c>
      <c r="E22" s="175">
        <v>38</v>
      </c>
      <c r="G22" s="245" t="s">
        <v>9</v>
      </c>
      <c r="H22" s="104">
        <v>1055</v>
      </c>
      <c r="I22" s="104">
        <v>38</v>
      </c>
      <c r="K22" s="262" t="s">
        <v>11</v>
      </c>
      <c r="L22" s="263">
        <v>18.66</v>
      </c>
      <c r="M22" s="263">
        <v>299.91000000000003</v>
      </c>
      <c r="O22" s="245" t="s">
        <v>71</v>
      </c>
      <c r="P22" s="282">
        <v>38.700000000000003</v>
      </c>
      <c r="Q22" s="282">
        <v>979</v>
      </c>
      <c r="S22" s="287"/>
      <c r="T22" s="288"/>
      <c r="U22" s="288"/>
      <c r="V22" s="288"/>
      <c r="W22" s="288"/>
    </row>
    <row r="23" spans="1:23" x14ac:dyDescent="0.3">
      <c r="A23" s="159" t="s">
        <v>60</v>
      </c>
      <c r="B23" s="114"/>
      <c r="C23" s="247" t="s">
        <v>9</v>
      </c>
      <c r="D23" s="114">
        <v>960</v>
      </c>
      <c r="E23" s="114">
        <v>33.299999999999997</v>
      </c>
      <c r="G23" s="245" t="s">
        <v>9</v>
      </c>
      <c r="H23" s="104">
        <v>960</v>
      </c>
      <c r="I23" s="104">
        <v>33.299999999999997</v>
      </c>
      <c r="K23" s="266" t="s">
        <v>11</v>
      </c>
      <c r="L23" s="267">
        <v>23</v>
      </c>
      <c r="M23" s="267">
        <v>486.3</v>
      </c>
      <c r="O23" s="245" t="s">
        <v>71</v>
      </c>
      <c r="P23" s="104">
        <v>29</v>
      </c>
      <c r="Q23" s="104">
        <v>874</v>
      </c>
      <c r="S23" s="287"/>
      <c r="T23" s="288"/>
      <c r="U23" s="288"/>
      <c r="V23" s="288"/>
      <c r="W23" s="288"/>
    </row>
    <row r="24" spans="1:23" x14ac:dyDescent="0.3">
      <c r="A24" s="153" t="s">
        <v>90</v>
      </c>
      <c r="B24" s="103"/>
      <c r="C24" s="244" t="s">
        <v>57</v>
      </c>
      <c r="D24" s="103">
        <v>1205</v>
      </c>
      <c r="E24" s="103">
        <v>33.4</v>
      </c>
      <c r="G24" s="245" t="s">
        <v>57</v>
      </c>
      <c r="H24" s="104">
        <v>1205</v>
      </c>
      <c r="I24" s="104">
        <v>33.4</v>
      </c>
      <c r="K24" s="266" t="s">
        <v>11</v>
      </c>
      <c r="L24" s="267">
        <v>22.9</v>
      </c>
      <c r="M24" s="267">
        <v>483.93</v>
      </c>
      <c r="O24" s="245" t="s">
        <v>21</v>
      </c>
      <c r="P24" s="104">
        <v>25.5</v>
      </c>
      <c r="Q24" s="104">
        <v>866</v>
      </c>
      <c r="S24" s="287"/>
      <c r="T24" s="288"/>
      <c r="U24" s="288"/>
      <c r="V24" s="288"/>
      <c r="W24" s="288"/>
    </row>
    <row r="25" spans="1:23" x14ac:dyDescent="0.3">
      <c r="A25" s="153" t="s">
        <v>115</v>
      </c>
      <c r="B25" s="103">
        <v>2012</v>
      </c>
      <c r="C25" s="244" t="s">
        <v>11</v>
      </c>
      <c r="D25" s="259">
        <v>300.08499999999998</v>
      </c>
      <c r="E25" s="103">
        <v>17.555</v>
      </c>
      <c r="G25" s="262" t="s">
        <v>11</v>
      </c>
      <c r="H25" s="264">
        <v>300.08499999999998</v>
      </c>
      <c r="I25" s="263">
        <v>17.555</v>
      </c>
      <c r="K25" s="266" t="s">
        <v>11</v>
      </c>
      <c r="L25" s="267">
        <v>23.06</v>
      </c>
      <c r="M25" s="267">
        <v>483.93</v>
      </c>
      <c r="O25" s="245" t="s">
        <v>10</v>
      </c>
      <c r="P25" s="104">
        <v>34.4</v>
      </c>
      <c r="Q25" s="104">
        <v>964</v>
      </c>
      <c r="S25" s="287"/>
      <c r="T25" s="288"/>
      <c r="U25" s="288"/>
      <c r="V25" s="288"/>
      <c r="W25" s="288"/>
    </row>
    <row r="26" spans="1:23" x14ac:dyDescent="0.3">
      <c r="A26" s="153" t="s">
        <v>115</v>
      </c>
      <c r="B26" s="104"/>
      <c r="C26" s="245" t="s">
        <v>8</v>
      </c>
      <c r="D26" s="104">
        <v>549</v>
      </c>
      <c r="E26" s="104">
        <v>17</v>
      </c>
      <c r="G26" s="262" t="s">
        <v>8</v>
      </c>
      <c r="H26" s="263">
        <v>549</v>
      </c>
      <c r="I26" s="263">
        <v>17</v>
      </c>
      <c r="K26" s="285" t="s">
        <v>11</v>
      </c>
      <c r="L26" s="286">
        <v>23.1</v>
      </c>
      <c r="M26" s="286">
        <v>483.85</v>
      </c>
      <c r="O26" s="245" t="s">
        <v>10</v>
      </c>
      <c r="P26" s="104">
        <v>37.799999999999997</v>
      </c>
      <c r="Q26" s="104">
        <v>747</v>
      </c>
      <c r="S26" s="287"/>
      <c r="T26" s="288"/>
      <c r="U26" s="288"/>
      <c r="V26" s="288"/>
      <c r="W26" s="288"/>
    </row>
    <row r="27" spans="1:23" x14ac:dyDescent="0.3">
      <c r="A27" s="172" t="s">
        <v>75</v>
      </c>
      <c r="B27" s="173"/>
      <c r="C27" s="243" t="s">
        <v>9</v>
      </c>
      <c r="D27" s="173">
        <v>883</v>
      </c>
      <c r="E27" s="173">
        <v>30</v>
      </c>
      <c r="G27" s="245" t="s">
        <v>9</v>
      </c>
      <c r="H27" s="104">
        <v>883</v>
      </c>
      <c r="I27" s="104">
        <v>30</v>
      </c>
      <c r="K27" s="287"/>
      <c r="L27" s="288"/>
      <c r="M27" s="288"/>
      <c r="O27" s="283" t="s">
        <v>10</v>
      </c>
      <c r="P27" s="171">
        <v>11.8</v>
      </c>
      <c r="Q27" s="171">
        <v>350</v>
      </c>
      <c r="S27" s="287"/>
      <c r="T27" s="288"/>
      <c r="U27" s="288"/>
      <c r="V27" s="288"/>
      <c r="W27" s="288"/>
    </row>
    <row r="28" spans="1:23" x14ac:dyDescent="0.3">
      <c r="A28" s="172" t="s">
        <v>75</v>
      </c>
      <c r="B28" s="173"/>
      <c r="C28" s="243" t="s">
        <v>71</v>
      </c>
      <c r="D28" s="173">
        <v>874</v>
      </c>
      <c r="E28" s="173">
        <v>29</v>
      </c>
      <c r="G28" s="245" t="s">
        <v>71</v>
      </c>
      <c r="H28" s="104">
        <v>874</v>
      </c>
      <c r="I28" s="104">
        <v>29</v>
      </c>
      <c r="K28" s="287"/>
      <c r="L28" s="288"/>
      <c r="M28" s="288"/>
      <c r="O28" s="245" t="s">
        <v>10</v>
      </c>
      <c r="P28" s="104">
        <v>42.3</v>
      </c>
      <c r="Q28" s="104">
        <v>1485</v>
      </c>
      <c r="S28" s="287"/>
      <c r="T28" s="288"/>
      <c r="U28" s="288"/>
      <c r="V28" s="288"/>
      <c r="W28" s="288"/>
    </row>
    <row r="29" spans="1:23" x14ac:dyDescent="0.3">
      <c r="A29" s="153" t="s">
        <v>76</v>
      </c>
      <c r="B29" s="103"/>
      <c r="C29" s="244" t="s">
        <v>9</v>
      </c>
      <c r="D29" s="103">
        <v>1104</v>
      </c>
      <c r="E29" s="103">
        <v>44</v>
      </c>
      <c r="G29" s="245" t="s">
        <v>9</v>
      </c>
      <c r="H29" s="104">
        <v>1104</v>
      </c>
      <c r="I29" s="104">
        <v>44</v>
      </c>
      <c r="K29" s="287"/>
      <c r="L29" s="288"/>
      <c r="M29" s="288"/>
      <c r="O29" s="245" t="s">
        <v>57</v>
      </c>
      <c r="P29" s="104">
        <v>33.4</v>
      </c>
      <c r="Q29" s="104">
        <v>1205</v>
      </c>
      <c r="S29" s="287"/>
      <c r="T29" s="288"/>
      <c r="U29" s="288"/>
      <c r="V29" s="288"/>
      <c r="W29" s="288"/>
    </row>
    <row r="30" spans="1:23" x14ac:dyDescent="0.3">
      <c r="A30" s="153" t="s">
        <v>78</v>
      </c>
      <c r="B30" s="103"/>
      <c r="C30" s="244" t="s">
        <v>10</v>
      </c>
      <c r="D30" s="103">
        <v>964</v>
      </c>
      <c r="E30" s="103">
        <v>34.4</v>
      </c>
      <c r="G30" s="245" t="s">
        <v>10</v>
      </c>
      <c r="H30" s="104">
        <v>964</v>
      </c>
      <c r="I30" s="104">
        <v>34.4</v>
      </c>
      <c r="K30" s="287"/>
      <c r="L30" s="288"/>
      <c r="M30" s="288"/>
      <c r="O30" s="273" t="s">
        <v>57</v>
      </c>
      <c r="P30" s="275">
        <v>18.899999999999999</v>
      </c>
      <c r="Q30" s="274">
        <v>355</v>
      </c>
      <c r="S30" s="287"/>
      <c r="T30" s="288"/>
      <c r="U30" s="288"/>
      <c r="V30" s="288"/>
      <c r="W30" s="288"/>
    </row>
    <row r="31" spans="1:23" x14ac:dyDescent="0.3">
      <c r="A31" s="164" t="s">
        <v>72</v>
      </c>
      <c r="B31" s="175"/>
      <c r="C31" s="240" t="s">
        <v>9</v>
      </c>
      <c r="D31" s="175">
        <v>691</v>
      </c>
      <c r="E31" s="175">
        <v>36</v>
      </c>
      <c r="G31" s="245" t="s">
        <v>9</v>
      </c>
      <c r="H31" s="104">
        <v>691</v>
      </c>
      <c r="I31" s="104">
        <v>36</v>
      </c>
      <c r="K31" s="287"/>
      <c r="L31" s="288"/>
      <c r="M31" s="288"/>
      <c r="O31" s="273" t="s">
        <v>57</v>
      </c>
      <c r="P31" s="275">
        <v>20.399999999999999</v>
      </c>
      <c r="Q31" s="274">
        <v>386</v>
      </c>
      <c r="S31" s="287"/>
      <c r="T31" s="288"/>
      <c r="U31" s="288"/>
      <c r="V31" s="288"/>
      <c r="W31" s="288"/>
    </row>
    <row r="32" spans="1:23" x14ac:dyDescent="0.3">
      <c r="A32" s="159" t="s">
        <v>73</v>
      </c>
      <c r="B32" s="114"/>
      <c r="C32" s="247" t="s">
        <v>71</v>
      </c>
      <c r="D32" s="167">
        <v>720.8</v>
      </c>
      <c r="E32" s="168">
        <v>30.3</v>
      </c>
      <c r="G32" s="245" t="s">
        <v>71</v>
      </c>
      <c r="H32" s="280">
        <v>720.8</v>
      </c>
      <c r="I32" s="281">
        <v>30.3</v>
      </c>
      <c r="K32" s="287"/>
      <c r="L32" s="290"/>
      <c r="M32" s="289"/>
      <c r="O32" s="273" t="s">
        <v>57</v>
      </c>
      <c r="P32" s="275">
        <v>21.1</v>
      </c>
      <c r="Q32" s="274">
        <v>416</v>
      </c>
      <c r="S32" s="287"/>
      <c r="T32" s="290"/>
      <c r="U32" s="289"/>
      <c r="V32" s="288"/>
      <c r="W32" s="288"/>
    </row>
    <row r="33" spans="1:23" x14ac:dyDescent="0.3">
      <c r="A33" s="159" t="s">
        <v>73</v>
      </c>
      <c r="B33" s="103"/>
      <c r="C33" s="247" t="s">
        <v>71</v>
      </c>
      <c r="D33" s="116">
        <v>773.9</v>
      </c>
      <c r="E33" s="117">
        <v>29.5</v>
      </c>
      <c r="G33" s="245" t="s">
        <v>71</v>
      </c>
      <c r="H33" s="280">
        <v>773.9</v>
      </c>
      <c r="I33" s="281">
        <v>29.5</v>
      </c>
      <c r="K33" s="287"/>
      <c r="L33" s="290"/>
      <c r="M33" s="289"/>
      <c r="O33" s="273" t="s">
        <v>57</v>
      </c>
      <c r="P33" s="275">
        <v>22.2</v>
      </c>
      <c r="Q33" s="274">
        <v>447</v>
      </c>
      <c r="S33" s="287"/>
      <c r="T33" s="290"/>
      <c r="U33" s="289"/>
      <c r="V33" s="288"/>
      <c r="W33" s="288"/>
    </row>
    <row r="34" spans="1:23" x14ac:dyDescent="0.3">
      <c r="A34" s="159" t="s">
        <v>73</v>
      </c>
      <c r="B34" s="103"/>
      <c r="C34" s="247" t="s">
        <v>71</v>
      </c>
      <c r="D34" s="116">
        <v>802.8</v>
      </c>
      <c r="E34" s="117">
        <v>32.9</v>
      </c>
      <c r="G34" s="245" t="s">
        <v>71</v>
      </c>
      <c r="H34" s="280">
        <v>802.8</v>
      </c>
      <c r="I34" s="281">
        <v>32.9</v>
      </c>
      <c r="K34" s="287"/>
      <c r="L34" s="290"/>
      <c r="M34" s="289"/>
      <c r="O34" s="273" t="s">
        <v>57</v>
      </c>
      <c r="P34" s="275">
        <v>23.6</v>
      </c>
      <c r="Q34" s="274">
        <v>477</v>
      </c>
      <c r="S34" s="287"/>
      <c r="T34" s="304"/>
      <c r="U34" s="289"/>
      <c r="V34" s="288"/>
      <c r="W34" s="288"/>
    </row>
    <row r="35" spans="1:23" x14ac:dyDescent="0.3">
      <c r="A35" s="159" t="s">
        <v>73</v>
      </c>
      <c r="B35" s="103"/>
      <c r="C35" s="247" t="s">
        <v>71</v>
      </c>
      <c r="D35" s="118">
        <v>884</v>
      </c>
      <c r="E35" s="118">
        <v>36.1</v>
      </c>
      <c r="G35" s="245" t="s">
        <v>71</v>
      </c>
      <c r="H35" s="282">
        <v>884</v>
      </c>
      <c r="I35" s="282">
        <v>36.1</v>
      </c>
      <c r="K35" s="287"/>
      <c r="L35" s="291"/>
      <c r="M35" s="291"/>
      <c r="O35" s="273" t="s">
        <v>57</v>
      </c>
      <c r="P35" s="275">
        <v>24.4</v>
      </c>
      <c r="Q35" s="274">
        <v>508</v>
      </c>
      <c r="S35" s="287"/>
      <c r="T35" s="291"/>
      <c r="U35" s="291"/>
      <c r="V35" s="288"/>
      <c r="W35" s="288"/>
    </row>
    <row r="36" spans="1:23" x14ac:dyDescent="0.3">
      <c r="A36" s="159" t="s">
        <v>73</v>
      </c>
      <c r="B36" s="103"/>
      <c r="C36" s="247" t="s">
        <v>71</v>
      </c>
      <c r="D36" s="118">
        <v>935</v>
      </c>
      <c r="E36" s="118">
        <v>38</v>
      </c>
      <c r="G36" s="245" t="s">
        <v>71</v>
      </c>
      <c r="H36" s="282">
        <v>935</v>
      </c>
      <c r="I36" s="282">
        <v>38</v>
      </c>
      <c r="K36" s="287"/>
      <c r="L36" s="291"/>
      <c r="M36" s="291"/>
      <c r="O36" s="273" t="s">
        <v>57</v>
      </c>
      <c r="P36" s="275">
        <v>24.2</v>
      </c>
      <c r="Q36" s="274">
        <v>521</v>
      </c>
      <c r="S36" s="287"/>
      <c r="T36" s="291"/>
      <c r="U36" s="291"/>
      <c r="V36" s="288"/>
      <c r="W36" s="288"/>
    </row>
    <row r="37" spans="1:23" x14ac:dyDescent="0.3">
      <c r="A37" s="159" t="s">
        <v>73</v>
      </c>
      <c r="B37" s="103"/>
      <c r="C37" s="247" t="s">
        <v>71</v>
      </c>
      <c r="D37" s="118">
        <v>979</v>
      </c>
      <c r="E37" s="118">
        <v>38.700000000000003</v>
      </c>
      <c r="G37" s="245" t="s">
        <v>71</v>
      </c>
      <c r="H37" s="282">
        <v>979</v>
      </c>
      <c r="I37" s="282">
        <v>38.700000000000003</v>
      </c>
      <c r="K37" s="287"/>
      <c r="L37" s="291"/>
      <c r="M37" s="291"/>
      <c r="O37" s="296" t="s">
        <v>57</v>
      </c>
      <c r="P37" s="298">
        <v>25</v>
      </c>
      <c r="Q37" s="297">
        <v>529</v>
      </c>
      <c r="S37" s="287"/>
      <c r="T37" s="291"/>
      <c r="U37" s="291"/>
      <c r="V37" s="288"/>
      <c r="W37" s="288"/>
    </row>
    <row r="38" spans="1:23" s="2" customFormat="1" x14ac:dyDescent="0.3">
      <c r="A38" s="159" t="s">
        <v>74</v>
      </c>
      <c r="B38" s="166"/>
      <c r="C38" s="246" t="s">
        <v>10</v>
      </c>
      <c r="D38" s="166">
        <v>350</v>
      </c>
      <c r="E38" s="166">
        <v>11.8</v>
      </c>
      <c r="G38" s="283" t="s">
        <v>10</v>
      </c>
      <c r="H38" s="171">
        <v>350</v>
      </c>
      <c r="I38" s="171">
        <v>11.8</v>
      </c>
      <c r="J38" s="250"/>
      <c r="K38" s="292"/>
      <c r="L38" s="293"/>
      <c r="M38" s="293"/>
      <c r="O38" s="245" t="s">
        <v>57</v>
      </c>
      <c r="P38" s="104">
        <v>29.8</v>
      </c>
      <c r="Q38" s="104">
        <v>1007</v>
      </c>
      <c r="S38" s="292"/>
      <c r="T38" s="293"/>
      <c r="U38" s="293"/>
      <c r="V38" s="293"/>
      <c r="W38" s="293"/>
    </row>
    <row r="39" spans="1:23" s="4" customFormat="1" x14ac:dyDescent="0.3">
      <c r="A39" s="153" t="s">
        <v>130</v>
      </c>
      <c r="B39" s="107"/>
      <c r="C39" s="251" t="s">
        <v>57</v>
      </c>
      <c r="D39" s="107">
        <v>105</v>
      </c>
      <c r="E39" s="120">
        <v>12</v>
      </c>
      <c r="G39" s="273" t="s">
        <v>57</v>
      </c>
      <c r="H39" s="279">
        <v>105</v>
      </c>
      <c r="I39" s="284">
        <v>12</v>
      </c>
      <c r="J39" s="253"/>
      <c r="K39" s="294"/>
      <c r="L39" s="295"/>
      <c r="M39" s="183"/>
      <c r="O39" s="273" t="s">
        <v>57</v>
      </c>
      <c r="P39" s="284">
        <v>12</v>
      </c>
      <c r="Q39" s="279">
        <v>105</v>
      </c>
      <c r="S39" s="294"/>
      <c r="T39" s="295"/>
      <c r="U39" s="183"/>
      <c r="V39" s="183"/>
      <c r="W39" s="183"/>
    </row>
    <row r="40" spans="1:23" s="4" customFormat="1" x14ac:dyDescent="0.3">
      <c r="A40" s="153" t="s">
        <v>131</v>
      </c>
      <c r="B40" s="107"/>
      <c r="C40" s="251" t="s">
        <v>8</v>
      </c>
      <c r="D40" s="107">
        <v>436</v>
      </c>
      <c r="E40" s="120">
        <v>18</v>
      </c>
      <c r="G40" s="266" t="s">
        <v>8</v>
      </c>
      <c r="H40" s="267">
        <v>436</v>
      </c>
      <c r="I40" s="268">
        <v>18</v>
      </c>
      <c r="J40" s="253"/>
      <c r="K40" s="183"/>
      <c r="L40" s="183"/>
      <c r="M40" s="183"/>
      <c r="N40" s="183"/>
      <c r="R40" s="183"/>
      <c r="S40" s="294"/>
      <c r="T40" s="295"/>
      <c r="U40" s="183"/>
      <c r="V40" s="183"/>
      <c r="W40" s="183"/>
    </row>
    <row r="41" spans="1:23" s="4" customFormat="1" x14ac:dyDescent="0.3">
      <c r="A41" s="164" t="s">
        <v>132</v>
      </c>
      <c r="B41" s="178"/>
      <c r="C41" s="256" t="s">
        <v>9</v>
      </c>
      <c r="D41" s="107">
        <v>1175</v>
      </c>
      <c r="E41" s="178">
        <v>36.700000000000003</v>
      </c>
      <c r="G41" s="273" t="s">
        <v>9</v>
      </c>
      <c r="H41" s="279">
        <v>1175</v>
      </c>
      <c r="I41" s="279">
        <v>36.700000000000003</v>
      </c>
      <c r="J41" s="253"/>
      <c r="K41" s="294"/>
      <c r="L41" s="183"/>
      <c r="M41" s="183"/>
      <c r="N41" s="183"/>
      <c r="R41" s="183"/>
      <c r="S41" s="294"/>
      <c r="T41" s="183"/>
      <c r="U41" s="183"/>
      <c r="V41" s="183"/>
      <c r="W41" s="183"/>
    </row>
    <row r="42" spans="1:23" x14ac:dyDescent="0.3">
      <c r="A42" s="153" t="s">
        <v>24</v>
      </c>
      <c r="B42" s="121">
        <v>37865</v>
      </c>
      <c r="C42" s="244" t="s">
        <v>11</v>
      </c>
      <c r="D42" s="103">
        <v>317.44</v>
      </c>
      <c r="E42" s="103">
        <v>18.05</v>
      </c>
      <c r="G42" s="262" t="s">
        <v>11</v>
      </c>
      <c r="H42" s="263">
        <v>317.44</v>
      </c>
      <c r="I42" s="263">
        <v>18.05</v>
      </c>
      <c r="K42" s="288"/>
      <c r="L42" s="288"/>
      <c r="M42" s="288"/>
      <c r="N42" s="288"/>
      <c r="O42" s="287"/>
      <c r="P42" s="288"/>
      <c r="Q42" s="288"/>
      <c r="R42" s="288"/>
      <c r="S42" s="287"/>
      <c r="T42" s="288"/>
      <c r="U42" s="288"/>
      <c r="V42" s="288"/>
      <c r="W42" s="288"/>
    </row>
    <row r="43" spans="1:23" x14ac:dyDescent="0.3">
      <c r="A43" s="153" t="s">
        <v>24</v>
      </c>
      <c r="B43" s="121">
        <v>37956</v>
      </c>
      <c r="C43" s="244" t="s">
        <v>11</v>
      </c>
      <c r="D43" s="103">
        <v>316.33999999999997</v>
      </c>
      <c r="E43" s="103">
        <v>18.18</v>
      </c>
      <c r="G43" s="262" t="s">
        <v>11</v>
      </c>
      <c r="H43" s="263">
        <v>316.33999999999997</v>
      </c>
      <c r="I43" s="263">
        <v>18.18</v>
      </c>
      <c r="K43" s="288"/>
      <c r="L43" s="288"/>
      <c r="M43" s="288"/>
      <c r="N43" s="288"/>
      <c r="O43" s="287"/>
      <c r="P43" s="288"/>
      <c r="Q43" s="288"/>
      <c r="R43" s="288"/>
      <c r="S43" s="287"/>
      <c r="T43" s="288"/>
      <c r="U43" s="288"/>
      <c r="V43" s="288"/>
      <c r="W43" s="288"/>
    </row>
    <row r="44" spans="1:23" x14ac:dyDescent="0.3">
      <c r="A44" s="153" t="s">
        <v>24</v>
      </c>
      <c r="B44" s="103">
        <v>2004</v>
      </c>
      <c r="C44" s="244" t="s">
        <v>11</v>
      </c>
      <c r="D44" s="103">
        <v>313.58999999999997</v>
      </c>
      <c r="E44" s="103">
        <v>16.98</v>
      </c>
      <c r="G44" s="271" t="s">
        <v>11</v>
      </c>
      <c r="H44" s="272">
        <v>313.58999999999997</v>
      </c>
      <c r="I44" s="272">
        <v>16.98</v>
      </c>
      <c r="K44" s="287"/>
      <c r="L44" s="288"/>
      <c r="M44" s="288"/>
      <c r="N44" s="288"/>
      <c r="R44" s="288"/>
      <c r="S44" s="288"/>
      <c r="T44" s="288"/>
      <c r="U44" s="288"/>
      <c r="V44" s="288"/>
      <c r="W44" s="288"/>
    </row>
    <row r="45" spans="1:23" x14ac:dyDescent="0.3">
      <c r="A45" s="153" t="s">
        <v>24</v>
      </c>
      <c r="B45" s="103">
        <v>2005</v>
      </c>
      <c r="C45" s="244" t="s">
        <v>11</v>
      </c>
      <c r="D45" s="103">
        <v>316.39</v>
      </c>
      <c r="E45" s="103">
        <v>18.55</v>
      </c>
      <c r="G45" s="271" t="s">
        <v>11</v>
      </c>
      <c r="H45" s="272">
        <v>316.39</v>
      </c>
      <c r="I45" s="272">
        <v>18.55</v>
      </c>
      <c r="K45" s="287"/>
      <c r="L45" s="288"/>
      <c r="M45" s="288"/>
      <c r="N45" s="288"/>
      <c r="R45" s="288"/>
      <c r="S45" s="288"/>
      <c r="T45" s="288"/>
      <c r="U45" s="288"/>
      <c r="V45" s="288"/>
      <c r="W45" s="288"/>
    </row>
    <row r="46" spans="1:23" x14ac:dyDescent="0.3">
      <c r="A46" s="153" t="s">
        <v>24</v>
      </c>
      <c r="B46" s="103">
        <v>2006</v>
      </c>
      <c r="C46" s="244" t="s">
        <v>11</v>
      </c>
      <c r="D46" s="103">
        <v>342.64</v>
      </c>
      <c r="E46" s="103">
        <v>18.48</v>
      </c>
      <c r="G46" s="271" t="s">
        <v>11</v>
      </c>
      <c r="H46" s="272">
        <v>342.64</v>
      </c>
      <c r="I46" s="272">
        <v>18.48</v>
      </c>
      <c r="K46" s="287"/>
      <c r="L46" s="288"/>
      <c r="M46" s="288"/>
      <c r="N46" s="288"/>
      <c r="R46" s="288"/>
      <c r="S46" s="288"/>
      <c r="T46" s="288"/>
      <c r="U46" s="288"/>
      <c r="V46" s="288"/>
      <c r="W46" s="288"/>
    </row>
    <row r="47" spans="1:23" x14ac:dyDescent="0.3">
      <c r="A47" s="153" t="s">
        <v>24</v>
      </c>
      <c r="B47" s="103">
        <v>2008</v>
      </c>
      <c r="C47" s="244" t="s">
        <v>11</v>
      </c>
      <c r="D47" s="103">
        <v>316.3</v>
      </c>
      <c r="E47" s="103">
        <v>18.64</v>
      </c>
      <c r="G47" s="271" t="s">
        <v>11</v>
      </c>
      <c r="H47" s="272">
        <v>316.3</v>
      </c>
      <c r="I47" s="272">
        <v>18.64</v>
      </c>
      <c r="K47" s="287"/>
      <c r="L47" s="288"/>
      <c r="M47" s="288"/>
      <c r="N47" s="288"/>
      <c r="R47" s="288"/>
      <c r="S47" s="288"/>
      <c r="T47" s="288"/>
      <c r="U47" s="288"/>
      <c r="V47" s="288"/>
      <c r="W47" s="288"/>
    </row>
    <row r="48" spans="1:23" x14ac:dyDescent="0.3">
      <c r="A48" s="153" t="s">
        <v>12</v>
      </c>
      <c r="B48" s="103">
        <v>2000</v>
      </c>
      <c r="C48" s="244" t="s">
        <v>11</v>
      </c>
      <c r="D48" s="103">
        <v>379.41</v>
      </c>
      <c r="E48" s="103">
        <v>18.399999999999999</v>
      </c>
      <c r="G48" s="262" t="s">
        <v>11</v>
      </c>
      <c r="H48" s="263">
        <v>379.41</v>
      </c>
      <c r="I48" s="263">
        <v>18.399999999999999</v>
      </c>
      <c r="K48" s="288"/>
      <c r="L48" s="288"/>
      <c r="M48" s="288"/>
      <c r="N48" s="288"/>
      <c r="R48" s="288"/>
      <c r="S48" s="287"/>
      <c r="T48" s="288"/>
      <c r="U48" s="288"/>
      <c r="V48" s="288"/>
      <c r="W48" s="288"/>
    </row>
    <row r="49" spans="1:23" x14ac:dyDescent="0.3">
      <c r="A49" s="153" t="s">
        <v>12</v>
      </c>
      <c r="B49" s="103">
        <v>2005</v>
      </c>
      <c r="C49" s="244" t="s">
        <v>11</v>
      </c>
      <c r="D49" s="103">
        <v>400</v>
      </c>
      <c r="E49" s="103">
        <v>20.13</v>
      </c>
      <c r="G49" s="262" t="s">
        <v>11</v>
      </c>
      <c r="H49" s="263">
        <v>400</v>
      </c>
      <c r="I49" s="263">
        <v>20.13</v>
      </c>
      <c r="K49" s="288"/>
      <c r="L49" s="288"/>
      <c r="M49" s="288"/>
      <c r="N49" s="288"/>
      <c r="R49" s="288"/>
      <c r="S49" s="287"/>
      <c r="T49" s="288"/>
      <c r="U49" s="288"/>
      <c r="V49" s="288"/>
      <c r="W49" s="288"/>
    </row>
    <row r="50" spans="1:23" x14ac:dyDescent="0.3">
      <c r="A50" s="153" t="s">
        <v>12</v>
      </c>
      <c r="B50" s="103">
        <v>2006</v>
      </c>
      <c r="C50" s="244" t="s">
        <v>11</v>
      </c>
      <c r="D50" s="103">
        <v>388.53</v>
      </c>
      <c r="E50" s="103">
        <v>19.34</v>
      </c>
      <c r="G50" s="262" t="s">
        <v>11</v>
      </c>
      <c r="H50" s="263">
        <v>388.53</v>
      </c>
      <c r="I50" s="263">
        <v>19.34</v>
      </c>
      <c r="K50" s="288"/>
      <c r="L50" s="288"/>
      <c r="M50" s="288"/>
      <c r="N50" s="288"/>
      <c r="O50" s="287"/>
      <c r="P50" s="288"/>
      <c r="Q50" s="288"/>
      <c r="R50" s="288"/>
      <c r="S50" s="287"/>
      <c r="T50" s="288"/>
      <c r="U50" s="288"/>
      <c r="V50" s="288"/>
      <c r="W50" s="288"/>
    </row>
    <row r="51" spans="1:23" x14ac:dyDescent="0.3">
      <c r="A51" s="153" t="s">
        <v>12</v>
      </c>
      <c r="B51" s="103">
        <v>2008</v>
      </c>
      <c r="C51" s="244" t="s">
        <v>11</v>
      </c>
      <c r="D51" s="103">
        <v>409.4</v>
      </c>
      <c r="E51" s="103">
        <v>20.399999999999999</v>
      </c>
      <c r="G51" s="262" t="s">
        <v>11</v>
      </c>
      <c r="H51" s="263">
        <v>409.4</v>
      </c>
      <c r="I51" s="263">
        <v>20.399999999999999</v>
      </c>
      <c r="K51" s="288"/>
      <c r="L51" s="288"/>
      <c r="M51" s="288"/>
      <c r="N51" s="288"/>
      <c r="O51" s="287"/>
      <c r="P51" s="288"/>
      <c r="Q51" s="288"/>
      <c r="R51" s="288"/>
      <c r="S51" s="287"/>
      <c r="T51" s="288"/>
      <c r="U51" s="288"/>
      <c r="V51" s="288"/>
      <c r="W51" s="288"/>
    </row>
    <row r="52" spans="1:23" x14ac:dyDescent="0.3">
      <c r="A52" s="157" t="s">
        <v>35</v>
      </c>
      <c r="B52" s="112">
        <v>2000</v>
      </c>
      <c r="C52" s="242" t="s">
        <v>11</v>
      </c>
      <c r="D52" s="112">
        <v>309.14</v>
      </c>
      <c r="E52" s="112">
        <v>19</v>
      </c>
      <c r="G52" s="262" t="s">
        <v>11</v>
      </c>
      <c r="H52" s="263">
        <v>309.14</v>
      </c>
      <c r="I52" s="263">
        <v>19</v>
      </c>
      <c r="K52" s="288"/>
      <c r="L52" s="288"/>
      <c r="M52" s="288"/>
      <c r="N52" s="288"/>
      <c r="O52" s="287"/>
      <c r="P52" s="288"/>
      <c r="Q52" s="288"/>
      <c r="R52" s="288"/>
      <c r="S52" s="287"/>
      <c r="T52" s="288"/>
      <c r="U52" s="288"/>
      <c r="V52" s="288"/>
      <c r="W52" s="288"/>
    </row>
    <row r="53" spans="1:23" x14ac:dyDescent="0.3">
      <c r="A53" s="157" t="s">
        <v>35</v>
      </c>
      <c r="B53" s="112">
        <v>2003</v>
      </c>
      <c r="C53" s="242" t="s">
        <v>11</v>
      </c>
      <c r="D53" s="112">
        <v>304.89999999999998</v>
      </c>
      <c r="E53" s="112">
        <v>18.809999999999999</v>
      </c>
      <c r="G53" s="262" t="s">
        <v>11</v>
      </c>
      <c r="H53" s="263">
        <v>304.89999999999998</v>
      </c>
      <c r="I53" s="263">
        <v>18.809999999999999</v>
      </c>
      <c r="K53" s="288"/>
      <c r="L53" s="288"/>
      <c r="M53" s="288"/>
      <c r="N53" s="288"/>
      <c r="O53" s="287"/>
      <c r="P53" s="288"/>
      <c r="Q53" s="288"/>
      <c r="R53" s="288"/>
      <c r="S53" s="287"/>
      <c r="T53" s="288"/>
      <c r="U53" s="288"/>
      <c r="V53" s="288"/>
      <c r="W53" s="288"/>
    </row>
    <row r="54" spans="1:23" x14ac:dyDescent="0.3">
      <c r="A54" s="157" t="s">
        <v>35</v>
      </c>
      <c r="B54" s="112">
        <v>2005</v>
      </c>
      <c r="C54" s="242" t="s">
        <v>11</v>
      </c>
      <c r="D54" s="112">
        <v>309.55</v>
      </c>
      <c r="E54" s="112">
        <v>18.899999999999999</v>
      </c>
      <c r="G54" s="262" t="s">
        <v>11</v>
      </c>
      <c r="H54" s="263">
        <v>309.55</v>
      </c>
      <c r="I54" s="263">
        <v>18.899999999999999</v>
      </c>
      <c r="K54" s="288"/>
      <c r="L54" s="288"/>
      <c r="M54" s="288"/>
      <c r="N54" s="288"/>
      <c r="O54" s="287"/>
      <c r="P54" s="288"/>
      <c r="Q54" s="288"/>
      <c r="R54" s="288"/>
      <c r="S54" s="287"/>
      <c r="T54" s="288"/>
      <c r="U54" s="288"/>
      <c r="V54" s="288"/>
      <c r="W54" s="288"/>
    </row>
    <row r="55" spans="1:23" x14ac:dyDescent="0.3">
      <c r="A55" s="157" t="s">
        <v>35</v>
      </c>
      <c r="B55" s="112">
        <v>2008</v>
      </c>
      <c r="C55" s="242" t="s">
        <v>11</v>
      </c>
      <c r="D55" s="112">
        <v>299.91000000000003</v>
      </c>
      <c r="E55" s="112">
        <v>18.66</v>
      </c>
      <c r="G55" s="262" t="s">
        <v>11</v>
      </c>
      <c r="H55" s="263">
        <v>299.91000000000003</v>
      </c>
      <c r="I55" s="263">
        <v>18.66</v>
      </c>
      <c r="K55" s="288"/>
      <c r="L55" s="288"/>
      <c r="M55" s="288"/>
      <c r="N55" s="288"/>
      <c r="O55" s="287"/>
      <c r="P55" s="288"/>
      <c r="Q55" s="288"/>
      <c r="R55" s="288"/>
      <c r="S55" s="287"/>
      <c r="T55" s="288"/>
      <c r="U55" s="288"/>
      <c r="V55" s="288"/>
      <c r="W55" s="288"/>
    </row>
    <row r="56" spans="1:23" x14ac:dyDescent="0.3">
      <c r="A56" s="153" t="s">
        <v>39</v>
      </c>
      <c r="B56" s="107">
        <v>2000</v>
      </c>
      <c r="C56" s="251" t="s">
        <v>11</v>
      </c>
      <c r="D56" s="107">
        <v>486.3</v>
      </c>
      <c r="E56" s="107">
        <v>23</v>
      </c>
      <c r="G56" s="266" t="s">
        <v>11</v>
      </c>
      <c r="H56" s="267">
        <v>486.3</v>
      </c>
      <c r="I56" s="267">
        <v>23</v>
      </c>
      <c r="K56" s="288"/>
      <c r="L56" s="288"/>
      <c r="M56" s="288"/>
      <c r="N56" s="288"/>
      <c r="O56" s="294"/>
      <c r="P56" s="183"/>
      <c r="Q56" s="183"/>
      <c r="R56" s="288"/>
      <c r="S56" s="294"/>
      <c r="T56" s="183"/>
      <c r="U56" s="183"/>
      <c r="V56" s="288"/>
      <c r="W56" s="288"/>
    </row>
    <row r="57" spans="1:23" x14ac:dyDescent="0.3">
      <c r="A57" s="153" t="s">
        <v>39</v>
      </c>
      <c r="B57" s="107">
        <v>2003</v>
      </c>
      <c r="C57" s="251" t="s">
        <v>11</v>
      </c>
      <c r="D57" s="107">
        <v>483.93</v>
      </c>
      <c r="E57" s="107">
        <v>22.9</v>
      </c>
      <c r="G57" s="266" t="s">
        <v>11</v>
      </c>
      <c r="H57" s="267">
        <v>483.93</v>
      </c>
      <c r="I57" s="267">
        <v>22.9</v>
      </c>
      <c r="K57" s="288"/>
      <c r="L57" s="288"/>
      <c r="M57" s="288"/>
      <c r="N57" s="288"/>
      <c r="O57" s="294"/>
      <c r="P57" s="183"/>
      <c r="Q57" s="183"/>
      <c r="R57" s="288"/>
      <c r="S57" s="294"/>
      <c r="T57" s="183"/>
      <c r="U57" s="183"/>
      <c r="V57" s="288"/>
      <c r="W57" s="288"/>
    </row>
    <row r="58" spans="1:23" x14ac:dyDescent="0.3">
      <c r="A58" s="153" t="s">
        <v>39</v>
      </c>
      <c r="B58" s="107">
        <v>2004</v>
      </c>
      <c r="C58" s="251" t="s">
        <v>11</v>
      </c>
      <c r="D58" s="107">
        <v>483.93</v>
      </c>
      <c r="E58" s="107">
        <v>23.06</v>
      </c>
      <c r="G58" s="266" t="s">
        <v>11</v>
      </c>
      <c r="H58" s="267">
        <v>483.93</v>
      </c>
      <c r="I58" s="267">
        <v>23.06</v>
      </c>
      <c r="K58" s="288"/>
      <c r="L58" s="288"/>
      <c r="M58" s="288"/>
      <c r="N58" s="288"/>
      <c r="O58" s="294"/>
      <c r="P58" s="183"/>
      <c r="Q58" s="183"/>
      <c r="R58" s="288"/>
      <c r="S58" s="294"/>
      <c r="T58" s="183"/>
      <c r="U58" s="183"/>
      <c r="V58" s="288"/>
      <c r="W58" s="288"/>
    </row>
    <row r="59" spans="1:23" x14ac:dyDescent="0.3">
      <c r="A59" s="153" t="s">
        <v>39</v>
      </c>
      <c r="B59" s="107">
        <v>2005</v>
      </c>
      <c r="C59" s="251" t="s">
        <v>11</v>
      </c>
      <c r="D59" s="107">
        <v>483.85</v>
      </c>
      <c r="E59" s="107">
        <v>23.1</v>
      </c>
      <c r="G59" s="266" t="s">
        <v>11</v>
      </c>
      <c r="H59" s="267">
        <v>483.85</v>
      </c>
      <c r="I59" s="267">
        <v>23.1</v>
      </c>
      <c r="K59" s="288"/>
      <c r="L59" s="288"/>
      <c r="M59" s="288"/>
      <c r="N59" s="288"/>
      <c r="O59" s="294"/>
      <c r="P59" s="183"/>
      <c r="Q59" s="183"/>
      <c r="R59" s="288"/>
      <c r="S59" s="294"/>
      <c r="T59" s="183"/>
      <c r="U59" s="183"/>
      <c r="V59" s="288"/>
      <c r="W59" s="288"/>
    </row>
    <row r="60" spans="1:23" x14ac:dyDescent="0.3">
      <c r="A60" s="153" t="s">
        <v>39</v>
      </c>
      <c r="B60" s="107">
        <v>2006</v>
      </c>
      <c r="C60" s="251" t="s">
        <v>11</v>
      </c>
      <c r="D60" s="107">
        <v>477</v>
      </c>
      <c r="E60" s="107">
        <v>22.99</v>
      </c>
      <c r="G60" s="269" t="s">
        <v>11</v>
      </c>
      <c r="H60" s="270">
        <v>477</v>
      </c>
      <c r="I60" s="270">
        <v>22.99</v>
      </c>
      <c r="K60" s="288"/>
      <c r="L60" s="288"/>
      <c r="M60" s="288"/>
      <c r="N60" s="288"/>
      <c r="O60" s="294"/>
      <c r="P60" s="183"/>
      <c r="Q60" s="183"/>
      <c r="R60" s="288"/>
      <c r="S60" s="294"/>
      <c r="T60" s="183"/>
      <c r="U60" s="183"/>
      <c r="V60" s="288"/>
      <c r="W60" s="288"/>
    </row>
    <row r="61" spans="1:23" x14ac:dyDescent="0.3">
      <c r="A61" s="153" t="s">
        <v>39</v>
      </c>
      <c r="B61" s="107">
        <v>2008</v>
      </c>
      <c r="C61" s="251" t="s">
        <v>11</v>
      </c>
      <c r="D61" s="107">
        <v>464.9</v>
      </c>
      <c r="E61" s="107">
        <v>22.68</v>
      </c>
      <c r="G61" s="269" t="s">
        <v>11</v>
      </c>
      <c r="H61" s="270">
        <v>464.9</v>
      </c>
      <c r="I61" s="270">
        <v>22.68</v>
      </c>
      <c r="K61" s="288"/>
      <c r="L61" s="288"/>
      <c r="M61" s="288"/>
      <c r="N61" s="288"/>
      <c r="O61" s="294"/>
      <c r="P61" s="183"/>
      <c r="Q61" s="183"/>
      <c r="R61" s="288"/>
      <c r="S61" s="294"/>
      <c r="T61" s="183"/>
      <c r="U61" s="183"/>
      <c r="V61" s="288"/>
      <c r="W61" s="288"/>
    </row>
    <row r="62" spans="1:23" x14ac:dyDescent="0.3">
      <c r="A62" s="157" t="s">
        <v>47</v>
      </c>
      <c r="B62" s="123"/>
      <c r="C62" s="124" t="s">
        <v>9</v>
      </c>
      <c r="D62" s="125">
        <v>1633</v>
      </c>
      <c r="E62" s="126">
        <v>46.1</v>
      </c>
      <c r="G62" s="273" t="s">
        <v>9</v>
      </c>
      <c r="H62" s="274">
        <v>1633</v>
      </c>
      <c r="I62" s="275">
        <v>46.1</v>
      </c>
      <c r="K62" s="294"/>
      <c r="L62" s="300"/>
      <c r="M62" s="299"/>
      <c r="N62" s="288"/>
      <c r="O62" s="294"/>
      <c r="P62" s="300"/>
      <c r="Q62" s="299"/>
      <c r="R62" s="288"/>
      <c r="S62" s="288"/>
      <c r="T62" s="288"/>
      <c r="U62" s="288"/>
      <c r="V62" s="288"/>
      <c r="W62" s="288"/>
    </row>
    <row r="63" spans="1:23" x14ac:dyDescent="0.3">
      <c r="A63" s="157" t="s">
        <v>47</v>
      </c>
      <c r="B63" s="123"/>
      <c r="C63" s="124" t="s">
        <v>57</v>
      </c>
      <c r="D63" s="125">
        <v>355</v>
      </c>
      <c r="E63" s="126">
        <v>18.899999999999999</v>
      </c>
      <c r="G63" s="273" t="s">
        <v>57</v>
      </c>
      <c r="H63" s="274">
        <v>355</v>
      </c>
      <c r="I63" s="275">
        <v>18.899999999999999</v>
      </c>
      <c r="K63" s="294"/>
      <c r="L63" s="300"/>
      <c r="M63" s="299"/>
      <c r="N63" s="288"/>
      <c r="O63" s="294"/>
      <c r="P63" s="300"/>
      <c r="Q63" s="299"/>
      <c r="R63" s="288"/>
      <c r="S63" s="288"/>
      <c r="T63" s="288"/>
      <c r="U63" s="288"/>
      <c r="V63" s="288"/>
      <c r="W63" s="288"/>
    </row>
    <row r="64" spans="1:23" x14ac:dyDescent="0.3">
      <c r="A64" s="157" t="s">
        <v>47</v>
      </c>
      <c r="B64" s="123"/>
      <c r="C64" s="124" t="s">
        <v>57</v>
      </c>
      <c r="D64" s="125">
        <v>386</v>
      </c>
      <c r="E64" s="126">
        <v>20.399999999999999</v>
      </c>
      <c r="G64" s="273" t="s">
        <v>57</v>
      </c>
      <c r="H64" s="274">
        <v>386</v>
      </c>
      <c r="I64" s="275">
        <v>20.399999999999999</v>
      </c>
      <c r="K64" s="294"/>
      <c r="L64" s="300"/>
      <c r="M64" s="299"/>
      <c r="N64" s="288"/>
      <c r="O64" s="294"/>
      <c r="P64" s="300"/>
      <c r="Q64" s="299"/>
      <c r="R64" s="288"/>
      <c r="S64" s="288"/>
      <c r="T64" s="288"/>
      <c r="U64" s="288"/>
      <c r="V64" s="288"/>
      <c r="W64" s="288"/>
    </row>
    <row r="65" spans="1:23" x14ac:dyDescent="0.3">
      <c r="A65" s="157" t="s">
        <v>47</v>
      </c>
      <c r="B65" s="123"/>
      <c r="C65" s="124" t="s">
        <v>57</v>
      </c>
      <c r="D65" s="125">
        <v>416</v>
      </c>
      <c r="E65" s="126">
        <v>21.1</v>
      </c>
      <c r="G65" s="273" t="s">
        <v>57</v>
      </c>
      <c r="H65" s="274">
        <v>416</v>
      </c>
      <c r="I65" s="275">
        <v>21.1</v>
      </c>
      <c r="K65" s="294"/>
      <c r="L65" s="300"/>
      <c r="M65" s="299"/>
      <c r="N65" s="288"/>
      <c r="O65" s="294"/>
      <c r="P65" s="300"/>
      <c r="Q65" s="299"/>
      <c r="R65" s="288"/>
      <c r="S65" s="288"/>
      <c r="T65" s="288"/>
      <c r="U65" s="288"/>
      <c r="V65" s="288"/>
      <c r="W65" s="288"/>
    </row>
    <row r="66" spans="1:23" x14ac:dyDescent="0.3">
      <c r="A66" s="157" t="s">
        <v>47</v>
      </c>
      <c r="B66" s="123"/>
      <c r="C66" s="124" t="s">
        <v>57</v>
      </c>
      <c r="D66" s="125">
        <v>447</v>
      </c>
      <c r="E66" s="126">
        <v>22.2</v>
      </c>
      <c r="G66" s="273" t="s">
        <v>57</v>
      </c>
      <c r="H66" s="274">
        <v>447</v>
      </c>
      <c r="I66" s="275">
        <v>22.2</v>
      </c>
      <c r="K66" s="294"/>
      <c r="L66" s="300"/>
      <c r="M66" s="299"/>
      <c r="N66" s="288"/>
      <c r="O66" s="294"/>
      <c r="P66" s="300"/>
      <c r="Q66" s="299"/>
      <c r="R66" s="288"/>
      <c r="S66" s="288"/>
      <c r="T66" s="288"/>
      <c r="U66" s="288"/>
      <c r="V66" s="288"/>
      <c r="W66" s="288"/>
    </row>
    <row r="67" spans="1:23" x14ac:dyDescent="0.3">
      <c r="A67" s="157" t="s">
        <v>47</v>
      </c>
      <c r="B67" s="123"/>
      <c r="C67" s="124" t="s">
        <v>57</v>
      </c>
      <c r="D67" s="125">
        <v>477</v>
      </c>
      <c r="E67" s="126">
        <v>23.6</v>
      </c>
      <c r="G67" s="273" t="s">
        <v>57</v>
      </c>
      <c r="H67" s="274">
        <v>477</v>
      </c>
      <c r="I67" s="275">
        <v>23.6</v>
      </c>
      <c r="K67" s="294"/>
      <c r="L67" s="300"/>
      <c r="M67" s="299"/>
      <c r="N67" s="288"/>
      <c r="O67" s="294"/>
      <c r="P67" s="300"/>
      <c r="Q67" s="299"/>
      <c r="R67" s="288"/>
      <c r="S67" s="288"/>
      <c r="T67" s="288"/>
      <c r="U67" s="288"/>
      <c r="V67" s="288"/>
      <c r="W67" s="288"/>
    </row>
    <row r="68" spans="1:23" x14ac:dyDescent="0.3">
      <c r="A68" s="157" t="s">
        <v>47</v>
      </c>
      <c r="B68" s="123"/>
      <c r="C68" s="124" t="s">
        <v>57</v>
      </c>
      <c r="D68" s="125">
        <v>508</v>
      </c>
      <c r="E68" s="126">
        <v>24.4</v>
      </c>
      <c r="G68" s="273" t="s">
        <v>57</v>
      </c>
      <c r="H68" s="274">
        <v>508</v>
      </c>
      <c r="I68" s="275">
        <v>24.4</v>
      </c>
      <c r="K68" s="294"/>
      <c r="L68" s="300"/>
      <c r="M68" s="299"/>
      <c r="N68" s="288"/>
      <c r="O68" s="294"/>
      <c r="P68" s="300"/>
      <c r="Q68" s="299"/>
      <c r="R68" s="288"/>
      <c r="S68" s="288"/>
      <c r="T68" s="288"/>
      <c r="U68" s="288"/>
      <c r="V68" s="288"/>
      <c r="W68" s="288"/>
    </row>
    <row r="69" spans="1:23" x14ac:dyDescent="0.3">
      <c r="A69" s="157" t="s">
        <v>47</v>
      </c>
      <c r="B69" s="123"/>
      <c r="C69" s="124" t="s">
        <v>57</v>
      </c>
      <c r="D69" s="125">
        <v>521</v>
      </c>
      <c r="E69" s="126">
        <v>24.2</v>
      </c>
      <c r="G69" s="273" t="s">
        <v>57</v>
      </c>
      <c r="H69" s="274">
        <v>521</v>
      </c>
      <c r="I69" s="275">
        <v>24.2</v>
      </c>
      <c r="K69" s="294"/>
      <c r="L69" s="300"/>
      <c r="M69" s="299"/>
      <c r="N69" s="288"/>
      <c r="O69" s="294"/>
      <c r="P69" s="300"/>
      <c r="Q69" s="299"/>
      <c r="R69" s="288"/>
      <c r="S69" s="288"/>
      <c r="T69" s="288"/>
      <c r="U69" s="288"/>
      <c r="V69" s="288"/>
      <c r="W69" s="288"/>
    </row>
    <row r="70" spans="1:23" ht="15" thickBot="1" x14ac:dyDescent="0.35">
      <c r="A70" s="157" t="s">
        <v>47</v>
      </c>
      <c r="B70" s="132"/>
      <c r="C70" s="254" t="s">
        <v>57</v>
      </c>
      <c r="D70" s="131">
        <v>529</v>
      </c>
      <c r="E70" s="133">
        <v>25</v>
      </c>
      <c r="G70" s="276" t="s">
        <v>57</v>
      </c>
      <c r="H70" s="277">
        <v>529</v>
      </c>
      <c r="I70" s="278">
        <v>25</v>
      </c>
      <c r="K70" s="294"/>
      <c r="L70" s="300"/>
      <c r="M70" s="299"/>
      <c r="N70" s="288"/>
      <c r="O70" s="294"/>
      <c r="P70" s="300"/>
      <c r="Q70" s="299"/>
      <c r="R70" s="288"/>
      <c r="S70" s="288"/>
      <c r="T70" s="288"/>
      <c r="U70" s="288"/>
      <c r="V70" s="288"/>
      <c r="W70" s="28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topLeftCell="F1" zoomScale="85" zoomScaleNormal="85" workbookViewId="0">
      <selection activeCell="L11" sqref="L11"/>
    </sheetView>
  </sheetViews>
  <sheetFormatPr defaultRowHeight="14.4" x14ac:dyDescent="0.3"/>
  <cols>
    <col min="1" max="1" width="21.77734375" bestFit="1" customWidth="1"/>
    <col min="2" max="2" width="11.6640625" style="5" customWidth="1"/>
    <col min="3" max="3" width="3.33203125" style="5" customWidth="1"/>
    <col min="4" max="4" width="5.33203125" style="7" customWidth="1"/>
    <col min="5" max="5" width="11.77734375" customWidth="1"/>
    <col min="6" max="6" width="7.77734375" style="7" customWidth="1"/>
    <col min="7" max="7" width="13.21875" style="7" customWidth="1"/>
    <col min="8" max="8" width="9.44140625" style="7" bestFit="1" customWidth="1"/>
    <col min="9" max="9" width="13.21875" style="7" bestFit="1" customWidth="1"/>
    <col min="10" max="10" width="14.33203125" customWidth="1"/>
    <col min="11" max="12" width="15.21875" style="7" customWidth="1"/>
    <col min="13" max="13" width="22.109375" style="7" customWidth="1"/>
    <col min="14" max="14" width="9" style="7" customWidth="1"/>
  </cols>
  <sheetData>
    <row r="1" spans="1:16" s="7" customFormat="1" ht="15" thickBot="1" x14ac:dyDescent="0.35">
      <c r="A1" s="224" t="s">
        <v>774</v>
      </c>
      <c r="B1" s="225" t="s">
        <v>773</v>
      </c>
      <c r="C1" s="225" t="s">
        <v>775</v>
      </c>
      <c r="D1" s="226" t="s">
        <v>776</v>
      </c>
      <c r="E1" s="224" t="s">
        <v>777</v>
      </c>
      <c r="F1" s="226" t="s">
        <v>778</v>
      </c>
      <c r="G1" s="224" t="s">
        <v>779</v>
      </c>
      <c r="H1" s="225" t="s">
        <v>191</v>
      </c>
      <c r="I1" s="225" t="s">
        <v>192</v>
      </c>
      <c r="J1" s="226" t="s">
        <v>196</v>
      </c>
      <c r="K1" s="225" t="s">
        <v>212</v>
      </c>
      <c r="L1" s="225" t="s">
        <v>228</v>
      </c>
      <c r="M1" s="225" t="s">
        <v>181</v>
      </c>
      <c r="N1" s="226" t="s">
        <v>165</v>
      </c>
      <c r="P1" s="7" t="s">
        <v>822</v>
      </c>
    </row>
    <row r="2" spans="1:16" x14ac:dyDescent="0.3">
      <c r="A2" s="22" t="s">
        <v>136</v>
      </c>
      <c r="B2" s="183" t="s">
        <v>201</v>
      </c>
      <c r="C2" s="183"/>
      <c r="D2" s="184">
        <v>500</v>
      </c>
      <c r="E2" s="185" t="s">
        <v>183</v>
      </c>
      <c r="F2" s="184"/>
      <c r="G2" s="195"/>
      <c r="H2" s="200">
        <v>18</v>
      </c>
      <c r="I2" s="200">
        <v>459</v>
      </c>
      <c r="J2" s="196">
        <v>19.600000000000001</v>
      </c>
      <c r="K2" s="183">
        <f>(H2-7.4)/(I2)</f>
        <v>2.3093681917211329E-2</v>
      </c>
      <c r="L2" s="183"/>
      <c r="M2" s="183"/>
      <c r="N2" s="184"/>
      <c r="P2" s="7" t="s">
        <v>821</v>
      </c>
    </row>
    <row r="3" spans="1:16" x14ac:dyDescent="0.3">
      <c r="A3" s="23" t="s">
        <v>138</v>
      </c>
      <c r="B3" s="183" t="s">
        <v>197</v>
      </c>
      <c r="C3" s="183"/>
      <c r="D3" s="184">
        <v>733</v>
      </c>
      <c r="E3" s="185" t="s">
        <v>10</v>
      </c>
      <c r="F3" s="184"/>
      <c r="G3" s="185"/>
      <c r="H3" s="186">
        <v>15</v>
      </c>
      <c r="I3" s="186">
        <v>670</v>
      </c>
      <c r="J3" s="187">
        <v>8.6999999999999993</v>
      </c>
      <c r="K3" s="183">
        <f t="shared" ref="K3:K9" si="0">(H3-7.4)/(I3)</f>
        <v>1.1343283582089551E-2</v>
      </c>
      <c r="L3" s="183"/>
      <c r="M3" s="183"/>
      <c r="N3" s="184" t="s">
        <v>166</v>
      </c>
      <c r="P3" s="7"/>
    </row>
    <row r="4" spans="1:16" x14ac:dyDescent="0.3">
      <c r="A4" s="23" t="s">
        <v>143</v>
      </c>
      <c r="B4" s="183"/>
      <c r="C4" s="183"/>
      <c r="D4" s="184">
        <v>134</v>
      </c>
      <c r="E4" s="185" t="s">
        <v>10</v>
      </c>
      <c r="F4" s="184"/>
      <c r="G4" s="185" t="s">
        <v>193</v>
      </c>
      <c r="H4" s="186"/>
      <c r="I4" s="186"/>
      <c r="J4" s="187"/>
      <c r="K4" s="183"/>
      <c r="L4" s="183"/>
      <c r="M4" s="183"/>
      <c r="N4" s="184"/>
      <c r="P4" s="2" t="s">
        <v>820</v>
      </c>
    </row>
    <row r="5" spans="1:16" x14ac:dyDescent="0.3">
      <c r="A5" s="22" t="s">
        <v>150</v>
      </c>
      <c r="B5" s="183" t="s">
        <v>202</v>
      </c>
      <c r="C5" s="183" t="s">
        <v>651</v>
      </c>
      <c r="D5" s="184">
        <v>91</v>
      </c>
      <c r="E5" s="185" t="s">
        <v>186</v>
      </c>
      <c r="F5" s="184">
        <v>13.8</v>
      </c>
      <c r="G5" s="185"/>
      <c r="H5" s="186">
        <v>18</v>
      </c>
      <c r="I5" s="186">
        <v>768</v>
      </c>
      <c r="J5" s="187">
        <v>10.8</v>
      </c>
      <c r="K5" s="183">
        <f t="shared" si="0"/>
        <v>1.3802083333333333E-2</v>
      </c>
      <c r="L5" s="183"/>
      <c r="M5" s="183"/>
      <c r="N5" s="184"/>
      <c r="P5" s="7" t="s">
        <v>819</v>
      </c>
    </row>
    <row r="6" spans="1:16" x14ac:dyDescent="0.3">
      <c r="A6" s="22" t="s">
        <v>153</v>
      </c>
      <c r="B6" s="183"/>
      <c r="C6" s="183" t="s">
        <v>652</v>
      </c>
      <c r="D6" s="184">
        <v>90</v>
      </c>
      <c r="E6" s="185" t="s">
        <v>171</v>
      </c>
      <c r="F6" s="184"/>
      <c r="G6" s="185"/>
      <c r="H6" s="186">
        <v>25.5</v>
      </c>
      <c r="I6" s="186">
        <v>866</v>
      </c>
      <c r="J6" s="187">
        <v>18.2</v>
      </c>
      <c r="K6" s="183">
        <f t="shared" si="0"/>
        <v>2.0900692840646651E-2</v>
      </c>
      <c r="L6" s="183"/>
      <c r="M6" s="183"/>
      <c r="N6" s="184"/>
      <c r="P6" s="7" t="s">
        <v>818</v>
      </c>
    </row>
    <row r="7" spans="1:16" x14ac:dyDescent="0.3">
      <c r="A7" s="22" t="s">
        <v>158</v>
      </c>
      <c r="B7" s="183"/>
      <c r="C7" s="183"/>
      <c r="D7" s="184">
        <v>888</v>
      </c>
      <c r="E7" s="185" t="s">
        <v>175</v>
      </c>
      <c r="F7" s="184"/>
      <c r="G7" s="185" t="s">
        <v>194</v>
      </c>
      <c r="H7" s="186"/>
      <c r="I7" s="186"/>
      <c r="J7" s="187"/>
      <c r="K7" s="183"/>
      <c r="L7" s="183"/>
      <c r="M7" s="183"/>
      <c r="N7" s="184"/>
      <c r="P7" s="7" t="s">
        <v>817</v>
      </c>
    </row>
    <row r="8" spans="1:16" x14ac:dyDescent="0.3">
      <c r="A8" s="22" t="s">
        <v>159</v>
      </c>
      <c r="B8" s="183" t="s">
        <v>203</v>
      </c>
      <c r="C8" s="183"/>
      <c r="D8" s="184">
        <v>232</v>
      </c>
      <c r="E8" s="185" t="s">
        <v>176</v>
      </c>
      <c r="F8" s="184"/>
      <c r="G8" s="185"/>
      <c r="H8" s="186">
        <v>27.8</v>
      </c>
      <c r="I8" s="186">
        <v>877</v>
      </c>
      <c r="J8" s="187">
        <v>20.9</v>
      </c>
      <c r="K8" s="183">
        <f t="shared" si="0"/>
        <v>2.3261117445838083E-2</v>
      </c>
      <c r="L8" s="183"/>
      <c r="M8" s="183"/>
      <c r="N8" s="184"/>
      <c r="P8" s="7" t="s">
        <v>816</v>
      </c>
    </row>
    <row r="9" spans="1:16" ht="15" thickBot="1" x14ac:dyDescent="0.35">
      <c r="A9" s="59" t="s">
        <v>172</v>
      </c>
      <c r="B9" s="188" t="s">
        <v>211</v>
      </c>
      <c r="C9" s="188"/>
      <c r="D9" s="189"/>
      <c r="E9" s="190" t="s">
        <v>190</v>
      </c>
      <c r="F9" s="189">
        <v>14.3</v>
      </c>
      <c r="G9" s="190"/>
      <c r="H9" s="191">
        <v>26</v>
      </c>
      <c r="I9" s="191">
        <v>1028</v>
      </c>
      <c r="J9" s="192">
        <v>15.6</v>
      </c>
      <c r="K9" s="183">
        <f t="shared" si="0"/>
        <v>1.8093385214007784E-2</v>
      </c>
      <c r="L9" s="188"/>
      <c r="M9" s="188"/>
      <c r="N9" s="189" t="s">
        <v>167</v>
      </c>
      <c r="P9" s="7" t="s">
        <v>815</v>
      </c>
    </row>
    <row r="10" spans="1:16" x14ac:dyDescent="0.3">
      <c r="A10" s="60" t="s">
        <v>137</v>
      </c>
      <c r="B10" s="193"/>
      <c r="C10" s="193" t="s">
        <v>653</v>
      </c>
      <c r="D10" s="194">
        <v>302</v>
      </c>
      <c r="E10" s="195" t="s">
        <v>10</v>
      </c>
      <c r="F10" s="194"/>
      <c r="G10" s="195" t="s">
        <v>238</v>
      </c>
      <c r="H10" s="193">
        <v>16.100000000000001</v>
      </c>
      <c r="I10" s="193">
        <v>197</v>
      </c>
      <c r="J10" s="196" t="s">
        <v>170</v>
      </c>
      <c r="K10" s="186">
        <f>(H10-9.28)/I10</f>
        <v>3.4619289340101535E-2</v>
      </c>
      <c r="L10" s="193"/>
      <c r="M10" s="193"/>
      <c r="N10" s="194" t="s">
        <v>167</v>
      </c>
      <c r="P10" s="7" t="s">
        <v>814</v>
      </c>
    </row>
    <row r="11" spans="1:16" x14ac:dyDescent="0.3">
      <c r="A11" s="24" t="s">
        <v>140</v>
      </c>
      <c r="B11" s="183"/>
      <c r="C11" s="183" t="s">
        <v>654</v>
      </c>
      <c r="D11" s="184">
        <v>146</v>
      </c>
      <c r="E11" s="185" t="s">
        <v>780</v>
      </c>
      <c r="F11" s="184">
        <v>13.4</v>
      </c>
      <c r="G11" s="185"/>
      <c r="H11" s="186"/>
      <c r="I11" s="186"/>
      <c r="J11" s="187" t="s">
        <v>170</v>
      </c>
      <c r="K11" s="183"/>
      <c r="L11" s="183"/>
      <c r="M11" s="183"/>
      <c r="N11" s="184" t="s">
        <v>169</v>
      </c>
      <c r="P11" s="7" t="s">
        <v>813</v>
      </c>
    </row>
    <row r="12" spans="1:16" x14ac:dyDescent="0.3">
      <c r="A12" s="24" t="s">
        <v>141</v>
      </c>
      <c r="B12" s="183"/>
      <c r="C12" s="183"/>
      <c r="D12" s="184">
        <v>122</v>
      </c>
      <c r="E12" s="185" t="s">
        <v>10</v>
      </c>
      <c r="F12" s="184"/>
      <c r="G12" s="201" t="s">
        <v>182</v>
      </c>
      <c r="H12" s="186">
        <v>46</v>
      </c>
      <c r="I12" s="186">
        <v>1633</v>
      </c>
      <c r="J12" s="187">
        <v>23.2</v>
      </c>
      <c r="K12" s="186">
        <v>58</v>
      </c>
      <c r="L12" s="183"/>
      <c r="M12" s="186"/>
      <c r="N12" s="184" t="s">
        <v>167</v>
      </c>
      <c r="P12" s="7" t="s">
        <v>812</v>
      </c>
    </row>
    <row r="13" spans="1:16" x14ac:dyDescent="0.3">
      <c r="A13" s="24" t="s">
        <v>142</v>
      </c>
      <c r="B13" s="183"/>
      <c r="C13" s="183" t="s">
        <v>655</v>
      </c>
      <c r="D13" s="184">
        <v>420</v>
      </c>
      <c r="E13" s="185" t="s">
        <v>10</v>
      </c>
      <c r="F13" s="184"/>
      <c r="G13" s="201" t="s">
        <v>182</v>
      </c>
      <c r="H13" s="186">
        <v>46</v>
      </c>
      <c r="I13" s="186">
        <v>1633</v>
      </c>
      <c r="J13" s="187">
        <v>23.2</v>
      </c>
      <c r="K13" s="186">
        <v>58</v>
      </c>
      <c r="L13" s="183"/>
      <c r="M13" s="183"/>
      <c r="N13" s="184" t="s">
        <v>167</v>
      </c>
      <c r="P13" s="7" t="s">
        <v>811</v>
      </c>
    </row>
    <row r="14" spans="1:16" x14ac:dyDescent="0.3">
      <c r="A14" s="24" t="s">
        <v>147</v>
      </c>
      <c r="B14" s="183"/>
      <c r="C14" s="183"/>
      <c r="D14" s="184">
        <v>130</v>
      </c>
      <c r="E14" s="185" t="s">
        <v>10</v>
      </c>
      <c r="F14" s="184"/>
      <c r="G14" s="201" t="s">
        <v>182</v>
      </c>
      <c r="H14" s="186">
        <v>46</v>
      </c>
      <c r="I14" s="186">
        <v>1633</v>
      </c>
      <c r="J14" s="187">
        <v>23.2</v>
      </c>
      <c r="K14" s="186">
        <v>58</v>
      </c>
      <c r="L14" s="183"/>
      <c r="M14" s="183"/>
      <c r="N14" s="184" t="s">
        <v>167</v>
      </c>
      <c r="P14" s="7" t="s">
        <v>810</v>
      </c>
    </row>
    <row r="15" spans="1:16" x14ac:dyDescent="0.3">
      <c r="A15" s="24" t="s">
        <v>35</v>
      </c>
      <c r="B15" s="183"/>
      <c r="C15" s="183" t="s">
        <v>656</v>
      </c>
      <c r="D15" s="184">
        <v>347</v>
      </c>
      <c r="E15" s="185" t="s">
        <v>10</v>
      </c>
      <c r="F15" s="184"/>
      <c r="G15" s="201" t="s">
        <v>182</v>
      </c>
      <c r="H15" s="186">
        <v>46</v>
      </c>
      <c r="I15" s="186">
        <v>1633</v>
      </c>
      <c r="J15" s="187">
        <v>23.2</v>
      </c>
      <c r="K15" s="186">
        <v>58</v>
      </c>
      <c r="L15" s="183"/>
      <c r="M15" s="183"/>
      <c r="N15" s="184" t="s">
        <v>167</v>
      </c>
      <c r="P15" s="7" t="s">
        <v>809</v>
      </c>
    </row>
    <row r="16" spans="1:16" s="7" customFormat="1" x14ac:dyDescent="0.3">
      <c r="A16" s="24"/>
      <c r="B16" s="183"/>
      <c r="C16" s="183"/>
      <c r="D16" s="184"/>
      <c r="E16" s="185"/>
      <c r="F16" s="184"/>
      <c r="G16" s="201" t="s">
        <v>47</v>
      </c>
      <c r="H16" s="186">
        <v>46.1</v>
      </c>
      <c r="I16" s="186">
        <v>1633</v>
      </c>
      <c r="J16" s="187">
        <v>23.2</v>
      </c>
      <c r="K16" s="186"/>
      <c r="L16" s="183"/>
      <c r="M16" s="183"/>
      <c r="N16" s="184"/>
      <c r="P16" s="7" t="s">
        <v>808</v>
      </c>
    </row>
    <row r="17" spans="1:16" s="7" customFormat="1" x14ac:dyDescent="0.3">
      <c r="A17" s="24"/>
      <c r="B17" s="183"/>
      <c r="C17" s="183"/>
      <c r="D17" s="184"/>
      <c r="E17" s="185"/>
      <c r="F17" s="184"/>
      <c r="G17" s="201" t="s">
        <v>47</v>
      </c>
      <c r="H17" s="186">
        <v>18.899999999999999</v>
      </c>
      <c r="I17" s="186">
        <v>355</v>
      </c>
      <c r="J17" s="187">
        <v>27</v>
      </c>
      <c r="K17" s="186"/>
      <c r="L17" s="183"/>
      <c r="M17" s="183"/>
      <c r="N17" s="184"/>
      <c r="P17" s="7" t="s">
        <v>807</v>
      </c>
    </row>
    <row r="18" spans="1:16" s="7" customFormat="1" x14ac:dyDescent="0.3">
      <c r="A18" s="24"/>
      <c r="B18" s="183"/>
      <c r="C18" s="183"/>
      <c r="D18" s="184"/>
      <c r="E18" s="185"/>
      <c r="F18" s="184"/>
      <c r="G18" s="201" t="s">
        <v>47</v>
      </c>
      <c r="H18" s="186">
        <v>20.399999999999999</v>
      </c>
      <c r="I18" s="186">
        <v>386</v>
      </c>
      <c r="J18" s="187">
        <v>28.8</v>
      </c>
      <c r="K18" s="186"/>
      <c r="L18" s="183"/>
      <c r="M18" s="183"/>
      <c r="N18" s="184"/>
      <c r="P18" s="7" t="s">
        <v>806</v>
      </c>
    </row>
    <row r="19" spans="1:16" s="7" customFormat="1" x14ac:dyDescent="0.3">
      <c r="A19" s="24"/>
      <c r="B19" s="183"/>
      <c r="C19" s="183"/>
      <c r="D19" s="184"/>
      <c r="E19" s="185"/>
      <c r="F19" s="184"/>
      <c r="G19" s="201" t="s">
        <v>47</v>
      </c>
      <c r="H19" s="186">
        <v>21.1</v>
      </c>
      <c r="I19" s="186">
        <v>416</v>
      </c>
      <c r="J19" s="187">
        <v>28.4</v>
      </c>
      <c r="K19" s="186"/>
      <c r="L19" s="183"/>
      <c r="M19" s="183"/>
      <c r="N19" s="184"/>
      <c r="P19" s="7" t="s">
        <v>805</v>
      </c>
    </row>
    <row r="20" spans="1:16" s="7" customFormat="1" x14ac:dyDescent="0.3">
      <c r="A20" s="24"/>
      <c r="B20" s="183"/>
      <c r="C20" s="183"/>
      <c r="D20" s="184"/>
      <c r="E20" s="185"/>
      <c r="F20" s="184"/>
      <c r="G20" s="201" t="s">
        <v>47</v>
      </c>
      <c r="H20" s="186">
        <v>22.2</v>
      </c>
      <c r="I20" s="186">
        <v>447</v>
      </c>
      <c r="J20" s="187">
        <v>28.9</v>
      </c>
      <c r="K20" s="186"/>
      <c r="L20" s="183"/>
      <c r="M20" s="183"/>
      <c r="N20" s="184"/>
      <c r="P20" s="7" t="s">
        <v>804</v>
      </c>
    </row>
    <row r="21" spans="1:16" s="7" customFormat="1" x14ac:dyDescent="0.3">
      <c r="A21" s="24"/>
      <c r="B21" s="183"/>
      <c r="C21" s="183"/>
      <c r="D21" s="184"/>
      <c r="E21" s="185"/>
      <c r="F21" s="184"/>
      <c r="G21" s="201" t="s">
        <v>47</v>
      </c>
      <c r="H21" s="186">
        <v>23.6</v>
      </c>
      <c r="I21" s="186">
        <v>477</v>
      </c>
      <c r="J21" s="187">
        <v>30</v>
      </c>
      <c r="K21" s="186"/>
      <c r="L21" s="183"/>
      <c r="M21" s="183"/>
      <c r="N21" s="184"/>
      <c r="P21" s="7" t="s">
        <v>803</v>
      </c>
    </row>
    <row r="22" spans="1:16" s="7" customFormat="1" x14ac:dyDescent="0.3">
      <c r="A22" s="24"/>
      <c r="C22" s="183"/>
      <c r="D22" s="184"/>
      <c r="E22" s="185"/>
      <c r="F22" s="184"/>
      <c r="G22" s="201" t="s">
        <v>47</v>
      </c>
      <c r="H22" s="186">
        <v>24.4</v>
      </c>
      <c r="I22" s="186">
        <v>508</v>
      </c>
      <c r="J22" s="187">
        <v>29.7</v>
      </c>
      <c r="K22" s="186"/>
      <c r="L22" s="183"/>
      <c r="M22" s="183"/>
      <c r="N22" s="184"/>
      <c r="P22" s="7" t="s">
        <v>802</v>
      </c>
    </row>
    <row r="23" spans="1:16" s="7" customFormat="1" x14ac:dyDescent="0.3">
      <c r="A23" s="24"/>
      <c r="C23" s="183"/>
      <c r="D23" s="184"/>
      <c r="E23" s="185"/>
      <c r="F23" s="184"/>
      <c r="G23" s="201" t="s">
        <v>47</v>
      </c>
      <c r="H23" s="186">
        <v>24.2</v>
      </c>
      <c r="I23" s="186">
        <v>521</v>
      </c>
      <c r="J23" s="187">
        <v>28.6</v>
      </c>
      <c r="K23" s="186"/>
      <c r="L23" s="183"/>
      <c r="M23" s="183"/>
      <c r="N23" s="184"/>
      <c r="P23" s="7" t="s">
        <v>801</v>
      </c>
    </row>
    <row r="24" spans="1:16" s="7" customFormat="1" x14ac:dyDescent="0.3">
      <c r="A24" s="24"/>
      <c r="C24" s="183"/>
      <c r="D24" s="184"/>
      <c r="E24" s="185"/>
      <c r="F24" s="184"/>
      <c r="G24" s="227" t="s">
        <v>47</v>
      </c>
      <c r="H24" s="228">
        <v>25</v>
      </c>
      <c r="I24" s="228">
        <v>529</v>
      </c>
      <c r="J24" s="229">
        <v>29.7</v>
      </c>
      <c r="K24" s="186">
        <f>(H24-9.28)/I24</f>
        <v>2.9716446124763707E-2</v>
      </c>
      <c r="L24" s="183"/>
      <c r="M24" s="183"/>
      <c r="N24" s="184"/>
      <c r="P24" s="7" t="s">
        <v>800</v>
      </c>
    </row>
    <row r="25" spans="1:16" s="7" customFormat="1" x14ac:dyDescent="0.3">
      <c r="A25" s="24"/>
      <c r="C25" s="183"/>
      <c r="D25" s="184"/>
      <c r="E25" s="185"/>
      <c r="F25" s="184"/>
      <c r="G25" s="201" t="s">
        <v>241</v>
      </c>
      <c r="H25" s="197">
        <v>20</v>
      </c>
      <c r="I25" s="197">
        <v>362.18968809675368</v>
      </c>
      <c r="J25" s="187"/>
      <c r="K25" s="186"/>
      <c r="L25" s="183"/>
      <c r="M25" s="183"/>
      <c r="N25" s="184"/>
      <c r="P25" s="7" t="s">
        <v>799</v>
      </c>
    </row>
    <row r="26" spans="1:16" s="7" customFormat="1" x14ac:dyDescent="0.3">
      <c r="A26" s="24"/>
      <c r="C26" s="183"/>
      <c r="D26" s="184"/>
      <c r="E26" s="185"/>
      <c r="F26" s="184"/>
      <c r="G26" s="201" t="s">
        <v>241</v>
      </c>
      <c r="H26" s="197">
        <v>21.666666666666668</v>
      </c>
      <c r="I26" s="197">
        <v>444.93952896244429</v>
      </c>
      <c r="J26" s="187"/>
      <c r="K26" s="186"/>
      <c r="L26" s="183"/>
      <c r="M26" s="183"/>
      <c r="N26" s="184"/>
      <c r="P26" s="7" t="s">
        <v>798</v>
      </c>
    </row>
    <row r="27" spans="1:16" s="7" customFormat="1" x14ac:dyDescent="0.3">
      <c r="A27" s="24"/>
      <c r="C27" s="183"/>
      <c r="D27" s="184"/>
      <c r="E27" s="185"/>
      <c r="F27" s="184"/>
      <c r="G27" s="201" t="s">
        <v>241</v>
      </c>
      <c r="H27" s="197">
        <v>20.833333333333336</v>
      </c>
      <c r="I27" s="197">
        <v>419.47803946530871</v>
      </c>
      <c r="J27" s="187"/>
      <c r="K27" s="186"/>
      <c r="L27" s="183"/>
      <c r="M27" s="183"/>
      <c r="N27" s="184"/>
      <c r="P27" s="7" t="s">
        <v>797</v>
      </c>
    </row>
    <row r="28" spans="1:16" s="7" customFormat="1" x14ac:dyDescent="0.3">
      <c r="A28" s="24"/>
      <c r="C28" s="183"/>
      <c r="D28" s="184"/>
      <c r="E28" s="185"/>
      <c r="F28" s="184"/>
      <c r="G28" s="201" t="s">
        <v>241</v>
      </c>
      <c r="H28" s="197">
        <v>21.388888888888889</v>
      </c>
      <c r="I28" s="197">
        <v>446.53087205601526</v>
      </c>
      <c r="J28" s="187"/>
      <c r="K28" s="186"/>
      <c r="L28" s="183"/>
      <c r="M28" s="183"/>
      <c r="N28" s="184"/>
      <c r="P28" s="7" t="s">
        <v>796</v>
      </c>
    </row>
    <row r="29" spans="1:16" s="7" customFormat="1" x14ac:dyDescent="0.3">
      <c r="A29" s="24"/>
      <c r="C29" s="183"/>
      <c r="D29" s="184"/>
      <c r="E29" s="185"/>
      <c r="F29" s="184"/>
      <c r="G29" s="201" t="s">
        <v>241</v>
      </c>
      <c r="H29" s="197">
        <v>18.888888888888889</v>
      </c>
      <c r="I29" s="197">
        <v>433.8001273074475</v>
      </c>
      <c r="J29" s="187"/>
      <c r="K29" s="186"/>
      <c r="L29" s="183"/>
      <c r="M29" s="183"/>
      <c r="N29" s="184"/>
      <c r="P29" s="7" t="s">
        <v>795</v>
      </c>
    </row>
    <row r="30" spans="1:16" s="7" customFormat="1" x14ac:dyDescent="0.3">
      <c r="A30" s="24"/>
      <c r="C30" s="183"/>
      <c r="D30" s="184"/>
      <c r="E30" s="185"/>
      <c r="F30" s="184"/>
      <c r="G30" s="201" t="s">
        <v>241</v>
      </c>
      <c r="H30" s="197">
        <v>17.222222222222221</v>
      </c>
      <c r="I30" s="197">
        <v>405.15595162316993</v>
      </c>
      <c r="J30" s="187"/>
      <c r="K30" s="186"/>
      <c r="L30" s="183"/>
      <c r="M30" s="183"/>
      <c r="N30" s="184"/>
      <c r="P30" s="7" t="s">
        <v>794</v>
      </c>
    </row>
    <row r="31" spans="1:16" s="7" customFormat="1" x14ac:dyDescent="0.3">
      <c r="A31" s="24"/>
      <c r="C31" s="183"/>
      <c r="D31" s="184"/>
      <c r="E31" s="185"/>
      <c r="F31" s="184"/>
      <c r="G31" s="201" t="s">
        <v>241</v>
      </c>
      <c r="H31" s="197">
        <v>15.555555555555557</v>
      </c>
      <c r="I31" s="197">
        <v>351.05028644175684</v>
      </c>
      <c r="J31" s="187"/>
      <c r="K31" s="186"/>
      <c r="L31" s="183"/>
      <c r="M31" s="183"/>
      <c r="N31" s="184"/>
      <c r="P31" s="7" t="s">
        <v>793</v>
      </c>
    </row>
    <row r="32" spans="1:16" s="7" customFormat="1" x14ac:dyDescent="0.3">
      <c r="A32" s="24"/>
      <c r="C32" s="183"/>
      <c r="D32" s="184"/>
      <c r="E32" s="185"/>
      <c r="F32" s="184"/>
      <c r="G32" s="201" t="s">
        <v>242</v>
      </c>
      <c r="H32" s="197">
        <v>20.555555555555557</v>
      </c>
      <c r="I32" s="197">
        <v>345.93111856141417</v>
      </c>
      <c r="J32" s="187"/>
      <c r="K32" s="186"/>
      <c r="L32" s="183"/>
      <c r="M32" s="183"/>
      <c r="N32" s="184"/>
      <c r="P32" s="7" t="s">
        <v>792</v>
      </c>
    </row>
    <row r="33" spans="1:16" s="7" customFormat="1" x14ac:dyDescent="0.3">
      <c r="A33" s="24"/>
      <c r="C33" s="183"/>
      <c r="D33" s="184"/>
      <c r="E33" s="185"/>
      <c r="F33" s="184"/>
      <c r="G33" s="201" t="s">
        <v>242</v>
      </c>
      <c r="H33" s="197">
        <v>22.222222222222221</v>
      </c>
      <c r="I33" s="197">
        <v>428.2231027125876</v>
      </c>
      <c r="J33" s="187"/>
      <c r="K33" s="186"/>
      <c r="L33" s="183"/>
      <c r="M33" s="183"/>
      <c r="N33" s="184"/>
      <c r="P33" s="7" t="s">
        <v>791</v>
      </c>
    </row>
    <row r="34" spans="1:16" s="7" customFormat="1" x14ac:dyDescent="0.3">
      <c r="A34" s="24"/>
      <c r="C34" s="183"/>
      <c r="D34" s="184"/>
      <c r="E34" s="185"/>
      <c r="F34" s="184"/>
      <c r="G34" s="201" t="s">
        <v>242</v>
      </c>
      <c r="H34" s="197">
        <v>20.833333333333332</v>
      </c>
      <c r="I34" s="197">
        <v>400.79244132886316</v>
      </c>
      <c r="J34" s="187"/>
      <c r="K34" s="186"/>
      <c r="L34" s="183"/>
      <c r="M34" s="183"/>
      <c r="N34" s="184"/>
      <c r="P34" s="7" t="s">
        <v>790</v>
      </c>
    </row>
    <row r="35" spans="1:16" s="7" customFormat="1" x14ac:dyDescent="0.3">
      <c r="A35" s="24"/>
      <c r="C35" s="183"/>
      <c r="D35" s="184"/>
      <c r="E35" s="185"/>
      <c r="F35" s="184"/>
      <c r="G35" s="201" t="s">
        <v>242</v>
      </c>
      <c r="H35" s="197">
        <v>21.388888888888889</v>
      </c>
      <c r="I35" s="197">
        <v>426.69917708015845</v>
      </c>
      <c r="J35" s="187"/>
      <c r="K35" s="186"/>
      <c r="L35" s="183"/>
      <c r="M35" s="183"/>
      <c r="N35" s="184"/>
      <c r="P35" s="7" t="s">
        <v>789</v>
      </c>
    </row>
    <row r="36" spans="1:16" s="7" customFormat="1" x14ac:dyDescent="0.3">
      <c r="A36" s="24"/>
      <c r="C36" s="183"/>
      <c r="D36" s="184"/>
      <c r="E36" s="185"/>
      <c r="F36" s="184"/>
      <c r="G36" s="201" t="s">
        <v>242</v>
      </c>
      <c r="H36" s="197">
        <v>20</v>
      </c>
      <c r="I36" s="197">
        <v>412.67906126181043</v>
      </c>
      <c r="J36" s="187"/>
      <c r="K36" s="186"/>
      <c r="L36" s="183"/>
      <c r="M36" s="183"/>
      <c r="N36" s="184"/>
      <c r="P36" s="7" t="s">
        <v>788</v>
      </c>
    </row>
    <row r="37" spans="1:16" s="7" customFormat="1" x14ac:dyDescent="0.3">
      <c r="A37" s="24"/>
      <c r="C37" s="183"/>
      <c r="D37" s="184"/>
      <c r="E37" s="185"/>
      <c r="F37" s="184"/>
      <c r="G37" s="201" t="s">
        <v>242</v>
      </c>
      <c r="H37" s="197">
        <v>20</v>
      </c>
      <c r="I37" s="197">
        <v>430.35659859798841</v>
      </c>
      <c r="J37" s="187"/>
      <c r="K37" s="186"/>
      <c r="L37" s="183"/>
      <c r="M37" s="183"/>
      <c r="N37" s="184"/>
    </row>
    <row r="38" spans="1:16" s="7" customFormat="1" x14ac:dyDescent="0.3">
      <c r="A38" s="24"/>
      <c r="C38" s="183"/>
      <c r="D38" s="184"/>
      <c r="E38" s="185"/>
      <c r="F38" s="184"/>
      <c r="G38" s="201" t="s">
        <v>242</v>
      </c>
      <c r="H38" s="197">
        <v>20</v>
      </c>
      <c r="I38" s="197">
        <v>441.93843340444982</v>
      </c>
      <c r="J38" s="187"/>
      <c r="K38" s="186"/>
      <c r="L38" s="183"/>
      <c r="M38" s="183"/>
      <c r="N38" s="184"/>
      <c r="P38" s="2" t="s">
        <v>787</v>
      </c>
    </row>
    <row r="39" spans="1:16" s="7" customFormat="1" x14ac:dyDescent="0.3">
      <c r="A39" s="24"/>
      <c r="B39" s="183"/>
      <c r="C39" s="183"/>
      <c r="D39" s="184"/>
      <c r="E39" s="185"/>
      <c r="F39" s="184"/>
      <c r="G39" s="201" t="s">
        <v>242</v>
      </c>
      <c r="H39" s="197">
        <v>18.888888888888889</v>
      </c>
      <c r="I39" s="197">
        <v>414.50777202072538</v>
      </c>
      <c r="J39" s="187"/>
      <c r="K39" s="186"/>
      <c r="L39" s="183"/>
      <c r="M39" s="183"/>
      <c r="N39" s="184"/>
      <c r="P39" s="7" t="s">
        <v>786</v>
      </c>
    </row>
    <row r="40" spans="1:16" s="7" customFormat="1" x14ac:dyDescent="0.3">
      <c r="A40" s="24"/>
      <c r="B40" s="183"/>
      <c r="C40" s="183"/>
      <c r="D40" s="184"/>
      <c r="E40" s="185"/>
      <c r="F40" s="184"/>
      <c r="G40" s="201" t="s">
        <v>242</v>
      </c>
      <c r="H40" s="197">
        <v>18.888888888888889</v>
      </c>
      <c r="I40" s="197">
        <v>423.04175556232855</v>
      </c>
      <c r="J40" s="187"/>
      <c r="K40" s="186"/>
      <c r="L40" s="183"/>
      <c r="M40" s="183"/>
      <c r="N40" s="184"/>
      <c r="P40" s="7" t="s">
        <v>785</v>
      </c>
    </row>
    <row r="41" spans="1:16" s="7" customFormat="1" x14ac:dyDescent="0.3">
      <c r="A41" s="24"/>
      <c r="B41" s="183"/>
      <c r="C41" s="183"/>
      <c r="D41" s="184"/>
      <c r="E41" s="185"/>
      <c r="F41" s="184"/>
      <c r="G41" s="201" t="s">
        <v>242</v>
      </c>
      <c r="H41" s="197">
        <v>21.666666666666668</v>
      </c>
      <c r="I41" s="197">
        <v>577.5678146906431</v>
      </c>
      <c r="J41" s="187"/>
      <c r="K41" s="186"/>
      <c r="L41" s="183"/>
      <c r="M41" s="183"/>
      <c r="N41" s="184"/>
      <c r="P41" s="7" t="s">
        <v>784</v>
      </c>
    </row>
    <row r="42" spans="1:16" s="7" customFormat="1" x14ac:dyDescent="0.3">
      <c r="A42" s="24"/>
      <c r="B42" s="183"/>
      <c r="C42" s="183"/>
      <c r="D42" s="184"/>
      <c r="E42" s="185"/>
      <c r="F42" s="184"/>
      <c r="G42" s="201" t="s">
        <v>242</v>
      </c>
      <c r="H42" s="197">
        <v>17.222222222222221</v>
      </c>
      <c r="I42" s="197">
        <v>387.07711063700089</v>
      </c>
      <c r="J42" s="187"/>
      <c r="K42" s="186"/>
      <c r="L42" s="183"/>
      <c r="M42" s="183"/>
      <c r="N42" s="184"/>
    </row>
    <row r="43" spans="1:16" s="7" customFormat="1" x14ac:dyDescent="0.3">
      <c r="A43" s="24"/>
      <c r="B43" s="183"/>
      <c r="C43" s="183"/>
      <c r="D43" s="184"/>
      <c r="E43" s="185"/>
      <c r="F43" s="184"/>
      <c r="G43" s="201" t="s">
        <v>242</v>
      </c>
      <c r="H43" s="197">
        <v>17.222222222222221</v>
      </c>
      <c r="I43" s="197">
        <v>414.50777202072538</v>
      </c>
      <c r="J43" s="187"/>
      <c r="K43" s="186"/>
      <c r="L43" s="183"/>
      <c r="M43" s="183"/>
      <c r="N43" s="184"/>
    </row>
    <row r="44" spans="1:16" s="7" customFormat="1" x14ac:dyDescent="0.3">
      <c r="A44" s="24"/>
      <c r="B44" s="183"/>
      <c r="C44" s="183"/>
      <c r="D44" s="184"/>
      <c r="E44" s="185"/>
      <c r="F44" s="184"/>
      <c r="G44" s="201" t="s">
        <v>242</v>
      </c>
      <c r="H44" s="197">
        <v>16.666666666666668</v>
      </c>
      <c r="I44" s="197">
        <v>402.31636696129226</v>
      </c>
      <c r="J44" s="187"/>
      <c r="K44" s="186"/>
      <c r="L44" s="183"/>
      <c r="M44" s="183"/>
      <c r="N44" s="184"/>
    </row>
    <row r="45" spans="1:16" s="7" customFormat="1" x14ac:dyDescent="0.3">
      <c r="A45" s="24"/>
      <c r="B45" s="183"/>
      <c r="C45" s="183"/>
      <c r="D45" s="184"/>
      <c r="E45" s="185"/>
      <c r="F45" s="184"/>
      <c r="G45" s="201" t="s">
        <v>242</v>
      </c>
      <c r="H45" s="197">
        <v>15.555555555555555</v>
      </c>
      <c r="I45" s="197">
        <v>335.26363913441025</v>
      </c>
      <c r="J45" s="187"/>
      <c r="K45" s="186"/>
      <c r="L45" s="183"/>
      <c r="M45" s="183"/>
      <c r="N45" s="184"/>
    </row>
    <row r="46" spans="1:16" s="7" customFormat="1" x14ac:dyDescent="0.3">
      <c r="A46" s="24"/>
      <c r="B46" s="183"/>
      <c r="C46" s="183"/>
      <c r="D46" s="184"/>
      <c r="E46" s="185"/>
      <c r="F46" s="184"/>
      <c r="G46" s="201" t="s">
        <v>242</v>
      </c>
      <c r="H46" s="197">
        <v>14.722222222222221</v>
      </c>
      <c r="I46" s="197">
        <v>329.16793660469369</v>
      </c>
      <c r="J46" s="187"/>
      <c r="K46" s="186"/>
      <c r="L46" s="183"/>
      <c r="M46" s="183"/>
      <c r="N46" s="184"/>
    </row>
    <row r="47" spans="1:16" s="7" customFormat="1" x14ac:dyDescent="0.3">
      <c r="A47" s="24"/>
      <c r="B47" s="183"/>
      <c r="C47" s="183"/>
      <c r="D47" s="184"/>
      <c r="E47" s="185"/>
      <c r="F47" s="184"/>
      <c r="G47" s="201" t="s">
        <v>242</v>
      </c>
      <c r="H47" s="197">
        <v>15.277777777777779</v>
      </c>
      <c r="I47" s="197">
        <v>387.07711063700089</v>
      </c>
      <c r="J47" s="187"/>
      <c r="K47" s="186"/>
      <c r="L47" s="183"/>
      <c r="M47" s="183"/>
      <c r="N47" s="184"/>
    </row>
    <row r="48" spans="1:16" s="7" customFormat="1" x14ac:dyDescent="0.3">
      <c r="A48" s="24"/>
      <c r="B48" s="183"/>
      <c r="C48" s="183"/>
      <c r="D48" s="184"/>
      <c r="E48" s="185"/>
      <c r="F48" s="184"/>
      <c r="G48" s="201" t="s">
        <v>243</v>
      </c>
      <c r="H48" s="197">
        <v>25</v>
      </c>
      <c r="I48" s="197">
        <v>550.60471037555703</v>
      </c>
      <c r="J48" s="187"/>
      <c r="K48" s="186"/>
      <c r="L48" s="183"/>
      <c r="M48" s="183"/>
      <c r="N48" s="184"/>
    </row>
    <row r="49" spans="1:14" s="7" customFormat="1" x14ac:dyDescent="0.3">
      <c r="A49" s="24"/>
      <c r="B49" s="183"/>
      <c r="C49" s="183"/>
      <c r="D49" s="184"/>
      <c r="E49" s="185"/>
      <c r="F49" s="184"/>
      <c r="G49" s="201" t="s">
        <v>243</v>
      </c>
      <c r="H49" s="197">
        <v>22.222222222222221</v>
      </c>
      <c r="I49" s="197">
        <v>464.67218332272438</v>
      </c>
      <c r="J49" s="187"/>
      <c r="K49" s="186"/>
      <c r="L49" s="183"/>
      <c r="M49" s="183"/>
      <c r="N49" s="184"/>
    </row>
    <row r="50" spans="1:14" s="7" customFormat="1" x14ac:dyDescent="0.3">
      <c r="A50" s="24"/>
      <c r="B50" s="183"/>
      <c r="C50" s="183"/>
      <c r="D50" s="184"/>
      <c r="E50" s="185"/>
      <c r="F50" s="184"/>
      <c r="G50" s="201" t="s">
        <v>243</v>
      </c>
      <c r="H50" s="197">
        <v>18.888888888888889</v>
      </c>
      <c r="I50" s="197">
        <v>369.19159770846591</v>
      </c>
      <c r="J50" s="187"/>
      <c r="K50" s="186"/>
      <c r="L50" s="183"/>
      <c r="M50" s="183"/>
      <c r="N50" s="184"/>
    </row>
    <row r="51" spans="1:14" s="7" customFormat="1" x14ac:dyDescent="0.3">
      <c r="A51" s="24"/>
      <c r="B51" s="183"/>
      <c r="C51" s="183"/>
      <c r="D51" s="184"/>
      <c r="E51" s="185"/>
      <c r="F51" s="184"/>
      <c r="G51" s="201" t="s">
        <v>243</v>
      </c>
      <c r="H51" s="197">
        <v>24.444444444444446</v>
      </c>
      <c r="I51" s="197">
        <v>544.23933800127304</v>
      </c>
      <c r="J51" s="187"/>
      <c r="K51" s="186"/>
      <c r="L51" s="183"/>
      <c r="M51" s="183"/>
      <c r="N51" s="184"/>
    </row>
    <row r="52" spans="1:14" s="7" customFormat="1" x14ac:dyDescent="0.3">
      <c r="A52" s="24"/>
      <c r="B52" s="183"/>
      <c r="C52" s="183"/>
      <c r="D52" s="184"/>
      <c r="E52" s="185"/>
      <c r="F52" s="184"/>
      <c r="G52" s="201" t="s">
        <v>243</v>
      </c>
      <c r="H52" s="197">
        <v>23.611111111111111</v>
      </c>
      <c r="I52" s="197">
        <v>530.23551877784848</v>
      </c>
      <c r="J52" s="187"/>
      <c r="K52" s="186"/>
      <c r="L52" s="183"/>
      <c r="M52" s="183"/>
      <c r="N52" s="184"/>
    </row>
    <row r="53" spans="1:14" s="7" customFormat="1" x14ac:dyDescent="0.3">
      <c r="A53" s="24"/>
      <c r="B53" s="183"/>
      <c r="C53" s="183"/>
      <c r="D53" s="184"/>
      <c r="E53" s="185"/>
      <c r="F53" s="184"/>
      <c r="G53" s="201" t="s">
        <v>243</v>
      </c>
      <c r="H53" s="197">
        <v>23.888888888888889</v>
      </c>
      <c r="I53" s="197">
        <v>552.51432208784217</v>
      </c>
      <c r="J53" s="187"/>
      <c r="K53" s="186"/>
      <c r="L53" s="183"/>
      <c r="M53" s="183"/>
      <c r="N53" s="184"/>
    </row>
    <row r="54" spans="1:14" s="7" customFormat="1" x14ac:dyDescent="0.3">
      <c r="A54" s="24"/>
      <c r="B54" s="183"/>
      <c r="C54" s="183"/>
      <c r="D54" s="184"/>
      <c r="E54" s="185"/>
      <c r="F54" s="184"/>
      <c r="G54" s="201" t="s">
        <v>243</v>
      </c>
      <c r="H54" s="197">
        <v>22.222222222222221</v>
      </c>
      <c r="I54" s="197">
        <v>498.40865690642903</v>
      </c>
      <c r="J54" s="187"/>
      <c r="K54" s="186"/>
      <c r="L54" s="183"/>
      <c r="M54" s="183"/>
      <c r="N54" s="184"/>
    </row>
    <row r="55" spans="1:14" s="7" customFormat="1" x14ac:dyDescent="0.3">
      <c r="A55" s="24"/>
      <c r="B55" s="183"/>
      <c r="C55" s="183"/>
      <c r="D55" s="184"/>
      <c r="E55" s="185"/>
      <c r="F55" s="184"/>
      <c r="G55" s="201" t="s">
        <v>243</v>
      </c>
      <c r="H55" s="197">
        <v>20.388888888888893</v>
      </c>
      <c r="I55" s="197">
        <v>434.75493316359007</v>
      </c>
      <c r="J55" s="187"/>
      <c r="K55" s="186"/>
      <c r="L55" s="183"/>
      <c r="M55" s="183"/>
      <c r="N55" s="184"/>
    </row>
    <row r="56" spans="1:14" s="7" customFormat="1" x14ac:dyDescent="0.3">
      <c r="A56" s="24"/>
      <c r="B56" s="183"/>
      <c r="C56" s="183"/>
      <c r="D56" s="184"/>
      <c r="E56" s="185"/>
      <c r="F56" s="184"/>
      <c r="G56" s="201" t="s">
        <v>243</v>
      </c>
      <c r="H56" s="197">
        <v>21.111111111111111</v>
      </c>
      <c r="I56" s="197">
        <v>466.58179503500958</v>
      </c>
      <c r="J56" s="187"/>
      <c r="K56" s="186"/>
      <c r="L56" s="183"/>
      <c r="M56" s="183"/>
      <c r="N56" s="184"/>
    </row>
    <row r="57" spans="1:14" s="7" customFormat="1" x14ac:dyDescent="0.3">
      <c r="A57" s="24"/>
      <c r="B57" s="183"/>
      <c r="C57" s="183"/>
      <c r="D57" s="184"/>
      <c r="E57" s="185"/>
      <c r="F57" s="184"/>
      <c r="G57" s="201" t="s">
        <v>243</v>
      </c>
      <c r="H57" s="197">
        <v>18.888888888888889</v>
      </c>
      <c r="I57" s="197">
        <v>402.92807129217061</v>
      </c>
      <c r="J57" s="187"/>
      <c r="K57" s="186"/>
      <c r="L57" s="183"/>
      <c r="M57" s="183"/>
      <c r="N57" s="184"/>
    </row>
    <row r="58" spans="1:14" x14ac:dyDescent="0.3">
      <c r="A58" s="24" t="s">
        <v>144</v>
      </c>
      <c r="B58" s="183"/>
      <c r="C58" s="183" t="s">
        <v>657</v>
      </c>
      <c r="D58" s="184">
        <v>194</v>
      </c>
      <c r="E58" s="185"/>
      <c r="F58" s="184"/>
      <c r="G58" s="185"/>
      <c r="H58" s="186"/>
      <c r="I58" s="186"/>
      <c r="J58" s="187"/>
      <c r="K58" s="183"/>
      <c r="L58" s="183"/>
      <c r="M58" s="183"/>
      <c r="N58" s="184"/>
    </row>
    <row r="59" spans="1:14" x14ac:dyDescent="0.3">
      <c r="A59" s="25" t="s">
        <v>148</v>
      </c>
      <c r="B59" s="183"/>
      <c r="C59" s="183" t="s">
        <v>658</v>
      </c>
      <c r="D59" s="184">
        <v>161</v>
      </c>
      <c r="E59" s="185"/>
      <c r="F59" s="184"/>
      <c r="G59" s="185"/>
      <c r="H59" s="186"/>
      <c r="I59" s="186"/>
      <c r="J59" s="187"/>
      <c r="K59" s="183"/>
      <c r="L59" s="183"/>
      <c r="M59" s="183"/>
      <c r="N59" s="184"/>
    </row>
    <row r="60" spans="1:14" x14ac:dyDescent="0.3">
      <c r="A60" s="24" t="s">
        <v>149</v>
      </c>
      <c r="B60" s="183"/>
      <c r="C60" s="183" t="s">
        <v>659</v>
      </c>
      <c r="D60" s="184">
        <v>150</v>
      </c>
      <c r="E60" s="185"/>
      <c r="F60" s="184"/>
      <c r="G60" s="185"/>
      <c r="H60" s="186"/>
      <c r="I60" s="186"/>
      <c r="J60" s="187"/>
      <c r="K60" s="183"/>
      <c r="L60" s="183"/>
      <c r="M60" s="183"/>
      <c r="N60" s="184"/>
    </row>
    <row r="61" spans="1:14" x14ac:dyDescent="0.3">
      <c r="A61" s="24" t="s">
        <v>152</v>
      </c>
      <c r="B61" s="183"/>
      <c r="C61" s="183" t="s">
        <v>660</v>
      </c>
      <c r="D61" s="184">
        <v>121</v>
      </c>
      <c r="E61" s="185" t="s">
        <v>10</v>
      </c>
      <c r="F61" s="184"/>
      <c r="G61" s="185"/>
      <c r="H61" s="186"/>
      <c r="I61" s="186"/>
      <c r="J61" s="187"/>
      <c r="K61" s="183"/>
      <c r="L61" s="183"/>
      <c r="M61" s="183"/>
      <c r="N61" s="184"/>
    </row>
    <row r="62" spans="1:14" x14ac:dyDescent="0.3">
      <c r="A62" s="26" t="s">
        <v>164</v>
      </c>
      <c r="B62" s="198"/>
      <c r="C62" s="198"/>
      <c r="D62" s="199">
        <v>269</v>
      </c>
      <c r="E62" s="185" t="s">
        <v>10</v>
      </c>
      <c r="F62" s="184"/>
      <c r="G62" s="185"/>
      <c r="H62" s="186"/>
      <c r="I62" s="186"/>
      <c r="J62" s="187"/>
      <c r="K62" s="183"/>
      <c r="L62" s="183"/>
      <c r="M62" s="183"/>
      <c r="N62" s="184"/>
    </row>
    <row r="63" spans="1:14" x14ac:dyDescent="0.3">
      <c r="A63" s="25" t="s">
        <v>163</v>
      </c>
      <c r="B63" s="183"/>
      <c r="C63" s="183" t="s">
        <v>661</v>
      </c>
      <c r="D63" s="184">
        <v>490</v>
      </c>
      <c r="E63" s="185" t="s">
        <v>179</v>
      </c>
      <c r="F63" s="184"/>
      <c r="G63" s="185" t="s">
        <v>195</v>
      </c>
      <c r="H63" s="186">
        <v>44.8</v>
      </c>
      <c r="I63" s="186">
        <v>1322</v>
      </c>
      <c r="J63" s="187">
        <v>26.8</v>
      </c>
      <c r="K63" s="183"/>
      <c r="L63" s="183"/>
      <c r="M63" s="183"/>
      <c r="N63" s="184"/>
    </row>
    <row r="64" spans="1:14" s="7" customFormat="1" x14ac:dyDescent="0.3">
      <c r="A64" s="25"/>
      <c r="B64" s="183"/>
      <c r="C64" s="183" t="s">
        <v>662</v>
      </c>
      <c r="D64" s="184"/>
      <c r="E64" s="185"/>
      <c r="F64" s="184"/>
      <c r="G64" s="185" t="s">
        <v>195</v>
      </c>
      <c r="H64" s="186">
        <v>68.900000000000006</v>
      </c>
      <c r="I64" s="186">
        <v>1768</v>
      </c>
      <c r="J64" s="187">
        <v>33.4</v>
      </c>
      <c r="K64" s="183"/>
      <c r="L64" s="183"/>
      <c r="M64" s="183"/>
      <c r="N64" s="184"/>
    </row>
    <row r="65" spans="1:14" s="7" customFormat="1" x14ac:dyDescent="0.3">
      <c r="A65" s="25"/>
      <c r="B65" s="183"/>
      <c r="C65" s="183" t="s">
        <v>663</v>
      </c>
      <c r="D65" s="184"/>
      <c r="E65" s="185"/>
      <c r="F65" s="184"/>
      <c r="G65" s="185" t="s">
        <v>239</v>
      </c>
      <c r="H65" s="186">
        <v>23.3</v>
      </c>
      <c r="I65" s="186">
        <v>382</v>
      </c>
      <c r="J65" s="187"/>
      <c r="K65" s="183"/>
      <c r="L65" s="183"/>
      <c r="M65" s="183"/>
      <c r="N65" s="184"/>
    </row>
    <row r="66" spans="1:14" s="7" customFormat="1" x14ac:dyDescent="0.3">
      <c r="A66" s="25"/>
      <c r="B66" s="183"/>
      <c r="C66" s="183" t="s">
        <v>664</v>
      </c>
      <c r="D66" s="184"/>
      <c r="E66" s="185"/>
      <c r="F66" s="184"/>
      <c r="G66" s="185" t="s">
        <v>240</v>
      </c>
      <c r="H66" s="39">
        <v>23.9</v>
      </c>
      <c r="I66" s="39">
        <v>1365</v>
      </c>
      <c r="J66" s="202">
        <v>10.3</v>
      </c>
      <c r="K66" s="183"/>
      <c r="L66" s="183"/>
      <c r="M66" s="183"/>
      <c r="N66" s="184"/>
    </row>
    <row r="67" spans="1:14" s="7" customFormat="1" x14ac:dyDescent="0.3">
      <c r="A67" s="25"/>
      <c r="B67" s="183"/>
      <c r="C67" s="183"/>
      <c r="D67" s="184"/>
      <c r="E67" s="185"/>
      <c r="F67" s="184"/>
      <c r="G67" s="185" t="s">
        <v>240</v>
      </c>
      <c r="H67" s="39">
        <v>26.1</v>
      </c>
      <c r="I67" s="39">
        <v>1514</v>
      </c>
      <c r="J67" s="202">
        <v>10.8</v>
      </c>
      <c r="K67" s="183"/>
      <c r="L67" s="183"/>
      <c r="M67" s="183"/>
      <c r="N67" s="184"/>
    </row>
    <row r="68" spans="1:14" s="7" customFormat="1" x14ac:dyDescent="0.3">
      <c r="A68" s="25"/>
      <c r="B68" s="183"/>
      <c r="C68" s="183"/>
      <c r="D68" s="184"/>
      <c r="E68" s="185"/>
      <c r="F68" s="184"/>
      <c r="G68" s="185" t="s">
        <v>244</v>
      </c>
      <c r="H68" s="61">
        <v>26.1111111111111</v>
      </c>
      <c r="I68" s="61">
        <v>485.04137492043287</v>
      </c>
      <c r="J68" s="202"/>
      <c r="K68" s="183"/>
      <c r="L68" s="183"/>
      <c r="M68" s="183"/>
      <c r="N68" s="184"/>
    </row>
    <row r="69" spans="1:14" s="7" customFormat="1" x14ac:dyDescent="0.3">
      <c r="A69" s="25"/>
      <c r="B69" s="183"/>
      <c r="C69" s="183"/>
      <c r="D69" s="184"/>
      <c r="E69" s="185"/>
      <c r="F69" s="184"/>
      <c r="G69" s="185" t="s">
        <v>245</v>
      </c>
      <c r="H69" s="61">
        <v>23.888888888888889</v>
      </c>
      <c r="I69" s="61">
        <v>437.61935073201784</v>
      </c>
      <c r="J69" s="202"/>
      <c r="K69" s="183"/>
      <c r="L69" s="183"/>
      <c r="M69" s="183"/>
      <c r="N69" s="184"/>
    </row>
    <row r="70" spans="1:14" s="7" customFormat="1" x14ac:dyDescent="0.3">
      <c r="A70" s="25"/>
      <c r="B70" s="183"/>
      <c r="C70" s="183"/>
      <c r="D70" s="184"/>
      <c r="E70" s="185"/>
      <c r="F70" s="184"/>
      <c r="G70" s="185" t="s">
        <v>246</v>
      </c>
      <c r="H70" s="61">
        <v>26.111111111111111</v>
      </c>
      <c r="I70" s="61">
        <v>481.85868873329093</v>
      </c>
      <c r="J70" s="202"/>
      <c r="K70" s="183"/>
      <c r="L70" s="183"/>
      <c r="M70" s="183"/>
      <c r="N70" s="184"/>
    </row>
    <row r="71" spans="1:14" s="7" customFormat="1" ht="15" thickBot="1" x14ac:dyDescent="0.35">
      <c r="A71" s="62"/>
      <c r="B71" s="188"/>
      <c r="C71" s="188"/>
      <c r="D71" s="189"/>
      <c r="E71" s="190"/>
      <c r="F71" s="189"/>
      <c r="G71" s="190" t="s">
        <v>247</v>
      </c>
      <c r="H71" s="63">
        <v>23.888888888888889</v>
      </c>
      <c r="I71" s="63">
        <v>434.4366645448759</v>
      </c>
      <c r="J71" s="203"/>
      <c r="K71" s="188"/>
      <c r="L71" s="188"/>
      <c r="M71" s="188"/>
      <c r="N71" s="189"/>
    </row>
    <row r="72" spans="1:14" x14ac:dyDescent="0.3">
      <c r="A72" s="66" t="s">
        <v>146</v>
      </c>
      <c r="B72" s="193" t="s">
        <v>199</v>
      </c>
      <c r="C72" s="193"/>
      <c r="D72" s="194">
        <v>252</v>
      </c>
      <c r="E72" s="195"/>
      <c r="F72" s="194"/>
      <c r="G72" s="195"/>
      <c r="H72" s="200">
        <v>11.8</v>
      </c>
      <c r="I72" s="200">
        <v>350</v>
      </c>
      <c r="J72" s="196">
        <v>6</v>
      </c>
      <c r="K72" s="193"/>
      <c r="L72" s="193"/>
      <c r="M72" s="193"/>
      <c r="N72" s="194"/>
    </row>
    <row r="73" spans="1:14" x14ac:dyDescent="0.3">
      <c r="A73" s="27" t="s">
        <v>154</v>
      </c>
      <c r="B73" s="183" t="s">
        <v>204</v>
      </c>
      <c r="C73" s="183"/>
      <c r="D73" s="184">
        <v>1173</v>
      </c>
      <c r="E73" s="185" t="s">
        <v>170</v>
      </c>
      <c r="F73" s="184"/>
      <c r="G73" s="185"/>
      <c r="H73" s="186">
        <v>36.700000000000003</v>
      </c>
      <c r="I73" s="186">
        <v>1175</v>
      </c>
      <c r="J73" s="187">
        <v>23.3</v>
      </c>
      <c r="K73" s="183"/>
      <c r="L73" s="183"/>
      <c r="M73" s="183"/>
      <c r="N73" s="184"/>
    </row>
    <row r="74" spans="1:14" x14ac:dyDescent="0.3">
      <c r="A74" s="27" t="s">
        <v>155</v>
      </c>
      <c r="B74" s="183" t="s">
        <v>200</v>
      </c>
      <c r="C74" s="183"/>
      <c r="D74" s="184">
        <v>750</v>
      </c>
      <c r="E74" s="185" t="s">
        <v>187</v>
      </c>
      <c r="F74" s="184">
        <v>11.4</v>
      </c>
      <c r="G74" s="185"/>
      <c r="H74" s="186">
        <v>36</v>
      </c>
      <c r="I74" s="186">
        <v>691</v>
      </c>
      <c r="J74" s="187">
        <v>38.4</v>
      </c>
      <c r="K74" s="183"/>
      <c r="L74" s="183"/>
      <c r="M74" s="183"/>
      <c r="N74" s="184"/>
    </row>
    <row r="75" spans="1:14" x14ac:dyDescent="0.3">
      <c r="A75" s="27" t="s">
        <v>675</v>
      </c>
      <c r="B75" s="183" t="s">
        <v>198</v>
      </c>
      <c r="C75" s="183"/>
      <c r="D75" s="184">
        <v>1300</v>
      </c>
      <c r="E75" s="185" t="s">
        <v>189</v>
      </c>
      <c r="F75" s="184">
        <v>13.9</v>
      </c>
      <c r="G75" s="185"/>
      <c r="H75" s="186">
        <v>30</v>
      </c>
      <c r="I75" s="186">
        <v>883</v>
      </c>
      <c r="J75" s="187">
        <v>24.1</v>
      </c>
      <c r="K75" s="183"/>
      <c r="L75" s="183"/>
      <c r="M75" s="183"/>
      <c r="N75" s="184" t="s">
        <v>173</v>
      </c>
    </row>
    <row r="76" spans="1:14" s="7" customFormat="1" x14ac:dyDescent="0.3">
      <c r="A76" s="27" t="s">
        <v>675</v>
      </c>
      <c r="B76" s="183"/>
      <c r="C76" s="183"/>
      <c r="D76" s="184"/>
      <c r="E76" s="185"/>
      <c r="F76" s="184"/>
      <c r="G76" s="185"/>
      <c r="H76" s="186">
        <v>29</v>
      </c>
      <c r="I76" s="186">
        <v>874</v>
      </c>
      <c r="J76" s="187"/>
      <c r="K76" s="183"/>
      <c r="L76" s="183"/>
      <c r="M76" s="183"/>
      <c r="N76" s="184"/>
    </row>
    <row r="77" spans="1:14" s="7" customFormat="1" ht="15" thickBot="1" x14ac:dyDescent="0.35">
      <c r="A77" s="27" t="s">
        <v>676</v>
      </c>
      <c r="B77" s="188"/>
      <c r="C77" s="188"/>
      <c r="D77" s="189"/>
      <c r="E77" s="190"/>
      <c r="F77" s="189"/>
      <c r="G77" s="190"/>
      <c r="H77" s="191">
        <v>44</v>
      </c>
      <c r="I77" s="191">
        <v>1104</v>
      </c>
      <c r="J77" s="192"/>
      <c r="K77" s="188"/>
      <c r="L77" s="188"/>
      <c r="M77" s="188"/>
      <c r="N77" s="189"/>
    </row>
    <row r="78" spans="1:14" x14ac:dyDescent="0.3">
      <c r="A78" s="64" t="s">
        <v>145</v>
      </c>
      <c r="B78" s="193" t="s">
        <v>207</v>
      </c>
      <c r="C78" s="193"/>
      <c r="D78" s="194">
        <v>107</v>
      </c>
      <c r="E78" s="195" t="s">
        <v>185</v>
      </c>
      <c r="F78" s="194">
        <v>14.2</v>
      </c>
      <c r="G78" s="193" t="s">
        <v>180</v>
      </c>
      <c r="H78" s="193">
        <v>841</v>
      </c>
      <c r="I78" s="193">
        <v>29</v>
      </c>
      <c r="J78" s="196">
        <v>23.8</v>
      </c>
      <c r="K78" s="193"/>
      <c r="L78" s="193"/>
      <c r="M78" s="193"/>
      <c r="N78" s="194"/>
    </row>
    <row r="79" spans="1:14" x14ac:dyDescent="0.3">
      <c r="A79" s="28" t="s">
        <v>156</v>
      </c>
      <c r="B79" s="183"/>
      <c r="C79" s="183"/>
      <c r="D79" s="184">
        <v>132</v>
      </c>
      <c r="E79" s="185" t="s">
        <v>188</v>
      </c>
      <c r="F79" s="184">
        <v>12.3</v>
      </c>
      <c r="G79" s="185" t="s">
        <v>56</v>
      </c>
      <c r="H79" s="186"/>
      <c r="I79" s="186"/>
      <c r="J79" s="187"/>
      <c r="K79" s="183"/>
      <c r="L79" s="183"/>
      <c r="M79" s="183"/>
      <c r="N79" s="184"/>
    </row>
    <row r="80" spans="1:14" x14ac:dyDescent="0.3">
      <c r="A80" s="28" t="s">
        <v>139</v>
      </c>
      <c r="B80" s="183"/>
      <c r="C80" s="183"/>
      <c r="D80" s="184">
        <v>1258</v>
      </c>
      <c r="E80" s="185" t="s">
        <v>184</v>
      </c>
      <c r="F80" s="184">
        <v>11.3</v>
      </c>
      <c r="G80" s="185" t="s">
        <v>168</v>
      </c>
      <c r="H80" s="186"/>
      <c r="I80" s="186"/>
      <c r="J80" s="187"/>
      <c r="K80" s="183"/>
      <c r="L80" s="183"/>
      <c r="M80" s="183"/>
      <c r="N80" s="184" t="s">
        <v>169</v>
      </c>
    </row>
    <row r="81" spans="1:15" x14ac:dyDescent="0.3">
      <c r="A81" s="28" t="s">
        <v>151</v>
      </c>
      <c r="B81" s="183" t="s">
        <v>210</v>
      </c>
      <c r="C81" s="183"/>
      <c r="D81" s="184">
        <v>1168</v>
      </c>
      <c r="E81" s="185" t="s">
        <v>170</v>
      </c>
      <c r="F81" s="184"/>
      <c r="G81" s="185" t="s">
        <v>170</v>
      </c>
      <c r="H81" s="186">
        <v>30.4</v>
      </c>
      <c r="I81" s="186">
        <v>1167</v>
      </c>
      <c r="J81" s="187">
        <v>17.7</v>
      </c>
      <c r="K81" s="183"/>
      <c r="L81" s="183"/>
      <c r="M81" s="183"/>
      <c r="N81" s="184"/>
    </row>
    <row r="82" spans="1:15" x14ac:dyDescent="0.3">
      <c r="A82" s="28" t="s">
        <v>157</v>
      </c>
      <c r="B82" s="183" t="s">
        <v>209</v>
      </c>
      <c r="C82" s="183" t="s">
        <v>650</v>
      </c>
      <c r="D82" s="184">
        <v>115</v>
      </c>
      <c r="E82" s="185" t="s">
        <v>174</v>
      </c>
      <c r="F82" s="184"/>
      <c r="G82" s="183" t="s">
        <v>180</v>
      </c>
      <c r="H82" s="186">
        <v>29</v>
      </c>
      <c r="I82" s="186">
        <v>789</v>
      </c>
      <c r="J82" s="187">
        <v>25.3</v>
      </c>
      <c r="K82" s="183"/>
      <c r="L82" s="183"/>
      <c r="M82" s="183"/>
      <c r="N82" s="184"/>
    </row>
    <row r="83" spans="1:15" x14ac:dyDescent="0.3">
      <c r="A83" s="28" t="s">
        <v>160</v>
      </c>
      <c r="B83" s="183" t="s">
        <v>205</v>
      </c>
      <c r="C83" s="183"/>
      <c r="D83" s="184">
        <v>969</v>
      </c>
      <c r="E83" s="185" t="s">
        <v>170</v>
      </c>
      <c r="F83" s="184"/>
      <c r="G83" s="183" t="s">
        <v>180</v>
      </c>
      <c r="H83" s="186">
        <v>28</v>
      </c>
      <c r="I83" s="186">
        <v>665</v>
      </c>
      <c r="J83" s="187">
        <v>27.5</v>
      </c>
      <c r="K83" s="183"/>
      <c r="L83" s="183"/>
      <c r="M83" s="183"/>
      <c r="N83" s="184"/>
    </row>
    <row r="84" spans="1:15" x14ac:dyDescent="0.3">
      <c r="A84" s="28" t="s">
        <v>161</v>
      </c>
      <c r="B84" s="183" t="s">
        <v>206</v>
      </c>
      <c r="C84" s="183"/>
      <c r="D84" s="184">
        <v>1155</v>
      </c>
      <c r="E84" s="185" t="s">
        <v>170</v>
      </c>
      <c r="F84" s="184"/>
      <c r="G84" s="183" t="s">
        <v>180</v>
      </c>
      <c r="H84" s="186">
        <v>38</v>
      </c>
      <c r="I84" s="186">
        <v>1055</v>
      </c>
      <c r="J84" s="187">
        <v>26.8</v>
      </c>
      <c r="K84" s="183"/>
      <c r="L84" s="183"/>
      <c r="M84" s="183"/>
      <c r="N84" s="184"/>
    </row>
    <row r="85" spans="1:15" ht="15" thickBot="1" x14ac:dyDescent="0.35">
      <c r="A85" s="65" t="s">
        <v>162</v>
      </c>
      <c r="B85" s="188" t="s">
        <v>208</v>
      </c>
      <c r="C85" s="188"/>
      <c r="D85" s="189">
        <v>1420</v>
      </c>
      <c r="E85" s="190" t="s">
        <v>170</v>
      </c>
      <c r="F85" s="189"/>
      <c r="G85" s="188" t="s">
        <v>180</v>
      </c>
      <c r="H85" s="191">
        <v>42.3</v>
      </c>
      <c r="I85" s="191">
        <v>1485</v>
      </c>
      <c r="J85" s="192">
        <v>22</v>
      </c>
      <c r="K85" s="188"/>
      <c r="L85" s="188"/>
      <c r="M85" s="188"/>
      <c r="N85" s="189"/>
    </row>
    <row r="86" spans="1:15" ht="15" thickBot="1" x14ac:dyDescent="0.35">
      <c r="A86" s="29" t="s">
        <v>178</v>
      </c>
      <c r="B86" s="32"/>
      <c r="C86" s="32"/>
      <c r="D86" s="67">
        <v>191</v>
      </c>
      <c r="E86" s="31"/>
      <c r="F86" s="31"/>
      <c r="G86" s="31"/>
      <c r="H86" s="31"/>
      <c r="I86" s="31"/>
      <c r="J86" s="32"/>
      <c r="K86" s="32"/>
      <c r="L86" s="32"/>
      <c r="M86" s="32"/>
      <c r="N86" s="30"/>
    </row>
    <row r="87" spans="1:15" s="80" customFormat="1" ht="15" thickBot="1" x14ac:dyDescent="0.35">
      <c r="A87" s="77" t="s">
        <v>251</v>
      </c>
      <c r="B87" s="78" t="s">
        <v>666</v>
      </c>
      <c r="C87" s="78" t="s">
        <v>781</v>
      </c>
      <c r="D87" s="78" t="s">
        <v>667</v>
      </c>
      <c r="E87" s="78" t="s">
        <v>668</v>
      </c>
      <c r="F87" s="78"/>
      <c r="G87" s="78" t="s">
        <v>669</v>
      </c>
      <c r="H87" s="78" t="s">
        <v>235</v>
      </c>
      <c r="I87" s="78" t="s">
        <v>177</v>
      </c>
      <c r="J87" s="78" t="s">
        <v>236</v>
      </c>
      <c r="K87" s="78" t="s">
        <v>237</v>
      </c>
      <c r="L87" s="78" t="s">
        <v>248</v>
      </c>
      <c r="M87" s="79"/>
    </row>
    <row r="88" spans="1:15" ht="72" x14ac:dyDescent="0.3">
      <c r="A88" s="68" t="s">
        <v>215</v>
      </c>
      <c r="B88" s="69" t="s">
        <v>233</v>
      </c>
      <c r="C88" s="91" t="s">
        <v>670</v>
      </c>
      <c r="D88" s="70">
        <v>325610</v>
      </c>
      <c r="E88" s="71">
        <v>703140</v>
      </c>
      <c r="F88" s="72"/>
      <c r="G88" s="81" t="s">
        <v>254</v>
      </c>
      <c r="H88" s="73">
        <v>14.4</v>
      </c>
      <c r="I88" s="70">
        <v>279</v>
      </c>
      <c r="J88" s="73">
        <v>28.1</v>
      </c>
      <c r="K88" s="84">
        <v>56</v>
      </c>
      <c r="L88" s="85"/>
      <c r="M88" s="86"/>
      <c r="O88" s="7"/>
    </row>
    <row r="89" spans="1:15" x14ac:dyDescent="0.3">
      <c r="A89" s="74" t="s">
        <v>133</v>
      </c>
      <c r="B89" s="41" t="s">
        <v>225</v>
      </c>
      <c r="C89" s="92" t="s">
        <v>232</v>
      </c>
      <c r="D89" s="41">
        <v>257180</v>
      </c>
      <c r="E89" s="41">
        <v>668560</v>
      </c>
      <c r="F89" s="38"/>
      <c r="G89" s="41" t="s">
        <v>249</v>
      </c>
      <c r="H89" s="38"/>
      <c r="I89" s="38"/>
      <c r="J89" s="204">
        <v>35.9</v>
      </c>
      <c r="K89" s="42">
        <v>63</v>
      </c>
      <c r="L89" s="38">
        <v>2.4</v>
      </c>
      <c r="M89" s="87"/>
      <c r="O89" s="7"/>
    </row>
    <row r="90" spans="1:15" x14ac:dyDescent="0.3">
      <c r="A90" s="16" t="s">
        <v>223</v>
      </c>
      <c r="B90" s="40" t="s">
        <v>224</v>
      </c>
      <c r="C90" s="92" t="s">
        <v>232</v>
      </c>
      <c r="D90" s="42">
        <v>250100</v>
      </c>
      <c r="E90" s="42">
        <v>661200</v>
      </c>
      <c r="F90" s="38"/>
      <c r="G90" s="42" t="s">
        <v>250</v>
      </c>
      <c r="H90" s="38"/>
      <c r="I90" s="38"/>
      <c r="J90" s="38"/>
      <c r="K90" s="42">
        <v>60</v>
      </c>
      <c r="L90" s="38">
        <v>3.92</v>
      </c>
      <c r="M90" s="87"/>
    </row>
    <row r="91" spans="1:15" s="7" customFormat="1" x14ac:dyDescent="0.3">
      <c r="A91" s="74" t="s">
        <v>217</v>
      </c>
      <c r="B91" s="42"/>
      <c r="C91" s="92" t="s">
        <v>253</v>
      </c>
      <c r="D91" s="38">
        <v>264470</v>
      </c>
      <c r="E91" s="38">
        <v>683680</v>
      </c>
      <c r="F91" s="42"/>
      <c r="G91" s="42" t="s">
        <v>250</v>
      </c>
      <c r="H91" s="38"/>
      <c r="I91" s="38"/>
      <c r="J91" s="38"/>
      <c r="K91" s="42">
        <v>55</v>
      </c>
      <c r="L91" s="38"/>
      <c r="M91" s="87"/>
    </row>
    <row r="92" spans="1:15" s="7" customFormat="1" x14ac:dyDescent="0.3">
      <c r="A92" s="74" t="s">
        <v>222</v>
      </c>
      <c r="B92" s="204"/>
      <c r="C92" s="92"/>
      <c r="D92" s="39">
        <v>242690</v>
      </c>
      <c r="E92" s="39">
        <v>675710</v>
      </c>
      <c r="F92" s="38"/>
      <c r="G92" s="42" t="s">
        <v>250</v>
      </c>
      <c r="H92" s="38"/>
      <c r="I92" s="38"/>
      <c r="J92" s="38"/>
      <c r="K92" s="42">
        <v>60</v>
      </c>
      <c r="L92" s="38"/>
      <c r="M92" s="87"/>
    </row>
    <row r="93" spans="1:15" x14ac:dyDescent="0.3">
      <c r="A93" s="16" t="s">
        <v>213</v>
      </c>
      <c r="B93" s="204"/>
      <c r="C93" s="208"/>
      <c r="D93" s="38"/>
      <c r="E93" s="38"/>
      <c r="F93" s="38"/>
      <c r="G93" s="205" t="s">
        <v>229</v>
      </c>
      <c r="H93" s="38"/>
      <c r="I93" s="38"/>
      <c r="J93" s="42">
        <v>19.899999999999999</v>
      </c>
      <c r="K93" s="42">
        <v>36</v>
      </c>
      <c r="L93" s="42">
        <v>1.82</v>
      </c>
      <c r="M93" s="87"/>
    </row>
    <row r="94" spans="1:15" s="7" customFormat="1" x14ac:dyDescent="0.3">
      <c r="A94" s="16" t="s">
        <v>252</v>
      </c>
      <c r="B94" s="204"/>
      <c r="C94" s="92"/>
      <c r="D94" s="38">
        <v>237270</v>
      </c>
      <c r="E94" s="38">
        <v>677420</v>
      </c>
      <c r="F94" s="38"/>
      <c r="G94" s="38" t="s">
        <v>250</v>
      </c>
      <c r="H94" s="38"/>
      <c r="I94" s="38"/>
      <c r="J94" s="42"/>
      <c r="K94" s="38">
        <v>54</v>
      </c>
      <c r="L94" s="42"/>
      <c r="M94" s="87"/>
    </row>
    <row r="95" spans="1:15" x14ac:dyDescent="0.3">
      <c r="A95" s="16" t="s">
        <v>214</v>
      </c>
      <c r="B95" s="204"/>
      <c r="C95" s="93"/>
      <c r="D95" s="38"/>
      <c r="E95" s="38"/>
      <c r="F95" s="38"/>
      <c r="G95" s="42" t="s">
        <v>230</v>
      </c>
      <c r="H95" s="38"/>
      <c r="I95" s="38"/>
      <c r="J95" s="42">
        <v>20.2</v>
      </c>
      <c r="K95" s="42">
        <v>40</v>
      </c>
      <c r="L95" s="42">
        <v>1.96</v>
      </c>
      <c r="M95" s="87"/>
    </row>
    <row r="96" spans="1:15" x14ac:dyDescent="0.3">
      <c r="A96" s="75" t="s">
        <v>216</v>
      </c>
      <c r="B96" s="206"/>
      <c r="C96" s="94"/>
      <c r="D96" s="82"/>
      <c r="E96" s="82"/>
      <c r="F96" s="82"/>
      <c r="G96" s="82"/>
      <c r="H96" s="82"/>
      <c r="I96" s="82"/>
      <c r="J96" s="82"/>
      <c r="K96" s="83">
        <v>62</v>
      </c>
      <c r="L96" s="83"/>
      <c r="M96" s="87"/>
    </row>
    <row r="97" spans="1:15" x14ac:dyDescent="0.3">
      <c r="A97" s="75" t="s">
        <v>216</v>
      </c>
      <c r="B97" s="206"/>
      <c r="C97" s="95"/>
      <c r="D97" s="82"/>
      <c r="E97" s="82"/>
      <c r="F97" s="82"/>
      <c r="G97" s="83" t="s">
        <v>231</v>
      </c>
      <c r="H97" s="82"/>
      <c r="I97" s="82"/>
      <c r="J97" s="82"/>
      <c r="K97" s="83">
        <v>66</v>
      </c>
      <c r="L97" s="83"/>
      <c r="M97" s="87"/>
    </row>
    <row r="98" spans="1:15" x14ac:dyDescent="0.3">
      <c r="A98" s="75" t="s">
        <v>218</v>
      </c>
      <c r="B98" s="206" t="s">
        <v>219</v>
      </c>
      <c r="C98" s="94" t="s">
        <v>674</v>
      </c>
      <c r="D98" s="82">
        <v>250000</v>
      </c>
      <c r="E98" s="82">
        <v>675000</v>
      </c>
      <c r="F98" s="82"/>
      <c r="G98" s="82"/>
      <c r="H98" s="82">
        <v>14.5</v>
      </c>
      <c r="I98" s="82">
        <v>137</v>
      </c>
      <c r="J98" s="82"/>
      <c r="K98" s="83" t="s">
        <v>226</v>
      </c>
      <c r="L98" s="82">
        <v>1.54</v>
      </c>
      <c r="M98" s="87"/>
    </row>
    <row r="99" spans="1:15" ht="15" thickBot="1" x14ac:dyDescent="0.35">
      <c r="A99" s="76" t="s">
        <v>220</v>
      </c>
      <c r="B99" s="207" t="s">
        <v>221</v>
      </c>
      <c r="C99" s="96" t="s">
        <v>674</v>
      </c>
      <c r="D99" s="89">
        <v>250030</v>
      </c>
      <c r="E99" s="89">
        <v>668230</v>
      </c>
      <c r="F99" s="89"/>
      <c r="G99" s="89"/>
      <c r="H99" s="89">
        <v>12</v>
      </c>
      <c r="I99" s="89">
        <v>105</v>
      </c>
      <c r="J99" s="89"/>
      <c r="K99" s="88" t="s">
        <v>227</v>
      </c>
      <c r="L99" s="89">
        <v>1.61</v>
      </c>
      <c r="M99" s="90"/>
    </row>
    <row r="100" spans="1:15" ht="15" thickBot="1" x14ac:dyDescent="0.35">
      <c r="B100"/>
      <c r="C100" s="7"/>
      <c r="D100"/>
      <c r="F100"/>
      <c r="G100"/>
      <c r="H100"/>
      <c r="I100" s="43"/>
      <c r="J100" s="6"/>
      <c r="K100" s="6"/>
    </row>
    <row r="101" spans="1:15" ht="15" thickBot="1" x14ac:dyDescent="0.35">
      <c r="A101" s="36"/>
      <c r="B101" s="217"/>
      <c r="C101" s="218"/>
      <c r="D101" s="36"/>
      <c r="E101" s="219"/>
      <c r="F101" s="6"/>
      <c r="G101" s="219"/>
      <c r="H101" s="236" t="s">
        <v>649</v>
      </c>
      <c r="I101" s="237"/>
      <c r="J101" s="237"/>
      <c r="K101" s="237"/>
      <c r="L101" s="237"/>
      <c r="M101" s="238"/>
      <c r="O101" s="37"/>
    </row>
    <row r="102" spans="1:15" x14ac:dyDescent="0.3">
      <c r="A102" s="220" t="s">
        <v>648</v>
      </c>
      <c r="B102" s="221" t="s">
        <v>666</v>
      </c>
      <c r="C102" s="222" t="s">
        <v>641</v>
      </c>
      <c r="D102" s="222" t="s">
        <v>647</v>
      </c>
      <c r="E102" s="222" t="s">
        <v>646</v>
      </c>
      <c r="F102" s="222" t="s">
        <v>177</v>
      </c>
      <c r="G102" s="127"/>
      <c r="H102" s="222" t="s">
        <v>645</v>
      </c>
      <c r="I102" s="222" t="s">
        <v>177</v>
      </c>
      <c r="J102" s="222" t="s">
        <v>644</v>
      </c>
      <c r="K102" s="222" t="s">
        <v>643</v>
      </c>
      <c r="L102" s="222" t="s">
        <v>212</v>
      </c>
      <c r="M102" s="223" t="s">
        <v>642</v>
      </c>
    </row>
    <row r="103" spans="1:15" x14ac:dyDescent="0.3">
      <c r="A103" s="55" t="s">
        <v>640</v>
      </c>
      <c r="B103" s="214"/>
      <c r="C103" s="53"/>
      <c r="D103" s="54">
        <v>331220</v>
      </c>
      <c r="E103" s="211">
        <v>661030</v>
      </c>
      <c r="F103" s="211" t="s">
        <v>782</v>
      </c>
      <c r="G103" s="103"/>
      <c r="H103" s="214"/>
      <c r="I103" s="214"/>
      <c r="J103" s="214"/>
      <c r="K103" s="214"/>
      <c r="L103" s="214"/>
      <c r="M103" s="209"/>
    </row>
    <row r="104" spans="1:15" x14ac:dyDescent="0.3">
      <c r="A104" s="55" t="s">
        <v>639</v>
      </c>
      <c r="B104" s="214" t="s">
        <v>638</v>
      </c>
      <c r="C104" s="53">
        <f>J104-I104*K104*0.001</f>
        <v>9.0250000000000004</v>
      </c>
      <c r="D104" s="54">
        <v>337809</v>
      </c>
      <c r="E104" s="211">
        <v>667982</v>
      </c>
      <c r="F104" s="211">
        <v>170</v>
      </c>
      <c r="G104" s="103"/>
      <c r="H104" s="214" t="s">
        <v>9</v>
      </c>
      <c r="I104" s="214">
        <v>585</v>
      </c>
      <c r="J104" s="214">
        <v>17.8</v>
      </c>
      <c r="K104" s="214">
        <v>15</v>
      </c>
      <c r="L104" s="214"/>
      <c r="M104" s="209" t="s">
        <v>635</v>
      </c>
    </row>
    <row r="105" spans="1:15" x14ac:dyDescent="0.3">
      <c r="A105" s="58" t="s">
        <v>637</v>
      </c>
      <c r="B105" s="214" t="s">
        <v>636</v>
      </c>
      <c r="C105" s="53">
        <f>J105-I105*K105*0.001</f>
        <v>9.0007999999999981</v>
      </c>
      <c r="D105" s="54">
        <v>338352</v>
      </c>
      <c r="E105" s="211">
        <v>668017</v>
      </c>
      <c r="F105" s="211">
        <v>169.65</v>
      </c>
      <c r="G105" s="103"/>
      <c r="H105" s="214" t="s">
        <v>9</v>
      </c>
      <c r="I105" s="214">
        <v>582</v>
      </c>
      <c r="J105" s="214">
        <v>23.9</v>
      </c>
      <c r="K105" s="214">
        <v>25.6</v>
      </c>
      <c r="L105" s="214"/>
      <c r="M105" s="209" t="s">
        <v>635</v>
      </c>
    </row>
    <row r="106" spans="1:15" x14ac:dyDescent="0.3">
      <c r="A106" s="57" t="s">
        <v>634</v>
      </c>
      <c r="B106" s="214"/>
      <c r="C106" s="53"/>
      <c r="D106" s="54">
        <v>334530</v>
      </c>
      <c r="E106" s="211">
        <v>673320</v>
      </c>
      <c r="F106" s="211">
        <v>4</v>
      </c>
      <c r="G106" s="103"/>
      <c r="H106" s="214"/>
      <c r="I106" s="214"/>
      <c r="J106" s="214"/>
      <c r="K106" s="214"/>
      <c r="L106" s="214"/>
      <c r="M106" s="209"/>
    </row>
    <row r="107" spans="1:15" x14ac:dyDescent="0.3">
      <c r="A107" s="56" t="s">
        <v>633</v>
      </c>
      <c r="B107" s="214" t="s">
        <v>632</v>
      </c>
      <c r="C107" s="53">
        <f>J107-I107*K107*0.001</f>
        <v>8.5922999999999945</v>
      </c>
      <c r="D107" s="54">
        <v>336250</v>
      </c>
      <c r="E107" s="211">
        <v>664730</v>
      </c>
      <c r="F107" s="211">
        <v>235</v>
      </c>
      <c r="G107" s="103"/>
      <c r="H107" s="214" t="s">
        <v>10</v>
      </c>
      <c r="I107" s="214">
        <v>747</v>
      </c>
      <c r="J107" s="214">
        <v>37.799999999999997</v>
      </c>
      <c r="K107" s="214">
        <v>39.1</v>
      </c>
      <c r="L107" s="214"/>
      <c r="M107" s="209" t="s">
        <v>631</v>
      </c>
    </row>
    <row r="108" spans="1:15" x14ac:dyDescent="0.3">
      <c r="A108" s="55" t="s">
        <v>630</v>
      </c>
      <c r="B108" s="214"/>
      <c r="C108" s="53"/>
      <c r="D108" s="54">
        <v>333250</v>
      </c>
      <c r="E108" s="211">
        <v>670440</v>
      </c>
      <c r="F108" s="211">
        <v>34</v>
      </c>
      <c r="G108" s="103"/>
      <c r="H108" s="214"/>
      <c r="I108" s="214"/>
      <c r="J108" s="214"/>
      <c r="K108" s="214"/>
      <c r="L108" s="214"/>
      <c r="M108" s="209"/>
    </row>
    <row r="109" spans="1:15" x14ac:dyDescent="0.3">
      <c r="A109" s="55" t="s">
        <v>629</v>
      </c>
      <c r="B109" s="214" t="s">
        <v>203</v>
      </c>
      <c r="C109" s="53">
        <f>J109-I109*K109*0.001</f>
        <v>9.4707000000000008</v>
      </c>
      <c r="D109" s="54">
        <v>345694</v>
      </c>
      <c r="E109" s="211">
        <v>669019</v>
      </c>
      <c r="F109" s="211">
        <v>72.45</v>
      </c>
      <c r="G109" s="103"/>
      <c r="H109" s="214" t="s">
        <v>9</v>
      </c>
      <c r="I109" s="214">
        <v>877</v>
      </c>
      <c r="J109" s="214">
        <v>27.8</v>
      </c>
      <c r="K109" s="214">
        <v>20.9</v>
      </c>
      <c r="L109" s="214"/>
      <c r="M109" s="209" t="s">
        <v>234</v>
      </c>
    </row>
    <row r="110" spans="1:15" x14ac:dyDescent="0.3">
      <c r="A110" s="52" t="s">
        <v>628</v>
      </c>
      <c r="B110" s="215" t="s">
        <v>627</v>
      </c>
      <c r="C110" s="53">
        <f>J110-I110*K110*0.001</f>
        <v>5.0242000000000004</v>
      </c>
      <c r="D110" s="51">
        <v>336330</v>
      </c>
      <c r="E110" s="212">
        <v>664760</v>
      </c>
      <c r="F110" s="212">
        <v>235.6</v>
      </c>
      <c r="G110" s="103"/>
      <c r="H110" s="215" t="s">
        <v>9</v>
      </c>
      <c r="I110" s="215">
        <v>942</v>
      </c>
      <c r="J110" s="215">
        <v>37.9</v>
      </c>
      <c r="K110" s="215">
        <v>34.9</v>
      </c>
      <c r="L110" s="215"/>
      <c r="M110" s="210" t="s">
        <v>626</v>
      </c>
    </row>
    <row r="111" spans="1:15" ht="15" thickBot="1" x14ac:dyDescent="0.35">
      <c r="A111" s="50" t="s">
        <v>625</v>
      </c>
      <c r="B111" s="48"/>
      <c r="C111" s="216"/>
      <c r="D111" s="49">
        <v>326592</v>
      </c>
      <c r="E111" s="213">
        <v>666385</v>
      </c>
      <c r="F111" s="213">
        <v>151.4</v>
      </c>
      <c r="G111" s="135"/>
      <c r="H111" s="216"/>
      <c r="I111" s="216"/>
      <c r="J111" s="216"/>
      <c r="K111" s="216"/>
      <c r="L111" s="216"/>
      <c r="M111" s="136"/>
      <c r="O111" s="37"/>
    </row>
    <row r="112" spans="1:15" x14ac:dyDescent="0.3">
      <c r="A112" s="7" t="s">
        <v>624</v>
      </c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</row>
    <row r="113" spans="1:14" x14ac:dyDescent="0.3">
      <c r="A113" s="7" t="s">
        <v>623</v>
      </c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</row>
    <row r="114" spans="1:14" x14ac:dyDescent="0.3">
      <c r="A114" s="7" t="s">
        <v>783</v>
      </c>
    </row>
    <row r="115" spans="1:14" x14ac:dyDescent="0.3">
      <c r="A115" s="7" t="s">
        <v>622</v>
      </c>
    </row>
    <row r="116" spans="1:14" x14ac:dyDescent="0.3">
      <c r="A116" s="7" t="s">
        <v>673</v>
      </c>
      <c r="B116" s="37"/>
      <c r="C116" s="37"/>
      <c r="D116" s="37"/>
      <c r="E116" s="37"/>
      <c r="F116" s="37"/>
    </row>
    <row r="117" spans="1:14" x14ac:dyDescent="0.3">
      <c r="A117" s="37" t="s">
        <v>672</v>
      </c>
      <c r="B117" s="37"/>
      <c r="C117" s="37"/>
      <c r="D117" s="37"/>
      <c r="E117" s="37"/>
      <c r="F117" s="37"/>
    </row>
    <row r="118" spans="1:14" x14ac:dyDescent="0.3">
      <c r="A118" s="37" t="s">
        <v>671</v>
      </c>
      <c r="B118" s="37"/>
      <c r="C118" s="37"/>
      <c r="D118" s="37"/>
      <c r="E118" s="37"/>
      <c r="F118" s="37"/>
    </row>
    <row r="119" spans="1:14" x14ac:dyDescent="0.3">
      <c r="A119" s="36"/>
      <c r="B119" s="36"/>
      <c r="C119" s="36"/>
      <c r="D119" s="37"/>
      <c r="E119" s="37"/>
      <c r="F119" s="37"/>
    </row>
    <row r="120" spans="1:14" x14ac:dyDescent="0.3">
      <c r="A120" s="36"/>
      <c r="B120" s="97"/>
      <c r="C120" s="36"/>
      <c r="D120" s="37"/>
      <c r="E120" s="37"/>
      <c r="F120" s="37"/>
    </row>
  </sheetData>
  <mergeCells count="1">
    <mergeCell ref="H101:M10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9"/>
  <sheetViews>
    <sheetView topLeftCell="A58" zoomScale="70" zoomScaleNormal="70" workbookViewId="0">
      <selection activeCell="B84" sqref="B84"/>
    </sheetView>
  </sheetViews>
  <sheetFormatPr defaultRowHeight="14.4" x14ac:dyDescent="0.3"/>
  <cols>
    <col min="1" max="1" width="27.44140625" bestFit="1" customWidth="1"/>
  </cols>
  <sheetData>
    <row r="1" spans="1:9" x14ac:dyDescent="0.3">
      <c r="A1" t="s">
        <v>678</v>
      </c>
      <c r="B1" t="s">
        <v>677</v>
      </c>
      <c r="C1" t="s">
        <v>679</v>
      </c>
      <c r="D1" t="s">
        <v>680</v>
      </c>
      <c r="E1" t="s">
        <v>681</v>
      </c>
      <c r="F1" t="s">
        <v>682</v>
      </c>
      <c r="G1" t="s">
        <v>683</v>
      </c>
    </row>
    <row r="2" spans="1:9" x14ac:dyDescent="0.3">
      <c r="A2">
        <v>100</v>
      </c>
      <c r="B2">
        <v>76</v>
      </c>
      <c r="C2">
        <v>9.5</v>
      </c>
      <c r="D2">
        <v>15.6</v>
      </c>
      <c r="E2">
        <v>6.1</v>
      </c>
      <c r="F2">
        <v>11.7</v>
      </c>
      <c r="G2">
        <v>11.6</v>
      </c>
      <c r="H2">
        <v>26.6</v>
      </c>
      <c r="I2" t="s">
        <v>823</v>
      </c>
    </row>
    <row r="3" spans="1:9" x14ac:dyDescent="0.3">
      <c r="A3">
        <v>100</v>
      </c>
      <c r="B3">
        <v>20</v>
      </c>
      <c r="C3">
        <v>9.1999999999999993</v>
      </c>
      <c r="D3">
        <v>19.8</v>
      </c>
      <c r="E3">
        <v>10.6</v>
      </c>
      <c r="F3">
        <v>13.3</v>
      </c>
      <c r="G3">
        <v>13.3</v>
      </c>
      <c r="I3" t="s">
        <v>824</v>
      </c>
    </row>
    <row r="4" spans="1:9" x14ac:dyDescent="0.3">
      <c r="A4">
        <v>200</v>
      </c>
      <c r="B4">
        <v>76</v>
      </c>
      <c r="C4">
        <v>10.7</v>
      </c>
      <c r="D4">
        <v>17.8</v>
      </c>
      <c r="E4">
        <v>7</v>
      </c>
      <c r="F4">
        <v>14.2</v>
      </c>
      <c r="G4">
        <v>14.3</v>
      </c>
      <c r="H4">
        <v>25.9</v>
      </c>
      <c r="I4" s="7" t="s">
        <v>823</v>
      </c>
    </row>
    <row r="5" spans="1:9" x14ac:dyDescent="0.3">
      <c r="A5">
        <v>200</v>
      </c>
      <c r="B5">
        <v>16</v>
      </c>
      <c r="C5">
        <v>11.8</v>
      </c>
      <c r="D5">
        <v>21.5</v>
      </c>
      <c r="E5">
        <v>9.6999999999999993</v>
      </c>
      <c r="F5">
        <v>15.1</v>
      </c>
      <c r="G5">
        <v>15.1</v>
      </c>
      <c r="I5" s="7" t="s">
        <v>824</v>
      </c>
    </row>
    <row r="6" spans="1:9" x14ac:dyDescent="0.3">
      <c r="A6">
        <v>300</v>
      </c>
      <c r="B6">
        <v>69</v>
      </c>
      <c r="C6">
        <v>12.9</v>
      </c>
      <c r="D6">
        <v>23.7</v>
      </c>
      <c r="E6">
        <v>10.8</v>
      </c>
      <c r="F6">
        <v>16.7</v>
      </c>
      <c r="G6">
        <v>17</v>
      </c>
      <c r="H6">
        <v>25.6</v>
      </c>
      <c r="I6" s="7" t="s">
        <v>823</v>
      </c>
    </row>
    <row r="7" spans="1:9" x14ac:dyDescent="0.3">
      <c r="A7">
        <v>300</v>
      </c>
      <c r="B7">
        <v>10</v>
      </c>
      <c r="C7">
        <v>13.4</v>
      </c>
      <c r="D7">
        <v>23</v>
      </c>
      <c r="E7">
        <v>9.6</v>
      </c>
      <c r="F7">
        <v>16.600000000000001</v>
      </c>
      <c r="G7">
        <v>16.600000000000001</v>
      </c>
      <c r="I7" s="7" t="s">
        <v>824</v>
      </c>
    </row>
    <row r="8" spans="1:9" x14ac:dyDescent="0.3">
      <c r="A8">
        <v>400</v>
      </c>
      <c r="B8">
        <v>70</v>
      </c>
      <c r="C8">
        <v>14.2</v>
      </c>
      <c r="D8">
        <v>25.6</v>
      </c>
      <c r="E8">
        <v>11.4</v>
      </c>
      <c r="F8">
        <v>19.2</v>
      </c>
      <c r="G8">
        <v>19.399999999999999</v>
      </c>
      <c r="H8">
        <v>25.4</v>
      </c>
      <c r="I8" s="7" t="s">
        <v>823</v>
      </c>
    </row>
    <row r="9" spans="1:9" x14ac:dyDescent="0.3">
      <c r="A9">
        <v>400</v>
      </c>
      <c r="B9">
        <v>7</v>
      </c>
      <c r="C9">
        <v>13.7</v>
      </c>
      <c r="D9">
        <v>21.8</v>
      </c>
      <c r="E9">
        <v>8.1</v>
      </c>
      <c r="F9">
        <v>16.8</v>
      </c>
      <c r="G9">
        <v>16.8</v>
      </c>
      <c r="I9" s="7" t="s">
        <v>824</v>
      </c>
    </row>
    <row r="10" spans="1:9" x14ac:dyDescent="0.3">
      <c r="A10">
        <v>500</v>
      </c>
      <c r="B10">
        <v>66</v>
      </c>
      <c r="C10">
        <v>15.5</v>
      </c>
      <c r="D10">
        <v>29.6</v>
      </c>
      <c r="E10">
        <v>14.1</v>
      </c>
      <c r="F10">
        <v>21.8</v>
      </c>
      <c r="G10">
        <v>22.3</v>
      </c>
      <c r="H10">
        <v>25.5</v>
      </c>
      <c r="I10" s="7" t="s">
        <v>823</v>
      </c>
    </row>
    <row r="11" spans="1:9" x14ac:dyDescent="0.3">
      <c r="A11">
        <v>500</v>
      </c>
      <c r="B11">
        <v>5</v>
      </c>
      <c r="C11">
        <v>14.1</v>
      </c>
      <c r="D11">
        <v>23.3</v>
      </c>
      <c r="E11">
        <v>9.1999999999999993</v>
      </c>
      <c r="F11">
        <v>17.7</v>
      </c>
      <c r="G11">
        <v>17.7</v>
      </c>
      <c r="I11" s="7" t="s">
        <v>824</v>
      </c>
    </row>
    <row r="12" spans="1:9" x14ac:dyDescent="0.3">
      <c r="A12">
        <v>600</v>
      </c>
      <c r="B12">
        <v>53</v>
      </c>
      <c r="C12">
        <v>16.8</v>
      </c>
      <c r="D12">
        <v>33.6</v>
      </c>
      <c r="E12">
        <v>16.8</v>
      </c>
      <c r="F12">
        <v>23.7</v>
      </c>
      <c r="G12">
        <v>24.4</v>
      </c>
      <c r="H12">
        <v>24.5</v>
      </c>
      <c r="I12" s="7" t="s">
        <v>823</v>
      </c>
    </row>
    <row r="13" spans="1:9" x14ac:dyDescent="0.3">
      <c r="A13">
        <v>700</v>
      </c>
      <c r="B13">
        <v>51</v>
      </c>
      <c r="C13">
        <v>18.100000000000001</v>
      </c>
      <c r="D13">
        <v>37.6</v>
      </c>
      <c r="E13">
        <v>19.5</v>
      </c>
      <c r="F13">
        <v>26.2</v>
      </c>
      <c r="G13">
        <v>27</v>
      </c>
      <c r="H13">
        <v>24.6</v>
      </c>
      <c r="I13" s="7" t="s">
        <v>823</v>
      </c>
    </row>
    <row r="14" spans="1:9" x14ac:dyDescent="0.3">
      <c r="A14">
        <v>800</v>
      </c>
      <c r="B14">
        <v>44</v>
      </c>
      <c r="C14">
        <v>19.5</v>
      </c>
      <c r="D14">
        <v>41.6</v>
      </c>
      <c r="E14">
        <v>22.2</v>
      </c>
      <c r="F14">
        <v>28.2</v>
      </c>
      <c r="G14">
        <v>27.9</v>
      </c>
      <c r="H14">
        <v>24</v>
      </c>
      <c r="I14" s="7" t="s">
        <v>823</v>
      </c>
    </row>
    <row r="15" spans="1:9" x14ac:dyDescent="0.3">
      <c r="A15">
        <v>900</v>
      </c>
      <c r="B15">
        <v>34</v>
      </c>
      <c r="C15">
        <v>20.8</v>
      </c>
      <c r="D15">
        <v>45.6</v>
      </c>
      <c r="E15">
        <v>24.9</v>
      </c>
      <c r="F15">
        <v>30.8</v>
      </c>
      <c r="G15">
        <v>30.1</v>
      </c>
      <c r="H15">
        <v>24.2</v>
      </c>
      <c r="I15" t="s">
        <v>823</v>
      </c>
    </row>
    <row r="16" spans="1:9" x14ac:dyDescent="0.3">
      <c r="A16">
        <v>1000</v>
      </c>
      <c r="B16">
        <v>27</v>
      </c>
      <c r="C16">
        <v>22.1</v>
      </c>
      <c r="D16">
        <v>49.6</v>
      </c>
      <c r="E16">
        <v>27.5</v>
      </c>
      <c r="F16">
        <v>33.4</v>
      </c>
      <c r="G16">
        <v>35.799999999999997</v>
      </c>
      <c r="H16">
        <v>24.4</v>
      </c>
      <c r="I16" s="7" t="s">
        <v>823</v>
      </c>
    </row>
    <row r="17" spans="1:18" x14ac:dyDescent="0.3">
      <c r="A17">
        <v>1100</v>
      </c>
      <c r="B17">
        <v>9</v>
      </c>
      <c r="C17">
        <v>23.4</v>
      </c>
      <c r="D17">
        <v>52.8</v>
      </c>
      <c r="E17">
        <v>29.4</v>
      </c>
      <c r="F17">
        <v>37.4</v>
      </c>
      <c r="G17">
        <v>34.6</v>
      </c>
      <c r="H17">
        <v>25.8</v>
      </c>
      <c r="I17" s="7" t="s">
        <v>823</v>
      </c>
    </row>
    <row r="18" spans="1:18" x14ac:dyDescent="0.3">
      <c r="A18">
        <v>1200</v>
      </c>
      <c r="B18">
        <v>2</v>
      </c>
      <c r="C18">
        <v>32.799999999999997</v>
      </c>
      <c r="D18">
        <v>40.9</v>
      </c>
      <c r="E18">
        <v>8.1</v>
      </c>
      <c r="F18">
        <v>36.9</v>
      </c>
      <c r="G18">
        <v>36.9</v>
      </c>
      <c r="H18">
        <v>23.2</v>
      </c>
      <c r="I18" s="7" t="s">
        <v>823</v>
      </c>
    </row>
    <row r="21" spans="1:18" ht="15" thickBot="1" x14ac:dyDescent="0.35">
      <c r="B21" t="s">
        <v>701</v>
      </c>
      <c r="C21" t="s">
        <v>702</v>
      </c>
      <c r="D21" t="s">
        <v>703</v>
      </c>
      <c r="E21" s="239" t="s">
        <v>704</v>
      </c>
      <c r="F21" s="239"/>
      <c r="G21" s="239"/>
      <c r="H21" s="239"/>
      <c r="I21" s="239"/>
      <c r="J21" s="239"/>
      <c r="K21" s="239"/>
      <c r="L21" s="239"/>
      <c r="M21" s="239"/>
      <c r="N21" s="239"/>
      <c r="O21" s="239"/>
      <c r="P21" s="239"/>
      <c r="Q21" s="239"/>
      <c r="R21" t="s">
        <v>684</v>
      </c>
    </row>
    <row r="22" spans="1:18" ht="15" thickBot="1" x14ac:dyDescent="0.35">
      <c r="E22" s="14">
        <v>100</v>
      </c>
      <c r="F22" s="20">
        <v>200</v>
      </c>
      <c r="G22" s="20">
        <v>300</v>
      </c>
      <c r="H22" s="20">
        <v>400</v>
      </c>
      <c r="I22" s="20">
        <v>500</v>
      </c>
      <c r="J22" s="20">
        <v>600</v>
      </c>
      <c r="K22" s="20">
        <v>700</v>
      </c>
      <c r="L22" s="20">
        <v>800</v>
      </c>
      <c r="M22" s="20">
        <v>900</v>
      </c>
      <c r="N22" s="20">
        <v>1000</v>
      </c>
      <c r="O22" s="20">
        <v>1100</v>
      </c>
      <c r="P22" s="20">
        <v>1200</v>
      </c>
      <c r="Q22" s="15">
        <v>1300</v>
      </c>
    </row>
    <row r="23" spans="1:18" s="2" customFormat="1" x14ac:dyDescent="0.3">
      <c r="A23" s="60" t="s">
        <v>696</v>
      </c>
      <c r="B23" s="99">
        <v>9</v>
      </c>
      <c r="C23" s="99">
        <v>29</v>
      </c>
      <c r="D23" s="99">
        <v>9</v>
      </c>
      <c r="E23" s="60">
        <v>31.9</v>
      </c>
      <c r="F23" s="99">
        <v>32.1</v>
      </c>
      <c r="G23" s="99">
        <v>35.700000000000003</v>
      </c>
      <c r="H23" s="99">
        <v>35.700000000000003</v>
      </c>
      <c r="I23" s="99">
        <v>36.1</v>
      </c>
      <c r="J23" s="99"/>
      <c r="K23" s="99"/>
      <c r="L23" s="99"/>
      <c r="M23" s="99"/>
      <c r="N23" s="99"/>
      <c r="O23" s="99"/>
      <c r="P23" s="99"/>
      <c r="Q23" s="100"/>
      <c r="R23" s="100">
        <v>34.299999999999997</v>
      </c>
    </row>
    <row r="24" spans="1:18" x14ac:dyDescent="0.3">
      <c r="A24" s="16" t="s">
        <v>685</v>
      </c>
      <c r="B24" s="6">
        <v>9</v>
      </c>
      <c r="C24" s="6">
        <v>9</v>
      </c>
      <c r="D24" s="6">
        <v>3</v>
      </c>
      <c r="E24" s="16">
        <v>32.700000000000003</v>
      </c>
      <c r="F24" s="6">
        <v>32.5</v>
      </c>
      <c r="G24" s="6">
        <v>32.4</v>
      </c>
      <c r="H24" s="6">
        <v>32.4</v>
      </c>
      <c r="I24" s="6">
        <v>32.4</v>
      </c>
      <c r="J24" s="6"/>
      <c r="K24" s="6"/>
      <c r="L24" s="6"/>
      <c r="M24" s="6"/>
      <c r="N24" s="6"/>
      <c r="O24" s="6"/>
      <c r="P24" s="6"/>
      <c r="Q24" s="17"/>
      <c r="R24" s="17">
        <v>32.5</v>
      </c>
    </row>
    <row r="25" spans="1:18" x14ac:dyDescent="0.3">
      <c r="A25" s="16" t="s">
        <v>686</v>
      </c>
      <c r="B25" s="6">
        <v>9</v>
      </c>
      <c r="C25" s="6">
        <v>10</v>
      </c>
      <c r="D25" s="6">
        <v>5</v>
      </c>
      <c r="E25" s="16">
        <v>32.9</v>
      </c>
      <c r="F25" s="6">
        <v>31.9</v>
      </c>
      <c r="G25" s="6">
        <v>31.3</v>
      </c>
      <c r="H25" s="6">
        <v>30.6</v>
      </c>
      <c r="I25" s="6">
        <v>31.7</v>
      </c>
      <c r="J25" s="6">
        <v>31.6</v>
      </c>
      <c r="K25" s="6">
        <v>32.4</v>
      </c>
      <c r="L25" s="6">
        <v>32.4</v>
      </c>
      <c r="M25" s="6">
        <v>32.299999999999997</v>
      </c>
      <c r="N25" s="6">
        <v>32.1</v>
      </c>
      <c r="O25" s="6">
        <v>36.4</v>
      </c>
      <c r="P25" s="6"/>
      <c r="Q25" s="17"/>
      <c r="R25" s="17">
        <v>32.299999999999997</v>
      </c>
    </row>
    <row r="26" spans="1:18" x14ac:dyDescent="0.3">
      <c r="A26" s="27" t="s">
        <v>697</v>
      </c>
      <c r="B26" s="34">
        <v>8.1</v>
      </c>
      <c r="C26" s="34">
        <v>2</v>
      </c>
      <c r="D26" s="34">
        <v>2</v>
      </c>
      <c r="E26" s="27">
        <v>35</v>
      </c>
      <c r="F26" s="34">
        <v>30</v>
      </c>
      <c r="G26" s="34">
        <v>28</v>
      </c>
      <c r="H26" s="34">
        <v>28.2</v>
      </c>
      <c r="I26" s="34">
        <v>27.9</v>
      </c>
      <c r="J26" s="34">
        <v>27.6</v>
      </c>
      <c r="K26" s="34">
        <v>29.1</v>
      </c>
      <c r="L26" s="34">
        <v>29</v>
      </c>
      <c r="M26" s="34">
        <v>29</v>
      </c>
      <c r="N26" s="34">
        <v>29.6</v>
      </c>
      <c r="O26" s="34">
        <v>34.5</v>
      </c>
      <c r="P26" s="34"/>
      <c r="Q26" s="101"/>
      <c r="R26" s="101">
        <v>29.8</v>
      </c>
    </row>
    <row r="27" spans="1:18" x14ac:dyDescent="0.3">
      <c r="A27" s="16" t="s">
        <v>687</v>
      </c>
      <c r="B27" s="6">
        <v>9.6</v>
      </c>
      <c r="C27" s="6">
        <v>18</v>
      </c>
      <c r="D27" s="6">
        <v>10</v>
      </c>
      <c r="E27" s="16">
        <v>24.8</v>
      </c>
      <c r="F27" s="6">
        <v>27.7</v>
      </c>
      <c r="G27" s="6">
        <v>28.5</v>
      </c>
      <c r="H27" s="6">
        <v>28.9</v>
      </c>
      <c r="I27" s="6">
        <v>29.1</v>
      </c>
      <c r="J27" s="6">
        <v>29.3</v>
      </c>
      <c r="K27" s="6">
        <v>29.4</v>
      </c>
      <c r="L27" s="6">
        <v>29.2</v>
      </c>
      <c r="M27" s="6">
        <v>29.2</v>
      </c>
      <c r="N27" s="6"/>
      <c r="O27" s="6"/>
      <c r="P27" s="6"/>
      <c r="Q27" s="17"/>
      <c r="R27" s="17">
        <v>28.5</v>
      </c>
    </row>
    <row r="28" spans="1:18" x14ac:dyDescent="0.3">
      <c r="A28" s="16" t="s">
        <v>688</v>
      </c>
      <c r="B28" s="6">
        <v>7.4</v>
      </c>
      <c r="C28" s="6">
        <v>5</v>
      </c>
      <c r="D28" s="6">
        <v>1</v>
      </c>
      <c r="E28" s="16">
        <v>27</v>
      </c>
      <c r="F28" s="6">
        <v>26.5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17"/>
      <c r="R28" s="17">
        <v>26.8</v>
      </c>
    </row>
    <row r="29" spans="1:18" x14ac:dyDescent="0.3">
      <c r="A29" s="16" t="s">
        <v>689</v>
      </c>
      <c r="B29" s="6">
        <v>10.4</v>
      </c>
      <c r="C29" s="6">
        <v>4</v>
      </c>
      <c r="D29" s="6">
        <v>3</v>
      </c>
      <c r="E29" s="16"/>
      <c r="F29" s="6"/>
      <c r="G29" s="6">
        <v>25.2</v>
      </c>
      <c r="H29" s="6">
        <v>25.4</v>
      </c>
      <c r="I29" s="6">
        <v>25.6</v>
      </c>
      <c r="J29" s="6">
        <v>24.6</v>
      </c>
      <c r="K29" s="6">
        <v>26.4</v>
      </c>
      <c r="L29" s="6">
        <v>26.4</v>
      </c>
      <c r="M29" s="6">
        <v>26.5</v>
      </c>
      <c r="N29" s="6">
        <v>26.5</v>
      </c>
      <c r="O29" s="6"/>
      <c r="P29" s="6"/>
      <c r="Q29" s="17"/>
      <c r="R29" s="17">
        <v>25.8</v>
      </c>
    </row>
    <row r="30" spans="1:18" s="2" customFormat="1" x14ac:dyDescent="0.3">
      <c r="A30" s="23" t="s">
        <v>690</v>
      </c>
      <c r="B30" s="33">
        <v>7.4</v>
      </c>
      <c r="C30" s="33">
        <v>1</v>
      </c>
      <c r="D30" s="33">
        <v>1</v>
      </c>
      <c r="E30" s="23">
        <v>40</v>
      </c>
      <c r="F30" s="33">
        <v>25</v>
      </c>
      <c r="G30" s="33">
        <v>24</v>
      </c>
      <c r="H30" s="33">
        <v>22.9</v>
      </c>
      <c r="I30" s="33">
        <v>22.3</v>
      </c>
      <c r="J30" s="33">
        <v>21.9</v>
      </c>
      <c r="K30" s="33">
        <v>21.7</v>
      </c>
      <c r="L30" s="33">
        <v>21.4</v>
      </c>
      <c r="M30" s="33">
        <v>21.3</v>
      </c>
      <c r="N30" s="33">
        <v>21.1</v>
      </c>
      <c r="O30" s="33"/>
      <c r="P30" s="33"/>
      <c r="Q30" s="98"/>
      <c r="R30" s="98">
        <v>24.2</v>
      </c>
    </row>
    <row r="31" spans="1:18" x14ac:dyDescent="0.3">
      <c r="A31" s="16" t="s">
        <v>691</v>
      </c>
      <c r="B31" s="6">
        <v>9</v>
      </c>
      <c r="C31" s="6">
        <v>18</v>
      </c>
      <c r="D31" s="6">
        <v>7</v>
      </c>
      <c r="E31" s="16">
        <v>30.1</v>
      </c>
      <c r="F31" s="6">
        <v>26.7</v>
      </c>
      <c r="G31" s="6">
        <v>25.6</v>
      </c>
      <c r="H31" s="6">
        <v>25</v>
      </c>
      <c r="I31" s="6">
        <v>24.7</v>
      </c>
      <c r="J31" s="6">
        <v>23.8</v>
      </c>
      <c r="K31" s="6">
        <v>23.6</v>
      </c>
      <c r="L31" s="6">
        <v>23.5</v>
      </c>
      <c r="M31" s="6">
        <v>21.8</v>
      </c>
      <c r="N31" s="6">
        <v>22.9</v>
      </c>
      <c r="O31" s="6">
        <v>21.6</v>
      </c>
      <c r="P31" s="6">
        <v>23.2</v>
      </c>
      <c r="Q31" s="17">
        <v>19.8</v>
      </c>
      <c r="R31" s="17">
        <v>24</v>
      </c>
    </row>
    <row r="32" spans="1:18" x14ac:dyDescent="0.3">
      <c r="A32" s="16" t="s">
        <v>698</v>
      </c>
      <c r="B32" s="6">
        <v>9.9</v>
      </c>
      <c r="C32" s="6">
        <v>8</v>
      </c>
      <c r="D32" s="6">
        <v>3</v>
      </c>
      <c r="E32" s="16">
        <v>20.7</v>
      </c>
      <c r="F32" s="6">
        <v>23.5</v>
      </c>
      <c r="G32" s="6">
        <v>24.4</v>
      </c>
      <c r="H32" s="6">
        <v>25</v>
      </c>
      <c r="I32" s="6">
        <v>25.2</v>
      </c>
      <c r="J32" s="6">
        <v>25.5</v>
      </c>
      <c r="K32" s="6">
        <v>25.6</v>
      </c>
      <c r="L32" s="6">
        <v>22.9</v>
      </c>
      <c r="M32" s="6">
        <v>23</v>
      </c>
      <c r="N32" s="6"/>
      <c r="O32" s="6"/>
      <c r="P32" s="6"/>
      <c r="Q32" s="17"/>
      <c r="R32" s="17">
        <v>24</v>
      </c>
    </row>
    <row r="33" spans="1:18" x14ac:dyDescent="0.3">
      <c r="A33" s="16" t="s">
        <v>699</v>
      </c>
      <c r="B33" s="6">
        <v>9.6</v>
      </c>
      <c r="C33" s="6">
        <v>2</v>
      </c>
      <c r="D33" s="6">
        <v>2</v>
      </c>
      <c r="E33" s="16">
        <v>23</v>
      </c>
      <c r="F33" s="6">
        <v>24.3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17"/>
      <c r="R33" s="17">
        <v>23.6</v>
      </c>
    </row>
    <row r="34" spans="1:18" x14ac:dyDescent="0.3">
      <c r="A34" s="16" t="s">
        <v>692</v>
      </c>
      <c r="B34" s="6">
        <v>9.6</v>
      </c>
      <c r="C34" s="6">
        <v>11</v>
      </c>
      <c r="D34" s="6">
        <v>8</v>
      </c>
      <c r="E34" s="16">
        <v>17.100000000000001</v>
      </c>
      <c r="F34" s="6">
        <v>19.3</v>
      </c>
      <c r="G34" s="6">
        <v>20.100000000000001</v>
      </c>
      <c r="H34" s="6">
        <v>21.6</v>
      </c>
      <c r="I34" s="6">
        <v>22.8</v>
      </c>
      <c r="J34" s="6">
        <v>23</v>
      </c>
      <c r="K34" s="6">
        <v>23.1</v>
      </c>
      <c r="L34" s="6">
        <v>23.1</v>
      </c>
      <c r="M34" s="6">
        <v>23.2</v>
      </c>
      <c r="N34" s="6">
        <v>23.3</v>
      </c>
      <c r="O34" s="6">
        <v>30.5</v>
      </c>
      <c r="P34" s="6"/>
      <c r="Q34" s="17"/>
      <c r="R34" s="17">
        <v>22.5</v>
      </c>
    </row>
    <row r="35" spans="1:18" x14ac:dyDescent="0.3">
      <c r="A35" s="16" t="s">
        <v>693</v>
      </c>
      <c r="B35" s="6">
        <v>8.1</v>
      </c>
      <c r="C35" s="6">
        <v>1</v>
      </c>
      <c r="D35" s="6">
        <v>1</v>
      </c>
      <c r="E35" s="16">
        <v>23</v>
      </c>
      <c r="F35" s="6">
        <v>22.5</v>
      </c>
      <c r="G35" s="6">
        <v>22.3</v>
      </c>
      <c r="H35" s="6">
        <v>22.2</v>
      </c>
      <c r="I35" s="6">
        <v>22.1</v>
      </c>
      <c r="J35" s="6">
        <v>22</v>
      </c>
      <c r="K35" s="6">
        <v>22</v>
      </c>
      <c r="L35" s="6">
        <v>22</v>
      </c>
      <c r="M35" s="6">
        <v>21.9</v>
      </c>
      <c r="N35" s="6">
        <v>21.9</v>
      </c>
      <c r="O35" s="6"/>
      <c r="P35" s="6"/>
      <c r="Q35" s="17"/>
      <c r="R35" s="17">
        <v>22.2</v>
      </c>
    </row>
    <row r="36" spans="1:18" x14ac:dyDescent="0.3">
      <c r="A36" s="28" t="s">
        <v>694</v>
      </c>
      <c r="B36" s="35">
        <v>7.4</v>
      </c>
      <c r="C36" s="35">
        <v>3</v>
      </c>
      <c r="D36" s="35">
        <v>3</v>
      </c>
      <c r="E36" s="28">
        <v>28.3</v>
      </c>
      <c r="F36" s="35">
        <v>24.2</v>
      </c>
      <c r="G36" s="35">
        <v>23.1</v>
      </c>
      <c r="H36" s="35">
        <v>21.1</v>
      </c>
      <c r="I36" s="35">
        <v>20.5</v>
      </c>
      <c r="J36" s="35">
        <v>20.2</v>
      </c>
      <c r="K36" s="35">
        <v>19.899999999999999</v>
      </c>
      <c r="L36" s="35">
        <v>19.8</v>
      </c>
      <c r="M36" s="35">
        <v>19.600000000000001</v>
      </c>
      <c r="N36" s="35">
        <v>21.8</v>
      </c>
      <c r="O36" s="35"/>
      <c r="P36" s="35"/>
      <c r="Q36" s="102"/>
      <c r="R36" s="102">
        <v>21.9</v>
      </c>
    </row>
    <row r="37" spans="1:18" x14ac:dyDescent="0.3">
      <c r="A37" s="16" t="s">
        <v>700</v>
      </c>
      <c r="B37" s="6">
        <v>9.9</v>
      </c>
      <c r="C37" s="6">
        <v>22</v>
      </c>
      <c r="D37" s="6">
        <v>17</v>
      </c>
      <c r="E37" s="16">
        <v>13.5</v>
      </c>
      <c r="F37" s="6">
        <v>17.600000000000001</v>
      </c>
      <c r="G37" s="6">
        <v>19</v>
      </c>
      <c r="H37" s="6">
        <v>19.3</v>
      </c>
      <c r="I37" s="6">
        <v>20.2</v>
      </c>
      <c r="J37" s="6">
        <v>20.5</v>
      </c>
      <c r="K37" s="6">
        <v>20.7</v>
      </c>
      <c r="L37" s="6">
        <v>20.9</v>
      </c>
      <c r="M37" s="6">
        <v>22.3</v>
      </c>
      <c r="N37" s="6">
        <v>18.399999999999999</v>
      </c>
      <c r="O37" s="6">
        <v>22.5</v>
      </c>
      <c r="P37" s="6"/>
      <c r="Q37" s="17"/>
      <c r="R37" s="17">
        <v>19.5</v>
      </c>
    </row>
    <row r="38" spans="1:18" ht="15" thickBot="1" x14ac:dyDescent="0.35">
      <c r="A38" s="18" t="s">
        <v>695</v>
      </c>
      <c r="B38" s="21">
        <v>9.6</v>
      </c>
      <c r="C38" s="21">
        <v>15</v>
      </c>
      <c r="D38" s="21">
        <v>2</v>
      </c>
      <c r="E38" s="18">
        <v>16.5</v>
      </c>
      <c r="F38" s="21">
        <v>17</v>
      </c>
      <c r="G38" s="21">
        <v>17.3</v>
      </c>
      <c r="H38" s="21">
        <v>17.399999999999999</v>
      </c>
      <c r="I38" s="21">
        <v>17.5</v>
      </c>
      <c r="J38" s="21">
        <v>17.5</v>
      </c>
      <c r="K38" s="21">
        <v>17.5</v>
      </c>
      <c r="L38" s="21">
        <v>17.5</v>
      </c>
      <c r="M38" s="21">
        <v>17.399999999999999</v>
      </c>
      <c r="N38" s="21"/>
      <c r="O38" s="21"/>
      <c r="P38" s="21"/>
      <c r="Q38" s="19"/>
      <c r="R38" s="19">
        <v>17.3</v>
      </c>
    </row>
    <row r="39" spans="1:18" x14ac:dyDescent="0.3">
      <c r="R39">
        <v>2401</v>
      </c>
    </row>
    <row r="41" spans="1:18" x14ac:dyDescent="0.3">
      <c r="B41" t="s">
        <v>761</v>
      </c>
    </row>
    <row r="42" spans="1:18" x14ac:dyDescent="0.3">
      <c r="A42" t="s">
        <v>705</v>
      </c>
      <c r="B42">
        <v>29.25</v>
      </c>
      <c r="C42" t="s">
        <v>706</v>
      </c>
    </row>
    <row r="43" spans="1:18" x14ac:dyDescent="0.3">
      <c r="A43" t="s">
        <v>707</v>
      </c>
      <c r="B43">
        <v>29.86</v>
      </c>
      <c r="C43" s="7" t="s">
        <v>706</v>
      </c>
    </row>
    <row r="44" spans="1:18" x14ac:dyDescent="0.3">
      <c r="A44" t="s">
        <v>708</v>
      </c>
      <c r="B44">
        <v>28.83</v>
      </c>
      <c r="C44" s="7" t="s">
        <v>706</v>
      </c>
    </row>
    <row r="45" spans="1:18" x14ac:dyDescent="0.3">
      <c r="A45" t="s">
        <v>709</v>
      </c>
      <c r="B45">
        <v>30</v>
      </c>
      <c r="C45" s="7" t="s">
        <v>706</v>
      </c>
    </row>
    <row r="46" spans="1:18" x14ac:dyDescent="0.3">
      <c r="A46" t="s">
        <v>743</v>
      </c>
      <c r="B46">
        <v>30.5</v>
      </c>
      <c r="C46" s="7" t="s">
        <v>706</v>
      </c>
    </row>
    <row r="47" spans="1:18" x14ac:dyDescent="0.3">
      <c r="A47" t="s">
        <v>710</v>
      </c>
      <c r="B47">
        <v>30.33</v>
      </c>
      <c r="C47" s="7" t="s">
        <v>706</v>
      </c>
    </row>
    <row r="48" spans="1:18" x14ac:dyDescent="0.3">
      <c r="A48" t="s">
        <v>711</v>
      </c>
      <c r="B48">
        <v>28.33</v>
      </c>
      <c r="C48" s="7" t="s">
        <v>706</v>
      </c>
    </row>
    <row r="49" spans="1:3" x14ac:dyDescent="0.3">
      <c r="A49" t="s">
        <v>712</v>
      </c>
      <c r="B49">
        <v>30.25</v>
      </c>
      <c r="C49" s="7" t="s">
        <v>706</v>
      </c>
    </row>
    <row r="50" spans="1:3" x14ac:dyDescent="0.3">
      <c r="A50" t="s">
        <v>713</v>
      </c>
      <c r="B50">
        <v>30.5</v>
      </c>
      <c r="C50" s="7" t="s">
        <v>706</v>
      </c>
    </row>
    <row r="51" spans="1:3" x14ac:dyDescent="0.3">
      <c r="A51" t="s">
        <v>714</v>
      </c>
      <c r="B51">
        <v>33.5</v>
      </c>
      <c r="C51" s="7" t="s">
        <v>706</v>
      </c>
    </row>
    <row r="52" spans="1:3" x14ac:dyDescent="0.3">
      <c r="A52" t="s">
        <v>715</v>
      </c>
      <c r="B52">
        <v>30.25</v>
      </c>
      <c r="C52" s="7" t="s">
        <v>706</v>
      </c>
    </row>
    <row r="53" spans="1:3" x14ac:dyDescent="0.3">
      <c r="A53" t="s">
        <v>744</v>
      </c>
      <c r="B53">
        <v>31.25</v>
      </c>
      <c r="C53" s="7" t="s">
        <v>706</v>
      </c>
    </row>
    <row r="54" spans="1:3" x14ac:dyDescent="0.3">
      <c r="A54" t="s">
        <v>716</v>
      </c>
      <c r="B54">
        <v>30.33</v>
      </c>
      <c r="C54" s="7" t="s">
        <v>706</v>
      </c>
    </row>
    <row r="55" spans="1:3" x14ac:dyDescent="0.3">
      <c r="A55" t="s">
        <v>717</v>
      </c>
      <c r="B55">
        <v>30.25</v>
      </c>
      <c r="C55" s="7" t="s">
        <v>706</v>
      </c>
    </row>
    <row r="56" spans="1:3" x14ac:dyDescent="0.3">
      <c r="A56" t="s">
        <v>718</v>
      </c>
      <c r="B56">
        <v>31.25</v>
      </c>
      <c r="C56" s="7" t="s">
        <v>706</v>
      </c>
    </row>
    <row r="57" spans="1:3" x14ac:dyDescent="0.3">
      <c r="A57" t="s">
        <v>719</v>
      </c>
      <c r="B57">
        <v>30.14</v>
      </c>
      <c r="C57" s="7" t="s">
        <v>706</v>
      </c>
    </row>
    <row r="58" spans="1:3" x14ac:dyDescent="0.3">
      <c r="A58" t="s">
        <v>720</v>
      </c>
      <c r="B58">
        <v>30.4</v>
      </c>
      <c r="C58" s="7" t="s">
        <v>706</v>
      </c>
    </row>
    <row r="59" spans="1:3" x14ac:dyDescent="0.3">
      <c r="A59" t="s">
        <v>721</v>
      </c>
      <c r="B59">
        <v>32</v>
      </c>
      <c r="C59" s="7" t="s">
        <v>706</v>
      </c>
    </row>
    <row r="60" spans="1:3" x14ac:dyDescent="0.3">
      <c r="A60" s="12" t="s">
        <v>722</v>
      </c>
      <c r="B60" s="12">
        <v>38.5</v>
      </c>
      <c r="C60" s="12" t="s">
        <v>706</v>
      </c>
    </row>
    <row r="61" spans="1:3" x14ac:dyDescent="0.3">
      <c r="A61" s="12" t="s">
        <v>665</v>
      </c>
      <c r="B61" s="12">
        <v>36.33</v>
      </c>
      <c r="C61" s="12" t="s">
        <v>706</v>
      </c>
    </row>
    <row r="62" spans="1:3" x14ac:dyDescent="0.3">
      <c r="A62" s="12" t="s">
        <v>723</v>
      </c>
      <c r="B62" s="12">
        <v>37</v>
      </c>
      <c r="C62" s="12" t="s">
        <v>706</v>
      </c>
    </row>
    <row r="63" spans="1:3" x14ac:dyDescent="0.3">
      <c r="A63" t="s">
        <v>724</v>
      </c>
      <c r="B63">
        <v>37</v>
      </c>
      <c r="C63" s="7" t="s">
        <v>706</v>
      </c>
    </row>
    <row r="64" spans="1:3" x14ac:dyDescent="0.3">
      <c r="A64" s="12" t="s">
        <v>725</v>
      </c>
      <c r="B64" s="12">
        <v>37</v>
      </c>
      <c r="C64" s="12" t="s">
        <v>706</v>
      </c>
    </row>
    <row r="65" spans="1:3" x14ac:dyDescent="0.3">
      <c r="A65" s="12" t="s">
        <v>726</v>
      </c>
      <c r="B65" s="12">
        <v>37</v>
      </c>
      <c r="C65" s="12" t="s">
        <v>706</v>
      </c>
    </row>
    <row r="66" spans="1:3" x14ac:dyDescent="0.3">
      <c r="A66" s="12" t="s">
        <v>727</v>
      </c>
      <c r="B66" s="12">
        <v>31.25</v>
      </c>
      <c r="C66" s="12" t="s">
        <v>706</v>
      </c>
    </row>
    <row r="67" spans="1:3" x14ac:dyDescent="0.3">
      <c r="A67" s="12" t="s">
        <v>745</v>
      </c>
      <c r="B67" s="12">
        <v>28</v>
      </c>
      <c r="C67" s="12" t="s">
        <v>706</v>
      </c>
    </row>
    <row r="68" spans="1:3" x14ac:dyDescent="0.3">
      <c r="A68" s="12" t="s">
        <v>746</v>
      </c>
      <c r="B68" s="12">
        <v>37</v>
      </c>
      <c r="C68" s="12" t="s">
        <v>706</v>
      </c>
    </row>
    <row r="69" spans="1:3" x14ac:dyDescent="0.3">
      <c r="A69" s="12" t="s">
        <v>747</v>
      </c>
      <c r="B69" s="12">
        <v>37</v>
      </c>
      <c r="C69" s="12" t="s">
        <v>706</v>
      </c>
    </row>
    <row r="70" spans="1:3" x14ac:dyDescent="0.3">
      <c r="A70" s="12" t="s">
        <v>728</v>
      </c>
      <c r="B70" s="12">
        <v>36.67</v>
      </c>
      <c r="C70" s="12" t="s">
        <v>706</v>
      </c>
    </row>
    <row r="71" spans="1:3" x14ac:dyDescent="0.3">
      <c r="A71" t="s">
        <v>729</v>
      </c>
      <c r="B71">
        <v>32</v>
      </c>
      <c r="C71" s="7" t="s">
        <v>706</v>
      </c>
    </row>
    <row r="72" spans="1:3" x14ac:dyDescent="0.3">
      <c r="A72" s="12" t="s">
        <v>730</v>
      </c>
      <c r="B72" s="12">
        <v>9</v>
      </c>
      <c r="C72" s="12" t="s">
        <v>706</v>
      </c>
    </row>
    <row r="73" spans="1:3" x14ac:dyDescent="0.3">
      <c r="A73" t="s">
        <v>731</v>
      </c>
      <c r="B73">
        <v>36.67</v>
      </c>
      <c r="C73" s="7" t="s">
        <v>706</v>
      </c>
    </row>
    <row r="74" spans="1:3" x14ac:dyDescent="0.3">
      <c r="A74" s="12" t="s">
        <v>732</v>
      </c>
      <c r="B74" s="12">
        <v>14</v>
      </c>
      <c r="C74" s="12" t="s">
        <v>706</v>
      </c>
    </row>
    <row r="75" spans="1:3" x14ac:dyDescent="0.3">
      <c r="A75" t="s">
        <v>748</v>
      </c>
      <c r="B75">
        <v>36.67</v>
      </c>
      <c r="C75" s="7" t="s">
        <v>706</v>
      </c>
    </row>
    <row r="76" spans="1:3" x14ac:dyDescent="0.3">
      <c r="A76" s="12" t="s">
        <v>733</v>
      </c>
      <c r="B76" s="12">
        <v>37</v>
      </c>
      <c r="C76" s="12" t="s">
        <v>706</v>
      </c>
    </row>
    <row r="77" spans="1:3" x14ac:dyDescent="0.3">
      <c r="A77" s="12" t="s">
        <v>734</v>
      </c>
      <c r="B77" s="12">
        <v>34.6</v>
      </c>
      <c r="C77" s="12" t="s">
        <v>706</v>
      </c>
    </row>
    <row r="78" spans="1:3" x14ac:dyDescent="0.3">
      <c r="A78" s="12" t="s">
        <v>749</v>
      </c>
      <c r="B78" s="12">
        <v>31</v>
      </c>
      <c r="C78" s="12" t="s">
        <v>706</v>
      </c>
    </row>
    <row r="79" spans="1:3" x14ac:dyDescent="0.3">
      <c r="A79" s="12" t="s">
        <v>735</v>
      </c>
      <c r="B79" s="12">
        <v>32</v>
      </c>
      <c r="C79" s="12" t="s">
        <v>706</v>
      </c>
    </row>
    <row r="80" spans="1:3" x14ac:dyDescent="0.3">
      <c r="A80" s="12" t="s">
        <v>736</v>
      </c>
      <c r="B80" s="12">
        <v>43</v>
      </c>
      <c r="C80" s="12" t="s">
        <v>706</v>
      </c>
    </row>
    <row r="81" spans="1:3" x14ac:dyDescent="0.3">
      <c r="A81" s="12" t="s">
        <v>750</v>
      </c>
      <c r="B81" s="12">
        <v>36.67</v>
      </c>
      <c r="C81" s="12" t="s">
        <v>706</v>
      </c>
    </row>
    <row r="82" spans="1:3" x14ac:dyDescent="0.3">
      <c r="A82" s="12" t="s">
        <v>737</v>
      </c>
      <c r="B82" s="12">
        <v>36.67</v>
      </c>
      <c r="C82" s="12" t="s">
        <v>706</v>
      </c>
    </row>
    <row r="83" spans="1:3" x14ac:dyDescent="0.3">
      <c r="A83" s="12" t="s">
        <v>751</v>
      </c>
      <c r="B83" s="12">
        <v>47</v>
      </c>
      <c r="C83" s="12" t="s">
        <v>706</v>
      </c>
    </row>
    <row r="84" spans="1:3" x14ac:dyDescent="0.3">
      <c r="A84" s="12" t="s">
        <v>738</v>
      </c>
      <c r="B84" s="12">
        <v>40.75</v>
      </c>
      <c r="C84" s="12" t="s">
        <v>706</v>
      </c>
    </row>
    <row r="85" spans="1:3" x14ac:dyDescent="0.3">
      <c r="A85" s="12" t="s">
        <v>739</v>
      </c>
      <c r="B85" s="12">
        <v>36.75</v>
      </c>
      <c r="C85" s="12" t="s">
        <v>706</v>
      </c>
    </row>
    <row r="86" spans="1:3" x14ac:dyDescent="0.3">
      <c r="A86" s="12" t="s">
        <v>740</v>
      </c>
      <c r="B86" s="12">
        <v>32</v>
      </c>
      <c r="C86" s="12" t="s">
        <v>706</v>
      </c>
    </row>
    <row r="87" spans="1:3" s="7" customFormat="1" x14ac:dyDescent="0.3">
      <c r="A87" s="2" t="s">
        <v>752</v>
      </c>
    </row>
    <row r="88" spans="1:3" x14ac:dyDescent="0.3">
      <c r="A88" t="s">
        <v>753</v>
      </c>
      <c r="B88">
        <v>26</v>
      </c>
      <c r="C88" s="7" t="s">
        <v>706</v>
      </c>
    </row>
    <row r="89" spans="1:3" x14ac:dyDescent="0.3">
      <c r="A89" s="13" t="s">
        <v>754</v>
      </c>
      <c r="B89" s="13">
        <v>34</v>
      </c>
      <c r="C89" s="13" t="s">
        <v>706</v>
      </c>
    </row>
    <row r="90" spans="1:3" x14ac:dyDescent="0.3">
      <c r="A90" s="9" t="s">
        <v>755</v>
      </c>
      <c r="B90" s="9">
        <v>13.88</v>
      </c>
      <c r="C90" s="9" t="s">
        <v>706</v>
      </c>
    </row>
    <row r="91" spans="1:3" x14ac:dyDescent="0.3">
      <c r="A91" s="9" t="s">
        <v>756</v>
      </c>
      <c r="B91" s="9">
        <v>27.44</v>
      </c>
      <c r="C91" s="9" t="s">
        <v>706</v>
      </c>
    </row>
    <row r="92" spans="1:3" x14ac:dyDescent="0.3">
      <c r="A92" t="s">
        <v>693</v>
      </c>
      <c r="B92">
        <v>21.78</v>
      </c>
      <c r="C92" s="7" t="s">
        <v>706</v>
      </c>
    </row>
    <row r="93" spans="1:3" x14ac:dyDescent="0.3">
      <c r="A93" s="9" t="s">
        <v>757</v>
      </c>
      <c r="B93" s="9">
        <v>14.11</v>
      </c>
      <c r="C93" s="9" t="s">
        <v>706</v>
      </c>
    </row>
    <row r="94" spans="1:3" x14ac:dyDescent="0.3">
      <c r="A94" s="11" t="s">
        <v>690</v>
      </c>
      <c r="B94" s="11">
        <v>19</v>
      </c>
      <c r="C94" s="11" t="s">
        <v>706</v>
      </c>
    </row>
    <row r="95" spans="1:3" x14ac:dyDescent="0.3">
      <c r="A95" t="s">
        <v>758</v>
      </c>
      <c r="B95">
        <v>23.78</v>
      </c>
      <c r="C95" s="7" t="s">
        <v>706</v>
      </c>
    </row>
    <row r="96" spans="1:3" x14ac:dyDescent="0.3">
      <c r="A96" t="s">
        <v>759</v>
      </c>
      <c r="B96">
        <v>23.78</v>
      </c>
      <c r="C96" s="7" t="s">
        <v>706</v>
      </c>
    </row>
    <row r="97" spans="1:3" x14ac:dyDescent="0.3">
      <c r="A97" t="s">
        <v>741</v>
      </c>
      <c r="B97">
        <v>23.78</v>
      </c>
      <c r="C97" s="7" t="s">
        <v>706</v>
      </c>
    </row>
    <row r="98" spans="1:3" x14ac:dyDescent="0.3">
      <c r="A98" t="s">
        <v>760</v>
      </c>
      <c r="B98">
        <v>23.78</v>
      </c>
      <c r="C98" s="7" t="s">
        <v>706</v>
      </c>
    </row>
    <row r="99" spans="1:3" x14ac:dyDescent="0.3">
      <c r="A99" t="s">
        <v>742</v>
      </c>
      <c r="B99">
        <v>23.78</v>
      </c>
      <c r="C99" s="7" t="s">
        <v>706</v>
      </c>
    </row>
    <row r="105" spans="1:3" x14ac:dyDescent="0.3">
      <c r="A105" t="s">
        <v>762</v>
      </c>
    </row>
    <row r="106" spans="1:3" x14ac:dyDescent="0.3">
      <c r="A106" t="s">
        <v>763</v>
      </c>
    </row>
    <row r="107" spans="1:3" x14ac:dyDescent="0.3">
      <c r="A107" s="7" t="s">
        <v>765</v>
      </c>
    </row>
    <row r="108" spans="1:3" x14ac:dyDescent="0.3">
      <c r="A108" t="s">
        <v>764</v>
      </c>
    </row>
    <row r="109" spans="1:3" x14ac:dyDescent="0.3">
      <c r="A109" t="s">
        <v>766</v>
      </c>
    </row>
  </sheetData>
  <mergeCells count="1">
    <mergeCell ref="E21:Q2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ECE56D8D58C74DBDC7612943020430" ma:contentTypeVersion="11" ma:contentTypeDescription="Create a new document." ma:contentTypeScope="" ma:versionID="33e1c4b560871d508ab576ff83c04e01">
  <xsd:schema xmlns:xsd="http://www.w3.org/2001/XMLSchema" xmlns:xs="http://www.w3.org/2001/XMLSchema" xmlns:p="http://schemas.microsoft.com/office/2006/metadata/properties" xmlns:ns3="d591de1d-8c78-40de-8b3d-ea3764616f29" xmlns:ns4="f2a3a79f-0ae1-4634-8869-b82c09bc42d3" targetNamespace="http://schemas.microsoft.com/office/2006/metadata/properties" ma:root="true" ma:fieldsID="2705c4ecca203d9e2d0cb5f52c462be6" ns3:_="" ns4:_="">
    <xsd:import namespace="d591de1d-8c78-40de-8b3d-ea3764616f29"/>
    <xsd:import namespace="f2a3a79f-0ae1-4634-8869-b82c09bc42d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1de1d-8c78-40de-8b3d-ea3764616f2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a3a79f-0ae1-4634-8869-b82c09bc42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327E7C-4362-47C4-8B63-16C20558988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8A7B28-1D39-4130-B290-9EFF4F19F6B7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d591de1d-8c78-40de-8b3d-ea3764616f29"/>
    <ds:schemaRef ds:uri="http://schemas.microsoft.com/office/2006/documentManagement/types"/>
    <ds:schemaRef ds:uri="f2a3a79f-0ae1-4634-8869-b82c09bc42d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7C851C4-85E3-432D-B38A-523B9EEE78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1de1d-8c78-40de-8b3d-ea3764616f29"/>
    <ds:schemaRef ds:uri="f2a3a79f-0ae1-4634-8869-b82c09bc42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Geoindex Data</vt:lpstr>
      <vt:lpstr>Data_T</vt:lpstr>
      <vt:lpstr>Data_T (2)</vt:lpstr>
      <vt:lpstr>Log</vt:lpstr>
      <vt:lpstr>Farr et al Tgradient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Mylène RECEVEUR</dc:creator>
  <cp:lastModifiedBy>RECEVEUR Mylène</cp:lastModifiedBy>
  <dcterms:created xsi:type="dcterms:W3CDTF">2020-10-28T12:55:18Z</dcterms:created>
  <dcterms:modified xsi:type="dcterms:W3CDTF">2021-03-08T22:53:27Z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0x0101006FECE56D8D58C74DBDC7612943020430</vt:lpwstr>
  </property>
</Properties>
</file>