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9420" windowHeight="11020" tabRatio="600" firstSheet="0" activeTab="0" autoFilterDateGrouping="1"/>
  </bookViews>
  <sheets>
    <sheet name="CW1" sheetId="1" state="visible" r:id="rId1"/>
    <sheet name="CW2" sheetId="2" state="visible" r:id="rId2"/>
    <sheet name="CW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5">
    <numFmt numFmtId="164" formatCode="0.0_ "/>
    <numFmt numFmtId="165" formatCode="##&quot;F&quot;"/>
    <numFmt numFmtId="166" formatCode="&quot;D&quot;###"/>
    <numFmt numFmtId="167" formatCode="&quot;@&quot;###"/>
    <numFmt numFmtId="168" formatCode="&quot;B&quot;##&quot;F&quot;"/>
  </numFmts>
  <fonts count="13"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0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sz val="8"/>
    </font>
    <font>
      <name val="맑은 고딕"/>
      <charset val="129"/>
      <family val="3"/>
      <color theme="5"/>
      <sz val="11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color rgb="FFFF0000"/>
      <sz val="11"/>
      <scheme val="minor"/>
    </font>
    <font>
      <name val="BeSToutput"/>
      <charset val="129"/>
      <family val="3"/>
      <color rgb="FFFF0000"/>
      <sz val="11"/>
    </font>
    <font>
      <name val="맑은 고딕"/>
      <charset val="129"/>
      <family val="3"/>
      <color theme="0" tint="-0.0499893185216834"/>
      <sz val="11"/>
      <scheme val="minor"/>
    </font>
    <font>
      <name val="맑은 고딕"/>
      <charset val="129"/>
      <family val="3"/>
      <color theme="3"/>
      <sz val="11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3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76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3" fillId="3" borderId="1" applyAlignment="1" pivotButton="0" quotePrefix="0" xfId="0">
      <alignment vertical="center"/>
    </xf>
    <xf numFmtId="0" fontId="3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/>
    </xf>
    <xf numFmtId="164" fontId="6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8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7" fillId="4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1" fontId="0" fillId="0" borderId="0" applyAlignment="1" pivotButton="0" quotePrefix="0" xfId="0">
      <alignment vertical="center"/>
    </xf>
    <xf numFmtId="11" fontId="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165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1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166" fontId="0" fillId="0" borderId="2" applyAlignment="1" pivotButton="0" quotePrefix="0" xfId="0">
      <alignment horizontal="right" vertical="center"/>
    </xf>
    <xf numFmtId="167" fontId="0" fillId="0" borderId="3" applyAlignment="1" pivotButton="0" quotePrefix="0" xfId="0">
      <alignment horizontal="left" vertical="center"/>
    </xf>
    <xf numFmtId="166" fontId="0" fillId="0" borderId="4" applyAlignment="1" pivotButton="0" quotePrefix="0" xfId="0">
      <alignment horizontal="right" vertical="center"/>
    </xf>
    <xf numFmtId="167" fontId="0" fillId="0" borderId="5" applyAlignment="1" pivotButton="0" quotePrefix="0" xfId="0">
      <alignment horizontal="left" vertical="center"/>
    </xf>
    <xf numFmtId="166" fontId="0" fillId="6" borderId="2" applyAlignment="1" pivotButton="0" quotePrefix="0" xfId="0">
      <alignment horizontal="right" vertical="center"/>
    </xf>
    <xf numFmtId="167" fontId="7" fillId="6" borderId="3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7" fontId="0" fillId="6" borderId="3" applyAlignment="1" pivotButton="0" quotePrefix="0" xfId="0">
      <alignment horizontal="left" vertical="center"/>
    </xf>
    <xf numFmtId="166" fontId="0" fillId="0" borderId="2" applyAlignment="1" pivotButton="0" quotePrefix="0" xfId="0">
      <alignment horizontal="right" vertical="center"/>
    </xf>
    <xf numFmtId="167" fontId="0" fillId="0" borderId="3" applyAlignment="1" pivotButton="0" quotePrefix="0" xfId="0">
      <alignment horizontal="left" vertical="center"/>
    </xf>
    <xf numFmtId="168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165" fontId="0" fillId="7" borderId="0" applyAlignment="1" pivotButton="0" quotePrefix="0" xfId="0">
      <alignment horizontal="center" vertical="center"/>
    </xf>
    <xf numFmtId="11" fontId="0" fillId="0" borderId="0" applyAlignment="1" pivotButton="0" quotePrefix="0" xfId="0">
      <alignment vertical="center"/>
    </xf>
    <xf numFmtId="0" fontId="12" fillId="0" borderId="1" applyAlignment="1" pivotButton="0" quotePrefix="0" xfId="0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0" fillId="0" borderId="0" pivotButton="0" quotePrefix="0" xfId="0"/>
    <xf numFmtId="164" fontId="6" fillId="0" borderId="1" applyAlignment="1" pivotButton="0" quotePrefix="0" xfId="0">
      <alignment horizontal="center" vertical="center"/>
    </xf>
    <xf numFmtId="0" fontId="0" fillId="0" borderId="3" pivotButton="0" quotePrefix="0" xfId="0"/>
    <xf numFmtId="165" fontId="0" fillId="7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6" fontId="0" fillId="0" borderId="2" applyAlignment="1" pivotButton="0" quotePrefix="0" xfId="0">
      <alignment horizontal="right" vertical="center"/>
    </xf>
    <xf numFmtId="167" fontId="0" fillId="0" borderId="3" applyAlignment="1" pivotButton="0" quotePrefix="0" xfId="0">
      <alignment horizontal="left" vertical="center"/>
    </xf>
    <xf numFmtId="166" fontId="0" fillId="0" borderId="4" applyAlignment="1" pivotButton="0" quotePrefix="0" xfId="0">
      <alignment horizontal="right" vertical="center"/>
    </xf>
    <xf numFmtId="167" fontId="0" fillId="0" borderId="5" applyAlignment="1" pivotButton="0" quotePrefix="0" xfId="0">
      <alignment horizontal="left" vertical="center"/>
    </xf>
    <xf numFmtId="166" fontId="0" fillId="6" borderId="2" applyAlignment="1" pivotButton="0" quotePrefix="0" xfId="0">
      <alignment horizontal="right" vertical="center"/>
    </xf>
    <xf numFmtId="167" fontId="7" fillId="6" borderId="3" applyAlignment="1" pivotButton="0" quotePrefix="0" xfId="0">
      <alignment horizontal="left" vertical="center"/>
    </xf>
    <xf numFmtId="167" fontId="0" fillId="6" borderId="3" applyAlignment="1" pivotButton="0" quotePrefix="0" xfId="0">
      <alignment horizontal="left" vertical="center"/>
    </xf>
    <xf numFmtId="168" fontId="0" fillId="0" borderId="1" applyAlignment="1" pivotButton="0" quotePrefix="0" xfId="0">
      <alignment horizontal="center" vertical="center"/>
    </xf>
  </cellXfs>
  <cellStyles count="1">
    <cellStyle name="표준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CoW1</a:t>
            </a:r>
            <a:endParaRPr lang="ko-KR" altLang="en-US"/>
          </a:p>
        </rich>
      </tx>
      <layout>
        <manualLayout>
          <xMode val="edge"/>
          <yMode val="edge"/>
          <wMode val="factor"/>
          <hMode val="factor"/>
          <x val="0.4613524185133601"/>
          <y val="0.02019396885301508"/>
        </manualLayout>
      </layout>
    </title>
    <plotArea>
      <layout>
        <manualLayout>
          <layoutTarget val="inner"/>
          <xMode val="edge"/>
          <yMode val="edge"/>
          <wMode val="factor"/>
          <hMode val="factor"/>
          <x val="0.1348958515463086"/>
          <y val="0.07495773266692417"/>
          <w val="0.8153422145931583"/>
          <h val="0.8138148552040285"/>
        </manualLayout>
      </layout>
      <scatterChart>
        <scatterStyle val="lineMarker"/>
        <ser>
          <idx val="0"/>
          <order val="0"/>
          <tx>
            <strRef>
              <f>'CW1'!$AM$3</f>
              <strCache>
                <ptCount val="1"/>
                <pt idx="0">
                  <v>EQ1</v>
                </pt>
              </strCache>
            </strRef>
          </tx>
          <spPr>
            <a:ln w="22225"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'CW1'!$AM$4:$AM$57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'CW1'!$AL$4:$AL$57</f>
              <numCache>
                <formatCode>General</formatCode>
                <ptCount val="54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  <pt idx="51">
                  <v>-5</v>
                </pt>
                <pt idx="52">
                  <v>-6</v>
                </pt>
                <pt idx="53">
                  <v>-7</v>
                </pt>
              </numCache>
            </numRef>
          </yVal>
        </ser>
        <ser>
          <idx val="1"/>
          <order val="1"/>
          <tx>
            <strRef>
              <f>'CW1'!$AN$3</f>
              <strCache>
                <ptCount val="1"/>
                <pt idx="0">
                  <v>EQ2</v>
                </pt>
              </strCache>
            </strRef>
          </tx>
          <spPr>
            <a:ln w="22225"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'CW1'!$AN$4:$AN$57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'CW1'!$AL$4:$AL$57</f>
              <numCache>
                <formatCode>General</formatCode>
                <ptCount val="54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  <pt idx="51">
                  <v>-5</v>
                </pt>
                <pt idx="52">
                  <v>-6</v>
                </pt>
                <pt idx="53">
                  <v>-7</v>
                </pt>
              </numCache>
            </numRef>
          </yVal>
        </ser>
        <ser>
          <idx val="2"/>
          <order val="2"/>
          <tx>
            <strRef>
              <f>'CW1'!$AO$3</f>
              <strCache>
                <ptCount val="1"/>
                <pt idx="0">
                  <v>EQ3</v>
                </pt>
              </strCache>
            </strRef>
          </tx>
          <spPr>
            <a:ln w="22225"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'CW1'!$AO$4:$AO$57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'CW1'!$AL$4:$AL$57</f>
              <numCache>
                <formatCode>General</formatCode>
                <ptCount val="54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  <pt idx="51">
                  <v>-5</v>
                </pt>
                <pt idx="52">
                  <v>-6</v>
                </pt>
                <pt idx="53">
                  <v>-7</v>
                </pt>
              </numCache>
            </numRef>
          </yVal>
        </ser>
        <ser>
          <idx val="3"/>
          <order val="3"/>
          <tx>
            <strRef>
              <f>'CW1'!$AP$3</f>
              <strCache>
                <ptCount val="1"/>
                <pt idx="0">
                  <v>EQ4</v>
                </pt>
              </strCache>
            </strRef>
          </tx>
          <spPr>
            <a:ln w="22225"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'CW1'!$AP$4:$AP$57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'CW1'!$AL$4:$AL$57</f>
              <numCache>
                <formatCode>General</formatCode>
                <ptCount val="54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  <pt idx="51">
                  <v>-5</v>
                </pt>
                <pt idx="52">
                  <v>-6</v>
                </pt>
                <pt idx="53">
                  <v>-7</v>
                </pt>
              </numCache>
            </numRef>
          </yVal>
        </ser>
        <ser>
          <idx val="4"/>
          <order val="4"/>
          <tx>
            <strRef>
              <f>'CW1'!$AQ$3</f>
              <strCache>
                <ptCount val="1"/>
                <pt idx="0">
                  <v>EQ5</v>
                </pt>
              </strCache>
            </strRef>
          </tx>
          <spPr>
            <a:ln w="22225"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'CW1'!$AQ$4:$AQ$57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'CW1'!$AL$4:$AL$57</f>
              <numCache>
                <formatCode>General</formatCode>
                <ptCount val="54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  <pt idx="51">
                  <v>-5</v>
                </pt>
                <pt idx="52">
                  <v>-6</v>
                </pt>
                <pt idx="53">
                  <v>-7</v>
                </pt>
              </numCache>
            </numRef>
          </yVal>
        </ser>
        <ser>
          <idx val="5"/>
          <order val="5"/>
          <tx>
            <strRef>
              <f>'CW1'!$AR$3</f>
              <strCache>
                <ptCount val="1"/>
                <pt idx="0">
                  <v>EQ6</v>
                </pt>
              </strCache>
            </strRef>
          </tx>
          <spPr>
            <a:ln w="22225"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'CW1'!$AR$4:$AR$57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'CW1'!$AL$4:$AL$57</f>
              <numCache>
                <formatCode>General</formatCode>
                <ptCount val="54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  <pt idx="51">
                  <v>-5</v>
                </pt>
                <pt idx="52">
                  <v>-6</v>
                </pt>
                <pt idx="53">
                  <v>-7</v>
                </pt>
              </numCache>
            </numRef>
          </yVal>
        </ser>
        <ser>
          <idx val="6"/>
          <order val="6"/>
          <tx>
            <strRef>
              <f>'CW1'!$AS$3</f>
              <strCache>
                <ptCount val="1"/>
                <pt idx="0">
                  <v>EQ7</v>
                </pt>
              </strCache>
            </strRef>
          </tx>
          <spPr>
            <a:ln w="22225"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'CW1'!$AS$4:$AS$57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'CW1'!$AL$4:$AL$57</f>
              <numCache>
                <formatCode>General</formatCode>
                <ptCount val="54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  <pt idx="51">
                  <v>-5</v>
                </pt>
                <pt idx="52">
                  <v>-6</v>
                </pt>
                <pt idx="53">
                  <v>-7</v>
                </pt>
              </numCache>
            </numRef>
          </yVal>
        </ser>
        <ser>
          <idx val="7"/>
          <order val="7"/>
          <tx>
            <strRef>
              <f>'CW1'!$AT$3</f>
              <strCache>
                <ptCount val="1"/>
                <pt idx="0">
                  <v>EQ8</v>
                </pt>
              </strCache>
            </strRef>
          </tx>
          <spPr>
            <a:ln w="22225"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'CW1'!$AT$4:$AT$57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'CW1'!$AL$4:$AL$57</f>
              <numCache>
                <formatCode>General</formatCode>
                <ptCount val="54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  <pt idx="51">
                  <v>-5</v>
                </pt>
                <pt idx="52">
                  <v>-6</v>
                </pt>
                <pt idx="53">
                  <v>-7</v>
                </pt>
              </numCache>
            </numRef>
          </yVal>
        </ser>
        <ser>
          <idx val="8"/>
          <order val="8"/>
          <tx>
            <strRef>
              <f>'CW1'!$AU$3</f>
              <strCache>
                <ptCount val="1"/>
                <pt idx="0">
                  <v>EQ9</v>
                </pt>
              </strCache>
            </strRef>
          </tx>
          <spPr>
            <a:ln w="22225"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'CW1'!$AU$4:$AU$57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'CW1'!$AL$4:$AL$57</f>
              <numCache>
                <formatCode>General</formatCode>
                <ptCount val="54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  <pt idx="51">
                  <v>-5</v>
                </pt>
                <pt idx="52">
                  <v>-6</v>
                </pt>
                <pt idx="53">
                  <v>-7</v>
                </pt>
              </numCache>
            </numRef>
          </yVal>
        </ser>
        <ser>
          <idx val="9"/>
          <order val="9"/>
          <tx>
            <strRef>
              <f>'CW1'!$AV$3</f>
              <strCache>
                <ptCount val="1"/>
                <pt idx="0">
                  <v>EQ10</v>
                </pt>
              </strCache>
            </strRef>
          </tx>
          <spPr>
            <a:ln w="22225"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'CW1'!$AV$4:$AV$57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'CW1'!$AL$4:$AL$57</f>
              <numCache>
                <formatCode>General</formatCode>
                <ptCount val="54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  <pt idx="51">
                  <v>-5</v>
                </pt>
                <pt idx="52">
                  <v>-6</v>
                </pt>
                <pt idx="53">
                  <v>-7</v>
                </pt>
              </numCache>
            </numRef>
          </yVal>
        </ser>
        <ser>
          <idx val="10"/>
          <order val="10"/>
          <tx>
            <strRef>
              <f>'CW1'!$AW$3</f>
              <strCache>
                <ptCount val="1"/>
                <pt idx="0">
                  <v>EQ11</v>
                </pt>
              </strCache>
            </strRef>
          </tx>
          <spPr>
            <a:ln w="22225"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'CW1'!$AW$4:$AW$57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'CW1'!$AL$4:$AL$57</f>
              <numCache>
                <formatCode>General</formatCode>
                <ptCount val="54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  <pt idx="51">
                  <v>-5</v>
                </pt>
                <pt idx="52">
                  <v>-6</v>
                </pt>
                <pt idx="53">
                  <v>-7</v>
                </pt>
              </numCache>
            </numRef>
          </yVal>
        </ser>
        <ser>
          <idx val="11"/>
          <order val="11"/>
          <tx>
            <strRef>
              <f>'CW1'!$AX$3</f>
              <strCache>
                <ptCount val="1"/>
                <pt idx="0">
                  <v>EQ12</v>
                </pt>
              </strCache>
            </strRef>
          </tx>
          <spPr>
            <a:ln w="22225"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'CW1'!$AX$4:$AX$57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'CW1'!$AL$4:$AL$57</f>
              <numCache>
                <formatCode>General</formatCode>
                <ptCount val="54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  <pt idx="51">
                  <v>-5</v>
                </pt>
                <pt idx="52">
                  <v>-6</v>
                </pt>
                <pt idx="53">
                  <v>-7</v>
                </pt>
              </numCache>
            </numRef>
          </yVal>
        </ser>
        <ser>
          <idx val="12"/>
          <order val="12"/>
          <tx>
            <strRef>
              <f>'CW1'!$AY$3</f>
              <strCache>
                <ptCount val="1"/>
                <pt idx="0">
                  <v>EQ13</v>
                </pt>
              </strCache>
            </strRef>
          </tx>
          <spPr>
            <a:ln w="22225"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'CW1'!$AY$4:$AY$57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'CW1'!$AL$4:$AL$57</f>
              <numCache>
                <formatCode>General</formatCode>
                <ptCount val="54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  <pt idx="51">
                  <v>-5</v>
                </pt>
                <pt idx="52">
                  <v>-6</v>
                </pt>
                <pt idx="53">
                  <v>-7</v>
                </pt>
              </numCache>
            </numRef>
          </yVal>
        </ser>
        <ser>
          <idx val="13"/>
          <order val="13"/>
          <tx>
            <strRef>
              <f>'CW1'!$AZ$3</f>
              <strCache>
                <ptCount val="1"/>
                <pt idx="0">
                  <v>EQ14</v>
                </pt>
              </strCache>
            </strRef>
          </tx>
          <spPr>
            <a:ln w="22225"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'CW1'!$AZ$4:$AZ$57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'CW1'!$AL$4:$AL$57</f>
              <numCache>
                <formatCode>General</formatCode>
                <ptCount val="54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  <pt idx="51">
                  <v>-5</v>
                </pt>
                <pt idx="52">
                  <v>-6</v>
                </pt>
                <pt idx="53">
                  <v>-7</v>
                </pt>
              </numCache>
            </numRef>
          </yVal>
        </ser>
        <ser>
          <idx val="14"/>
          <order val="14"/>
          <tx>
            <strRef>
              <f>'CW1'!$BA$3</f>
              <strCache>
                <ptCount val="1"/>
                <pt idx="0">
                  <v>Average</v>
                </pt>
              </strCache>
            </strRef>
          </tx>
          <spPr>
            <a:ln w="2222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'CW1'!$BA$4:$BA$57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'CW1'!$AL$4:$AL$57</f>
              <numCache>
                <formatCode>General</formatCode>
                <ptCount val="54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  <pt idx="51">
                  <v>-5</v>
                </pt>
                <pt idx="52">
                  <v>-6</v>
                </pt>
                <pt idx="53">
                  <v>-7</v>
                </pt>
              </numCache>
            </numRef>
          </yVal>
        </ser>
        <ser>
          <idx val="15"/>
          <order val="15"/>
          <tx>
            <strRef>
              <f>'CW1'!$BB$3</f>
              <strCache>
                <ptCount val="1"/>
                <pt idx="0">
                  <v>1.2*Average</v>
                </pt>
              </strCache>
            </strRef>
          </tx>
          <spPr>
            <a:ln w="22225">
              <a:solidFill>
                <a:schemeClr val="tx1"/>
              </a:solidFill>
              <a:prstDash val="solid"/>
            </a:ln>
          </spPr>
          <marker>
            <symbol val="diamond"/>
            <size val="6"/>
            <spPr>
              <a:solidFill>
                <a:schemeClr val="tx1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'CW1'!$BB$4:$BB$57</f>
              <numCache>
                <formatCode xml:space="preserve">0.0_ 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'CW1'!$AL$4</f>
              <numCache>
                <formatCode>General</formatCode>
                <ptCount val="1"/>
                <pt idx="0">
                  <v>46</v>
                </pt>
              </numCache>
            </numRef>
          </yVal>
        </ser>
        <ser>
          <idx val="16"/>
          <order val="16"/>
          <tx>
            <strRef>
              <f>'CW1'!$BC$3</f>
              <strCache>
                <ptCount val="1"/>
                <pt idx="0">
                  <v>ØVn</v>
                </pt>
              </strCache>
            </strRef>
          </tx>
          <spPr>
            <a:ln w="38100">
              <a:solidFill>
                <a:srgbClr val="FF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'CW1'!$BC$4:$BC$54</f>
              <numCache>
                <formatCode xml:space="preserve">0.0_ </formatCode>
                <ptCount val="51"/>
                <pt idx="0">
                  <v>487.8707447569738</v>
                </pt>
                <pt idx="1">
                  <v>325.5850304712595</v>
                </pt>
                <pt idx="2">
                  <v>325.5850304712595</v>
                </pt>
                <pt idx="3">
                  <v>325.5850304712595</v>
                </pt>
                <pt idx="4">
                  <v>325.5850304712595</v>
                </pt>
                <pt idx="5">
                  <v>325.5850304712595</v>
                </pt>
                <pt idx="6">
                  <v>325.5850304712595</v>
                </pt>
                <pt idx="7">
                  <v>325.5850304712595</v>
                </pt>
                <pt idx="8">
                  <v>325.5850304712595</v>
                </pt>
                <pt idx="9">
                  <v>325.5850304712595</v>
                </pt>
                <pt idx="10">
                  <v>325.5850304712595</v>
                </pt>
                <pt idx="11">
                  <v>325.5850304712595</v>
                </pt>
                <pt idx="12">
                  <v>325.5850304712595</v>
                </pt>
                <pt idx="13">
                  <v>325.5850304712595</v>
                </pt>
                <pt idx="14">
                  <v>325.5850304712595</v>
                </pt>
                <pt idx="15">
                  <v>325.5850304712595</v>
                </pt>
                <pt idx="16">
                  <v>335.490795042602</v>
                </pt>
                <pt idx="17">
                  <v>335.490795042602</v>
                </pt>
                <pt idx="18">
                  <v>335.490795042602</v>
                </pt>
                <pt idx="19">
                  <v>335.490795042602</v>
                </pt>
                <pt idx="20">
                  <v>335.490795042602</v>
                </pt>
                <pt idx="21">
                  <v>335.490795042602</v>
                </pt>
                <pt idx="22">
                  <v>335.490795042602</v>
                </pt>
                <pt idx="23">
                  <v>344.8599001207696</v>
                </pt>
                <pt idx="24">
                  <v>344.8599001207696</v>
                </pt>
                <pt idx="25">
                  <v>344.8599001207696</v>
                </pt>
                <pt idx="26">
                  <v>364.3341858350553</v>
                </pt>
                <pt idx="27">
                  <v>364.3341858350553</v>
                </pt>
                <pt idx="28">
                  <v>364.3341858350553</v>
                </pt>
                <pt idx="29">
                  <v>364.3341858350553</v>
                </pt>
                <pt idx="30">
                  <v>378.9626594366538</v>
                </pt>
                <pt idx="31">
                  <v>378.9626594366538</v>
                </pt>
                <pt idx="32">
                  <v>378.9626594366538</v>
                </pt>
                <pt idx="33">
                  <v>378.9626594366538</v>
                </pt>
                <pt idx="34">
                  <v>378.9626594366538</v>
                </pt>
                <pt idx="35">
                  <v>378.9626594366538</v>
                </pt>
                <pt idx="36">
                  <v>378.9626594366538</v>
                </pt>
                <pt idx="37">
                  <v>392.578510677892</v>
                </pt>
                <pt idx="38">
                  <v>392.578510677892</v>
                </pt>
                <pt idx="39">
                  <v>438.018510677892</v>
                </pt>
                <pt idx="40">
                  <v>438.018510677892</v>
                </pt>
                <pt idx="41">
                  <v>438.018510677892</v>
                </pt>
                <pt idx="42">
                  <v>513.7518440112252</v>
                </pt>
                <pt idx="43">
                  <v>513.7518440112252</v>
                </pt>
                <pt idx="44">
                  <v>513.7518440112252</v>
                </pt>
                <pt idx="45">
                  <v>765.4734644166456</v>
                </pt>
                <pt idx="46">
                  <v>765.4734644166456</v>
                </pt>
                <pt idx="47">
                  <v>765.4734644166456</v>
                </pt>
                <pt idx="48">
                  <v>765.4734644166456</v>
                </pt>
                <pt idx="49">
                  <v>765.4734644166456</v>
                </pt>
                <pt idx="50">
                  <v>765.4734644166456</v>
                </pt>
              </numCache>
            </numRef>
          </xVal>
          <yVal>
            <numRef>
              <f>'CW1'!$AL$4:$AL$54</f>
              <numCache>
                <formatCode>General</formatCode>
                <ptCount val="51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</numCache>
            </numRef>
          </yVal>
        </ser>
        <ser>
          <idx val="17"/>
          <order val="17"/>
          <tx>
            <strRef>
              <f>'CW1'!$BD$3</f>
              <strCache>
                <ptCount val="1"/>
                <pt idx="0">
                  <v>ØVn(보강시)</v>
                </pt>
              </strCache>
            </strRef>
          </tx>
          <spPr>
            <a:ln w="38100">
              <a:solidFill>
                <a:srgbClr val="0000FF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'CW1'!$BD$4:$BD$54</f>
              <numCache>
                <formatCode xml:space="preserve">0.0_ </formatCode>
                <ptCount val="51"/>
                <pt idx="0">
                  <v>487.8707447569738</v>
                </pt>
                <pt idx="1">
                  <v>390.4993161855452</v>
                </pt>
                <pt idx="2">
                  <v>390.4993161855452</v>
                </pt>
                <pt idx="3">
                  <v>390.4993161855452</v>
                </pt>
                <pt idx="4">
                  <v>390.4993161855452</v>
                </pt>
                <pt idx="5">
                  <v>390.4993161855452</v>
                </pt>
                <pt idx="6">
                  <v>390.4993161855452</v>
                </pt>
                <pt idx="7">
                  <v>390.4993161855452</v>
                </pt>
                <pt idx="8">
                  <v>390.4993161855452</v>
                </pt>
                <pt idx="9">
                  <v>390.4993161855452</v>
                </pt>
                <pt idx="10">
                  <v>390.4993161855452</v>
                </pt>
                <pt idx="11">
                  <v>390.4993161855452</v>
                </pt>
                <pt idx="12">
                  <v>390.4993161855452</v>
                </pt>
                <pt idx="13">
                  <v>390.4993161855452</v>
                </pt>
                <pt idx="14">
                  <v>390.4993161855452</v>
                </pt>
                <pt idx="15">
                  <v>390.4993161855452</v>
                </pt>
                <pt idx="16">
                  <v>400.4050807568877</v>
                </pt>
                <pt idx="17">
                  <v>400.4050807568877</v>
                </pt>
                <pt idx="18">
                  <v>400.4050807568877</v>
                </pt>
                <pt idx="19">
                  <v>400.4050807568877</v>
                </pt>
                <pt idx="20">
                  <v>400.4050807568877</v>
                </pt>
                <pt idx="21">
                  <v>400.4050807568877</v>
                </pt>
                <pt idx="22">
                  <v>400.4050807568877</v>
                </pt>
                <pt idx="23">
                  <v>409.7741858350553</v>
                </pt>
                <pt idx="24">
                  <v>409.7741858350553</v>
                </pt>
                <pt idx="25">
                  <v>409.7741858350553</v>
                </pt>
                <pt idx="26">
                  <v>409.7741858350553</v>
                </pt>
                <pt idx="27">
                  <v>409.7741858350553</v>
                </pt>
                <pt idx="28">
                  <v>409.7741858350553</v>
                </pt>
                <pt idx="29">
                  <v>409.7741858350553</v>
                </pt>
                <pt idx="30">
                  <v>424.4026594366538</v>
                </pt>
                <pt idx="31">
                  <v>424.4026594366538</v>
                </pt>
                <pt idx="32">
                  <v>424.4026594366538</v>
                </pt>
                <pt idx="33">
                  <v>424.4026594366538</v>
                </pt>
                <pt idx="34">
                  <v>424.4026594366538</v>
                </pt>
                <pt idx="35">
                  <v>424.4026594366538</v>
                </pt>
                <pt idx="36">
                  <v>424.4026594366538</v>
                </pt>
                <pt idx="37">
                  <v>438.018510677892</v>
                </pt>
                <pt idx="38">
                  <v>438.018510677892</v>
                </pt>
                <pt idx="39">
                  <v>438.018510677892</v>
                </pt>
                <pt idx="40">
                  <v>438.018510677892</v>
                </pt>
                <pt idx="41">
                  <v>438.018510677892</v>
                </pt>
                <pt idx="42">
                  <v>513.7518440112252</v>
                </pt>
                <pt idx="43">
                  <v>617.218510677892</v>
                </pt>
                <pt idx="44">
                  <v>617.218510677892</v>
                </pt>
                <pt idx="45">
                  <v>765.4734644166456</v>
                </pt>
                <pt idx="46">
                  <v>765.4734644166456</v>
                </pt>
                <pt idx="47">
                  <v>765.4734644166456</v>
                </pt>
                <pt idx="48">
                  <v>765.4734644166456</v>
                </pt>
                <pt idx="49">
                  <v>765.4734644166456</v>
                </pt>
                <pt idx="50">
                  <v>765.4734644166456</v>
                </pt>
              </numCache>
            </numRef>
          </xVal>
          <yVal>
            <numRef>
              <f>'CW1'!$AL$4:$AL$54</f>
              <numCache>
                <formatCode>General</formatCode>
                <ptCount val="51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</numCache>
            </numRef>
          </yVal>
        </ser>
        <ser>
          <idx val="18"/>
          <order val="18"/>
          <tx>
            <strRef>
              <f>'CW1'!$BF$3</f>
              <strCache>
                <ptCount val="1"/>
                <pt idx="0">
                  <v>Vnmax</v>
                </pt>
              </strCache>
            </strRef>
          </tx>
          <spPr>
            <a:ln w="38100">
              <a:solidFill>
                <a:schemeClr val="accent2">
                  <a:lumMod val="75000"/>
                </a:schemeClr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'CW1'!$BF$4:$BF$54</f>
              <numCache>
                <formatCode xml:space="preserve">0.0_ </formatCode>
                <ptCount val="51"/>
                <pt idx="0">
                  <v>816.4965809277262</v>
                </pt>
                <pt idx="1">
                  <v>816.4965809277262</v>
                </pt>
                <pt idx="2">
                  <v>816.4965809277262</v>
                </pt>
                <pt idx="3">
                  <v>816.4965809277262</v>
                </pt>
                <pt idx="4">
                  <v>816.4965809277262</v>
                </pt>
                <pt idx="5">
                  <v>816.4965809277262</v>
                </pt>
                <pt idx="6">
                  <v>816.4965809277262</v>
                </pt>
                <pt idx="7">
                  <v>816.4965809277262</v>
                </pt>
                <pt idx="8">
                  <v>816.4965809277262</v>
                </pt>
                <pt idx="9">
                  <v>816.4965809277262</v>
                </pt>
                <pt idx="10">
                  <v>816.4965809277262</v>
                </pt>
                <pt idx="11">
                  <v>816.4965809277262</v>
                </pt>
                <pt idx="12">
                  <v>816.4965809277262</v>
                </pt>
                <pt idx="13">
                  <v>816.4965809277262</v>
                </pt>
                <pt idx="14">
                  <v>816.4965809277262</v>
                </pt>
                <pt idx="15">
                  <v>816.4965809277262</v>
                </pt>
                <pt idx="16">
                  <v>866.0254037844388</v>
                </pt>
                <pt idx="17">
                  <v>866.0254037844388</v>
                </pt>
                <pt idx="18">
                  <v>866.0254037844388</v>
                </pt>
                <pt idx="19">
                  <v>866.0254037844388</v>
                </pt>
                <pt idx="20">
                  <v>866.0254037844388</v>
                </pt>
                <pt idx="21">
                  <v>866.0254037844388</v>
                </pt>
                <pt idx="22">
                  <v>866.0254037844388</v>
                </pt>
                <pt idx="23">
                  <v>912.870929175277</v>
                </pt>
                <pt idx="24">
                  <v>912.870929175277</v>
                </pt>
                <pt idx="25">
                  <v>912.870929175277</v>
                </pt>
                <pt idx="26">
                  <v>912.870929175277</v>
                </pt>
                <pt idx="27">
                  <v>912.870929175277</v>
                </pt>
                <pt idx="28">
                  <v>912.870929175277</v>
                </pt>
                <pt idx="29">
                  <v>912.870929175277</v>
                </pt>
                <pt idx="30">
                  <v>986.0132971832695</v>
                </pt>
                <pt idx="31">
                  <v>986.0132971832695</v>
                </pt>
                <pt idx="32">
                  <v>986.0132971832695</v>
                </pt>
                <pt idx="33">
                  <v>986.0132971832695</v>
                </pt>
                <pt idx="34">
                  <v>986.0132971832695</v>
                </pt>
                <pt idx="35">
                  <v>986.0132971832695</v>
                </pt>
                <pt idx="36">
                  <v>986.0132971832695</v>
                </pt>
                <pt idx="37">
                  <v>1054.09255338946</v>
                </pt>
                <pt idx="38">
                  <v>1054.09255338946</v>
                </pt>
                <pt idx="39">
                  <v>1054.09255338946</v>
                </pt>
                <pt idx="40">
                  <v>1054.09255338946</v>
                </pt>
                <pt idx="41">
                  <v>1054.09255338946</v>
                </pt>
                <pt idx="42">
                  <v>1054.09255338946</v>
                </pt>
                <pt idx="43">
                  <v>1054.09255338946</v>
                </pt>
                <pt idx="44">
                  <v>1054.09255338946</v>
                </pt>
                <pt idx="45">
                  <v>1118.033988749895</v>
                </pt>
                <pt idx="46">
                  <v>1118.033988749895</v>
                </pt>
                <pt idx="47">
                  <v>1118.033988749895</v>
                </pt>
                <pt idx="48">
                  <v>1118.033988749895</v>
                </pt>
                <pt idx="49">
                  <v>1118.033988749895</v>
                </pt>
                <pt idx="50">
                  <v>1118.033988749895</v>
                </pt>
              </numCache>
            </numRef>
          </xVal>
          <yVal>
            <numRef>
              <f>'CW1'!$AL$4:$AL$54</f>
              <numCache>
                <formatCode>General</formatCode>
                <ptCount val="51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</numCache>
            </numRef>
          </yVal>
        </ser>
        <axId val="111848832"/>
        <axId val="111871872"/>
      </scatterChart>
      <valAx>
        <axId val="111848832"/>
        <scaling>
          <orientation val="minMax"/>
          <max val="1600"/>
          <min val="0"/>
        </scaling>
        <axPos val="b"/>
        <majorGridlines/>
        <title>
          <tx>
            <rich>
              <a:bodyPr/>
              <a:lstStyle/>
              <a:p>
                <a:pPr>
                  <a:defRPr sz="1600" b="0">
                    <a:latin typeface="+mn-lt"/>
                  </a:defRPr>
                </a:pPr>
                <a:r>
                  <a:rPr lang="en-US" altLang="ko-KR" sz="1600" b="0" i="0" strike="noStrike" baseline="0">
                    <a:latin typeface="+mn-lt"/>
                  </a:rPr>
                  <a:t>Wall Shear Force (kN/L)</a:t>
                </a:r>
                <a:endParaRPr lang="en-US" altLang="ko-KR" sz="1600" b="0">
                  <a:latin typeface="+mn-lt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3599794071275244"/>
              <y val="0.9440099849501247"/>
            </manualLayout>
          </layout>
        </title>
        <numFmt formatCode="General" sourceLinked="1"/>
        <majorTickMark val="none"/>
        <minorTickMark val="none"/>
        <tickLblPos val="low"/>
        <txPr>
          <a:bodyPr rot="0" vert="horz"/>
          <a:lstStyle/>
          <a:p>
            <a:pPr>
              <a:defRPr sz="1400" b="0" i="0" strike="noStrike" baseline="0">
                <a:solidFill>
                  <a:srgbClr val="000000"/>
                </a:solidFill>
                <a:latin typeface="맑은 고딕"/>
                <a:ea typeface="맑은 고딕"/>
                <a:cs typeface="맑은 고딕"/>
              </a:defRPr>
            </a:pPr>
            <a:r>
              <a:t/>
            </a:r>
            <a:endParaRPr lang="ko-KR"/>
          </a:p>
        </txPr>
        <crossAx val="111871872"/>
        <crosses val="autoZero"/>
        <crossBetween val="midCat"/>
        <majorUnit val="400"/>
      </valAx>
      <valAx>
        <axId val="111871872"/>
        <scaling>
          <orientation val="minMax"/>
          <max val="46"/>
          <min val="-4"/>
        </scaling>
        <axPos val="l"/>
        <majorGridlines/>
        <title>
          <tx>
            <rich>
              <a:bodyPr rot="-5400000" vert="horz"/>
              <a:lstStyle/>
              <a:p>
                <a:pPr>
                  <a:defRPr sz="1600" b="0">
                    <a:latin typeface="+mn-lt"/>
                    <a:ea typeface="+mj-ea"/>
                  </a:defRPr>
                </a:pPr>
                <a:r>
                  <a:rPr lang="en-US" altLang="ko-KR" sz="1600" b="0">
                    <a:latin typeface="+mn-lt"/>
                    <a:ea typeface="+mj-ea"/>
                  </a:rPr>
                  <a:t xml:space="preserve">Story </a:t>
                </a:r>
                <a:endParaRPr lang="ko-KR" altLang="en-US" sz="1600" b="0">
                  <a:latin typeface="+mn-lt"/>
                  <a:ea typeface="+mj-ea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06471677905410696"/>
              <y val="0.4599264301498075"/>
            </manualLayout>
          </layout>
        </title>
        <numFmt formatCode="General" sourceLinked="1"/>
        <majorTickMark val="none"/>
        <minorTickMark val="none"/>
        <tickLblPos val="nextTo"/>
        <spPr>
          <a:ln>
            <a:noFill/>
            <a:prstDash val="solid"/>
          </a:ln>
        </spPr>
        <txPr>
          <a:bodyPr/>
          <a:lstStyle/>
          <a:p>
            <a:pPr>
              <a:defRPr sz="1400"/>
            </a:pPr>
            <a:r>
              <a:t/>
            </a:r>
            <a:endParaRPr lang="ko-KR"/>
          </a:p>
        </txPr>
        <crossAx val="111848832"/>
        <crosses val="autoZero"/>
        <crossBetween val="midCat"/>
        <majorUnit val="4"/>
      </valAx>
    </plotArea>
    <legend>
      <legendPos val="r"/>
      <legendEntry>
        <idx val="4"/>
        <delete val="0"/>
        <txPr>
          <a:bodyPr/>
          <a:lstStyle/>
          <a:p>
            <a:pPr>
              <a:defRPr sz="1300"/>
            </a:pPr>
            <a:r>
              <a:t/>
            </a:r>
            <a:endParaRPr lang="ko-KR"/>
          </a:p>
        </txPr>
      </legendEntry>
      <legendEntry>
        <idx val="1"/>
        <delete val="0"/>
        <txPr>
          <a:bodyPr/>
          <a:lstStyle/>
          <a:p>
            <a:pPr>
              <a:defRPr sz="1300" b="0" i="0" baseline="0"/>
            </a:pPr>
            <a:r>
              <a:t/>
            </a:r>
            <a:endParaRPr lang="ko-KR"/>
          </a:p>
        </txPr>
      </legendEntry>
      <legendEntry>
        <idx val="2"/>
        <delete val="0"/>
        <txPr>
          <a:bodyPr/>
          <a:lstStyle/>
          <a:p>
            <a:pPr>
              <a:defRPr sz="1300" b="0" i="0" baseline="0"/>
            </a:pPr>
            <a:r>
              <a:t/>
            </a:r>
            <a:endParaRPr lang="ko-KR"/>
          </a:p>
        </txPr>
      </legendEntry>
      <legendEntry>
        <idx val="0"/>
        <delete val="0"/>
        <txPr>
          <a:bodyPr/>
          <a:lstStyle/>
          <a:p>
            <a:pPr>
              <a:defRPr sz="1300" b="0" i="0" baseline="0"/>
            </a:pPr>
            <a:r>
              <a:t/>
            </a:r>
            <a:endParaRPr lang="ko-KR"/>
          </a:p>
        </txPr>
      </legendEntry>
      <legendEntry>
        <idx val="3"/>
        <delete val="0"/>
        <txPr>
          <a:bodyPr/>
          <a:lstStyle/>
          <a:p>
            <a:pPr>
              <a:defRPr sz="1300" b="0" i="0" baseline="0"/>
            </a:pPr>
            <a:r>
              <a:t/>
            </a:r>
            <a:endParaRPr lang="ko-KR"/>
          </a:p>
        </txPr>
      </legendEntry>
      <legendEntry>
        <idx val="5"/>
        <delete val="0"/>
        <txPr>
          <a:bodyPr/>
          <a:lstStyle/>
          <a:p>
            <a:pPr>
              <a:defRPr sz="1300"/>
            </a:pPr>
            <a:r>
              <a:t/>
            </a:r>
            <a:endParaRPr lang="ko-KR"/>
          </a:p>
        </txPr>
      </legendEntry>
      <legendEntry>
        <idx val="6"/>
        <delete val="0"/>
        <txPr>
          <a:bodyPr/>
          <a:lstStyle/>
          <a:p>
            <a:pPr>
              <a:defRPr sz="1300"/>
            </a:pPr>
            <a:r>
              <a:t/>
            </a:r>
            <a:endParaRPr lang="ko-KR"/>
          </a:p>
        </txPr>
      </legendEntry>
      <legendEntry>
        <idx val="7"/>
        <delete val="0"/>
        <txPr>
          <a:bodyPr/>
          <a:lstStyle/>
          <a:p>
            <a:pPr>
              <a:defRPr sz="1300" b="0"/>
            </a:pPr>
            <a:r>
              <a:t/>
            </a:r>
            <a:endParaRPr lang="ko-KR"/>
          </a:p>
        </txPr>
      </legendEntry>
      <legendEntry>
        <idx val="8"/>
        <delete val="0"/>
        <txPr>
          <a:bodyPr/>
          <a:lstStyle/>
          <a:p>
            <a:pPr>
              <a:defRPr sz="1300"/>
            </a:pPr>
            <a:r>
              <a:t/>
            </a:r>
            <a:endParaRPr lang="ko-KR"/>
          </a:p>
        </txPr>
      </legendEntry>
      <legendEntry>
        <idx val="9"/>
        <delete val="0"/>
        <txPr>
          <a:bodyPr/>
          <a:lstStyle/>
          <a:p>
            <a:pPr>
              <a:defRPr sz="1300"/>
            </a:pPr>
            <a:r>
              <a:t/>
            </a:r>
            <a:endParaRPr lang="ko-KR"/>
          </a:p>
        </txPr>
      </legendEntry>
      <legendEntry>
        <idx val="10"/>
        <delete val="0"/>
        <txPr>
          <a:bodyPr/>
          <a:lstStyle/>
          <a:p>
            <a:pPr>
              <a:defRPr sz="1300"/>
            </a:pPr>
            <a:r>
              <a:t/>
            </a:r>
            <a:endParaRPr lang="ko-KR"/>
          </a:p>
        </txPr>
      </legendEntry>
      <legendEntry>
        <idx val="11"/>
        <delete val="0"/>
        <txPr>
          <a:bodyPr/>
          <a:lstStyle/>
          <a:p>
            <a:pPr>
              <a:defRPr sz="1300"/>
            </a:pPr>
            <a:r>
              <a:t/>
            </a:r>
            <a:endParaRPr lang="ko-KR"/>
          </a:p>
        </txPr>
      </legendEntry>
      <legendEntry>
        <idx val="12"/>
        <delete val="0"/>
        <txPr>
          <a:bodyPr/>
          <a:lstStyle/>
          <a:p>
            <a:pPr>
              <a:defRPr sz="1300"/>
            </a:pPr>
            <a:r>
              <a:t/>
            </a:r>
            <a:endParaRPr lang="ko-KR"/>
          </a:p>
        </txPr>
      </legendEntry>
      <legendEntry>
        <idx val="13"/>
        <delete val="0"/>
        <txPr>
          <a:bodyPr/>
          <a:lstStyle/>
          <a:p>
            <a:pPr>
              <a:defRPr sz="1300"/>
            </a:pPr>
            <a:r>
              <a:t/>
            </a:r>
            <a:endParaRPr lang="ko-KR"/>
          </a:p>
        </txPr>
      </legendEntry>
      <legendEntry>
        <idx val="14"/>
        <delete val="0"/>
        <txPr>
          <a:bodyPr/>
          <a:lstStyle/>
          <a:p>
            <a:pPr>
              <a:defRPr sz="1300"/>
            </a:pPr>
            <a:r>
              <a:t/>
            </a:r>
            <a:endParaRPr lang="ko-KR"/>
          </a:p>
        </txPr>
      </legendEntry>
      <legendEntry>
        <idx val="15"/>
        <delete val="0"/>
        <txPr>
          <a:bodyPr/>
          <a:lstStyle/>
          <a:p>
            <a:pPr>
              <a:defRPr sz="1300"/>
            </a:pPr>
            <a:r>
              <a:t/>
            </a:r>
            <a:endParaRPr lang="ko-KR"/>
          </a:p>
        </txPr>
      </legendEntry>
      <legendEntry>
        <idx val="16"/>
        <delete val="0"/>
        <txPr>
          <a:bodyPr/>
          <a:lstStyle/>
          <a:p>
            <a:pPr>
              <a:defRPr sz="1300"/>
            </a:pPr>
            <a:r>
              <a:t/>
            </a:r>
            <a:endParaRPr lang="ko-KR"/>
          </a:p>
        </txPr>
      </legendEntry>
      <legendEntry>
        <idx val="17"/>
        <delete val="0"/>
        <txPr>
          <a:bodyPr/>
          <a:lstStyle/>
          <a:p>
            <a:pPr>
              <a:defRPr sz="1300"/>
            </a:pPr>
            <a:r>
              <a:t/>
            </a:r>
            <a:endParaRPr lang="ko-KR"/>
          </a:p>
        </txPr>
      </legendEntry>
      <legendEntry>
        <idx val="18"/>
        <delete val="0"/>
        <txPr>
          <a:bodyPr/>
          <a:lstStyle/>
          <a:p>
            <a:pPr>
              <a:defRPr sz="1300"/>
            </a:pPr>
            <a:r>
              <a:t/>
            </a:r>
            <a:endParaRPr lang="ko-KR"/>
          </a:p>
        </txPr>
      </legendEntry>
      <layout>
        <manualLayout>
          <xMode val="edge"/>
          <yMode val="edge"/>
          <wMode val="factor"/>
          <hMode val="factor"/>
          <x val="0.6741483862940832"/>
          <y val="0.07301729516393289"/>
          <w val="0.273233257235155"/>
          <h val="0.5661106594474218"/>
        </manualLayout>
      </layout>
      <spPr>
        <a:solidFill>
          <a:sysClr val="window" lastClr="FFFFFF"/>
        </a:solidFill>
        <a:ln>
          <a:solidFill>
            <a:sysClr val="windowText" lastClr="000000"/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CoW2</a:t>
            </a:r>
            <a:endParaRPr lang="ko-KR" altLang="en-US"/>
          </a:p>
        </rich>
      </tx>
      <layout>
        <manualLayout>
          <xMode val="edge"/>
          <yMode val="edge"/>
          <wMode val="factor"/>
          <hMode val="factor"/>
          <x val="0.4613524185133601"/>
          <y val="0.02019396885301508"/>
        </manualLayout>
      </layout>
    </title>
    <plotArea>
      <layout>
        <manualLayout>
          <layoutTarget val="inner"/>
          <xMode val="edge"/>
          <yMode val="edge"/>
          <wMode val="factor"/>
          <hMode val="factor"/>
          <x val="0.1348958515463087"/>
          <y val="0.07495773266692417"/>
          <w val="0.8153422145931586"/>
          <h val="0.8138148552040286"/>
        </manualLayout>
      </layout>
      <scatterChart>
        <scatterStyle val="lineMarker"/>
        <ser>
          <idx val="0"/>
          <order val="0"/>
          <tx>
            <strRef>
              <f>'CW1'!$AM$3</f>
              <strCache>
                <ptCount val="1"/>
                <pt idx="0">
                  <v>EQ1</v>
                </pt>
              </strCache>
            </strRef>
          </tx>
          <spPr>
            <a:ln w="22225"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'CW1'!$AM$4:$AM$57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'CW1'!$AL$4:$AL$57</f>
              <numCache>
                <formatCode>General</formatCode>
                <ptCount val="54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  <pt idx="51">
                  <v>-5</v>
                </pt>
                <pt idx="52">
                  <v>-6</v>
                </pt>
                <pt idx="53">
                  <v>-7</v>
                </pt>
              </numCache>
            </numRef>
          </yVal>
        </ser>
        <ser>
          <idx val="1"/>
          <order val="1"/>
          <tx>
            <strRef>
              <f>'CW1'!$AN$3</f>
              <strCache>
                <ptCount val="1"/>
                <pt idx="0">
                  <v>EQ2</v>
                </pt>
              </strCache>
            </strRef>
          </tx>
          <spPr>
            <a:ln w="22225"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'CW1'!$AN$4:$AN$57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'CW1'!$AL$4:$AL$57</f>
              <numCache>
                <formatCode>General</formatCode>
                <ptCount val="54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  <pt idx="51">
                  <v>-5</v>
                </pt>
                <pt idx="52">
                  <v>-6</v>
                </pt>
                <pt idx="53">
                  <v>-7</v>
                </pt>
              </numCache>
            </numRef>
          </yVal>
        </ser>
        <ser>
          <idx val="2"/>
          <order val="2"/>
          <tx>
            <strRef>
              <f>'CW1'!$AO$3</f>
              <strCache>
                <ptCount val="1"/>
                <pt idx="0">
                  <v>EQ3</v>
                </pt>
              </strCache>
            </strRef>
          </tx>
          <spPr>
            <a:ln w="22225"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'CW1'!$AO$4:$AO$57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'CW1'!$AL$4:$AL$57</f>
              <numCache>
                <formatCode>General</formatCode>
                <ptCount val="54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  <pt idx="51">
                  <v>-5</v>
                </pt>
                <pt idx="52">
                  <v>-6</v>
                </pt>
                <pt idx="53">
                  <v>-7</v>
                </pt>
              </numCache>
            </numRef>
          </yVal>
        </ser>
        <ser>
          <idx val="3"/>
          <order val="3"/>
          <tx>
            <strRef>
              <f>'CW1'!$AP$3</f>
              <strCache>
                <ptCount val="1"/>
                <pt idx="0">
                  <v>EQ4</v>
                </pt>
              </strCache>
            </strRef>
          </tx>
          <spPr>
            <a:ln w="22225"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'CW1'!$AP$4:$AP$57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'CW1'!$AL$4:$AL$57</f>
              <numCache>
                <formatCode>General</formatCode>
                <ptCount val="54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  <pt idx="51">
                  <v>-5</v>
                </pt>
                <pt idx="52">
                  <v>-6</v>
                </pt>
                <pt idx="53">
                  <v>-7</v>
                </pt>
              </numCache>
            </numRef>
          </yVal>
        </ser>
        <ser>
          <idx val="4"/>
          <order val="4"/>
          <tx>
            <strRef>
              <f>'CW1'!$AQ$3</f>
              <strCache>
                <ptCount val="1"/>
                <pt idx="0">
                  <v>EQ5</v>
                </pt>
              </strCache>
            </strRef>
          </tx>
          <spPr>
            <a:ln w="22225"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'CW1'!$AQ$4:$AQ$57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'CW1'!$AL$4:$AL$57</f>
              <numCache>
                <formatCode>General</formatCode>
                <ptCount val="54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  <pt idx="51">
                  <v>-5</v>
                </pt>
                <pt idx="52">
                  <v>-6</v>
                </pt>
                <pt idx="53">
                  <v>-7</v>
                </pt>
              </numCache>
            </numRef>
          </yVal>
        </ser>
        <ser>
          <idx val="5"/>
          <order val="5"/>
          <tx>
            <strRef>
              <f>'CW1'!$AR$3</f>
              <strCache>
                <ptCount val="1"/>
                <pt idx="0">
                  <v>EQ6</v>
                </pt>
              </strCache>
            </strRef>
          </tx>
          <spPr>
            <a:ln w="22225"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'CW1'!$AR$4:$AR$57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'CW1'!$AL$4:$AL$57</f>
              <numCache>
                <formatCode>General</formatCode>
                <ptCount val="54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  <pt idx="51">
                  <v>-5</v>
                </pt>
                <pt idx="52">
                  <v>-6</v>
                </pt>
                <pt idx="53">
                  <v>-7</v>
                </pt>
              </numCache>
            </numRef>
          </yVal>
        </ser>
        <ser>
          <idx val="6"/>
          <order val="6"/>
          <tx>
            <strRef>
              <f>'CW1'!$AS$3</f>
              <strCache>
                <ptCount val="1"/>
                <pt idx="0">
                  <v>EQ7</v>
                </pt>
              </strCache>
            </strRef>
          </tx>
          <spPr>
            <a:ln w="22225"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'CW1'!$AS$4:$AS$57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'CW1'!$AL$4:$AL$57</f>
              <numCache>
                <formatCode>General</formatCode>
                <ptCount val="54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  <pt idx="51">
                  <v>-5</v>
                </pt>
                <pt idx="52">
                  <v>-6</v>
                </pt>
                <pt idx="53">
                  <v>-7</v>
                </pt>
              </numCache>
            </numRef>
          </yVal>
        </ser>
        <ser>
          <idx val="7"/>
          <order val="7"/>
          <tx>
            <strRef>
              <f>'CW1'!$AT$3</f>
              <strCache>
                <ptCount val="1"/>
                <pt idx="0">
                  <v>EQ8</v>
                </pt>
              </strCache>
            </strRef>
          </tx>
          <spPr>
            <a:ln w="22225"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'CW1'!$AT$4:$AT$57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'CW1'!$AL$4:$AL$57</f>
              <numCache>
                <formatCode>General</formatCode>
                <ptCount val="54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  <pt idx="51">
                  <v>-5</v>
                </pt>
                <pt idx="52">
                  <v>-6</v>
                </pt>
                <pt idx="53">
                  <v>-7</v>
                </pt>
              </numCache>
            </numRef>
          </yVal>
        </ser>
        <ser>
          <idx val="8"/>
          <order val="8"/>
          <tx>
            <strRef>
              <f>'CW1'!$AU$3</f>
              <strCache>
                <ptCount val="1"/>
                <pt idx="0">
                  <v>EQ9</v>
                </pt>
              </strCache>
            </strRef>
          </tx>
          <spPr>
            <a:ln w="22225"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'CW1'!$AU$4:$AU$57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'CW1'!$AL$4:$AL$57</f>
              <numCache>
                <formatCode>General</formatCode>
                <ptCount val="54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  <pt idx="51">
                  <v>-5</v>
                </pt>
                <pt idx="52">
                  <v>-6</v>
                </pt>
                <pt idx="53">
                  <v>-7</v>
                </pt>
              </numCache>
            </numRef>
          </yVal>
        </ser>
        <ser>
          <idx val="9"/>
          <order val="9"/>
          <tx>
            <strRef>
              <f>'CW1'!$AV$3</f>
              <strCache>
                <ptCount val="1"/>
                <pt idx="0">
                  <v>EQ10</v>
                </pt>
              </strCache>
            </strRef>
          </tx>
          <spPr>
            <a:ln w="22225"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'CW1'!$AV$4:$AV$57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'CW1'!$AL$4:$AL$57</f>
              <numCache>
                <formatCode>General</formatCode>
                <ptCount val="54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  <pt idx="51">
                  <v>-5</v>
                </pt>
                <pt idx="52">
                  <v>-6</v>
                </pt>
                <pt idx="53">
                  <v>-7</v>
                </pt>
              </numCache>
            </numRef>
          </yVal>
        </ser>
        <ser>
          <idx val="10"/>
          <order val="10"/>
          <tx>
            <strRef>
              <f>'CW1'!$AW$3</f>
              <strCache>
                <ptCount val="1"/>
                <pt idx="0">
                  <v>EQ11</v>
                </pt>
              </strCache>
            </strRef>
          </tx>
          <spPr>
            <a:ln w="22225"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'CW1'!$AW$4:$AW$57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'CW1'!$AL$4:$AL$57</f>
              <numCache>
                <formatCode>General</formatCode>
                <ptCount val="54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  <pt idx="51">
                  <v>-5</v>
                </pt>
                <pt idx="52">
                  <v>-6</v>
                </pt>
                <pt idx="53">
                  <v>-7</v>
                </pt>
              </numCache>
            </numRef>
          </yVal>
        </ser>
        <ser>
          <idx val="11"/>
          <order val="11"/>
          <tx>
            <strRef>
              <f>'CW1'!$AX$3</f>
              <strCache>
                <ptCount val="1"/>
                <pt idx="0">
                  <v>EQ12</v>
                </pt>
              </strCache>
            </strRef>
          </tx>
          <spPr>
            <a:ln w="22225"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'CW1'!$AX$4:$AX$57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'CW1'!$AL$4:$AL$57</f>
              <numCache>
                <formatCode>General</formatCode>
                <ptCount val="54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  <pt idx="51">
                  <v>-5</v>
                </pt>
                <pt idx="52">
                  <v>-6</v>
                </pt>
                <pt idx="53">
                  <v>-7</v>
                </pt>
              </numCache>
            </numRef>
          </yVal>
        </ser>
        <ser>
          <idx val="12"/>
          <order val="12"/>
          <tx>
            <strRef>
              <f>'CW1'!$AY$3</f>
              <strCache>
                <ptCount val="1"/>
                <pt idx="0">
                  <v>EQ13</v>
                </pt>
              </strCache>
            </strRef>
          </tx>
          <spPr>
            <a:ln w="22225"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'CW1'!$AY$4:$AY$57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'CW1'!$AL$4:$AL$57</f>
              <numCache>
                <formatCode>General</formatCode>
                <ptCount val="54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  <pt idx="51">
                  <v>-5</v>
                </pt>
                <pt idx="52">
                  <v>-6</v>
                </pt>
                <pt idx="53">
                  <v>-7</v>
                </pt>
              </numCache>
            </numRef>
          </yVal>
        </ser>
        <ser>
          <idx val="13"/>
          <order val="13"/>
          <tx>
            <strRef>
              <f>'CW1'!$AZ$3</f>
              <strCache>
                <ptCount val="1"/>
                <pt idx="0">
                  <v>EQ14</v>
                </pt>
              </strCache>
            </strRef>
          </tx>
          <spPr>
            <a:ln w="22225"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'CW1'!$AZ$4:$AZ$57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'CW1'!$AL$4:$AL$57</f>
              <numCache>
                <formatCode>General</formatCode>
                <ptCount val="54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  <pt idx="51">
                  <v>-5</v>
                </pt>
                <pt idx="52">
                  <v>-6</v>
                </pt>
                <pt idx="53">
                  <v>-7</v>
                </pt>
              </numCache>
            </numRef>
          </yVal>
        </ser>
        <ser>
          <idx val="14"/>
          <order val="14"/>
          <tx>
            <strRef>
              <f>'CW1'!$BA$3</f>
              <strCache>
                <ptCount val="1"/>
                <pt idx="0">
                  <v>Average</v>
                </pt>
              </strCache>
            </strRef>
          </tx>
          <spPr>
            <a:ln w="2222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'CW1'!$BA$4:$BA$57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'CW1'!$AL$4:$AL$57</f>
              <numCache>
                <formatCode>General</formatCode>
                <ptCount val="54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  <pt idx="51">
                  <v>-5</v>
                </pt>
                <pt idx="52">
                  <v>-6</v>
                </pt>
                <pt idx="53">
                  <v>-7</v>
                </pt>
              </numCache>
            </numRef>
          </yVal>
        </ser>
        <ser>
          <idx val="15"/>
          <order val="15"/>
          <tx>
            <strRef>
              <f>'CW1'!$BB$3</f>
              <strCache>
                <ptCount val="1"/>
                <pt idx="0">
                  <v>1.2*Average</v>
                </pt>
              </strCache>
            </strRef>
          </tx>
          <spPr>
            <a:ln w="22225">
              <a:solidFill>
                <a:schemeClr val="tx1"/>
              </a:solidFill>
              <a:prstDash val="solid"/>
            </a:ln>
          </spPr>
          <marker>
            <symbol val="diamond"/>
            <size val="6"/>
            <spPr>
              <a:solidFill>
                <a:schemeClr val="tx1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'CW1'!$BB$4:$BB$57</f>
              <numCache>
                <formatCode xml:space="preserve">0.0_ 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'CW1'!$AL$4</f>
              <numCache>
                <formatCode>General</formatCode>
                <ptCount val="1"/>
                <pt idx="0">
                  <v>46</v>
                </pt>
              </numCache>
            </numRef>
          </yVal>
        </ser>
        <ser>
          <idx val="16"/>
          <order val="16"/>
          <tx>
            <strRef>
              <f>'CW1'!$BC$3</f>
              <strCache>
                <ptCount val="1"/>
                <pt idx="0">
                  <v>ØVn</v>
                </pt>
              </strCache>
            </strRef>
          </tx>
          <spPr>
            <a:ln w="38100">
              <a:solidFill>
                <a:srgbClr val="FF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'CW1'!$BC$4:$BC$54</f>
              <numCache>
                <formatCode xml:space="preserve">0.0_ </formatCode>
                <ptCount val="51"/>
                <pt idx="0">
                  <v>487.8707447569738</v>
                </pt>
                <pt idx="1">
                  <v>325.5850304712595</v>
                </pt>
                <pt idx="2">
                  <v>325.5850304712595</v>
                </pt>
                <pt idx="3">
                  <v>325.5850304712595</v>
                </pt>
                <pt idx="4">
                  <v>325.5850304712595</v>
                </pt>
                <pt idx="5">
                  <v>325.5850304712595</v>
                </pt>
                <pt idx="6">
                  <v>325.5850304712595</v>
                </pt>
                <pt idx="7">
                  <v>325.5850304712595</v>
                </pt>
                <pt idx="8">
                  <v>325.5850304712595</v>
                </pt>
                <pt idx="9">
                  <v>325.5850304712595</v>
                </pt>
                <pt idx="10">
                  <v>325.5850304712595</v>
                </pt>
                <pt idx="11">
                  <v>325.5850304712595</v>
                </pt>
                <pt idx="12">
                  <v>325.5850304712595</v>
                </pt>
                <pt idx="13">
                  <v>325.5850304712595</v>
                </pt>
                <pt idx="14">
                  <v>325.5850304712595</v>
                </pt>
                <pt idx="15">
                  <v>325.5850304712595</v>
                </pt>
                <pt idx="16">
                  <v>335.490795042602</v>
                </pt>
                <pt idx="17">
                  <v>335.490795042602</v>
                </pt>
                <pt idx="18">
                  <v>335.490795042602</v>
                </pt>
                <pt idx="19">
                  <v>335.490795042602</v>
                </pt>
                <pt idx="20">
                  <v>335.490795042602</v>
                </pt>
                <pt idx="21">
                  <v>335.490795042602</v>
                </pt>
                <pt idx="22">
                  <v>335.490795042602</v>
                </pt>
                <pt idx="23">
                  <v>344.8599001207696</v>
                </pt>
                <pt idx="24">
                  <v>344.8599001207696</v>
                </pt>
                <pt idx="25">
                  <v>344.8599001207696</v>
                </pt>
                <pt idx="26">
                  <v>364.3341858350553</v>
                </pt>
                <pt idx="27">
                  <v>364.3341858350553</v>
                </pt>
                <pt idx="28">
                  <v>364.3341858350553</v>
                </pt>
                <pt idx="29">
                  <v>364.3341858350553</v>
                </pt>
                <pt idx="30">
                  <v>378.9626594366538</v>
                </pt>
                <pt idx="31">
                  <v>378.9626594366538</v>
                </pt>
                <pt idx="32">
                  <v>378.9626594366538</v>
                </pt>
                <pt idx="33">
                  <v>378.9626594366538</v>
                </pt>
                <pt idx="34">
                  <v>378.9626594366538</v>
                </pt>
                <pt idx="35">
                  <v>378.9626594366538</v>
                </pt>
                <pt idx="36">
                  <v>378.9626594366538</v>
                </pt>
                <pt idx="37">
                  <v>392.578510677892</v>
                </pt>
                <pt idx="38">
                  <v>392.578510677892</v>
                </pt>
                <pt idx="39">
                  <v>438.018510677892</v>
                </pt>
                <pt idx="40">
                  <v>438.018510677892</v>
                </pt>
                <pt idx="41">
                  <v>438.018510677892</v>
                </pt>
                <pt idx="42">
                  <v>513.7518440112252</v>
                </pt>
                <pt idx="43">
                  <v>513.7518440112252</v>
                </pt>
                <pt idx="44">
                  <v>513.7518440112252</v>
                </pt>
                <pt idx="45">
                  <v>765.4734644166456</v>
                </pt>
                <pt idx="46">
                  <v>765.4734644166456</v>
                </pt>
                <pt idx="47">
                  <v>765.4734644166456</v>
                </pt>
                <pt idx="48">
                  <v>765.4734644166456</v>
                </pt>
                <pt idx="49">
                  <v>765.4734644166456</v>
                </pt>
                <pt idx="50">
                  <v>765.4734644166456</v>
                </pt>
              </numCache>
            </numRef>
          </xVal>
          <yVal>
            <numRef>
              <f>'CW1'!$AL$4:$AL$54</f>
              <numCache>
                <formatCode>General</formatCode>
                <ptCount val="51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</numCache>
            </numRef>
          </yVal>
        </ser>
        <ser>
          <idx val="17"/>
          <order val="17"/>
          <tx>
            <strRef>
              <f>'CW1'!$BD$3</f>
              <strCache>
                <ptCount val="1"/>
                <pt idx="0">
                  <v>ØVn(보강시)</v>
                </pt>
              </strCache>
            </strRef>
          </tx>
          <spPr>
            <a:ln w="38100">
              <a:solidFill>
                <a:srgbClr val="0000FF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'CW1'!$BD$4:$BD$54</f>
              <numCache>
                <formatCode xml:space="preserve">0.0_ </formatCode>
                <ptCount val="51"/>
                <pt idx="0">
                  <v>487.8707447569738</v>
                </pt>
                <pt idx="1">
                  <v>390.4993161855452</v>
                </pt>
                <pt idx="2">
                  <v>390.4993161855452</v>
                </pt>
                <pt idx="3">
                  <v>390.4993161855452</v>
                </pt>
                <pt idx="4">
                  <v>390.4993161855452</v>
                </pt>
                <pt idx="5">
                  <v>390.4993161855452</v>
                </pt>
                <pt idx="6">
                  <v>390.4993161855452</v>
                </pt>
                <pt idx="7">
                  <v>390.4993161855452</v>
                </pt>
                <pt idx="8">
                  <v>390.4993161855452</v>
                </pt>
                <pt idx="9">
                  <v>390.4993161855452</v>
                </pt>
                <pt idx="10">
                  <v>390.4993161855452</v>
                </pt>
                <pt idx="11">
                  <v>390.4993161855452</v>
                </pt>
                <pt idx="12">
                  <v>390.4993161855452</v>
                </pt>
                <pt idx="13">
                  <v>390.4993161855452</v>
                </pt>
                <pt idx="14">
                  <v>390.4993161855452</v>
                </pt>
                <pt idx="15">
                  <v>390.4993161855452</v>
                </pt>
                <pt idx="16">
                  <v>400.4050807568877</v>
                </pt>
                <pt idx="17">
                  <v>400.4050807568877</v>
                </pt>
                <pt idx="18">
                  <v>400.4050807568877</v>
                </pt>
                <pt idx="19">
                  <v>400.4050807568877</v>
                </pt>
                <pt idx="20">
                  <v>400.4050807568877</v>
                </pt>
                <pt idx="21">
                  <v>400.4050807568877</v>
                </pt>
                <pt idx="22">
                  <v>400.4050807568877</v>
                </pt>
                <pt idx="23">
                  <v>409.7741858350553</v>
                </pt>
                <pt idx="24">
                  <v>409.7741858350553</v>
                </pt>
                <pt idx="25">
                  <v>409.7741858350553</v>
                </pt>
                <pt idx="26">
                  <v>409.7741858350553</v>
                </pt>
                <pt idx="27">
                  <v>409.7741858350553</v>
                </pt>
                <pt idx="28">
                  <v>409.7741858350553</v>
                </pt>
                <pt idx="29">
                  <v>409.7741858350553</v>
                </pt>
                <pt idx="30">
                  <v>424.4026594366538</v>
                </pt>
                <pt idx="31">
                  <v>424.4026594366538</v>
                </pt>
                <pt idx="32">
                  <v>424.4026594366538</v>
                </pt>
                <pt idx="33">
                  <v>424.4026594366538</v>
                </pt>
                <pt idx="34">
                  <v>424.4026594366538</v>
                </pt>
                <pt idx="35">
                  <v>424.4026594366538</v>
                </pt>
                <pt idx="36">
                  <v>424.4026594366538</v>
                </pt>
                <pt idx="37">
                  <v>438.018510677892</v>
                </pt>
                <pt idx="38">
                  <v>438.018510677892</v>
                </pt>
                <pt idx="39">
                  <v>438.018510677892</v>
                </pt>
                <pt idx="40">
                  <v>438.018510677892</v>
                </pt>
                <pt idx="41">
                  <v>438.018510677892</v>
                </pt>
                <pt idx="42">
                  <v>513.7518440112252</v>
                </pt>
                <pt idx="43">
                  <v>617.218510677892</v>
                </pt>
                <pt idx="44">
                  <v>617.218510677892</v>
                </pt>
                <pt idx="45">
                  <v>765.4734644166456</v>
                </pt>
                <pt idx="46">
                  <v>765.4734644166456</v>
                </pt>
                <pt idx="47">
                  <v>765.4734644166456</v>
                </pt>
                <pt idx="48">
                  <v>765.4734644166456</v>
                </pt>
                <pt idx="49">
                  <v>765.4734644166456</v>
                </pt>
                <pt idx="50">
                  <v>765.4734644166456</v>
                </pt>
              </numCache>
            </numRef>
          </xVal>
          <yVal>
            <numRef>
              <f>'CW1'!$AL$4:$AL$54</f>
              <numCache>
                <formatCode>General</formatCode>
                <ptCount val="51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</numCache>
            </numRef>
          </yVal>
        </ser>
        <ser>
          <idx val="18"/>
          <order val="18"/>
          <tx>
            <strRef>
              <f>'CW1'!$BF$3</f>
              <strCache>
                <ptCount val="1"/>
                <pt idx="0">
                  <v>Vnmax</v>
                </pt>
              </strCache>
            </strRef>
          </tx>
          <spPr>
            <a:ln w="38100">
              <a:solidFill>
                <a:schemeClr val="accent2">
                  <a:lumMod val="75000"/>
                </a:schemeClr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'CW1'!$BF$4:$BF$54</f>
              <numCache>
                <formatCode xml:space="preserve">0.0_ </formatCode>
                <ptCount val="51"/>
                <pt idx="0">
                  <v>816.4965809277262</v>
                </pt>
                <pt idx="1">
                  <v>816.4965809277262</v>
                </pt>
                <pt idx="2">
                  <v>816.4965809277262</v>
                </pt>
                <pt idx="3">
                  <v>816.4965809277262</v>
                </pt>
                <pt idx="4">
                  <v>816.4965809277262</v>
                </pt>
                <pt idx="5">
                  <v>816.4965809277262</v>
                </pt>
                <pt idx="6">
                  <v>816.4965809277262</v>
                </pt>
                <pt idx="7">
                  <v>816.4965809277262</v>
                </pt>
                <pt idx="8">
                  <v>816.4965809277262</v>
                </pt>
                <pt idx="9">
                  <v>816.4965809277262</v>
                </pt>
                <pt idx="10">
                  <v>816.4965809277262</v>
                </pt>
                <pt idx="11">
                  <v>816.4965809277262</v>
                </pt>
                <pt idx="12">
                  <v>816.4965809277262</v>
                </pt>
                <pt idx="13">
                  <v>816.4965809277262</v>
                </pt>
                <pt idx="14">
                  <v>816.4965809277262</v>
                </pt>
                <pt idx="15">
                  <v>816.4965809277262</v>
                </pt>
                <pt idx="16">
                  <v>866.0254037844388</v>
                </pt>
                <pt idx="17">
                  <v>866.0254037844388</v>
                </pt>
                <pt idx="18">
                  <v>866.0254037844388</v>
                </pt>
                <pt idx="19">
                  <v>866.0254037844388</v>
                </pt>
                <pt idx="20">
                  <v>866.0254037844388</v>
                </pt>
                <pt idx="21">
                  <v>866.0254037844388</v>
                </pt>
                <pt idx="22">
                  <v>866.0254037844388</v>
                </pt>
                <pt idx="23">
                  <v>912.870929175277</v>
                </pt>
                <pt idx="24">
                  <v>912.870929175277</v>
                </pt>
                <pt idx="25">
                  <v>912.870929175277</v>
                </pt>
                <pt idx="26">
                  <v>912.870929175277</v>
                </pt>
                <pt idx="27">
                  <v>912.870929175277</v>
                </pt>
                <pt idx="28">
                  <v>912.870929175277</v>
                </pt>
                <pt idx="29">
                  <v>912.870929175277</v>
                </pt>
                <pt idx="30">
                  <v>986.0132971832695</v>
                </pt>
                <pt idx="31">
                  <v>986.0132971832695</v>
                </pt>
                <pt idx="32">
                  <v>986.0132971832695</v>
                </pt>
                <pt idx="33">
                  <v>986.0132971832695</v>
                </pt>
                <pt idx="34">
                  <v>986.0132971832695</v>
                </pt>
                <pt idx="35">
                  <v>986.0132971832695</v>
                </pt>
                <pt idx="36">
                  <v>986.0132971832695</v>
                </pt>
                <pt idx="37">
                  <v>1054.09255338946</v>
                </pt>
                <pt idx="38">
                  <v>1054.09255338946</v>
                </pt>
                <pt idx="39">
                  <v>1054.09255338946</v>
                </pt>
                <pt idx="40">
                  <v>1054.09255338946</v>
                </pt>
                <pt idx="41">
                  <v>1054.09255338946</v>
                </pt>
                <pt idx="42">
                  <v>1054.09255338946</v>
                </pt>
                <pt idx="43">
                  <v>1054.09255338946</v>
                </pt>
                <pt idx="44">
                  <v>1054.09255338946</v>
                </pt>
                <pt idx="45">
                  <v>1118.033988749895</v>
                </pt>
                <pt idx="46">
                  <v>1118.033988749895</v>
                </pt>
                <pt idx="47">
                  <v>1118.033988749895</v>
                </pt>
                <pt idx="48">
                  <v>1118.033988749895</v>
                </pt>
                <pt idx="49">
                  <v>1118.033988749895</v>
                </pt>
                <pt idx="50">
                  <v>1118.033988749895</v>
                </pt>
              </numCache>
            </numRef>
          </xVal>
          <yVal>
            <numRef>
              <f>'CW1'!$AL$4:$AL$54</f>
              <numCache>
                <formatCode>General</formatCode>
                <ptCount val="51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</numCache>
            </numRef>
          </yVal>
        </ser>
        <axId val="111960832"/>
        <axId val="111962752"/>
      </scatterChart>
      <valAx>
        <axId val="111960832"/>
        <scaling>
          <orientation val="minMax"/>
          <max val="1600"/>
          <min val="0"/>
        </scaling>
        <axPos val="b"/>
        <majorGridlines/>
        <title>
          <tx>
            <rich>
              <a:bodyPr/>
              <a:lstStyle/>
              <a:p>
                <a:pPr>
                  <a:defRPr sz="1600" b="0">
                    <a:latin typeface="+mn-lt"/>
                  </a:defRPr>
                </a:pPr>
                <a:r>
                  <a:rPr lang="en-US" altLang="ko-KR" sz="1600" b="0" i="0" strike="noStrike" baseline="0">
                    <a:latin typeface="+mn-lt"/>
                  </a:rPr>
                  <a:t>Wall Shear Force (kN/L)</a:t>
                </a:r>
                <a:endParaRPr lang="en-US" altLang="ko-KR" sz="1600" b="0">
                  <a:latin typeface="+mn-lt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3599794071275245"/>
              <y val="0.9440099849501247"/>
            </manualLayout>
          </layout>
        </title>
        <numFmt formatCode="General" sourceLinked="1"/>
        <majorTickMark val="none"/>
        <minorTickMark val="none"/>
        <tickLblPos val="low"/>
        <txPr>
          <a:bodyPr rot="0" vert="horz"/>
          <a:lstStyle/>
          <a:p>
            <a:pPr>
              <a:defRPr sz="1400" b="0" i="0" strike="noStrike" baseline="0">
                <a:solidFill>
                  <a:srgbClr val="000000"/>
                </a:solidFill>
                <a:latin typeface="맑은 고딕"/>
                <a:ea typeface="맑은 고딕"/>
                <a:cs typeface="맑은 고딕"/>
              </a:defRPr>
            </a:pPr>
            <a:r>
              <a:t/>
            </a:r>
            <a:endParaRPr lang="ko-KR"/>
          </a:p>
        </txPr>
        <crossAx val="111962752"/>
        <crosses val="autoZero"/>
        <crossBetween val="midCat"/>
        <majorUnit val="400"/>
      </valAx>
      <valAx>
        <axId val="111962752"/>
        <scaling>
          <orientation val="minMax"/>
          <max val="46"/>
          <min val="-4"/>
        </scaling>
        <axPos val="l"/>
        <majorGridlines/>
        <title>
          <tx>
            <rich>
              <a:bodyPr rot="-5400000" vert="horz"/>
              <a:lstStyle/>
              <a:p>
                <a:pPr>
                  <a:defRPr sz="1600" b="0">
                    <a:latin typeface="+mn-lt"/>
                    <a:ea typeface="+mj-ea"/>
                  </a:defRPr>
                </a:pPr>
                <a:r>
                  <a:rPr lang="en-US" altLang="ko-KR" sz="1600" b="0">
                    <a:latin typeface="+mn-lt"/>
                    <a:ea typeface="+mj-ea"/>
                  </a:rPr>
                  <a:t xml:space="preserve">Story </a:t>
                </a:r>
                <a:endParaRPr lang="ko-KR" altLang="en-US" sz="1600" b="0">
                  <a:latin typeface="+mn-lt"/>
                  <a:ea typeface="+mj-ea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06471677905410702"/>
              <y val="0.4599264301498077"/>
            </manualLayout>
          </layout>
        </title>
        <numFmt formatCode="General" sourceLinked="1"/>
        <majorTickMark val="none"/>
        <minorTickMark val="none"/>
        <tickLblPos val="nextTo"/>
        <spPr>
          <a:ln>
            <a:noFill/>
            <a:prstDash val="solid"/>
          </a:ln>
        </spPr>
        <txPr>
          <a:bodyPr/>
          <a:lstStyle/>
          <a:p>
            <a:pPr>
              <a:defRPr sz="1400"/>
            </a:pPr>
            <a:r>
              <a:t/>
            </a:r>
            <a:endParaRPr lang="ko-KR"/>
          </a:p>
        </txPr>
        <crossAx val="111960832"/>
        <crosses val="autoZero"/>
        <crossBetween val="midCat"/>
        <majorUnit val="4"/>
      </valAx>
    </plotArea>
    <legend>
      <legendPos val="r"/>
      <legendEntry>
        <idx val="0"/>
        <delete val="0"/>
        <txPr>
          <a:bodyPr/>
          <a:lstStyle/>
          <a:p>
            <a:pPr>
              <a:defRPr sz="1300" b="0" i="0" baseline="0"/>
            </a:pPr>
            <a:r>
              <a:t/>
            </a:r>
            <a:endParaRPr lang="ko-KR"/>
          </a:p>
        </txPr>
      </legendEntry>
      <legendEntry>
        <idx val="1"/>
        <delete val="0"/>
        <txPr>
          <a:bodyPr/>
          <a:lstStyle/>
          <a:p>
            <a:pPr>
              <a:defRPr sz="1300" b="0" i="0" baseline="0"/>
            </a:pPr>
            <a:r>
              <a:t/>
            </a:r>
            <a:endParaRPr lang="ko-KR"/>
          </a:p>
        </txPr>
      </legendEntry>
      <legendEntry>
        <idx val="2"/>
        <delete val="0"/>
        <txPr>
          <a:bodyPr/>
          <a:lstStyle/>
          <a:p>
            <a:pPr>
              <a:defRPr sz="1300" b="0" i="0" baseline="0"/>
            </a:pPr>
            <a:r>
              <a:t/>
            </a:r>
            <a:endParaRPr lang="ko-KR"/>
          </a:p>
        </txPr>
      </legendEntry>
      <legendEntry>
        <idx val="15"/>
        <delete val="0"/>
        <txPr>
          <a:bodyPr/>
          <a:lstStyle/>
          <a:p>
            <a:pPr>
              <a:defRPr sz="1300"/>
            </a:pPr>
            <a:r>
              <a:t/>
            </a:r>
            <a:endParaRPr lang="ko-KR"/>
          </a:p>
        </txPr>
      </legendEntry>
      <legendEntry>
        <idx val="16"/>
        <delete val="0"/>
        <txPr>
          <a:bodyPr/>
          <a:lstStyle/>
          <a:p>
            <a:pPr>
              <a:defRPr sz="1300"/>
            </a:pPr>
            <a:r>
              <a:t/>
            </a:r>
            <a:endParaRPr lang="ko-KR"/>
          </a:p>
        </txPr>
      </legendEntry>
      <legendEntry>
        <idx val="17"/>
        <delete val="0"/>
        <txPr>
          <a:bodyPr/>
          <a:lstStyle/>
          <a:p>
            <a:pPr>
              <a:defRPr sz="1300"/>
            </a:pPr>
            <a:r>
              <a:t/>
            </a:r>
            <a:endParaRPr lang="ko-KR"/>
          </a:p>
        </txPr>
      </legendEntry>
      <legendEntry>
        <idx val="18"/>
        <delete val="0"/>
        <txPr>
          <a:bodyPr/>
          <a:lstStyle/>
          <a:p>
            <a:pPr>
              <a:defRPr sz="1300"/>
            </a:pPr>
            <a:r>
              <a:t/>
            </a:r>
            <a:endParaRPr lang="ko-KR"/>
          </a:p>
        </txPr>
      </legendEntry>
      <legendEntry>
        <idx val="3"/>
        <delete val="0"/>
        <txPr>
          <a:bodyPr/>
          <a:lstStyle/>
          <a:p>
            <a:pPr>
              <a:defRPr sz="1300" b="0" i="0" baseline="0"/>
            </a:pPr>
            <a:r>
              <a:t/>
            </a:r>
            <a:endParaRPr lang="ko-KR"/>
          </a:p>
        </txPr>
      </legendEntry>
      <legendEntry>
        <idx val="4"/>
        <delete val="0"/>
        <txPr>
          <a:bodyPr/>
          <a:lstStyle/>
          <a:p>
            <a:pPr>
              <a:defRPr sz="1300"/>
            </a:pPr>
            <a:r>
              <a:t/>
            </a:r>
            <a:endParaRPr lang="ko-KR"/>
          </a:p>
        </txPr>
      </legendEntry>
      <legendEntry>
        <idx val="5"/>
        <delete val="0"/>
        <txPr>
          <a:bodyPr/>
          <a:lstStyle/>
          <a:p>
            <a:pPr>
              <a:defRPr sz="1300"/>
            </a:pPr>
            <a:r>
              <a:t/>
            </a:r>
            <a:endParaRPr lang="ko-KR"/>
          </a:p>
        </txPr>
      </legendEntry>
      <legendEntry>
        <idx val="6"/>
        <delete val="0"/>
        <txPr>
          <a:bodyPr/>
          <a:lstStyle/>
          <a:p>
            <a:pPr>
              <a:defRPr sz="1300"/>
            </a:pPr>
            <a:r>
              <a:t/>
            </a:r>
            <a:endParaRPr lang="ko-KR"/>
          </a:p>
        </txPr>
      </legendEntry>
      <legendEntry>
        <idx val="7"/>
        <delete val="0"/>
        <txPr>
          <a:bodyPr/>
          <a:lstStyle/>
          <a:p>
            <a:pPr>
              <a:defRPr sz="1300" b="0"/>
            </a:pPr>
            <a:r>
              <a:t/>
            </a:r>
            <a:endParaRPr lang="ko-KR"/>
          </a:p>
        </txPr>
      </legendEntry>
      <legendEntry>
        <idx val="8"/>
        <delete val="0"/>
        <txPr>
          <a:bodyPr/>
          <a:lstStyle/>
          <a:p>
            <a:pPr>
              <a:defRPr sz="1300"/>
            </a:pPr>
            <a:r>
              <a:t/>
            </a:r>
            <a:endParaRPr lang="ko-KR"/>
          </a:p>
        </txPr>
      </legendEntry>
      <legendEntry>
        <idx val="9"/>
        <delete val="0"/>
        <txPr>
          <a:bodyPr/>
          <a:lstStyle/>
          <a:p>
            <a:pPr>
              <a:defRPr sz="1300"/>
            </a:pPr>
            <a:r>
              <a:t/>
            </a:r>
            <a:endParaRPr lang="ko-KR"/>
          </a:p>
        </txPr>
      </legendEntry>
      <legendEntry>
        <idx val="10"/>
        <delete val="0"/>
        <txPr>
          <a:bodyPr/>
          <a:lstStyle/>
          <a:p>
            <a:pPr>
              <a:defRPr sz="1300"/>
            </a:pPr>
            <a:r>
              <a:t/>
            </a:r>
            <a:endParaRPr lang="ko-KR"/>
          </a:p>
        </txPr>
      </legendEntry>
      <legendEntry>
        <idx val="11"/>
        <delete val="0"/>
        <txPr>
          <a:bodyPr/>
          <a:lstStyle/>
          <a:p>
            <a:pPr>
              <a:defRPr sz="1300"/>
            </a:pPr>
            <a:r>
              <a:t/>
            </a:r>
            <a:endParaRPr lang="ko-KR"/>
          </a:p>
        </txPr>
      </legendEntry>
      <legendEntry>
        <idx val="12"/>
        <delete val="0"/>
        <txPr>
          <a:bodyPr/>
          <a:lstStyle/>
          <a:p>
            <a:pPr>
              <a:defRPr sz="1300"/>
            </a:pPr>
            <a:r>
              <a:t/>
            </a:r>
            <a:endParaRPr lang="ko-KR"/>
          </a:p>
        </txPr>
      </legendEntry>
      <legendEntry>
        <idx val="13"/>
        <delete val="0"/>
        <txPr>
          <a:bodyPr/>
          <a:lstStyle/>
          <a:p>
            <a:pPr>
              <a:defRPr sz="1300"/>
            </a:pPr>
            <a:r>
              <a:t/>
            </a:r>
            <a:endParaRPr lang="ko-KR"/>
          </a:p>
        </txPr>
      </legendEntry>
      <legendEntry>
        <idx val="14"/>
        <delete val="0"/>
        <txPr>
          <a:bodyPr/>
          <a:lstStyle/>
          <a:p>
            <a:pPr>
              <a:defRPr sz="1300"/>
            </a:pPr>
            <a:r>
              <a:t/>
            </a:r>
            <a:endParaRPr lang="ko-KR"/>
          </a:p>
        </txPr>
      </legendEntry>
      <layout>
        <manualLayout>
          <xMode val="edge"/>
          <yMode val="edge"/>
          <wMode val="factor"/>
          <hMode val="factor"/>
          <x val="0.6741483862940838"/>
          <y val="0.07301729516393289"/>
          <w val="0.2732332572351548"/>
          <h val="0.5661106594474218"/>
        </manualLayout>
      </layout>
      <spPr>
        <a:solidFill>
          <a:sysClr val="window" lastClr="FFFFFF"/>
        </a:solidFill>
        <a:ln>
          <a:solidFill>
            <a:sysClr val="windowText" lastClr="000000"/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CoW3</a:t>
            </a:r>
            <a:endParaRPr lang="ko-KR" altLang="en-US"/>
          </a:p>
        </rich>
      </tx>
      <layout>
        <manualLayout>
          <xMode val="edge"/>
          <yMode val="edge"/>
          <wMode val="factor"/>
          <hMode val="factor"/>
          <x val="0.4613524185133601"/>
          <y val="0.02019396885301508"/>
        </manualLayout>
      </layout>
    </title>
    <plotArea>
      <layout>
        <manualLayout>
          <layoutTarget val="inner"/>
          <xMode val="edge"/>
          <yMode val="edge"/>
          <wMode val="factor"/>
          <hMode val="factor"/>
          <x val="0.1348958515463088"/>
          <y val="0.07495773266692417"/>
          <w val="0.8153422145931589"/>
          <h val="0.8138148552040286"/>
        </manualLayout>
      </layout>
      <scatterChart>
        <scatterStyle val="lineMarker"/>
        <ser>
          <idx val="0"/>
          <order val="0"/>
          <tx>
            <strRef>
              <f>'CW1'!$AM$3</f>
              <strCache>
                <ptCount val="1"/>
                <pt idx="0">
                  <v>EQ1</v>
                </pt>
              </strCache>
            </strRef>
          </tx>
          <spPr>
            <a:ln w="22225"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'CW1'!$AM$4:$AM$57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'CW1'!$AL$4:$AL$57</f>
              <numCache>
                <formatCode>General</formatCode>
                <ptCount val="54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  <pt idx="51">
                  <v>-5</v>
                </pt>
                <pt idx="52">
                  <v>-6</v>
                </pt>
                <pt idx="53">
                  <v>-7</v>
                </pt>
              </numCache>
            </numRef>
          </yVal>
        </ser>
        <ser>
          <idx val="1"/>
          <order val="1"/>
          <tx>
            <strRef>
              <f>'CW1'!$AN$3</f>
              <strCache>
                <ptCount val="1"/>
                <pt idx="0">
                  <v>EQ2</v>
                </pt>
              </strCache>
            </strRef>
          </tx>
          <spPr>
            <a:ln w="22225"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'CW1'!$AN$4:$AN$57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'CW1'!$AL$4:$AL$57</f>
              <numCache>
                <formatCode>General</formatCode>
                <ptCount val="54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  <pt idx="51">
                  <v>-5</v>
                </pt>
                <pt idx="52">
                  <v>-6</v>
                </pt>
                <pt idx="53">
                  <v>-7</v>
                </pt>
              </numCache>
            </numRef>
          </yVal>
        </ser>
        <ser>
          <idx val="2"/>
          <order val="2"/>
          <tx>
            <strRef>
              <f>'CW1'!$AO$3</f>
              <strCache>
                <ptCount val="1"/>
                <pt idx="0">
                  <v>EQ3</v>
                </pt>
              </strCache>
            </strRef>
          </tx>
          <spPr>
            <a:ln w="22225"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'CW1'!$AO$4:$AO$57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'CW1'!$AL$4:$AL$57</f>
              <numCache>
                <formatCode>General</formatCode>
                <ptCount val="54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  <pt idx="51">
                  <v>-5</v>
                </pt>
                <pt idx="52">
                  <v>-6</v>
                </pt>
                <pt idx="53">
                  <v>-7</v>
                </pt>
              </numCache>
            </numRef>
          </yVal>
        </ser>
        <ser>
          <idx val="3"/>
          <order val="3"/>
          <tx>
            <strRef>
              <f>'CW1'!$AP$3</f>
              <strCache>
                <ptCount val="1"/>
                <pt idx="0">
                  <v>EQ4</v>
                </pt>
              </strCache>
            </strRef>
          </tx>
          <spPr>
            <a:ln w="22225"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'CW1'!$AP$4:$AP$57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'CW1'!$AL$4:$AL$57</f>
              <numCache>
                <formatCode>General</formatCode>
                <ptCount val="54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  <pt idx="51">
                  <v>-5</v>
                </pt>
                <pt idx="52">
                  <v>-6</v>
                </pt>
                <pt idx="53">
                  <v>-7</v>
                </pt>
              </numCache>
            </numRef>
          </yVal>
        </ser>
        <ser>
          <idx val="4"/>
          <order val="4"/>
          <tx>
            <strRef>
              <f>'CW1'!$AQ$3</f>
              <strCache>
                <ptCount val="1"/>
                <pt idx="0">
                  <v>EQ5</v>
                </pt>
              </strCache>
            </strRef>
          </tx>
          <spPr>
            <a:ln w="22225"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'CW1'!$AQ$4:$AQ$57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'CW1'!$AL$4:$AL$57</f>
              <numCache>
                <formatCode>General</formatCode>
                <ptCount val="54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  <pt idx="51">
                  <v>-5</v>
                </pt>
                <pt idx="52">
                  <v>-6</v>
                </pt>
                <pt idx="53">
                  <v>-7</v>
                </pt>
              </numCache>
            </numRef>
          </yVal>
        </ser>
        <ser>
          <idx val="5"/>
          <order val="5"/>
          <tx>
            <strRef>
              <f>'CW1'!$AR$3</f>
              <strCache>
                <ptCount val="1"/>
                <pt idx="0">
                  <v>EQ6</v>
                </pt>
              </strCache>
            </strRef>
          </tx>
          <spPr>
            <a:ln w="22225"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'CW1'!$AR$4:$AR$57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'CW1'!$AL$4:$AL$57</f>
              <numCache>
                <formatCode>General</formatCode>
                <ptCount val="54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  <pt idx="51">
                  <v>-5</v>
                </pt>
                <pt idx="52">
                  <v>-6</v>
                </pt>
                <pt idx="53">
                  <v>-7</v>
                </pt>
              </numCache>
            </numRef>
          </yVal>
        </ser>
        <ser>
          <idx val="6"/>
          <order val="6"/>
          <tx>
            <strRef>
              <f>'CW1'!$AS$3</f>
              <strCache>
                <ptCount val="1"/>
                <pt idx="0">
                  <v>EQ7</v>
                </pt>
              </strCache>
            </strRef>
          </tx>
          <spPr>
            <a:ln w="22225"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'CW1'!$AS$4:$AS$57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'CW1'!$AL$4:$AL$57</f>
              <numCache>
                <formatCode>General</formatCode>
                <ptCount val="54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  <pt idx="51">
                  <v>-5</v>
                </pt>
                <pt idx="52">
                  <v>-6</v>
                </pt>
                <pt idx="53">
                  <v>-7</v>
                </pt>
              </numCache>
            </numRef>
          </yVal>
        </ser>
        <ser>
          <idx val="7"/>
          <order val="7"/>
          <tx>
            <strRef>
              <f>'CW1'!$AT$3</f>
              <strCache>
                <ptCount val="1"/>
                <pt idx="0">
                  <v>EQ8</v>
                </pt>
              </strCache>
            </strRef>
          </tx>
          <spPr>
            <a:ln w="22225"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'CW1'!$AT$4:$AT$57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'CW1'!$AL$4:$AL$57</f>
              <numCache>
                <formatCode>General</formatCode>
                <ptCount val="54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  <pt idx="51">
                  <v>-5</v>
                </pt>
                <pt idx="52">
                  <v>-6</v>
                </pt>
                <pt idx="53">
                  <v>-7</v>
                </pt>
              </numCache>
            </numRef>
          </yVal>
        </ser>
        <ser>
          <idx val="8"/>
          <order val="8"/>
          <tx>
            <strRef>
              <f>'CW1'!$AU$3</f>
              <strCache>
                <ptCount val="1"/>
                <pt idx="0">
                  <v>EQ9</v>
                </pt>
              </strCache>
            </strRef>
          </tx>
          <spPr>
            <a:ln w="22225"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'CW1'!$AU$4:$AU$57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'CW1'!$AL$4:$AL$57</f>
              <numCache>
                <formatCode>General</formatCode>
                <ptCount val="54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  <pt idx="51">
                  <v>-5</v>
                </pt>
                <pt idx="52">
                  <v>-6</v>
                </pt>
                <pt idx="53">
                  <v>-7</v>
                </pt>
              </numCache>
            </numRef>
          </yVal>
        </ser>
        <ser>
          <idx val="9"/>
          <order val="9"/>
          <tx>
            <strRef>
              <f>'CW1'!$AV$3</f>
              <strCache>
                <ptCount val="1"/>
                <pt idx="0">
                  <v>EQ10</v>
                </pt>
              </strCache>
            </strRef>
          </tx>
          <spPr>
            <a:ln w="22225"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'CW1'!$AV$4:$AV$57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'CW1'!$AL$4:$AL$57</f>
              <numCache>
                <formatCode>General</formatCode>
                <ptCount val="54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  <pt idx="51">
                  <v>-5</v>
                </pt>
                <pt idx="52">
                  <v>-6</v>
                </pt>
                <pt idx="53">
                  <v>-7</v>
                </pt>
              </numCache>
            </numRef>
          </yVal>
        </ser>
        <ser>
          <idx val="10"/>
          <order val="10"/>
          <tx>
            <strRef>
              <f>'CW1'!$AW$3</f>
              <strCache>
                <ptCount val="1"/>
                <pt idx="0">
                  <v>EQ11</v>
                </pt>
              </strCache>
            </strRef>
          </tx>
          <spPr>
            <a:ln w="22225"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'CW1'!$AW$4:$AW$57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'CW1'!$AL$4:$AL$57</f>
              <numCache>
                <formatCode>General</formatCode>
                <ptCount val="54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  <pt idx="51">
                  <v>-5</v>
                </pt>
                <pt idx="52">
                  <v>-6</v>
                </pt>
                <pt idx="53">
                  <v>-7</v>
                </pt>
              </numCache>
            </numRef>
          </yVal>
        </ser>
        <ser>
          <idx val="11"/>
          <order val="11"/>
          <tx>
            <strRef>
              <f>'CW1'!$AX$3</f>
              <strCache>
                <ptCount val="1"/>
                <pt idx="0">
                  <v>EQ12</v>
                </pt>
              </strCache>
            </strRef>
          </tx>
          <spPr>
            <a:ln w="22225"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'CW1'!$AX$4:$AX$57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'CW1'!$AL$4:$AL$57</f>
              <numCache>
                <formatCode>General</formatCode>
                <ptCount val="54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  <pt idx="51">
                  <v>-5</v>
                </pt>
                <pt idx="52">
                  <v>-6</v>
                </pt>
                <pt idx="53">
                  <v>-7</v>
                </pt>
              </numCache>
            </numRef>
          </yVal>
        </ser>
        <ser>
          <idx val="12"/>
          <order val="12"/>
          <tx>
            <strRef>
              <f>'CW1'!$AY$3</f>
              <strCache>
                <ptCount val="1"/>
                <pt idx="0">
                  <v>EQ13</v>
                </pt>
              </strCache>
            </strRef>
          </tx>
          <spPr>
            <a:ln w="22225"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'CW1'!$AY$4:$AY$57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'CW1'!$AL$4:$AL$57</f>
              <numCache>
                <formatCode>General</formatCode>
                <ptCount val="54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  <pt idx="51">
                  <v>-5</v>
                </pt>
                <pt idx="52">
                  <v>-6</v>
                </pt>
                <pt idx="53">
                  <v>-7</v>
                </pt>
              </numCache>
            </numRef>
          </yVal>
        </ser>
        <ser>
          <idx val="13"/>
          <order val="13"/>
          <tx>
            <strRef>
              <f>'CW1'!$AZ$3</f>
              <strCache>
                <ptCount val="1"/>
                <pt idx="0">
                  <v>EQ14</v>
                </pt>
              </strCache>
            </strRef>
          </tx>
          <spPr>
            <a:ln w="22225"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'CW1'!$AZ$4:$AZ$57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'CW1'!$AL$4:$AL$57</f>
              <numCache>
                <formatCode>General</formatCode>
                <ptCount val="54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  <pt idx="51">
                  <v>-5</v>
                </pt>
                <pt idx="52">
                  <v>-6</v>
                </pt>
                <pt idx="53">
                  <v>-7</v>
                </pt>
              </numCache>
            </numRef>
          </yVal>
        </ser>
        <ser>
          <idx val="14"/>
          <order val="14"/>
          <tx>
            <strRef>
              <f>'CW1'!$BA$3</f>
              <strCache>
                <ptCount val="1"/>
                <pt idx="0">
                  <v>Average</v>
                </pt>
              </strCache>
            </strRef>
          </tx>
          <spPr>
            <a:ln w="2222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'CW1'!$BA$4:$BA$57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'CW1'!$AL$4:$AL$57</f>
              <numCache>
                <formatCode>General</formatCode>
                <ptCount val="54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  <pt idx="51">
                  <v>-5</v>
                </pt>
                <pt idx="52">
                  <v>-6</v>
                </pt>
                <pt idx="53">
                  <v>-7</v>
                </pt>
              </numCache>
            </numRef>
          </yVal>
        </ser>
        <ser>
          <idx val="15"/>
          <order val="15"/>
          <tx>
            <strRef>
              <f>'CW1'!$BB$3</f>
              <strCache>
                <ptCount val="1"/>
                <pt idx="0">
                  <v>1.2*Average</v>
                </pt>
              </strCache>
            </strRef>
          </tx>
          <spPr>
            <a:ln w="22225">
              <a:solidFill>
                <a:schemeClr val="tx1"/>
              </a:solidFill>
              <a:prstDash val="solid"/>
            </a:ln>
          </spPr>
          <marker>
            <symbol val="diamond"/>
            <size val="6"/>
            <spPr>
              <a:solidFill>
                <a:schemeClr val="tx1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'CW1'!$BB$4:$BB$57</f>
              <numCache>
                <formatCode xml:space="preserve">0.0_ 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'CW1'!$AL$4</f>
              <numCache>
                <formatCode>General</formatCode>
                <ptCount val="1"/>
                <pt idx="0">
                  <v>46</v>
                </pt>
              </numCache>
            </numRef>
          </yVal>
        </ser>
        <ser>
          <idx val="16"/>
          <order val="16"/>
          <tx>
            <strRef>
              <f>'CW1'!$BC$3</f>
              <strCache>
                <ptCount val="1"/>
                <pt idx="0">
                  <v>ØVn</v>
                </pt>
              </strCache>
            </strRef>
          </tx>
          <spPr>
            <a:ln w="38100">
              <a:solidFill>
                <a:srgbClr val="FF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'CW1'!$BC$4:$BC$54</f>
              <numCache>
                <formatCode xml:space="preserve">0.0_ </formatCode>
                <ptCount val="51"/>
                <pt idx="0">
                  <v>487.8707447569738</v>
                </pt>
                <pt idx="1">
                  <v>325.5850304712595</v>
                </pt>
                <pt idx="2">
                  <v>325.5850304712595</v>
                </pt>
                <pt idx="3">
                  <v>325.5850304712595</v>
                </pt>
                <pt idx="4">
                  <v>325.5850304712595</v>
                </pt>
                <pt idx="5">
                  <v>325.5850304712595</v>
                </pt>
                <pt idx="6">
                  <v>325.5850304712595</v>
                </pt>
                <pt idx="7">
                  <v>325.5850304712595</v>
                </pt>
                <pt idx="8">
                  <v>325.5850304712595</v>
                </pt>
                <pt idx="9">
                  <v>325.5850304712595</v>
                </pt>
                <pt idx="10">
                  <v>325.5850304712595</v>
                </pt>
                <pt idx="11">
                  <v>325.5850304712595</v>
                </pt>
                <pt idx="12">
                  <v>325.5850304712595</v>
                </pt>
                <pt idx="13">
                  <v>325.5850304712595</v>
                </pt>
                <pt idx="14">
                  <v>325.5850304712595</v>
                </pt>
                <pt idx="15">
                  <v>325.5850304712595</v>
                </pt>
                <pt idx="16">
                  <v>335.490795042602</v>
                </pt>
                <pt idx="17">
                  <v>335.490795042602</v>
                </pt>
                <pt idx="18">
                  <v>335.490795042602</v>
                </pt>
                <pt idx="19">
                  <v>335.490795042602</v>
                </pt>
                <pt idx="20">
                  <v>335.490795042602</v>
                </pt>
                <pt idx="21">
                  <v>335.490795042602</v>
                </pt>
                <pt idx="22">
                  <v>335.490795042602</v>
                </pt>
                <pt idx="23">
                  <v>344.8599001207696</v>
                </pt>
                <pt idx="24">
                  <v>344.8599001207696</v>
                </pt>
                <pt idx="25">
                  <v>344.8599001207696</v>
                </pt>
                <pt idx="26">
                  <v>364.3341858350553</v>
                </pt>
                <pt idx="27">
                  <v>364.3341858350553</v>
                </pt>
                <pt idx="28">
                  <v>364.3341858350553</v>
                </pt>
                <pt idx="29">
                  <v>364.3341858350553</v>
                </pt>
                <pt idx="30">
                  <v>378.9626594366538</v>
                </pt>
                <pt idx="31">
                  <v>378.9626594366538</v>
                </pt>
                <pt idx="32">
                  <v>378.9626594366538</v>
                </pt>
                <pt idx="33">
                  <v>378.9626594366538</v>
                </pt>
                <pt idx="34">
                  <v>378.9626594366538</v>
                </pt>
                <pt idx="35">
                  <v>378.9626594366538</v>
                </pt>
                <pt idx="36">
                  <v>378.9626594366538</v>
                </pt>
                <pt idx="37">
                  <v>392.578510677892</v>
                </pt>
                <pt idx="38">
                  <v>392.578510677892</v>
                </pt>
                <pt idx="39">
                  <v>438.018510677892</v>
                </pt>
                <pt idx="40">
                  <v>438.018510677892</v>
                </pt>
                <pt idx="41">
                  <v>438.018510677892</v>
                </pt>
                <pt idx="42">
                  <v>513.7518440112252</v>
                </pt>
                <pt idx="43">
                  <v>513.7518440112252</v>
                </pt>
                <pt idx="44">
                  <v>513.7518440112252</v>
                </pt>
                <pt idx="45">
                  <v>765.4734644166456</v>
                </pt>
                <pt idx="46">
                  <v>765.4734644166456</v>
                </pt>
                <pt idx="47">
                  <v>765.4734644166456</v>
                </pt>
                <pt idx="48">
                  <v>765.4734644166456</v>
                </pt>
                <pt idx="49">
                  <v>765.4734644166456</v>
                </pt>
                <pt idx="50">
                  <v>765.4734644166456</v>
                </pt>
              </numCache>
            </numRef>
          </xVal>
          <yVal>
            <numRef>
              <f>'CW1'!$AL$4:$AL$54</f>
              <numCache>
                <formatCode>General</formatCode>
                <ptCount val="51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</numCache>
            </numRef>
          </yVal>
        </ser>
        <ser>
          <idx val="17"/>
          <order val="17"/>
          <tx>
            <strRef>
              <f>'CW1'!$BD$3</f>
              <strCache>
                <ptCount val="1"/>
                <pt idx="0">
                  <v>ØVn(보강시)</v>
                </pt>
              </strCache>
            </strRef>
          </tx>
          <spPr>
            <a:ln w="38100">
              <a:solidFill>
                <a:srgbClr val="0000FF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'CW1'!$BD$4:$BD$54</f>
              <numCache>
                <formatCode xml:space="preserve">0.0_ </formatCode>
                <ptCount val="51"/>
                <pt idx="0">
                  <v>487.8707447569738</v>
                </pt>
                <pt idx="1">
                  <v>390.4993161855452</v>
                </pt>
                <pt idx="2">
                  <v>390.4993161855452</v>
                </pt>
                <pt idx="3">
                  <v>390.4993161855452</v>
                </pt>
                <pt idx="4">
                  <v>390.4993161855452</v>
                </pt>
                <pt idx="5">
                  <v>390.4993161855452</v>
                </pt>
                <pt idx="6">
                  <v>390.4993161855452</v>
                </pt>
                <pt idx="7">
                  <v>390.4993161855452</v>
                </pt>
                <pt idx="8">
                  <v>390.4993161855452</v>
                </pt>
                <pt idx="9">
                  <v>390.4993161855452</v>
                </pt>
                <pt idx="10">
                  <v>390.4993161855452</v>
                </pt>
                <pt idx="11">
                  <v>390.4993161855452</v>
                </pt>
                <pt idx="12">
                  <v>390.4993161855452</v>
                </pt>
                <pt idx="13">
                  <v>390.4993161855452</v>
                </pt>
                <pt idx="14">
                  <v>390.4993161855452</v>
                </pt>
                <pt idx="15">
                  <v>390.4993161855452</v>
                </pt>
                <pt idx="16">
                  <v>400.4050807568877</v>
                </pt>
                <pt idx="17">
                  <v>400.4050807568877</v>
                </pt>
                <pt idx="18">
                  <v>400.4050807568877</v>
                </pt>
                <pt idx="19">
                  <v>400.4050807568877</v>
                </pt>
                <pt idx="20">
                  <v>400.4050807568877</v>
                </pt>
                <pt idx="21">
                  <v>400.4050807568877</v>
                </pt>
                <pt idx="22">
                  <v>400.4050807568877</v>
                </pt>
                <pt idx="23">
                  <v>409.7741858350553</v>
                </pt>
                <pt idx="24">
                  <v>409.7741858350553</v>
                </pt>
                <pt idx="25">
                  <v>409.7741858350553</v>
                </pt>
                <pt idx="26">
                  <v>409.7741858350553</v>
                </pt>
                <pt idx="27">
                  <v>409.7741858350553</v>
                </pt>
                <pt idx="28">
                  <v>409.7741858350553</v>
                </pt>
                <pt idx="29">
                  <v>409.7741858350553</v>
                </pt>
                <pt idx="30">
                  <v>424.4026594366538</v>
                </pt>
                <pt idx="31">
                  <v>424.4026594366538</v>
                </pt>
                <pt idx="32">
                  <v>424.4026594366538</v>
                </pt>
                <pt idx="33">
                  <v>424.4026594366538</v>
                </pt>
                <pt idx="34">
                  <v>424.4026594366538</v>
                </pt>
                <pt idx="35">
                  <v>424.4026594366538</v>
                </pt>
                <pt idx="36">
                  <v>424.4026594366538</v>
                </pt>
                <pt idx="37">
                  <v>438.018510677892</v>
                </pt>
                <pt idx="38">
                  <v>438.018510677892</v>
                </pt>
                <pt idx="39">
                  <v>438.018510677892</v>
                </pt>
                <pt idx="40">
                  <v>438.018510677892</v>
                </pt>
                <pt idx="41">
                  <v>438.018510677892</v>
                </pt>
                <pt idx="42">
                  <v>513.7518440112252</v>
                </pt>
                <pt idx="43">
                  <v>617.218510677892</v>
                </pt>
                <pt idx="44">
                  <v>617.218510677892</v>
                </pt>
                <pt idx="45">
                  <v>765.4734644166456</v>
                </pt>
                <pt idx="46">
                  <v>765.4734644166456</v>
                </pt>
                <pt idx="47">
                  <v>765.4734644166456</v>
                </pt>
                <pt idx="48">
                  <v>765.4734644166456</v>
                </pt>
                <pt idx="49">
                  <v>765.4734644166456</v>
                </pt>
                <pt idx="50">
                  <v>765.4734644166456</v>
                </pt>
              </numCache>
            </numRef>
          </xVal>
          <yVal>
            <numRef>
              <f>'CW1'!$AL$4:$AL$54</f>
              <numCache>
                <formatCode>General</formatCode>
                <ptCount val="51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</numCache>
            </numRef>
          </yVal>
        </ser>
        <ser>
          <idx val="18"/>
          <order val="18"/>
          <tx>
            <strRef>
              <f>'CW1'!$BF$3</f>
              <strCache>
                <ptCount val="1"/>
                <pt idx="0">
                  <v>Vnmax</v>
                </pt>
              </strCache>
            </strRef>
          </tx>
          <spPr>
            <a:ln w="38100">
              <a:solidFill>
                <a:schemeClr val="accent2">
                  <a:lumMod val="75000"/>
                </a:schemeClr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'CW1'!$BF$4:$BF$54</f>
              <numCache>
                <formatCode xml:space="preserve">0.0_ </formatCode>
                <ptCount val="51"/>
                <pt idx="0">
                  <v>816.4965809277262</v>
                </pt>
                <pt idx="1">
                  <v>816.4965809277262</v>
                </pt>
                <pt idx="2">
                  <v>816.4965809277262</v>
                </pt>
                <pt idx="3">
                  <v>816.4965809277262</v>
                </pt>
                <pt idx="4">
                  <v>816.4965809277262</v>
                </pt>
                <pt idx="5">
                  <v>816.4965809277262</v>
                </pt>
                <pt idx="6">
                  <v>816.4965809277262</v>
                </pt>
                <pt idx="7">
                  <v>816.4965809277262</v>
                </pt>
                <pt idx="8">
                  <v>816.4965809277262</v>
                </pt>
                <pt idx="9">
                  <v>816.4965809277262</v>
                </pt>
                <pt idx="10">
                  <v>816.4965809277262</v>
                </pt>
                <pt idx="11">
                  <v>816.4965809277262</v>
                </pt>
                <pt idx="12">
                  <v>816.4965809277262</v>
                </pt>
                <pt idx="13">
                  <v>816.4965809277262</v>
                </pt>
                <pt idx="14">
                  <v>816.4965809277262</v>
                </pt>
                <pt idx="15">
                  <v>816.4965809277262</v>
                </pt>
                <pt idx="16">
                  <v>866.0254037844388</v>
                </pt>
                <pt idx="17">
                  <v>866.0254037844388</v>
                </pt>
                <pt idx="18">
                  <v>866.0254037844388</v>
                </pt>
                <pt idx="19">
                  <v>866.0254037844388</v>
                </pt>
                <pt idx="20">
                  <v>866.0254037844388</v>
                </pt>
                <pt idx="21">
                  <v>866.0254037844388</v>
                </pt>
                <pt idx="22">
                  <v>866.0254037844388</v>
                </pt>
                <pt idx="23">
                  <v>912.870929175277</v>
                </pt>
                <pt idx="24">
                  <v>912.870929175277</v>
                </pt>
                <pt idx="25">
                  <v>912.870929175277</v>
                </pt>
                <pt idx="26">
                  <v>912.870929175277</v>
                </pt>
                <pt idx="27">
                  <v>912.870929175277</v>
                </pt>
                <pt idx="28">
                  <v>912.870929175277</v>
                </pt>
                <pt idx="29">
                  <v>912.870929175277</v>
                </pt>
                <pt idx="30">
                  <v>986.0132971832695</v>
                </pt>
                <pt idx="31">
                  <v>986.0132971832695</v>
                </pt>
                <pt idx="32">
                  <v>986.0132971832695</v>
                </pt>
                <pt idx="33">
                  <v>986.0132971832695</v>
                </pt>
                <pt idx="34">
                  <v>986.0132971832695</v>
                </pt>
                <pt idx="35">
                  <v>986.0132971832695</v>
                </pt>
                <pt idx="36">
                  <v>986.0132971832695</v>
                </pt>
                <pt idx="37">
                  <v>1054.09255338946</v>
                </pt>
                <pt idx="38">
                  <v>1054.09255338946</v>
                </pt>
                <pt idx="39">
                  <v>1054.09255338946</v>
                </pt>
                <pt idx="40">
                  <v>1054.09255338946</v>
                </pt>
                <pt idx="41">
                  <v>1054.09255338946</v>
                </pt>
                <pt idx="42">
                  <v>1054.09255338946</v>
                </pt>
                <pt idx="43">
                  <v>1054.09255338946</v>
                </pt>
                <pt idx="44">
                  <v>1054.09255338946</v>
                </pt>
                <pt idx="45">
                  <v>1118.033988749895</v>
                </pt>
                <pt idx="46">
                  <v>1118.033988749895</v>
                </pt>
                <pt idx="47">
                  <v>1118.033988749895</v>
                </pt>
                <pt idx="48">
                  <v>1118.033988749895</v>
                </pt>
                <pt idx="49">
                  <v>1118.033988749895</v>
                </pt>
                <pt idx="50">
                  <v>1118.033988749895</v>
                </pt>
              </numCache>
            </numRef>
          </xVal>
          <yVal>
            <numRef>
              <f>'CW1'!$AL$4:$AL$54</f>
              <numCache>
                <formatCode>General</formatCode>
                <ptCount val="51"/>
                <pt idx="0">
                  <v>46</v>
                </pt>
                <pt idx="1">
                  <v>45</v>
                </pt>
                <pt idx="2">
                  <v>44</v>
                </pt>
                <pt idx="3">
                  <v>43</v>
                </pt>
                <pt idx="4">
                  <v>42</v>
                </pt>
                <pt idx="5">
                  <v>41</v>
                </pt>
                <pt idx="6">
                  <v>40</v>
                </pt>
                <pt idx="7">
                  <v>39</v>
                </pt>
                <pt idx="8">
                  <v>38</v>
                </pt>
                <pt idx="9">
                  <v>37</v>
                </pt>
                <pt idx="10">
                  <v>36</v>
                </pt>
                <pt idx="11">
                  <v>35</v>
                </pt>
                <pt idx="12">
                  <v>34</v>
                </pt>
                <pt idx="13">
                  <v>33</v>
                </pt>
                <pt idx="14">
                  <v>32</v>
                </pt>
                <pt idx="15">
                  <v>31</v>
                </pt>
                <pt idx="16">
                  <v>30</v>
                </pt>
                <pt idx="17">
                  <v>29</v>
                </pt>
                <pt idx="18">
                  <v>28</v>
                </pt>
                <pt idx="19">
                  <v>27</v>
                </pt>
                <pt idx="20">
                  <v>26</v>
                </pt>
                <pt idx="21">
                  <v>25</v>
                </pt>
                <pt idx="22">
                  <v>24</v>
                </pt>
                <pt idx="23">
                  <v>23</v>
                </pt>
                <pt idx="24">
                  <v>22</v>
                </pt>
                <pt idx="25">
                  <v>21</v>
                </pt>
                <pt idx="26">
                  <v>20</v>
                </pt>
                <pt idx="27">
                  <v>19</v>
                </pt>
                <pt idx="28">
                  <v>18</v>
                </pt>
                <pt idx="29">
                  <v>17</v>
                </pt>
                <pt idx="30">
                  <v>16</v>
                </pt>
                <pt idx="31">
                  <v>15</v>
                </pt>
                <pt idx="32">
                  <v>14</v>
                </pt>
                <pt idx="33">
                  <v>13</v>
                </pt>
                <pt idx="34">
                  <v>12</v>
                </pt>
                <pt idx="35">
                  <v>11</v>
                </pt>
                <pt idx="36">
                  <v>10</v>
                </pt>
                <pt idx="37">
                  <v>9</v>
                </pt>
                <pt idx="38">
                  <v>8</v>
                </pt>
                <pt idx="39">
                  <v>7</v>
                </pt>
                <pt idx="40">
                  <v>6</v>
                </pt>
                <pt idx="41">
                  <v>5</v>
                </pt>
                <pt idx="42">
                  <v>4</v>
                </pt>
                <pt idx="43">
                  <v>3</v>
                </pt>
                <pt idx="44">
                  <v>2</v>
                </pt>
                <pt idx="45">
                  <v>1</v>
                </pt>
                <pt idx="46">
                  <v>0</v>
                </pt>
                <pt idx="47">
                  <v>-1</v>
                </pt>
                <pt idx="48">
                  <v>-2</v>
                </pt>
                <pt idx="49">
                  <v>-3</v>
                </pt>
                <pt idx="50">
                  <v>-4</v>
                </pt>
              </numCache>
            </numRef>
          </yVal>
        </ser>
        <axId val="113398528"/>
        <axId val="113400448"/>
      </scatterChart>
      <valAx>
        <axId val="113398528"/>
        <scaling>
          <orientation val="minMax"/>
          <max val="1600"/>
          <min val="0"/>
        </scaling>
        <axPos val="b"/>
        <majorGridlines/>
        <title>
          <tx>
            <rich>
              <a:bodyPr/>
              <a:lstStyle/>
              <a:p>
                <a:pPr>
                  <a:defRPr sz="1600" b="0">
                    <a:latin typeface="+mn-lt"/>
                  </a:defRPr>
                </a:pPr>
                <a:r>
                  <a:rPr lang="en-US" altLang="ko-KR" sz="1600" b="0" i="0" strike="noStrike" baseline="0">
                    <a:latin typeface="+mn-lt"/>
                  </a:rPr>
                  <a:t>Wall Shear Force (kN/L)</a:t>
                </a:r>
                <a:endParaRPr lang="en-US" altLang="ko-KR" sz="1600" b="0">
                  <a:latin typeface="+mn-lt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3599794071275246"/>
              <y val="0.9440099849501247"/>
            </manualLayout>
          </layout>
        </title>
        <numFmt formatCode="General" sourceLinked="1"/>
        <majorTickMark val="none"/>
        <minorTickMark val="none"/>
        <tickLblPos val="low"/>
        <txPr>
          <a:bodyPr rot="0" vert="horz"/>
          <a:lstStyle/>
          <a:p>
            <a:pPr>
              <a:defRPr sz="1400" b="0" i="0" strike="noStrike" baseline="0">
                <a:solidFill>
                  <a:srgbClr val="000000"/>
                </a:solidFill>
                <a:latin typeface="맑은 고딕"/>
                <a:ea typeface="맑은 고딕"/>
                <a:cs typeface="맑은 고딕"/>
              </a:defRPr>
            </a:pPr>
            <a:r>
              <a:t/>
            </a:r>
            <a:endParaRPr lang="ko-KR"/>
          </a:p>
        </txPr>
        <crossAx val="113400448"/>
        <crosses val="autoZero"/>
        <crossBetween val="midCat"/>
        <majorUnit val="400"/>
      </valAx>
      <valAx>
        <axId val="113400448"/>
        <scaling>
          <orientation val="minMax"/>
          <max val="46"/>
          <min val="-4"/>
        </scaling>
        <axPos val="l"/>
        <majorGridlines/>
        <title>
          <tx>
            <rich>
              <a:bodyPr rot="-5400000" vert="horz"/>
              <a:lstStyle/>
              <a:p>
                <a:pPr>
                  <a:defRPr sz="1600" b="0">
                    <a:latin typeface="+mn-lt"/>
                    <a:ea typeface="+mj-ea"/>
                  </a:defRPr>
                </a:pPr>
                <a:r>
                  <a:rPr lang="en-US" altLang="ko-KR" sz="1600" b="0">
                    <a:latin typeface="+mn-lt"/>
                    <a:ea typeface="+mj-ea"/>
                  </a:rPr>
                  <a:t xml:space="preserve">Story </a:t>
                </a:r>
                <a:endParaRPr lang="ko-KR" altLang="en-US" sz="1600" b="0">
                  <a:latin typeface="+mn-lt"/>
                  <a:ea typeface="+mj-ea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06471677905410707"/>
              <y val="0.4599264301498079"/>
            </manualLayout>
          </layout>
        </title>
        <numFmt formatCode="General" sourceLinked="1"/>
        <majorTickMark val="none"/>
        <minorTickMark val="none"/>
        <tickLblPos val="nextTo"/>
        <spPr>
          <a:ln>
            <a:noFill/>
            <a:prstDash val="solid"/>
          </a:ln>
        </spPr>
        <txPr>
          <a:bodyPr/>
          <a:lstStyle/>
          <a:p>
            <a:pPr>
              <a:defRPr sz="1400"/>
            </a:pPr>
            <a:r>
              <a:t/>
            </a:r>
            <a:endParaRPr lang="ko-KR"/>
          </a:p>
        </txPr>
        <crossAx val="113398528"/>
        <crosses val="autoZero"/>
        <crossBetween val="midCat"/>
        <majorUnit val="4"/>
      </valAx>
    </plotArea>
    <legend>
      <legendPos val="r"/>
      <legendEntry>
        <idx val="0"/>
        <delete val="0"/>
        <txPr>
          <a:bodyPr/>
          <a:lstStyle/>
          <a:p>
            <a:pPr>
              <a:defRPr sz="1300" b="0" i="0" baseline="0"/>
            </a:pPr>
            <a:r>
              <a:t/>
            </a:r>
            <a:endParaRPr lang="ko-KR"/>
          </a:p>
        </txPr>
      </legendEntry>
      <legendEntry>
        <idx val="1"/>
        <delete val="0"/>
        <txPr>
          <a:bodyPr/>
          <a:lstStyle/>
          <a:p>
            <a:pPr>
              <a:defRPr sz="1300" b="0" i="0" baseline="0"/>
            </a:pPr>
            <a:r>
              <a:t/>
            </a:r>
            <a:endParaRPr lang="ko-KR"/>
          </a:p>
        </txPr>
      </legendEntry>
      <legendEntry>
        <idx val="2"/>
        <delete val="0"/>
        <txPr>
          <a:bodyPr/>
          <a:lstStyle/>
          <a:p>
            <a:pPr>
              <a:defRPr sz="1300" b="0" i="0" baseline="0"/>
            </a:pPr>
            <a:r>
              <a:t/>
            </a:r>
            <a:endParaRPr lang="ko-KR"/>
          </a:p>
        </txPr>
      </legendEntry>
      <legendEntry>
        <idx val="3"/>
        <delete val="0"/>
        <txPr>
          <a:bodyPr/>
          <a:lstStyle/>
          <a:p>
            <a:pPr>
              <a:defRPr sz="1300" b="0" i="0" baseline="0"/>
            </a:pPr>
            <a:r>
              <a:t/>
            </a:r>
            <a:endParaRPr lang="ko-KR"/>
          </a:p>
        </txPr>
      </legendEntry>
      <legendEntry>
        <idx val="4"/>
        <delete val="0"/>
        <txPr>
          <a:bodyPr/>
          <a:lstStyle/>
          <a:p>
            <a:pPr>
              <a:defRPr sz="1300"/>
            </a:pPr>
            <a:r>
              <a:t/>
            </a:r>
            <a:endParaRPr lang="ko-KR"/>
          </a:p>
        </txPr>
      </legendEntry>
      <legendEntry>
        <idx val="5"/>
        <delete val="0"/>
        <txPr>
          <a:bodyPr/>
          <a:lstStyle/>
          <a:p>
            <a:pPr>
              <a:defRPr sz="1300"/>
            </a:pPr>
            <a:r>
              <a:t/>
            </a:r>
            <a:endParaRPr lang="ko-KR"/>
          </a:p>
        </txPr>
      </legendEntry>
      <legendEntry>
        <idx val="6"/>
        <delete val="0"/>
        <txPr>
          <a:bodyPr/>
          <a:lstStyle/>
          <a:p>
            <a:pPr>
              <a:defRPr sz="1300"/>
            </a:pPr>
            <a:r>
              <a:t/>
            </a:r>
            <a:endParaRPr lang="ko-KR"/>
          </a:p>
        </txPr>
      </legendEntry>
      <legendEntry>
        <idx val="7"/>
        <delete val="0"/>
        <txPr>
          <a:bodyPr/>
          <a:lstStyle/>
          <a:p>
            <a:pPr>
              <a:defRPr sz="1300" b="0"/>
            </a:pPr>
            <a:r>
              <a:t/>
            </a:r>
            <a:endParaRPr lang="ko-KR"/>
          </a:p>
        </txPr>
      </legendEntry>
      <legendEntry>
        <idx val="8"/>
        <delete val="0"/>
        <txPr>
          <a:bodyPr/>
          <a:lstStyle/>
          <a:p>
            <a:pPr>
              <a:defRPr sz="1300"/>
            </a:pPr>
            <a:r>
              <a:t/>
            </a:r>
            <a:endParaRPr lang="ko-KR"/>
          </a:p>
        </txPr>
      </legendEntry>
      <legendEntry>
        <idx val="9"/>
        <delete val="0"/>
        <txPr>
          <a:bodyPr/>
          <a:lstStyle/>
          <a:p>
            <a:pPr>
              <a:defRPr sz="1300"/>
            </a:pPr>
            <a:r>
              <a:t/>
            </a:r>
            <a:endParaRPr lang="ko-KR"/>
          </a:p>
        </txPr>
      </legendEntry>
      <legendEntry>
        <idx val="10"/>
        <delete val="0"/>
        <txPr>
          <a:bodyPr/>
          <a:lstStyle/>
          <a:p>
            <a:pPr>
              <a:defRPr sz="1300"/>
            </a:pPr>
            <a:r>
              <a:t/>
            </a:r>
            <a:endParaRPr lang="ko-KR"/>
          </a:p>
        </txPr>
      </legendEntry>
      <legendEntry>
        <idx val="11"/>
        <delete val="0"/>
        <txPr>
          <a:bodyPr/>
          <a:lstStyle/>
          <a:p>
            <a:pPr>
              <a:defRPr sz="1300"/>
            </a:pPr>
            <a:r>
              <a:t/>
            </a:r>
            <a:endParaRPr lang="ko-KR"/>
          </a:p>
        </txPr>
      </legendEntry>
      <legendEntry>
        <idx val="12"/>
        <delete val="0"/>
        <txPr>
          <a:bodyPr/>
          <a:lstStyle/>
          <a:p>
            <a:pPr>
              <a:defRPr sz="1300"/>
            </a:pPr>
            <a:r>
              <a:t/>
            </a:r>
            <a:endParaRPr lang="ko-KR"/>
          </a:p>
        </txPr>
      </legendEntry>
      <legendEntry>
        <idx val="13"/>
        <delete val="0"/>
        <txPr>
          <a:bodyPr/>
          <a:lstStyle/>
          <a:p>
            <a:pPr>
              <a:defRPr sz="1300"/>
            </a:pPr>
            <a:r>
              <a:t/>
            </a:r>
            <a:endParaRPr lang="ko-KR"/>
          </a:p>
        </txPr>
      </legendEntry>
      <legendEntry>
        <idx val="14"/>
        <delete val="0"/>
        <txPr>
          <a:bodyPr/>
          <a:lstStyle/>
          <a:p>
            <a:pPr>
              <a:defRPr sz="1300"/>
            </a:pPr>
            <a:r>
              <a:t/>
            </a:r>
            <a:endParaRPr lang="ko-KR"/>
          </a:p>
        </txPr>
      </legendEntry>
      <legendEntry>
        <idx val="15"/>
        <delete val="0"/>
        <txPr>
          <a:bodyPr/>
          <a:lstStyle/>
          <a:p>
            <a:pPr>
              <a:defRPr sz="1300"/>
            </a:pPr>
            <a:r>
              <a:t/>
            </a:r>
            <a:endParaRPr lang="ko-KR"/>
          </a:p>
        </txPr>
      </legendEntry>
      <legendEntry>
        <idx val="16"/>
        <delete val="0"/>
        <txPr>
          <a:bodyPr/>
          <a:lstStyle/>
          <a:p>
            <a:pPr>
              <a:defRPr sz="1300"/>
            </a:pPr>
            <a:r>
              <a:t/>
            </a:r>
            <a:endParaRPr lang="ko-KR"/>
          </a:p>
        </txPr>
      </legendEntry>
      <legendEntry>
        <idx val="17"/>
        <delete val="0"/>
        <txPr>
          <a:bodyPr/>
          <a:lstStyle/>
          <a:p>
            <a:pPr>
              <a:defRPr sz="1300"/>
            </a:pPr>
            <a:r>
              <a:t/>
            </a:r>
            <a:endParaRPr lang="ko-KR"/>
          </a:p>
        </txPr>
      </legendEntry>
      <legendEntry>
        <idx val="18"/>
        <delete val="0"/>
        <txPr>
          <a:bodyPr/>
          <a:lstStyle/>
          <a:p>
            <a:pPr>
              <a:defRPr sz="1300"/>
            </a:pPr>
            <a:r>
              <a:t/>
            </a:r>
            <a:endParaRPr lang="ko-KR"/>
          </a:p>
        </txPr>
      </legendEntry>
      <layout>
        <manualLayout>
          <xMode val="edge"/>
          <yMode val="edge"/>
          <wMode val="factor"/>
          <hMode val="factor"/>
          <x val="0.6741483862940842"/>
          <y val="0.07301729516393289"/>
          <w val="0.2732332572351548"/>
          <h val="0.5661106594474218"/>
        </manualLayout>
      </layout>
      <spPr>
        <a:solidFill>
          <a:sysClr val="window" lastClr="FFFFFF"/>
        </a:solidFill>
        <a:ln>
          <a:solidFill>
            <a:sysClr val="windowText" lastClr="000000"/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43</col>
      <colOff>295276</colOff>
      <row>13</row>
      <rowOff>190501</rowOff>
    </from>
    <to>
      <col>51</col>
      <colOff>285750</colOff>
      <row>51</row>
      <rowOff>28576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43</col>
      <colOff>295276</colOff>
      <row>13</row>
      <rowOff>190501</rowOff>
    </from>
    <to>
      <col>51</col>
      <colOff>285750</colOff>
      <row>51</row>
      <rowOff>28576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43</col>
      <colOff>295276</colOff>
      <row>13</row>
      <rowOff>190501</rowOff>
    </from>
    <to>
      <col>51</col>
      <colOff>285750</colOff>
      <row>51</row>
      <rowOff>28576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S57"/>
  <sheetViews>
    <sheetView tabSelected="1" topLeftCell="C1" zoomScale="55" zoomScaleNormal="55" workbookViewId="0">
      <selection activeCell="S9" sqref="S9"/>
    </sheetView>
  </sheetViews>
  <sheetFormatPr baseColWidth="8" defaultRowHeight="17"/>
  <cols>
    <col hidden="1" width="6.33203125" customWidth="1" style="59" min="1" max="1"/>
    <col hidden="1" width="6.25" customWidth="1" style="59" min="2" max="2"/>
    <col width="6.25" customWidth="1" style="49" min="3" max="3"/>
    <col width="8" bestFit="1" customWidth="1" style="49" min="4" max="4"/>
    <col width="8.6640625" customWidth="1" style="59" min="5" max="5"/>
    <col hidden="1" width="9" customWidth="1" style="59" min="6" max="18"/>
    <col width="9" customWidth="1" style="59" min="19" max="19"/>
    <col width="5" customWidth="1" style="59" min="20" max="20"/>
    <col width="13.5" customWidth="1" style="59" min="21" max="21"/>
    <col width="9.58203125" customWidth="1" style="59" min="22" max="22"/>
    <col hidden="1" width="9.58203125" customWidth="1" style="59" min="23" max="27"/>
    <col hidden="1" width="9.58203125" customWidth="1" style="56" min="28" max="35"/>
    <col width="9.58203125" customWidth="1" style="56" min="36" max="36"/>
    <col width="9" customWidth="1" style="56" min="37" max="37"/>
    <col width="6.33203125" customWidth="1" style="56" min="38" max="38"/>
    <col width="9" customWidth="1" style="56" min="39" max="46"/>
    <col width="14.25" bestFit="1" customWidth="1" style="59" min="54" max="54"/>
    <col width="12.58203125" bestFit="1" customWidth="1" style="59" min="56" max="56"/>
    <col width="7.58203125" customWidth="1" style="59" min="57" max="59"/>
    <col width="2.75" customWidth="1" style="59" min="60" max="60"/>
    <col width="7.58203125" customWidth="1" style="59" min="61" max="63"/>
    <col hidden="1" width="7.58203125" customWidth="1" style="59" min="64" max="66"/>
    <col width="7.58203125" customWidth="1" style="59" min="67" max="68"/>
    <col hidden="1" width="7.58203125" customWidth="1" style="59" min="69" max="69"/>
  </cols>
  <sheetData>
    <row r="1">
      <c r="A1" s="1" t="n">
        <v>10</v>
      </c>
      <c r="B1" s="1" t="n">
        <v>71</v>
      </c>
      <c r="C1" s="2" t="n"/>
      <c r="D1" s="2" t="n"/>
      <c r="U1" s="3" t="inlineStr">
        <is>
          <t>벽체두께(m)</t>
        </is>
      </c>
      <c r="V1" s="4" t="n">
        <v>0.25</v>
      </c>
      <c r="BI1" s="6" t="n"/>
      <c r="BJ1" s="6" t="n"/>
    </row>
    <row r="2">
      <c r="A2" s="1" t="n">
        <v>13</v>
      </c>
      <c r="B2" s="1" t="n">
        <v>127</v>
      </c>
      <c r="C2" s="2" t="n"/>
      <c r="D2" s="2" t="n"/>
      <c r="U2" s="7" t="inlineStr">
        <is>
          <t>단위길이(m)</t>
        </is>
      </c>
      <c r="V2" s="60" t="n">
        <v>1</v>
      </c>
    </row>
    <row r="3">
      <c r="A3" s="1" t="n">
        <v>16</v>
      </c>
      <c r="B3" s="1" t="n">
        <v>199</v>
      </c>
      <c r="C3" s="54" t="inlineStr">
        <is>
          <t>STORY</t>
        </is>
      </c>
      <c r="D3" s="54" t="inlineStr">
        <is>
          <t>HEIGHT</t>
        </is>
      </c>
      <c r="E3" s="57" t="inlineStr">
        <is>
          <t>EQ1</t>
        </is>
      </c>
      <c r="F3" s="57" t="inlineStr">
        <is>
          <t>EQ2</t>
        </is>
      </c>
      <c r="G3" s="57" t="inlineStr">
        <is>
          <t>EQ3</t>
        </is>
      </c>
      <c r="H3" s="57" t="inlineStr">
        <is>
          <t>EQ4</t>
        </is>
      </c>
      <c r="I3" s="57" t="inlineStr">
        <is>
          <t>EQ5</t>
        </is>
      </c>
      <c r="J3" s="57" t="inlineStr">
        <is>
          <t>EQ6</t>
        </is>
      </c>
      <c r="K3" s="57" t="inlineStr">
        <is>
          <t>EQ7</t>
        </is>
      </c>
      <c r="L3" s="57" t="inlineStr">
        <is>
          <t>EQ8</t>
        </is>
      </c>
      <c r="M3" s="57" t="inlineStr">
        <is>
          <t>EQ9</t>
        </is>
      </c>
      <c r="N3" s="57" t="inlineStr">
        <is>
          <t>EQ10</t>
        </is>
      </c>
      <c r="O3" s="57" t="inlineStr">
        <is>
          <t>EQ11</t>
        </is>
      </c>
      <c r="P3" s="57" t="inlineStr">
        <is>
          <t>EQ12</t>
        </is>
      </c>
      <c r="Q3" s="57" t="inlineStr">
        <is>
          <t>EQ13</t>
        </is>
      </c>
      <c r="R3" s="57" t="inlineStr">
        <is>
          <t>EQ14</t>
        </is>
      </c>
      <c r="S3" s="57" t="inlineStr">
        <is>
          <t>Average</t>
        </is>
      </c>
      <c r="U3" s="57" t="inlineStr">
        <is>
          <t xml:space="preserve">Story </t>
        </is>
      </c>
      <c r="V3" s="57" t="inlineStr">
        <is>
          <t>EQ1</t>
        </is>
      </c>
      <c r="W3" s="57" t="inlineStr">
        <is>
          <t>EQ2</t>
        </is>
      </c>
      <c r="X3" s="57" t="inlineStr">
        <is>
          <t>EQ3</t>
        </is>
      </c>
      <c r="Y3" s="57" t="inlineStr">
        <is>
          <t>EQ4</t>
        </is>
      </c>
      <c r="Z3" s="57" t="inlineStr">
        <is>
          <t>EQ5</t>
        </is>
      </c>
      <c r="AA3" s="57" t="inlineStr">
        <is>
          <t>EQ6</t>
        </is>
      </c>
      <c r="AB3" s="57" t="inlineStr">
        <is>
          <t>EQ7</t>
        </is>
      </c>
      <c r="AC3" s="57" t="inlineStr">
        <is>
          <t>EQ8</t>
        </is>
      </c>
      <c r="AD3" s="57" t="inlineStr">
        <is>
          <t>EQ9</t>
        </is>
      </c>
      <c r="AE3" s="57" t="inlineStr">
        <is>
          <t>EQ10</t>
        </is>
      </c>
      <c r="AF3" s="57" t="inlineStr">
        <is>
          <t>EQ11</t>
        </is>
      </c>
      <c r="AG3" s="57" t="inlineStr">
        <is>
          <t>EQ12</t>
        </is>
      </c>
      <c r="AH3" s="57" t="inlineStr">
        <is>
          <t>EQ13</t>
        </is>
      </c>
      <c r="AI3" s="57" t="inlineStr">
        <is>
          <t>EQ14</t>
        </is>
      </c>
      <c r="AJ3" s="57" t="inlineStr">
        <is>
          <t>Average</t>
        </is>
      </c>
      <c r="AL3" s="57" t="inlineStr">
        <is>
          <t>Story</t>
        </is>
      </c>
      <c r="AM3" s="57" t="inlineStr">
        <is>
          <t>EQ1</t>
        </is>
      </c>
      <c r="AN3" s="57" t="inlineStr">
        <is>
          <t>EQ2</t>
        </is>
      </c>
      <c r="AO3" s="57" t="inlineStr">
        <is>
          <t>EQ3</t>
        </is>
      </c>
      <c r="AP3" s="57" t="inlineStr">
        <is>
          <t>EQ4</t>
        </is>
      </c>
      <c r="AQ3" s="57" t="inlineStr">
        <is>
          <t>EQ5</t>
        </is>
      </c>
      <c r="AR3" s="57" t="inlineStr">
        <is>
          <t>EQ6</t>
        </is>
      </c>
      <c r="AS3" s="57" t="inlineStr">
        <is>
          <t>EQ7</t>
        </is>
      </c>
      <c r="AT3" s="57" t="inlineStr">
        <is>
          <t>EQ8</t>
        </is>
      </c>
      <c r="AU3" s="57" t="inlineStr">
        <is>
          <t>EQ9</t>
        </is>
      </c>
      <c r="AV3" s="57" t="inlineStr">
        <is>
          <t>EQ10</t>
        </is>
      </c>
      <c r="AW3" s="57" t="inlineStr">
        <is>
          <t>EQ11</t>
        </is>
      </c>
      <c r="AX3" s="57" t="inlineStr">
        <is>
          <t>EQ12</t>
        </is>
      </c>
      <c r="AY3" s="57" t="inlineStr">
        <is>
          <t>EQ13</t>
        </is>
      </c>
      <c r="AZ3" s="57" t="inlineStr">
        <is>
          <t>EQ14</t>
        </is>
      </c>
      <c r="BA3" s="57" t="inlineStr">
        <is>
          <t>Average</t>
        </is>
      </c>
      <c r="BB3" s="58" t="inlineStr">
        <is>
          <t>1.2*Average</t>
        </is>
      </c>
      <c r="BC3" s="11" t="inlineStr">
        <is>
          <t>ØVn</t>
        </is>
      </c>
      <c r="BD3" s="11" t="inlineStr">
        <is>
          <t>ØVn(보강시)</t>
        </is>
      </c>
      <c r="BE3" s="12" t="n"/>
      <c r="BF3" s="13" t="inlineStr">
        <is>
          <t>Vnmax</t>
        </is>
      </c>
      <c r="BG3" s="12" t="n"/>
      <c r="BH3" s="49" t="n"/>
      <c r="BI3" s="57" t="inlineStr">
        <is>
          <t>THK</t>
        </is>
      </c>
      <c r="BJ3" s="57" t="inlineStr">
        <is>
          <t>층</t>
        </is>
      </c>
      <c r="BK3" s="16" t="inlineStr">
        <is>
          <t>fck</t>
        </is>
      </c>
      <c r="BL3" s="17" t="inlineStr">
        <is>
          <t>fy</t>
        </is>
      </c>
      <c r="BM3" s="17" t="inlineStr">
        <is>
          <t>f'y</t>
        </is>
      </c>
      <c r="BN3" s="57" t="inlineStr">
        <is>
          <t>As</t>
        </is>
      </c>
      <c r="BO3" s="57" t="inlineStr">
        <is>
          <t>기존배근</t>
        </is>
      </c>
      <c r="BP3" s="61" t="n"/>
      <c r="BQ3" s="57" t="inlineStr">
        <is>
          <t>As'</t>
        </is>
      </c>
      <c r="BR3" s="58" t="inlineStr">
        <is>
          <t>보강배근</t>
        </is>
      </c>
      <c r="BS3" s="61" t="n"/>
    </row>
    <row r="4">
      <c r="A4" s="1" t="n">
        <v>19</v>
      </c>
      <c r="B4" s="1" t="n">
        <v>287</v>
      </c>
      <c r="C4" s="62" t="n">
        <v>46</v>
      </c>
      <c r="D4" s="55" t="n">
        <v>74.59999999999999</v>
      </c>
      <c r="E4" s="53" t="n">
        <v>404.8366666666666</v>
      </c>
      <c r="F4" s="53" t="n">
        <v>757.3522222222222</v>
      </c>
      <c r="G4" s="53" t="n">
        <v>337.2777777777778</v>
      </c>
      <c r="H4" s="53" t="n">
        <v>665.0622222222223</v>
      </c>
      <c r="I4" s="53" t="n">
        <v>347.0044444444444</v>
      </c>
      <c r="J4" s="53" t="n">
        <v>674.0733333333333</v>
      </c>
      <c r="K4" s="20" t="n">
        <v>597.3388888888888</v>
      </c>
      <c r="L4" s="20" t="n">
        <v>424.9655555555555</v>
      </c>
      <c r="M4" s="20" t="n">
        <v>832.7422222222223</v>
      </c>
      <c r="N4" s="20" t="n">
        <v>635.3311111111111</v>
      </c>
      <c r="O4" s="20" t="n">
        <v>524.4833333333332</v>
      </c>
      <c r="P4" s="20" t="n">
        <v>583.0655555555556</v>
      </c>
      <c r="Q4" s="20" t="n">
        <v>337.9344444444445</v>
      </c>
      <c r="R4" s="20" t="n">
        <v>511.7755555555555</v>
      </c>
      <c r="S4" s="20" t="n">
        <v>545.2316666666667</v>
      </c>
      <c r="T4" s="21" t="n">
        <v>1</v>
      </c>
      <c r="U4" s="63">
        <f>C4</f>
        <v/>
      </c>
      <c r="V4" s="64">
        <f>E4*$V$1*$V$2</f>
        <v/>
      </c>
      <c r="W4" s="64">
        <f>F4*$V$1*$V$2</f>
        <v/>
      </c>
      <c r="X4" s="64">
        <f>G4*$V$1*$V$2</f>
        <v/>
      </c>
      <c r="Y4" s="64">
        <f>H4*$V$1*$V$2</f>
        <v/>
      </c>
      <c r="Z4" s="64">
        <f>I4*$V$1*$V$2</f>
        <v/>
      </c>
      <c r="AA4" s="64">
        <f>J4*$V$1*$V$2</f>
        <v/>
      </c>
      <c r="AB4" s="64">
        <f>K4*$V$1*$V$2</f>
        <v/>
      </c>
      <c r="AC4" s="64">
        <f>L4*$V$1*$V$2</f>
        <v/>
      </c>
      <c r="AD4" s="64">
        <f>M4*$V$1*$V$2</f>
        <v/>
      </c>
      <c r="AE4" s="64">
        <f>N4*$V$1*$V$2</f>
        <v/>
      </c>
      <c r="AF4" s="64">
        <f>O4*$V$1*$V$2</f>
        <v/>
      </c>
      <c r="AG4" s="64">
        <f>P4*$V$1*$V$2</f>
        <v/>
      </c>
      <c r="AH4" s="64">
        <f>Q4*$V$1*$V$2</f>
        <v/>
      </c>
      <c r="AI4" s="64">
        <f>R4*$V$1*$V$2</f>
        <v/>
      </c>
      <c r="AJ4" s="64">
        <f>S4*$V$1*$V$2</f>
        <v/>
      </c>
      <c r="AL4" s="57">
        <f>U4</f>
        <v/>
      </c>
      <c r="AM4" s="56">
        <f>V4</f>
        <v/>
      </c>
      <c r="AN4" s="56">
        <f>W4</f>
        <v/>
      </c>
      <c r="AO4" s="56">
        <f>X4</f>
        <v/>
      </c>
      <c r="AP4" s="56">
        <f>Y4</f>
        <v/>
      </c>
      <c r="AQ4" s="56">
        <f>Z4</f>
        <v/>
      </c>
      <c r="AR4" s="56">
        <f>AA4</f>
        <v/>
      </c>
      <c r="AS4" s="56">
        <f>AB4</f>
        <v/>
      </c>
      <c r="AT4" s="56">
        <f>AC4</f>
        <v/>
      </c>
      <c r="AU4" s="56">
        <f>AD4</f>
        <v/>
      </c>
      <c r="AV4" s="56">
        <f>AE4</f>
        <v/>
      </c>
      <c r="AW4" s="56">
        <f>AF4</f>
        <v/>
      </c>
      <c r="AX4" s="56">
        <f>AG4</f>
        <v/>
      </c>
      <c r="AY4" s="56">
        <f>AH4</f>
        <v/>
      </c>
      <c r="AZ4" s="56">
        <f>AI4</f>
        <v/>
      </c>
      <c r="BA4" s="56">
        <f>AJ4</f>
        <v/>
      </c>
      <c r="BB4" s="65">
        <f>BA4*1.2</f>
        <v/>
      </c>
      <c r="BC4" s="66">
        <f>(1/6*(BK4^0.5)*0.8*$V$2*1000*BI4+2*BN4*BL4*0.8*$V$2*1000/BP4)/1000</f>
        <v/>
      </c>
      <c r="BD4" s="66">
        <f>IF(BR4="",BC4,(1/6*(BK4^0.5)*0.8*$V$2*1000*BI4+2*BQ4*BM4*0.8*$V$2*1000/BS4)/1000)</f>
        <v/>
      </c>
      <c r="BE4" s="42">
        <f>IF(BB4&lt;BC4,"OK",IF(BB4&lt;BD4,"OK","NG"))</f>
        <v/>
      </c>
      <c r="BF4" s="64">
        <f>(5/6*(BK4^0.5)*0.8*$V$2*1000*BI4)/1000</f>
        <v/>
      </c>
      <c r="BG4" s="42">
        <f>IF(BD4&lt;=BF4,"OK","NG")</f>
        <v/>
      </c>
      <c r="BH4" s="42" t="n"/>
      <c r="BI4" s="57">
        <f>$V$1*1000</f>
        <v/>
      </c>
      <c r="BJ4" s="67" t="inlineStr">
        <is>
          <t>PH1</t>
        </is>
      </c>
      <c r="BK4" s="33" t="n">
        <v>24</v>
      </c>
      <c r="BL4" s="34">
        <f>IF(BO4&lt;=13,400,500)</f>
        <v/>
      </c>
      <c r="BM4" s="34">
        <f>IF(BR4&lt;=13,400,500)</f>
        <v/>
      </c>
      <c r="BN4" s="34">
        <f>VLOOKUP(BO4,$A$1:$B$4,2)</f>
        <v/>
      </c>
      <c r="BO4" s="68" t="n">
        <v>10</v>
      </c>
      <c r="BP4" s="69" t="n">
        <v>140</v>
      </c>
      <c r="BQ4" s="34">
        <f>VLOOKUP(BR4,$A$1:$B$4,2)</f>
        <v/>
      </c>
      <c r="BR4" s="70" t="n"/>
      <c r="BS4" s="71" t="n"/>
    </row>
    <row r="5">
      <c r="C5" s="63">
        <f>C4-1</f>
        <v/>
      </c>
      <c r="D5" s="56" t="n">
        <v>71.7</v>
      </c>
      <c r="E5" s="53" t="n">
        <v>359.4177777777778</v>
      </c>
      <c r="F5" s="53" t="n">
        <v>498.5744444444445</v>
      </c>
      <c r="G5" s="53" t="n">
        <v>297.3055555555555</v>
      </c>
      <c r="H5" s="53" t="n">
        <v>465.1111111111111</v>
      </c>
      <c r="I5" s="53" t="n">
        <v>305.8244444444444</v>
      </c>
      <c r="J5" s="53" t="n">
        <v>498.0500000000001</v>
      </c>
      <c r="K5" s="20" t="n">
        <v>460.8055555555555</v>
      </c>
      <c r="L5" s="20" t="n">
        <v>374.62</v>
      </c>
      <c r="M5" s="20" t="n">
        <v>551.6022222222223</v>
      </c>
      <c r="N5" s="20" t="n">
        <v>478.3388888888889</v>
      </c>
      <c r="O5" s="20" t="n">
        <v>399.3466666666666</v>
      </c>
      <c r="P5" s="20" t="n">
        <v>491.1455555555556</v>
      </c>
      <c r="Q5" s="20" t="n">
        <v>296.2122222222222</v>
      </c>
      <c r="R5" s="20" t="n">
        <v>411.5133333333334</v>
      </c>
      <c r="S5" s="20" t="n">
        <v>420.5619841269841</v>
      </c>
      <c r="T5" s="21" t="n">
        <v>2</v>
      </c>
      <c r="U5" s="63">
        <f>C5</f>
        <v/>
      </c>
      <c r="V5" s="64">
        <f>E5*$V$1*$V$2</f>
        <v/>
      </c>
      <c r="W5" s="64">
        <f>F5*$V$1*$V$2</f>
        <v/>
      </c>
      <c r="X5" s="64">
        <f>G5*$V$1*$V$2</f>
        <v/>
      </c>
      <c r="Y5" s="64">
        <f>H5*$V$1*$V$2</f>
        <v/>
      </c>
      <c r="Z5" s="64">
        <f>I5*$V$1*$V$2</f>
        <v/>
      </c>
      <c r="AA5" s="64">
        <f>J5*$V$1*$V$2</f>
        <v/>
      </c>
      <c r="AB5" s="64">
        <f>K5*$V$1*$V$2</f>
        <v/>
      </c>
      <c r="AC5" s="64">
        <f>L5*$V$1*$V$2</f>
        <v/>
      </c>
      <c r="AD5" s="64">
        <f>M5*$V$1*$V$2</f>
        <v/>
      </c>
      <c r="AE5" s="64">
        <f>N5*$V$1*$V$2</f>
        <v/>
      </c>
      <c r="AF5" s="64">
        <f>O5*$V$1*$V$2</f>
        <v/>
      </c>
      <c r="AG5" s="64">
        <f>P5*$V$1*$V$2</f>
        <v/>
      </c>
      <c r="AH5" s="64">
        <f>Q5*$V$1*$V$2</f>
        <v/>
      </c>
      <c r="AI5" s="64">
        <f>R5*$V$1*$V$2</f>
        <v/>
      </c>
      <c r="AJ5" s="64">
        <f>S5*$V$1*$V$2</f>
        <v/>
      </c>
      <c r="AL5" s="57">
        <f>U5</f>
        <v/>
      </c>
      <c r="AM5" s="56">
        <f>V5</f>
        <v/>
      </c>
      <c r="AN5" s="56">
        <f>W5</f>
        <v/>
      </c>
      <c r="AO5" s="56">
        <f>X5</f>
        <v/>
      </c>
      <c r="AP5" s="56">
        <f>Y5</f>
        <v/>
      </c>
      <c r="AQ5" s="56">
        <f>Z5</f>
        <v/>
      </c>
      <c r="AR5" s="56">
        <f>AA5</f>
        <v/>
      </c>
      <c r="AS5" s="56">
        <f>AB5</f>
        <v/>
      </c>
      <c r="AT5" s="56">
        <f>AC5</f>
        <v/>
      </c>
      <c r="AU5" s="56">
        <f>AD5</f>
        <v/>
      </c>
      <c r="AV5" s="56">
        <f>AE5</f>
        <v/>
      </c>
      <c r="AW5" s="56">
        <f>AF5</f>
        <v/>
      </c>
      <c r="AX5" s="56">
        <f>AG5</f>
        <v/>
      </c>
      <c r="AY5" s="56">
        <f>AH5</f>
        <v/>
      </c>
      <c r="AZ5" s="56">
        <f>AI5</f>
        <v/>
      </c>
      <c r="BA5" s="56">
        <f>AJ5</f>
        <v/>
      </c>
      <c r="BB5" s="65">
        <f>BA5*1.2</f>
        <v/>
      </c>
      <c r="BC5" s="66">
        <f>(1/6*(BK5^0.5)*0.8*$V$2*1000*BI5+2*BN5*BL5*0.8*$V$2*1000/BP5)/1000</f>
        <v/>
      </c>
      <c r="BD5" s="66">
        <f>IF(BR5="",BC5,(1/6*(BK5^0.5)*0.8*$V$2*1000*BI5+2*BQ5*BM5*0.8*$V$2*1000/BS5)/1000)</f>
        <v/>
      </c>
      <c r="BE5" s="42">
        <f>IF(BB5&lt;BC5,"OK",IF(BB5&lt;BD5,"OK","NG"))</f>
        <v/>
      </c>
      <c r="BF5" s="64">
        <f>(5/6*(BK5^0.5)*0.8*$V$2*1000*BI5)/1000</f>
        <v/>
      </c>
      <c r="BG5" s="42">
        <f>IF(BD5&lt;=BF5,"OK","NG")</f>
        <v/>
      </c>
      <c r="BH5" s="42" t="n"/>
      <c r="BI5" s="57">
        <f>$V$1*1000</f>
        <v/>
      </c>
      <c r="BJ5" s="67" t="inlineStr">
        <is>
          <t>RF</t>
        </is>
      </c>
      <c r="BK5" s="33" t="n">
        <v>24</v>
      </c>
      <c r="BL5" s="34">
        <f>IF(BO5&lt;=13,400,500)</f>
        <v/>
      </c>
      <c r="BM5" s="34">
        <f>IF(BR5&lt;=13,400,500)</f>
        <v/>
      </c>
      <c r="BN5" s="34">
        <f>VLOOKUP(BO5,$A$1:$B$4,2)</f>
        <v/>
      </c>
      <c r="BO5" s="68" t="n">
        <v>10</v>
      </c>
      <c r="BP5" s="69" t="n">
        <v>280</v>
      </c>
      <c r="BQ5" s="34">
        <f>VLOOKUP(BR5,$A$1:$B$4,2)</f>
        <v/>
      </c>
      <c r="BR5" s="72" t="n">
        <v>10</v>
      </c>
      <c r="BS5" s="73" t="n">
        <v>200</v>
      </c>
    </row>
    <row r="6">
      <c r="C6" s="63">
        <f>C5-1</f>
        <v/>
      </c>
      <c r="D6" s="56" t="n">
        <v>68.8</v>
      </c>
      <c r="E6" s="53" t="n">
        <v>419.2077777777778</v>
      </c>
      <c r="F6" s="53" t="n">
        <v>520.2277777777778</v>
      </c>
      <c r="G6" s="53" t="n">
        <v>313.72</v>
      </c>
      <c r="H6" s="53" t="n">
        <v>478.4777777777778</v>
      </c>
      <c r="I6" s="53" t="n">
        <v>330.8744444444444</v>
      </c>
      <c r="J6" s="53" t="n">
        <v>544.5222222222222</v>
      </c>
      <c r="K6" s="20" t="n">
        <v>476.5766666666666</v>
      </c>
      <c r="L6" s="20" t="n">
        <v>378.3833333333333</v>
      </c>
      <c r="M6" s="20" t="n">
        <v>571.9933333333333</v>
      </c>
      <c r="N6" s="20" t="n">
        <v>493.2866666666666</v>
      </c>
      <c r="O6" s="20" t="n">
        <v>411.1133333333333</v>
      </c>
      <c r="P6" s="20" t="n">
        <v>510.8222222222222</v>
      </c>
      <c r="Q6" s="20" t="n">
        <v>320.5488888888888</v>
      </c>
      <c r="R6" s="20" t="n">
        <v>434.6622222222223</v>
      </c>
      <c r="S6" s="20" t="n">
        <v>443.172619047619</v>
      </c>
      <c r="T6" s="21" t="n">
        <v>3</v>
      </c>
      <c r="U6" s="63">
        <f>C6</f>
        <v/>
      </c>
      <c r="V6" s="64">
        <f>E6*$V$1*$V$2</f>
        <v/>
      </c>
      <c r="W6" s="64">
        <f>F6*$V$1*$V$2</f>
        <v/>
      </c>
      <c r="X6" s="64">
        <f>G6*$V$1*$V$2</f>
        <v/>
      </c>
      <c r="Y6" s="64">
        <f>H6*$V$1*$V$2</f>
        <v/>
      </c>
      <c r="Z6" s="64">
        <f>I6*$V$1*$V$2</f>
        <v/>
      </c>
      <c r="AA6" s="64">
        <f>J6*$V$1*$V$2</f>
        <v/>
      </c>
      <c r="AB6" s="64">
        <f>K6*$V$1*$V$2</f>
        <v/>
      </c>
      <c r="AC6" s="64">
        <f>L6*$V$1*$V$2</f>
        <v/>
      </c>
      <c r="AD6" s="64">
        <f>M6*$V$1*$V$2</f>
        <v/>
      </c>
      <c r="AE6" s="64">
        <f>N6*$V$1*$V$2</f>
        <v/>
      </c>
      <c r="AF6" s="64">
        <f>O6*$V$1*$V$2</f>
        <v/>
      </c>
      <c r="AG6" s="64">
        <f>P6*$V$1*$V$2</f>
        <v/>
      </c>
      <c r="AH6" s="64">
        <f>Q6*$V$1*$V$2</f>
        <v/>
      </c>
      <c r="AI6" s="64">
        <f>R6*$V$1*$V$2</f>
        <v/>
      </c>
      <c r="AJ6" s="64">
        <f>S6*$V$1*$V$2</f>
        <v/>
      </c>
      <c r="AL6" s="57">
        <f>U6</f>
        <v/>
      </c>
      <c r="AM6" s="56">
        <f>V6</f>
        <v/>
      </c>
      <c r="AN6" s="56">
        <f>W6</f>
        <v/>
      </c>
      <c r="AO6" s="56">
        <f>X6</f>
        <v/>
      </c>
      <c r="AP6" s="56">
        <f>Y6</f>
        <v/>
      </c>
      <c r="AQ6" s="56">
        <f>Z6</f>
        <v/>
      </c>
      <c r="AR6" s="56">
        <f>AA6</f>
        <v/>
      </c>
      <c r="AS6" s="56">
        <f>AB6</f>
        <v/>
      </c>
      <c r="AT6" s="56">
        <f>AC6</f>
        <v/>
      </c>
      <c r="AU6" s="56">
        <f>AD6</f>
        <v/>
      </c>
      <c r="AV6" s="56">
        <f>AE6</f>
        <v/>
      </c>
      <c r="AW6" s="56">
        <f>AF6</f>
        <v/>
      </c>
      <c r="AX6" s="56">
        <f>AG6</f>
        <v/>
      </c>
      <c r="AY6" s="56">
        <f>AH6</f>
        <v/>
      </c>
      <c r="AZ6" s="56">
        <f>AI6</f>
        <v/>
      </c>
      <c r="BA6" s="56">
        <f>AJ6</f>
        <v/>
      </c>
      <c r="BB6" s="65">
        <f>BA6*1.2</f>
        <v/>
      </c>
      <c r="BC6" s="66">
        <f>(1/6*(BK6^0.5)*0.8*$V$2*1000*BI6+2*BN6*BL6*0.8*$V$2*1000/BP6)/1000</f>
        <v/>
      </c>
      <c r="BD6" s="66">
        <f>IF(BR6="",BC6,(1/6*(BK6^0.5)*0.8*$V$2*1000*BI6+2*BQ6*BM6*0.8*$V$2*1000/BS6)/1000)</f>
        <v/>
      </c>
      <c r="BE6" s="42">
        <f>IF(BB6&lt;BC6,"OK",IF(BB6&lt;BD6,"OK","NG"))</f>
        <v/>
      </c>
      <c r="BF6" s="64">
        <f>(5/6*(BK6^0.5)*0.8*$V$2*1000*BI6)/1000</f>
        <v/>
      </c>
      <c r="BG6" s="42">
        <f>IF(BD6&lt;=BF6,"OK","NG")</f>
        <v/>
      </c>
      <c r="BH6" s="42" t="n"/>
      <c r="BI6" s="57">
        <f>$V$1*1000</f>
        <v/>
      </c>
      <c r="BJ6" s="67">
        <f>AL6</f>
        <v/>
      </c>
      <c r="BK6" s="33" t="n">
        <v>24</v>
      </c>
      <c r="BL6" s="34">
        <f>IF(BO6&lt;=13,400,500)</f>
        <v/>
      </c>
      <c r="BM6" s="34">
        <f>IF(BR6&lt;=13,400,500)</f>
        <v/>
      </c>
      <c r="BN6" s="34">
        <f>VLOOKUP(BO6,$A$1:$B$4,2)</f>
        <v/>
      </c>
      <c r="BO6" s="68" t="n">
        <v>10</v>
      </c>
      <c r="BP6" s="69" t="n">
        <v>280</v>
      </c>
      <c r="BQ6" s="34">
        <f>VLOOKUP(BR6,$A$1:$B$4,2)</f>
        <v/>
      </c>
      <c r="BR6" s="72" t="n">
        <v>10</v>
      </c>
      <c r="BS6" s="73" t="n">
        <v>200</v>
      </c>
    </row>
    <row r="7">
      <c r="C7" s="63">
        <f>C6-1</f>
        <v/>
      </c>
      <c r="D7" s="56" t="n">
        <v>65.90000000000001</v>
      </c>
      <c r="E7" s="53" t="n">
        <v>430.1022222222222</v>
      </c>
      <c r="F7" s="53" t="n">
        <v>533.7233333333332</v>
      </c>
      <c r="G7" s="53" t="n">
        <v>325.7522222222223</v>
      </c>
      <c r="H7" s="53" t="n">
        <v>487.3722222222223</v>
      </c>
      <c r="I7" s="53" t="n">
        <v>342.7588888888889</v>
      </c>
      <c r="J7" s="53" t="n">
        <v>594.5855555555556</v>
      </c>
      <c r="K7" s="20" t="n">
        <v>491.4377777777779</v>
      </c>
      <c r="L7" s="20" t="n">
        <v>388.5744444444444</v>
      </c>
      <c r="M7" s="20" t="n">
        <v>605.73</v>
      </c>
      <c r="N7" s="20" t="n">
        <v>498.0188888888889</v>
      </c>
      <c r="O7" s="20" t="n">
        <v>426.89</v>
      </c>
      <c r="P7" s="20" t="n">
        <v>526.6999999999999</v>
      </c>
      <c r="Q7" s="20" t="n">
        <v>342.2788888888888</v>
      </c>
      <c r="R7" s="20" t="n">
        <v>446.4811111111111</v>
      </c>
      <c r="S7" s="20" t="n">
        <v>460.0289682539683</v>
      </c>
      <c r="T7" s="21" t="n">
        <v>4</v>
      </c>
      <c r="U7" s="63">
        <f>C7</f>
        <v/>
      </c>
      <c r="V7" s="64">
        <f>E7*$V$1*$V$2</f>
        <v/>
      </c>
      <c r="W7" s="64">
        <f>F7*$V$1*$V$2</f>
        <v/>
      </c>
      <c r="X7" s="64">
        <f>G7*$V$1*$V$2</f>
        <v/>
      </c>
      <c r="Y7" s="64">
        <f>H7*$V$1*$V$2</f>
        <v/>
      </c>
      <c r="Z7" s="64">
        <f>I7*$V$1*$V$2</f>
        <v/>
      </c>
      <c r="AA7" s="64">
        <f>J7*$V$1*$V$2</f>
        <v/>
      </c>
      <c r="AB7" s="64">
        <f>K7*$V$1*$V$2</f>
        <v/>
      </c>
      <c r="AC7" s="64">
        <f>L7*$V$1*$V$2</f>
        <v/>
      </c>
      <c r="AD7" s="64">
        <f>M7*$V$1*$V$2</f>
        <v/>
      </c>
      <c r="AE7" s="64">
        <f>N7*$V$1*$V$2</f>
        <v/>
      </c>
      <c r="AF7" s="64">
        <f>O7*$V$1*$V$2</f>
        <v/>
      </c>
      <c r="AG7" s="64">
        <f>P7*$V$1*$V$2</f>
        <v/>
      </c>
      <c r="AH7" s="64">
        <f>Q7*$V$1*$V$2</f>
        <v/>
      </c>
      <c r="AI7" s="64">
        <f>R7*$V$1*$V$2</f>
        <v/>
      </c>
      <c r="AJ7" s="64">
        <f>S7*$V$1*$V$2</f>
        <v/>
      </c>
      <c r="AL7" s="57">
        <f>U7</f>
        <v/>
      </c>
      <c r="AM7" s="56">
        <f>V7</f>
        <v/>
      </c>
      <c r="AN7" s="56">
        <f>W7</f>
        <v/>
      </c>
      <c r="AO7" s="56">
        <f>X7</f>
        <v/>
      </c>
      <c r="AP7" s="56">
        <f>Y7</f>
        <v/>
      </c>
      <c r="AQ7" s="56">
        <f>Z7</f>
        <v/>
      </c>
      <c r="AR7" s="56">
        <f>AA7</f>
        <v/>
      </c>
      <c r="AS7" s="56">
        <f>AB7</f>
        <v/>
      </c>
      <c r="AT7" s="56">
        <f>AC7</f>
        <v/>
      </c>
      <c r="AU7" s="56">
        <f>AD7</f>
        <v/>
      </c>
      <c r="AV7" s="56">
        <f>AE7</f>
        <v/>
      </c>
      <c r="AW7" s="56">
        <f>AF7</f>
        <v/>
      </c>
      <c r="AX7" s="56">
        <f>AG7</f>
        <v/>
      </c>
      <c r="AY7" s="56">
        <f>AH7</f>
        <v/>
      </c>
      <c r="AZ7" s="56">
        <f>AI7</f>
        <v/>
      </c>
      <c r="BA7" s="56">
        <f>AJ7</f>
        <v/>
      </c>
      <c r="BB7" s="65">
        <f>BA7*1.2</f>
        <v/>
      </c>
      <c r="BC7" s="66">
        <f>(1/6*(BK7^0.5)*0.8*$V$2*1000*BI7+2*BN7*BL7*0.8*$V$2*1000/BP7)/1000</f>
        <v/>
      </c>
      <c r="BD7" s="66">
        <f>IF(BR7="",BC7,(1/6*(BK7^0.5)*0.8*$V$2*1000*BI7+2*BQ7*BM7*0.8*$V$2*1000/BS7)/1000)</f>
        <v/>
      </c>
      <c r="BE7" s="42">
        <f>IF(BB7&lt;BC7,"OK",IF(BB7&lt;BD7,"OK","NG"))</f>
        <v/>
      </c>
      <c r="BF7" s="64">
        <f>(5/6*(BK7^0.5)*0.8*$V$2*1000*BI7)/1000</f>
        <v/>
      </c>
      <c r="BG7" s="42">
        <f>IF(BD7&lt;=BF7,"OK","NG")</f>
        <v/>
      </c>
      <c r="BH7" s="42" t="n"/>
      <c r="BI7" s="57">
        <f>$V$1*1000</f>
        <v/>
      </c>
      <c r="BJ7" s="67">
        <f>AL7</f>
        <v/>
      </c>
      <c r="BK7" s="33" t="n">
        <v>24</v>
      </c>
      <c r="BL7" s="34">
        <f>IF(BO7&lt;=13,400,500)</f>
        <v/>
      </c>
      <c r="BM7" s="34">
        <f>IF(BR7&lt;=13,400,500)</f>
        <v/>
      </c>
      <c r="BN7" s="34">
        <f>VLOOKUP(BO7,$A$1:$B$4,2)</f>
        <v/>
      </c>
      <c r="BO7" s="68" t="n">
        <v>10</v>
      </c>
      <c r="BP7" s="69" t="n">
        <v>280</v>
      </c>
      <c r="BQ7" s="34">
        <f>VLOOKUP(BR7,$A$1:$B$4,2)</f>
        <v/>
      </c>
      <c r="BR7" s="72" t="n">
        <v>10</v>
      </c>
      <c r="BS7" s="73" t="n">
        <v>200</v>
      </c>
    </row>
    <row r="8">
      <c r="C8" s="63">
        <f>C7-1</f>
        <v/>
      </c>
      <c r="D8" s="56" t="n">
        <v>63</v>
      </c>
      <c r="E8" s="53" t="n">
        <v>409.95</v>
      </c>
      <c r="F8" s="53" t="n">
        <v>546.9022222222222</v>
      </c>
      <c r="G8" s="53" t="n">
        <v>340.6522222222222</v>
      </c>
      <c r="H8" s="53" t="n">
        <v>495.7666666666667</v>
      </c>
      <c r="I8" s="53" t="n">
        <v>354.7144444444444</v>
      </c>
      <c r="J8" s="53" t="n">
        <v>630.6411111111111</v>
      </c>
      <c r="K8" s="20" t="n">
        <v>508.0022222222221</v>
      </c>
      <c r="L8" s="20" t="n">
        <v>404.1355555555555</v>
      </c>
      <c r="M8" s="20" t="n">
        <v>640.4822222222223</v>
      </c>
      <c r="N8" s="20" t="n">
        <v>479.2088888888889</v>
      </c>
      <c r="O8" s="20" t="n">
        <v>439.2433333333333</v>
      </c>
      <c r="P8" s="20" t="n">
        <v>540.8255555555556</v>
      </c>
      <c r="Q8" s="20" t="n">
        <v>365.6388888888889</v>
      </c>
      <c r="R8" s="20" t="n">
        <v>458.1644444444445</v>
      </c>
      <c r="S8" s="20" t="n">
        <v>472.451984126984</v>
      </c>
      <c r="T8" s="21" t="n">
        <v>5</v>
      </c>
      <c r="U8" s="63">
        <f>C8</f>
        <v/>
      </c>
      <c r="V8" s="64">
        <f>E8*$V$1*$V$2</f>
        <v/>
      </c>
      <c r="W8" s="64">
        <f>F8*$V$1*$V$2</f>
        <v/>
      </c>
      <c r="X8" s="64">
        <f>G8*$V$1*$V$2</f>
        <v/>
      </c>
      <c r="Y8" s="64">
        <f>H8*$V$1*$V$2</f>
        <v/>
      </c>
      <c r="Z8" s="64">
        <f>I8*$V$1*$V$2</f>
        <v/>
      </c>
      <c r="AA8" s="64">
        <f>J8*$V$1*$V$2</f>
        <v/>
      </c>
      <c r="AB8" s="64">
        <f>K8*$V$1*$V$2</f>
        <v/>
      </c>
      <c r="AC8" s="64">
        <f>L8*$V$1*$V$2</f>
        <v/>
      </c>
      <c r="AD8" s="64">
        <f>M8*$V$1*$V$2</f>
        <v/>
      </c>
      <c r="AE8" s="64">
        <f>N8*$V$1*$V$2</f>
        <v/>
      </c>
      <c r="AF8" s="64">
        <f>O8*$V$1*$V$2</f>
        <v/>
      </c>
      <c r="AG8" s="64">
        <f>P8*$V$1*$V$2</f>
        <v/>
      </c>
      <c r="AH8" s="64">
        <f>Q8*$V$1*$V$2</f>
        <v/>
      </c>
      <c r="AI8" s="64">
        <f>R8*$V$1*$V$2</f>
        <v/>
      </c>
      <c r="AJ8" s="64">
        <f>S8*$V$1*$V$2</f>
        <v/>
      </c>
      <c r="AL8" s="57">
        <f>U8</f>
        <v/>
      </c>
      <c r="AM8" s="56">
        <f>V8</f>
        <v/>
      </c>
      <c r="AN8" s="56">
        <f>W8</f>
        <v/>
      </c>
      <c r="AO8" s="56">
        <f>X8</f>
        <v/>
      </c>
      <c r="AP8" s="56">
        <f>Y8</f>
        <v/>
      </c>
      <c r="AQ8" s="56">
        <f>Z8</f>
        <v/>
      </c>
      <c r="AR8" s="56">
        <f>AA8</f>
        <v/>
      </c>
      <c r="AS8" s="56">
        <f>AB8</f>
        <v/>
      </c>
      <c r="AT8" s="56">
        <f>AC8</f>
        <v/>
      </c>
      <c r="AU8" s="56">
        <f>AD8</f>
        <v/>
      </c>
      <c r="AV8" s="56">
        <f>AE8</f>
        <v/>
      </c>
      <c r="AW8" s="56">
        <f>AF8</f>
        <v/>
      </c>
      <c r="AX8" s="56">
        <f>AG8</f>
        <v/>
      </c>
      <c r="AY8" s="56">
        <f>AH8</f>
        <v/>
      </c>
      <c r="AZ8" s="56">
        <f>AI8</f>
        <v/>
      </c>
      <c r="BA8" s="56">
        <f>AJ8</f>
        <v/>
      </c>
      <c r="BB8" s="65">
        <f>BA8*1.2</f>
        <v/>
      </c>
      <c r="BC8" s="66">
        <f>(1/6*(BK8^0.5)*0.8*$V$2*1000*BI8+2*BN8*BL8*0.8*$V$2*1000/BP8)/1000</f>
        <v/>
      </c>
      <c r="BD8" s="66">
        <f>IF(BR8="",BC8,(1/6*(BK8^0.5)*0.8*$V$2*1000*BI8+2*BQ8*BM8*0.8*$V$2*1000/BS8)/1000)</f>
        <v/>
      </c>
      <c r="BE8" s="42">
        <f>IF(BB8&lt;BC8,"OK",IF(BB8&lt;BD8,"OK","NG"))</f>
        <v/>
      </c>
      <c r="BF8" s="64">
        <f>(5/6*(BK8^0.5)*0.8*$V$2*1000*BI8)/1000</f>
        <v/>
      </c>
      <c r="BG8" s="42">
        <f>IF(BD8&lt;=BF8,"OK","NG")</f>
        <v/>
      </c>
      <c r="BH8" s="42" t="n"/>
      <c r="BI8" s="57">
        <f>$V$1*1000</f>
        <v/>
      </c>
      <c r="BJ8" s="67">
        <f>AL8</f>
        <v/>
      </c>
      <c r="BK8" s="33" t="n">
        <v>24</v>
      </c>
      <c r="BL8" s="34">
        <f>IF(BO8&lt;=13,400,500)</f>
        <v/>
      </c>
      <c r="BM8" s="34">
        <f>IF(BR8&lt;=13,400,500)</f>
        <v/>
      </c>
      <c r="BN8" s="34">
        <f>VLOOKUP(BO8,$A$1:$B$4,2)</f>
        <v/>
      </c>
      <c r="BO8" s="68" t="n">
        <v>10</v>
      </c>
      <c r="BP8" s="69" t="n">
        <v>280</v>
      </c>
      <c r="BQ8" s="34">
        <f>VLOOKUP(BR8,$A$1:$B$4,2)</f>
        <v/>
      </c>
      <c r="BR8" s="72" t="n">
        <v>10</v>
      </c>
      <c r="BS8" s="73" t="n">
        <v>200</v>
      </c>
    </row>
    <row r="9">
      <c r="C9" s="63">
        <f>C8-1</f>
        <v/>
      </c>
      <c r="D9" s="56" t="n">
        <v>60.1</v>
      </c>
      <c r="E9" s="53" t="n">
        <v>399.5155555555555</v>
      </c>
      <c r="F9" s="53" t="n">
        <v>555.1488888888888</v>
      </c>
      <c r="G9" s="53" t="n">
        <v>360.2322222222222</v>
      </c>
      <c r="H9" s="53" t="n">
        <v>502.0088888888889</v>
      </c>
      <c r="I9" s="53" t="n">
        <v>368.75</v>
      </c>
      <c r="J9" s="53" t="n">
        <v>644.2888888888888</v>
      </c>
      <c r="K9" s="20" t="n">
        <v>515.2677777777777</v>
      </c>
      <c r="L9" s="20" t="n">
        <v>408.62</v>
      </c>
      <c r="M9" s="20" t="n">
        <v>608.63</v>
      </c>
      <c r="N9" s="20" t="n">
        <v>476.2488888888889</v>
      </c>
      <c r="O9" s="20" t="n">
        <v>451.0333333333334</v>
      </c>
      <c r="P9" s="20" t="n">
        <v>567.5755555555556</v>
      </c>
      <c r="Q9" s="20" t="n">
        <v>388.8266666666667</v>
      </c>
      <c r="R9" s="20" t="n">
        <v>464.9188888888888</v>
      </c>
      <c r="S9" s="20" t="n">
        <v>479.3618253968253</v>
      </c>
      <c r="T9" s="21" t="n">
        <v>6</v>
      </c>
      <c r="U9" s="63">
        <f>C9</f>
        <v/>
      </c>
      <c r="V9" s="64">
        <f>E9*$V$1*$V$2</f>
        <v/>
      </c>
      <c r="W9" s="64">
        <f>F9*$V$1*$V$2</f>
        <v/>
      </c>
      <c r="X9" s="64">
        <f>G9*$V$1*$V$2</f>
        <v/>
      </c>
      <c r="Y9" s="64">
        <f>H9*$V$1*$V$2</f>
        <v/>
      </c>
      <c r="Z9" s="64">
        <f>I9*$V$1*$V$2</f>
        <v/>
      </c>
      <c r="AA9" s="64">
        <f>J9*$V$1*$V$2</f>
        <v/>
      </c>
      <c r="AB9" s="64">
        <f>K9*$V$1*$V$2</f>
        <v/>
      </c>
      <c r="AC9" s="64">
        <f>L9*$V$1*$V$2</f>
        <v/>
      </c>
      <c r="AD9" s="64">
        <f>M9*$V$1*$V$2</f>
        <v/>
      </c>
      <c r="AE9" s="64">
        <f>N9*$V$1*$V$2</f>
        <v/>
      </c>
      <c r="AF9" s="64">
        <f>O9*$V$1*$V$2</f>
        <v/>
      </c>
      <c r="AG9" s="64">
        <f>P9*$V$1*$V$2</f>
        <v/>
      </c>
      <c r="AH9" s="64">
        <f>Q9*$V$1*$V$2</f>
        <v/>
      </c>
      <c r="AI9" s="64">
        <f>R9*$V$1*$V$2</f>
        <v/>
      </c>
      <c r="AJ9" s="64">
        <f>S9*$V$1*$V$2</f>
        <v/>
      </c>
      <c r="AL9" s="57">
        <f>U9</f>
        <v/>
      </c>
      <c r="AM9" s="56">
        <f>V9</f>
        <v/>
      </c>
      <c r="AN9" s="56">
        <f>W9</f>
        <v/>
      </c>
      <c r="AO9" s="56">
        <f>X9</f>
        <v/>
      </c>
      <c r="AP9" s="56">
        <f>Y9</f>
        <v/>
      </c>
      <c r="AQ9" s="56">
        <f>Z9</f>
        <v/>
      </c>
      <c r="AR9" s="56">
        <f>AA9</f>
        <v/>
      </c>
      <c r="AS9" s="56">
        <f>AB9</f>
        <v/>
      </c>
      <c r="AT9" s="56">
        <f>AC9</f>
        <v/>
      </c>
      <c r="AU9" s="56">
        <f>AD9</f>
        <v/>
      </c>
      <c r="AV9" s="56">
        <f>AE9</f>
        <v/>
      </c>
      <c r="AW9" s="56">
        <f>AF9</f>
        <v/>
      </c>
      <c r="AX9" s="56">
        <f>AG9</f>
        <v/>
      </c>
      <c r="AY9" s="56">
        <f>AH9</f>
        <v/>
      </c>
      <c r="AZ9" s="56">
        <f>AI9</f>
        <v/>
      </c>
      <c r="BA9" s="56">
        <f>AJ9</f>
        <v/>
      </c>
      <c r="BB9" s="65">
        <f>BA9*1.2</f>
        <v/>
      </c>
      <c r="BC9" s="66">
        <f>(1/6*(BK9^0.5)*0.8*$V$2*1000*BI9+2*BN9*BL9*0.8*$V$2*1000/BP9)/1000</f>
        <v/>
      </c>
      <c r="BD9" s="66">
        <f>IF(BR9="",BC9,(1/6*(BK9^0.5)*0.8*$V$2*1000*BI9+2*BQ9*BM9*0.8*$V$2*1000/BS9)/1000)</f>
        <v/>
      </c>
      <c r="BE9" s="42">
        <f>IF(BB9&lt;BC9,"OK",IF(BB9&lt;BD9,"OK","NG"))</f>
        <v/>
      </c>
      <c r="BF9" s="64">
        <f>(5/6*(BK9^0.5)*0.8*$V$2*1000*BI9)/1000</f>
        <v/>
      </c>
      <c r="BG9" s="42">
        <f>IF(BD9&lt;=BF9,"OK","NG")</f>
        <v/>
      </c>
      <c r="BH9" s="42" t="n"/>
      <c r="BI9" s="57">
        <f>$V$1*1000</f>
        <v/>
      </c>
      <c r="BJ9" s="67">
        <f>AL9</f>
        <v/>
      </c>
      <c r="BK9" s="33" t="n">
        <v>24</v>
      </c>
      <c r="BL9" s="34">
        <f>IF(BO9&lt;=13,400,500)</f>
        <v/>
      </c>
      <c r="BM9" s="34">
        <f>IF(BR9&lt;=13,400,500)</f>
        <v/>
      </c>
      <c r="BN9" s="34">
        <f>VLOOKUP(BO9,$A$1:$B$4,2)</f>
        <v/>
      </c>
      <c r="BO9" s="68" t="n">
        <v>10</v>
      </c>
      <c r="BP9" s="69" t="n">
        <v>280</v>
      </c>
      <c r="BQ9" s="34">
        <f>VLOOKUP(BR9,$A$1:$B$4,2)</f>
        <v/>
      </c>
      <c r="BR9" s="72" t="n">
        <v>10</v>
      </c>
      <c r="BS9" s="73" t="n">
        <v>200</v>
      </c>
    </row>
    <row r="10">
      <c r="C10" s="63">
        <f>C9-1</f>
        <v/>
      </c>
      <c r="D10" s="56" t="n">
        <v>57.2</v>
      </c>
      <c r="E10" s="53" t="n">
        <v>435.8444444444445</v>
      </c>
      <c r="F10" s="53" t="n">
        <v>570.2611111111112</v>
      </c>
      <c r="G10" s="53" t="n">
        <v>384.4633333333334</v>
      </c>
      <c r="H10" s="53" t="n">
        <v>505.8</v>
      </c>
      <c r="I10" s="53" t="n">
        <v>383.98</v>
      </c>
      <c r="J10" s="53" t="n">
        <v>649.5844444444444</v>
      </c>
      <c r="K10" s="20" t="n">
        <v>543.3533333333332</v>
      </c>
      <c r="L10" s="20" t="n">
        <v>412.9833333333333</v>
      </c>
      <c r="M10" s="20" t="n">
        <v>621.7344444444444</v>
      </c>
      <c r="N10" s="20" t="n">
        <v>485.6311111111111</v>
      </c>
      <c r="O10" s="20" t="n">
        <v>462.1111111111111</v>
      </c>
      <c r="P10" s="20" t="n">
        <v>582.9722222222223</v>
      </c>
      <c r="Q10" s="20" t="n">
        <v>401.1333333333333</v>
      </c>
      <c r="R10" s="20" t="n">
        <v>465.3111111111111</v>
      </c>
      <c r="S10" s="20" t="n">
        <v>493.2259523809524</v>
      </c>
      <c r="T10" s="21" t="n">
        <v>7</v>
      </c>
      <c r="U10" s="63">
        <f>C10</f>
        <v/>
      </c>
      <c r="V10" s="64">
        <f>E10*$V$1*$V$2</f>
        <v/>
      </c>
      <c r="W10" s="64">
        <f>F10*$V$1*$V$2</f>
        <v/>
      </c>
      <c r="X10" s="64">
        <f>G10*$V$1*$V$2</f>
        <v/>
      </c>
      <c r="Y10" s="64">
        <f>H10*$V$1*$V$2</f>
        <v/>
      </c>
      <c r="Z10" s="64">
        <f>I10*$V$1*$V$2</f>
        <v/>
      </c>
      <c r="AA10" s="64">
        <f>J10*$V$1*$V$2</f>
        <v/>
      </c>
      <c r="AB10" s="64">
        <f>K10*$V$1*$V$2</f>
        <v/>
      </c>
      <c r="AC10" s="64">
        <f>L10*$V$1*$V$2</f>
        <v/>
      </c>
      <c r="AD10" s="64">
        <f>M10*$V$1*$V$2</f>
        <v/>
      </c>
      <c r="AE10" s="64">
        <f>N10*$V$1*$V$2</f>
        <v/>
      </c>
      <c r="AF10" s="64">
        <f>O10*$V$1*$V$2</f>
        <v/>
      </c>
      <c r="AG10" s="64">
        <f>P10*$V$1*$V$2</f>
        <v/>
      </c>
      <c r="AH10" s="64">
        <f>Q10*$V$1*$V$2</f>
        <v/>
      </c>
      <c r="AI10" s="64">
        <f>R10*$V$1*$V$2</f>
        <v/>
      </c>
      <c r="AJ10" s="64">
        <f>S10*$V$1*$V$2</f>
        <v/>
      </c>
      <c r="AL10" s="57">
        <f>U10</f>
        <v/>
      </c>
      <c r="AM10" s="56">
        <f>V10</f>
        <v/>
      </c>
      <c r="AN10" s="56">
        <f>W10</f>
        <v/>
      </c>
      <c r="AO10" s="56">
        <f>X10</f>
        <v/>
      </c>
      <c r="AP10" s="56">
        <f>Y10</f>
        <v/>
      </c>
      <c r="AQ10" s="56">
        <f>Z10</f>
        <v/>
      </c>
      <c r="AR10" s="56">
        <f>AA10</f>
        <v/>
      </c>
      <c r="AS10" s="56">
        <f>AB10</f>
        <v/>
      </c>
      <c r="AT10" s="56">
        <f>AC10</f>
        <v/>
      </c>
      <c r="AU10" s="56">
        <f>AD10</f>
        <v/>
      </c>
      <c r="AV10" s="56">
        <f>AE10</f>
        <v/>
      </c>
      <c r="AW10" s="56">
        <f>AF10</f>
        <v/>
      </c>
      <c r="AX10" s="56">
        <f>AG10</f>
        <v/>
      </c>
      <c r="AY10" s="56">
        <f>AH10</f>
        <v/>
      </c>
      <c r="AZ10" s="56">
        <f>AI10</f>
        <v/>
      </c>
      <c r="BA10" s="56">
        <f>AJ10</f>
        <v/>
      </c>
      <c r="BB10" s="65">
        <f>BA10*1.2</f>
        <v/>
      </c>
      <c r="BC10" s="66">
        <f>(1/6*(BK10^0.5)*0.8*$V$2*1000*BI10+2*BN10*BL10*0.8*$V$2*1000/BP10)/1000</f>
        <v/>
      </c>
      <c r="BD10" s="66">
        <f>IF(BR10="",BC10,(1/6*(BK10^0.5)*0.8*$V$2*1000*BI10+2*BQ10*BM10*0.8*$V$2*1000/BS10)/1000)</f>
        <v/>
      </c>
      <c r="BE10" s="42">
        <f>IF(BB10&lt;BC10,"OK",IF(BB10&lt;BD10,"OK","NG"))</f>
        <v/>
      </c>
      <c r="BF10" s="64">
        <f>(5/6*(BK10^0.5)*0.8*$V$2*1000*BI10)/1000</f>
        <v/>
      </c>
      <c r="BG10" s="42">
        <f>IF(BD10&lt;=BF10,"OK","NG")</f>
        <v/>
      </c>
      <c r="BH10" s="42" t="n"/>
      <c r="BI10" s="57">
        <f>$V$1*1000</f>
        <v/>
      </c>
      <c r="BJ10" s="67">
        <f>AL10</f>
        <v/>
      </c>
      <c r="BK10" s="33" t="n">
        <v>24</v>
      </c>
      <c r="BL10" s="34">
        <f>IF(BO10&lt;=13,400,500)</f>
        <v/>
      </c>
      <c r="BM10" s="34">
        <f>IF(BR10&lt;=13,400,500)</f>
        <v/>
      </c>
      <c r="BN10" s="34">
        <f>VLOOKUP(BO10,$A$1:$B$4,2)</f>
        <v/>
      </c>
      <c r="BO10" s="68" t="n">
        <v>10</v>
      </c>
      <c r="BP10" s="69" t="n">
        <v>280</v>
      </c>
      <c r="BQ10" s="34">
        <f>VLOOKUP(BR10,$A$1:$B$4,2)</f>
        <v/>
      </c>
      <c r="BR10" s="72" t="n">
        <v>10</v>
      </c>
      <c r="BS10" s="73" t="n">
        <v>200</v>
      </c>
    </row>
    <row r="11">
      <c r="C11" s="63">
        <f>C10-1</f>
        <v/>
      </c>
      <c r="D11" s="56" t="n">
        <v>54.3</v>
      </c>
      <c r="E11" s="53" t="n">
        <v>429.5155555555555</v>
      </c>
      <c r="F11" s="53" t="n">
        <v>627.6077777777778</v>
      </c>
      <c r="G11" s="53" t="n">
        <v>407.1288888888888</v>
      </c>
      <c r="H11" s="53" t="n">
        <v>508.0855555555556</v>
      </c>
      <c r="I11" s="53" t="n">
        <v>385.2422222222222</v>
      </c>
      <c r="J11" s="53" t="n">
        <v>604.7344444444444</v>
      </c>
      <c r="K11" s="20" t="n">
        <v>581.7166666666667</v>
      </c>
      <c r="L11" s="20" t="n">
        <v>414.6922222222222</v>
      </c>
      <c r="M11" s="20" t="n">
        <v>630.2933333333334</v>
      </c>
      <c r="N11" s="20" t="n">
        <v>504.2</v>
      </c>
      <c r="O11" s="20" t="n">
        <v>470.4522222222222</v>
      </c>
      <c r="P11" s="20" t="n">
        <v>562.2133333333334</v>
      </c>
      <c r="Q11" s="20" t="n">
        <v>382.4433333333333</v>
      </c>
      <c r="R11" s="20" t="n">
        <v>451.4266666666667</v>
      </c>
      <c r="S11" s="20" t="n">
        <v>497.1251587301587</v>
      </c>
      <c r="T11" s="21" t="n">
        <v>8</v>
      </c>
      <c r="U11" s="63">
        <f>C11</f>
        <v/>
      </c>
      <c r="V11" s="64">
        <f>E11*$V$1*$V$2</f>
        <v/>
      </c>
      <c r="W11" s="64">
        <f>F11*$V$1*$V$2</f>
        <v/>
      </c>
      <c r="X11" s="64">
        <f>G11*$V$1*$V$2</f>
        <v/>
      </c>
      <c r="Y11" s="64">
        <f>H11*$V$1*$V$2</f>
        <v/>
      </c>
      <c r="Z11" s="64">
        <f>I11*$V$1*$V$2</f>
        <v/>
      </c>
      <c r="AA11" s="64">
        <f>J11*$V$1*$V$2</f>
        <v/>
      </c>
      <c r="AB11" s="64">
        <f>K11*$V$1*$V$2</f>
        <v/>
      </c>
      <c r="AC11" s="64">
        <f>L11*$V$1*$V$2</f>
        <v/>
      </c>
      <c r="AD11" s="64">
        <f>M11*$V$1*$V$2</f>
        <v/>
      </c>
      <c r="AE11" s="64">
        <f>N11*$V$1*$V$2</f>
        <v/>
      </c>
      <c r="AF11" s="64">
        <f>O11*$V$1*$V$2</f>
        <v/>
      </c>
      <c r="AG11" s="64">
        <f>P11*$V$1*$V$2</f>
        <v/>
      </c>
      <c r="AH11" s="64">
        <f>Q11*$V$1*$V$2</f>
        <v/>
      </c>
      <c r="AI11" s="64">
        <f>R11*$V$1*$V$2</f>
        <v/>
      </c>
      <c r="AJ11" s="64">
        <f>S11*$V$1*$V$2</f>
        <v/>
      </c>
      <c r="AL11" s="57">
        <f>U11</f>
        <v/>
      </c>
      <c r="AM11" s="56">
        <f>V11</f>
        <v/>
      </c>
      <c r="AN11" s="56">
        <f>W11</f>
        <v/>
      </c>
      <c r="AO11" s="56">
        <f>X11</f>
        <v/>
      </c>
      <c r="AP11" s="56">
        <f>Y11</f>
        <v/>
      </c>
      <c r="AQ11" s="56">
        <f>Z11</f>
        <v/>
      </c>
      <c r="AR11" s="56">
        <f>AA11</f>
        <v/>
      </c>
      <c r="AS11" s="56">
        <f>AB11</f>
        <v/>
      </c>
      <c r="AT11" s="56">
        <f>AC11</f>
        <v/>
      </c>
      <c r="AU11" s="56">
        <f>AD11</f>
        <v/>
      </c>
      <c r="AV11" s="56">
        <f>AE11</f>
        <v/>
      </c>
      <c r="AW11" s="56">
        <f>AF11</f>
        <v/>
      </c>
      <c r="AX11" s="56">
        <f>AG11</f>
        <v/>
      </c>
      <c r="AY11" s="56">
        <f>AH11</f>
        <v/>
      </c>
      <c r="AZ11" s="56">
        <f>AI11</f>
        <v/>
      </c>
      <c r="BA11" s="56">
        <f>AJ11</f>
        <v/>
      </c>
      <c r="BB11" s="65">
        <f>BA11*1.2</f>
        <v/>
      </c>
      <c r="BC11" s="66">
        <f>(1/6*(BK11^0.5)*0.8*$V$2*1000*BI11+2*BN11*BL11*0.8*$V$2*1000/BP11)/1000</f>
        <v/>
      </c>
      <c r="BD11" s="66">
        <f>IF(BR11="",BC11,(1/6*(BK11^0.5)*0.8*$V$2*1000*BI11+2*BQ11*BM11*0.8*$V$2*1000/BS11)/1000)</f>
        <v/>
      </c>
      <c r="BE11" s="42">
        <f>IF(BB11&lt;BC11,"OK",IF(BB11&lt;BD11,"OK","NG"))</f>
        <v/>
      </c>
      <c r="BF11" s="64">
        <f>(5/6*(BK11^0.5)*0.8*$V$2*1000*BI11)/1000</f>
        <v/>
      </c>
      <c r="BG11" s="42">
        <f>IF(BD11&lt;=BF11,"OK","NG")</f>
        <v/>
      </c>
      <c r="BH11" s="42" t="n"/>
      <c r="BI11" s="57">
        <f>$V$1*1000</f>
        <v/>
      </c>
      <c r="BJ11" s="67">
        <f>AL11</f>
        <v/>
      </c>
      <c r="BK11" s="33" t="n">
        <v>24</v>
      </c>
      <c r="BL11" s="34">
        <f>IF(BO11&lt;=13,400,500)</f>
        <v/>
      </c>
      <c r="BM11" s="34">
        <f>IF(BR11&lt;=13,400,500)</f>
        <v/>
      </c>
      <c r="BN11" s="34">
        <f>VLOOKUP(BO11,$A$1:$B$4,2)</f>
        <v/>
      </c>
      <c r="BO11" s="68" t="n">
        <v>10</v>
      </c>
      <c r="BP11" s="69" t="n">
        <v>280</v>
      </c>
      <c r="BQ11" s="34">
        <f>VLOOKUP(BR11,$A$1:$B$4,2)</f>
        <v/>
      </c>
      <c r="BR11" s="72" t="n">
        <v>10</v>
      </c>
      <c r="BS11" s="73" t="n">
        <v>200</v>
      </c>
    </row>
    <row r="12">
      <c r="C12" s="63">
        <f>C11-1</f>
        <v/>
      </c>
      <c r="D12" s="56" t="n">
        <v>51.4</v>
      </c>
      <c r="E12" s="53" t="n">
        <v>396.5555555555555</v>
      </c>
      <c r="F12" s="53" t="n">
        <v>648.4022222222223</v>
      </c>
      <c r="G12" s="53" t="n">
        <v>416.6688888888889</v>
      </c>
      <c r="H12" s="53" t="n">
        <v>508.6833333333334</v>
      </c>
      <c r="I12" s="53" t="n">
        <v>377.66</v>
      </c>
      <c r="J12" s="53" t="n">
        <v>557.5222222222222</v>
      </c>
      <c r="K12" s="20" t="n">
        <v>611.6377777777777</v>
      </c>
      <c r="L12" s="20" t="n">
        <v>413.9266666666666</v>
      </c>
      <c r="M12" s="20" t="n">
        <v>637.2655555555555</v>
      </c>
      <c r="N12" s="20" t="n">
        <v>558.3411111111111</v>
      </c>
      <c r="O12" s="20" t="n">
        <v>473.6911111111111</v>
      </c>
      <c r="P12" s="20" t="n">
        <v>518.3611111111111</v>
      </c>
      <c r="Q12" s="20" t="n">
        <v>368.6433333333333</v>
      </c>
      <c r="R12" s="20" t="n">
        <v>459.651111111111</v>
      </c>
      <c r="S12" s="20" t="n">
        <v>496.215</v>
      </c>
      <c r="T12" s="21" t="n">
        <v>9</v>
      </c>
      <c r="U12" s="63">
        <f>C12</f>
        <v/>
      </c>
      <c r="V12" s="64">
        <f>E12*$V$1*$V$2</f>
        <v/>
      </c>
      <c r="W12" s="64">
        <f>F12*$V$1*$V$2</f>
        <v/>
      </c>
      <c r="X12" s="64">
        <f>G12*$V$1*$V$2</f>
        <v/>
      </c>
      <c r="Y12" s="64">
        <f>H12*$V$1*$V$2</f>
        <v/>
      </c>
      <c r="Z12" s="64">
        <f>I12*$V$1*$V$2</f>
        <v/>
      </c>
      <c r="AA12" s="64">
        <f>J12*$V$1*$V$2</f>
        <v/>
      </c>
      <c r="AB12" s="64">
        <f>K12*$V$1*$V$2</f>
        <v/>
      </c>
      <c r="AC12" s="64">
        <f>L12*$V$1*$V$2</f>
        <v/>
      </c>
      <c r="AD12" s="64">
        <f>M12*$V$1*$V$2</f>
        <v/>
      </c>
      <c r="AE12" s="64">
        <f>N12*$V$1*$V$2</f>
        <v/>
      </c>
      <c r="AF12" s="64">
        <f>O12*$V$1*$V$2</f>
        <v/>
      </c>
      <c r="AG12" s="64">
        <f>P12*$V$1*$V$2</f>
        <v/>
      </c>
      <c r="AH12" s="64">
        <f>Q12*$V$1*$V$2</f>
        <v/>
      </c>
      <c r="AI12" s="64">
        <f>R12*$V$1*$V$2</f>
        <v/>
      </c>
      <c r="AJ12" s="64">
        <f>S12*$V$1*$V$2</f>
        <v/>
      </c>
      <c r="AL12" s="57">
        <f>U12</f>
        <v/>
      </c>
      <c r="AM12" s="56">
        <f>V12</f>
        <v/>
      </c>
      <c r="AN12" s="56">
        <f>W12</f>
        <v/>
      </c>
      <c r="AO12" s="56">
        <f>X12</f>
        <v/>
      </c>
      <c r="AP12" s="56">
        <f>Y12</f>
        <v/>
      </c>
      <c r="AQ12" s="56">
        <f>Z12</f>
        <v/>
      </c>
      <c r="AR12" s="56">
        <f>AA12</f>
        <v/>
      </c>
      <c r="AS12" s="56">
        <f>AB12</f>
        <v/>
      </c>
      <c r="AT12" s="56">
        <f>AC12</f>
        <v/>
      </c>
      <c r="AU12" s="56">
        <f>AD12</f>
        <v/>
      </c>
      <c r="AV12" s="56">
        <f>AE12</f>
        <v/>
      </c>
      <c r="AW12" s="56">
        <f>AF12</f>
        <v/>
      </c>
      <c r="AX12" s="56">
        <f>AG12</f>
        <v/>
      </c>
      <c r="AY12" s="56">
        <f>AH12</f>
        <v/>
      </c>
      <c r="AZ12" s="56">
        <f>AI12</f>
        <v/>
      </c>
      <c r="BA12" s="56">
        <f>AJ12</f>
        <v/>
      </c>
      <c r="BB12" s="65">
        <f>BA12*1.2</f>
        <v/>
      </c>
      <c r="BC12" s="66">
        <f>(1/6*(BK12^0.5)*0.8*$V$2*1000*BI12+2*BN12*BL12*0.8*$V$2*1000/BP12)/1000</f>
        <v/>
      </c>
      <c r="BD12" s="66">
        <f>IF(BR12="",BC12,(1/6*(BK12^0.5)*0.8*$V$2*1000*BI12+2*BQ12*BM12*0.8*$V$2*1000/BS12)/1000)</f>
        <v/>
      </c>
      <c r="BE12" s="42">
        <f>IF(BB12&lt;BC12,"OK",IF(BB12&lt;BD12,"OK","NG"))</f>
        <v/>
      </c>
      <c r="BF12" s="64">
        <f>(5/6*(BK12^0.5)*0.8*$V$2*1000*BI12)/1000</f>
        <v/>
      </c>
      <c r="BG12" s="42">
        <f>IF(BD12&lt;=BF12,"OK","NG")</f>
        <v/>
      </c>
      <c r="BH12" s="42" t="n"/>
      <c r="BI12" s="57">
        <f>$V$1*1000</f>
        <v/>
      </c>
      <c r="BJ12" s="67">
        <f>AL12</f>
        <v/>
      </c>
      <c r="BK12" s="33" t="n">
        <v>24</v>
      </c>
      <c r="BL12" s="34">
        <f>IF(BO12&lt;=13,400,500)</f>
        <v/>
      </c>
      <c r="BM12" s="34">
        <f>IF(BR12&lt;=13,400,500)</f>
        <v/>
      </c>
      <c r="BN12" s="34">
        <f>VLOOKUP(BO12,$A$1:$B$4,2)</f>
        <v/>
      </c>
      <c r="BO12" s="68" t="n">
        <v>10</v>
      </c>
      <c r="BP12" s="69" t="n">
        <v>280</v>
      </c>
      <c r="BQ12" s="34">
        <f>VLOOKUP(BR12,$A$1:$B$4,2)</f>
        <v/>
      </c>
      <c r="BR12" s="72" t="n">
        <v>10</v>
      </c>
      <c r="BS12" s="73" t="n">
        <v>200</v>
      </c>
    </row>
    <row r="13">
      <c r="C13" s="63">
        <f>C12-1</f>
        <v/>
      </c>
      <c r="D13" s="56" t="n">
        <v>48.5</v>
      </c>
      <c r="E13" s="53" t="n">
        <v>414.4444444444444</v>
      </c>
      <c r="F13" s="53" t="n">
        <v>650.1933333333334</v>
      </c>
      <c r="G13" s="53" t="n">
        <v>407.0044444444445</v>
      </c>
      <c r="H13" s="53" t="n">
        <v>513.3877777777777</v>
      </c>
      <c r="I13" s="53" t="n">
        <v>361.0577777777777</v>
      </c>
      <c r="J13" s="53" t="n">
        <v>505.2922222222221</v>
      </c>
      <c r="K13" s="20" t="n">
        <v>614.8299999999999</v>
      </c>
      <c r="L13" s="20" t="n">
        <v>435.8955555555556</v>
      </c>
      <c r="M13" s="20" t="n">
        <v>635.951111111111</v>
      </c>
      <c r="N13" s="20" t="n">
        <v>562.7355555555555</v>
      </c>
      <c r="O13" s="20" t="n">
        <v>463.2033333333333</v>
      </c>
      <c r="P13" s="20" t="n">
        <v>464.6766666666667</v>
      </c>
      <c r="Q13" s="20" t="n">
        <v>367.1566666666666</v>
      </c>
      <c r="R13" s="20" t="n">
        <v>457.9488888888889</v>
      </c>
      <c r="S13" s="20" t="n">
        <v>489.5555555555555</v>
      </c>
      <c r="T13" s="21" t="n">
        <v>10</v>
      </c>
      <c r="U13" s="63">
        <f>C13</f>
        <v/>
      </c>
      <c r="V13" s="64">
        <f>E13*$V$1*$V$2</f>
        <v/>
      </c>
      <c r="W13" s="64">
        <f>F13*$V$1*$V$2</f>
        <v/>
      </c>
      <c r="X13" s="64">
        <f>G13*$V$1*$V$2</f>
        <v/>
      </c>
      <c r="Y13" s="64">
        <f>H13*$V$1*$V$2</f>
        <v/>
      </c>
      <c r="Z13" s="64">
        <f>I13*$V$1*$V$2</f>
        <v/>
      </c>
      <c r="AA13" s="64">
        <f>J13*$V$1*$V$2</f>
        <v/>
      </c>
      <c r="AB13" s="64">
        <f>K13*$V$1*$V$2</f>
        <v/>
      </c>
      <c r="AC13" s="64">
        <f>L13*$V$1*$V$2</f>
        <v/>
      </c>
      <c r="AD13" s="64">
        <f>M13*$V$1*$V$2</f>
        <v/>
      </c>
      <c r="AE13" s="64">
        <f>N13*$V$1*$V$2</f>
        <v/>
      </c>
      <c r="AF13" s="64">
        <f>O13*$V$1*$V$2</f>
        <v/>
      </c>
      <c r="AG13" s="64">
        <f>P13*$V$1*$V$2</f>
        <v/>
      </c>
      <c r="AH13" s="64">
        <f>Q13*$V$1*$V$2</f>
        <v/>
      </c>
      <c r="AI13" s="64">
        <f>R13*$V$1*$V$2</f>
        <v/>
      </c>
      <c r="AJ13" s="64">
        <f>S13*$V$1*$V$2</f>
        <v/>
      </c>
      <c r="AL13" s="57">
        <f>U13</f>
        <v/>
      </c>
      <c r="AM13" s="56">
        <f>V13</f>
        <v/>
      </c>
      <c r="AN13" s="56">
        <f>W13</f>
        <v/>
      </c>
      <c r="AO13" s="56">
        <f>X13</f>
        <v/>
      </c>
      <c r="AP13" s="56">
        <f>Y13</f>
        <v/>
      </c>
      <c r="AQ13" s="56">
        <f>Z13</f>
        <v/>
      </c>
      <c r="AR13" s="56">
        <f>AA13</f>
        <v/>
      </c>
      <c r="AS13" s="56">
        <f>AB13</f>
        <v/>
      </c>
      <c r="AT13" s="56">
        <f>AC13</f>
        <v/>
      </c>
      <c r="AU13" s="56">
        <f>AD13</f>
        <v/>
      </c>
      <c r="AV13" s="56">
        <f>AE13</f>
        <v/>
      </c>
      <c r="AW13" s="56">
        <f>AF13</f>
        <v/>
      </c>
      <c r="AX13" s="56">
        <f>AG13</f>
        <v/>
      </c>
      <c r="AY13" s="56">
        <f>AH13</f>
        <v/>
      </c>
      <c r="AZ13" s="56">
        <f>AI13</f>
        <v/>
      </c>
      <c r="BA13" s="56">
        <f>AJ13</f>
        <v/>
      </c>
      <c r="BB13" s="65">
        <f>BA13*1.2</f>
        <v/>
      </c>
      <c r="BC13" s="66">
        <f>(1/6*(BK13^0.5)*0.8*$V$2*1000*BI13+2*BN13*BL13*0.8*$V$2*1000/BP13)/1000</f>
        <v/>
      </c>
      <c r="BD13" s="66">
        <f>IF(BR13="",BC13,(1/6*(BK13^0.5)*0.8*$V$2*1000*BI13+2*BQ13*BM13*0.8*$V$2*1000/BS13)/1000)</f>
        <v/>
      </c>
      <c r="BE13" s="42">
        <f>IF(BB13&lt;BC13,"OK",IF(BB13&lt;BD13,"OK","NG"))</f>
        <v/>
      </c>
      <c r="BF13" s="64">
        <f>(5/6*(BK13^0.5)*0.8*$V$2*1000*BI13)/1000</f>
        <v/>
      </c>
      <c r="BG13" s="42">
        <f>IF(BD13&lt;=BF13,"OK","NG")</f>
        <v/>
      </c>
      <c r="BH13" s="42" t="n"/>
      <c r="BI13" s="57">
        <f>$V$1*1000</f>
        <v/>
      </c>
      <c r="BJ13" s="67">
        <f>AL13</f>
        <v/>
      </c>
      <c r="BK13" s="33" t="n">
        <v>24</v>
      </c>
      <c r="BL13" s="34">
        <f>IF(BO13&lt;=13,400,500)</f>
        <v/>
      </c>
      <c r="BM13" s="34">
        <f>IF(BR13&lt;=13,400,500)</f>
        <v/>
      </c>
      <c r="BN13" s="34">
        <f>VLOOKUP(BO13,$A$1:$B$4,2)</f>
        <v/>
      </c>
      <c r="BO13" s="68" t="n">
        <v>10</v>
      </c>
      <c r="BP13" s="69" t="n">
        <v>280</v>
      </c>
      <c r="BQ13" s="34">
        <f>VLOOKUP(BR13,$A$1:$B$4,2)</f>
        <v/>
      </c>
      <c r="BR13" s="72" t="n">
        <v>10</v>
      </c>
      <c r="BS13" s="73" t="n">
        <v>200</v>
      </c>
    </row>
    <row r="14">
      <c r="C14" s="63">
        <f>C13-1</f>
        <v/>
      </c>
      <c r="D14" s="56" t="n">
        <v>45.6</v>
      </c>
      <c r="E14" s="53" t="n">
        <v>411.5188888888889</v>
      </c>
      <c r="F14" s="53" t="n">
        <v>669.27</v>
      </c>
      <c r="G14" s="53" t="n">
        <v>383.2877777777778</v>
      </c>
      <c r="H14" s="53" t="n">
        <v>518.8788888888889</v>
      </c>
      <c r="I14" s="53" t="n">
        <v>338.9711111111112</v>
      </c>
      <c r="J14" s="53" t="n">
        <v>525.3288888888889</v>
      </c>
      <c r="K14" s="20" t="n">
        <v>628.5122222222222</v>
      </c>
      <c r="L14" s="20" t="n">
        <v>437.7133333333333</v>
      </c>
      <c r="M14" s="20" t="n">
        <v>635.0277777777778</v>
      </c>
      <c r="N14" s="20" t="n">
        <v>533.3022222222222</v>
      </c>
      <c r="O14" s="20" t="n">
        <v>470.3633333333333</v>
      </c>
      <c r="P14" s="20" t="n">
        <v>433.6377777777778</v>
      </c>
      <c r="Q14" s="20" t="n">
        <v>390.0255555555556</v>
      </c>
      <c r="R14" s="20" t="n">
        <v>471.38</v>
      </c>
      <c r="S14" s="20" t="n">
        <v>489.0869841269842</v>
      </c>
      <c r="T14" s="21" t="n">
        <v>11</v>
      </c>
      <c r="U14" s="63">
        <f>C14</f>
        <v/>
      </c>
      <c r="V14" s="64">
        <f>E14*$V$1*$V$2</f>
        <v/>
      </c>
      <c r="W14" s="64">
        <f>F14*$V$1*$V$2</f>
        <v/>
      </c>
      <c r="X14" s="64">
        <f>G14*$V$1*$V$2</f>
        <v/>
      </c>
      <c r="Y14" s="64">
        <f>H14*$V$1*$V$2</f>
        <v/>
      </c>
      <c r="Z14" s="64">
        <f>I14*$V$1*$V$2</f>
        <v/>
      </c>
      <c r="AA14" s="64">
        <f>J14*$V$1*$V$2</f>
        <v/>
      </c>
      <c r="AB14" s="64">
        <f>K14*$V$1*$V$2</f>
        <v/>
      </c>
      <c r="AC14" s="64">
        <f>L14*$V$1*$V$2</f>
        <v/>
      </c>
      <c r="AD14" s="64">
        <f>M14*$V$1*$V$2</f>
        <v/>
      </c>
      <c r="AE14" s="64">
        <f>N14*$V$1*$V$2</f>
        <v/>
      </c>
      <c r="AF14" s="64">
        <f>O14*$V$1*$V$2</f>
        <v/>
      </c>
      <c r="AG14" s="64">
        <f>P14*$V$1*$V$2</f>
        <v/>
      </c>
      <c r="AH14" s="64">
        <f>Q14*$V$1*$V$2</f>
        <v/>
      </c>
      <c r="AI14" s="64">
        <f>R14*$V$1*$V$2</f>
        <v/>
      </c>
      <c r="AJ14" s="64">
        <f>S14*$V$1*$V$2</f>
        <v/>
      </c>
      <c r="AL14" s="57">
        <f>U14</f>
        <v/>
      </c>
      <c r="AM14" s="56">
        <f>V14</f>
        <v/>
      </c>
      <c r="AN14" s="56">
        <f>W14</f>
        <v/>
      </c>
      <c r="AO14" s="56">
        <f>X14</f>
        <v/>
      </c>
      <c r="AP14" s="56">
        <f>Y14</f>
        <v/>
      </c>
      <c r="AQ14" s="56">
        <f>Z14</f>
        <v/>
      </c>
      <c r="AR14" s="56">
        <f>AA14</f>
        <v/>
      </c>
      <c r="AS14" s="56">
        <f>AB14</f>
        <v/>
      </c>
      <c r="AT14" s="56">
        <f>AC14</f>
        <v/>
      </c>
      <c r="AU14" s="56">
        <f>AD14</f>
        <v/>
      </c>
      <c r="AV14" s="56">
        <f>AE14</f>
        <v/>
      </c>
      <c r="AW14" s="56">
        <f>AF14</f>
        <v/>
      </c>
      <c r="AX14" s="56">
        <f>AG14</f>
        <v/>
      </c>
      <c r="AY14" s="56">
        <f>AH14</f>
        <v/>
      </c>
      <c r="AZ14" s="56">
        <f>AI14</f>
        <v/>
      </c>
      <c r="BA14" s="56">
        <f>AJ14</f>
        <v/>
      </c>
      <c r="BB14" s="65">
        <f>BA14*1.2</f>
        <v/>
      </c>
      <c r="BC14" s="66">
        <f>(1/6*(BK14^0.5)*0.8*$V$2*1000*BI14+2*BN14*BL14*0.8*$V$2*1000/BP14)/1000</f>
        <v/>
      </c>
      <c r="BD14" s="66">
        <f>IF(BR14="",BC14,(1/6*(BK14^0.5)*0.8*$V$2*1000*BI14+2*BQ14*BM14*0.8*$V$2*1000/BS14)/1000)</f>
        <v/>
      </c>
      <c r="BE14" s="42">
        <f>IF(BB14&lt;BC14,"OK",IF(BB14&lt;BD14,"OK","NG"))</f>
        <v/>
      </c>
      <c r="BF14" s="64">
        <f>(5/6*(BK14^0.5)*0.8*$V$2*1000*BI14)/1000</f>
        <v/>
      </c>
      <c r="BG14" s="42">
        <f>IF(BD14&lt;=BF14,"OK","NG")</f>
        <v/>
      </c>
      <c r="BH14" s="42" t="n"/>
      <c r="BI14" s="57">
        <f>$V$1*1000</f>
        <v/>
      </c>
      <c r="BJ14" s="67">
        <f>AL14</f>
        <v/>
      </c>
      <c r="BK14" s="33" t="n">
        <v>24</v>
      </c>
      <c r="BL14" s="34">
        <f>IF(BO14&lt;=13,400,500)</f>
        <v/>
      </c>
      <c r="BM14" s="34">
        <f>IF(BR14&lt;=13,400,500)</f>
        <v/>
      </c>
      <c r="BN14" s="34">
        <f>VLOOKUP(BO14,$A$1:$B$4,2)</f>
        <v/>
      </c>
      <c r="BO14" s="68" t="n">
        <v>10</v>
      </c>
      <c r="BP14" s="69" t="n">
        <v>280</v>
      </c>
      <c r="BQ14" s="34">
        <f>VLOOKUP(BR14,$A$1:$B$4,2)</f>
        <v/>
      </c>
      <c r="BR14" s="72" t="n">
        <v>10</v>
      </c>
      <c r="BS14" s="73" t="n">
        <v>200</v>
      </c>
    </row>
    <row r="15">
      <c r="C15" s="63">
        <f>C14-1</f>
        <v/>
      </c>
      <c r="D15" s="56" t="n">
        <v>42.7</v>
      </c>
      <c r="E15" s="53" t="n">
        <v>427.0344444444445</v>
      </c>
      <c r="F15" s="53" t="n">
        <v>663.7144444444443</v>
      </c>
      <c r="G15" s="53" t="n">
        <v>372.9566666666667</v>
      </c>
      <c r="H15" s="53" t="n">
        <v>527.8866666666668</v>
      </c>
      <c r="I15" s="53" t="n">
        <v>320.1066666666667</v>
      </c>
      <c r="J15" s="53" t="n">
        <v>523.9122222222222</v>
      </c>
      <c r="K15" s="20" t="n">
        <v>633.9988888888889</v>
      </c>
      <c r="L15" s="20" t="n">
        <v>401.9111111111112</v>
      </c>
      <c r="M15" s="20" t="n">
        <v>625.2855555555557</v>
      </c>
      <c r="N15" s="20" t="n">
        <v>529.3611111111111</v>
      </c>
      <c r="O15" s="20" t="n">
        <v>498.0488888888888</v>
      </c>
      <c r="P15" s="20" t="n">
        <v>436.6088888888889</v>
      </c>
      <c r="Q15" s="20" t="n">
        <v>388.5577777777778</v>
      </c>
      <c r="R15" s="20" t="n">
        <v>498.7566666666667</v>
      </c>
      <c r="S15" s="20" t="n">
        <v>489.1528571428572</v>
      </c>
      <c r="T15" s="21" t="n">
        <v>12</v>
      </c>
      <c r="U15" s="63">
        <f>C15</f>
        <v/>
      </c>
      <c r="V15" s="64">
        <f>E15*$V$1*$V$2</f>
        <v/>
      </c>
      <c r="W15" s="64">
        <f>F15*$V$1*$V$2</f>
        <v/>
      </c>
      <c r="X15" s="64">
        <f>G15*$V$1*$V$2</f>
        <v/>
      </c>
      <c r="Y15" s="64">
        <f>H15*$V$1*$V$2</f>
        <v/>
      </c>
      <c r="Z15" s="64">
        <f>I15*$V$1*$V$2</f>
        <v/>
      </c>
      <c r="AA15" s="64">
        <f>J15*$V$1*$V$2</f>
        <v/>
      </c>
      <c r="AB15" s="64">
        <f>K15*$V$1*$V$2</f>
        <v/>
      </c>
      <c r="AC15" s="64">
        <f>L15*$V$1*$V$2</f>
        <v/>
      </c>
      <c r="AD15" s="64">
        <f>M15*$V$1*$V$2</f>
        <v/>
      </c>
      <c r="AE15" s="64">
        <f>N15*$V$1*$V$2</f>
        <v/>
      </c>
      <c r="AF15" s="64">
        <f>O15*$V$1*$V$2</f>
        <v/>
      </c>
      <c r="AG15" s="64">
        <f>P15*$V$1*$V$2</f>
        <v/>
      </c>
      <c r="AH15" s="64">
        <f>Q15*$V$1*$V$2</f>
        <v/>
      </c>
      <c r="AI15" s="64">
        <f>R15*$V$1*$V$2</f>
        <v/>
      </c>
      <c r="AJ15" s="64">
        <f>S15*$V$1*$V$2</f>
        <v/>
      </c>
      <c r="AL15" s="57">
        <f>U15</f>
        <v/>
      </c>
      <c r="AM15" s="56">
        <f>V15</f>
        <v/>
      </c>
      <c r="AN15" s="56">
        <f>W15</f>
        <v/>
      </c>
      <c r="AO15" s="56">
        <f>X15</f>
        <v/>
      </c>
      <c r="AP15" s="56">
        <f>Y15</f>
        <v/>
      </c>
      <c r="AQ15" s="56">
        <f>Z15</f>
        <v/>
      </c>
      <c r="AR15" s="56">
        <f>AA15</f>
        <v/>
      </c>
      <c r="AS15" s="56">
        <f>AB15</f>
        <v/>
      </c>
      <c r="AT15" s="56">
        <f>AC15</f>
        <v/>
      </c>
      <c r="AU15" s="56">
        <f>AD15</f>
        <v/>
      </c>
      <c r="AV15" s="56">
        <f>AE15</f>
        <v/>
      </c>
      <c r="AW15" s="56">
        <f>AF15</f>
        <v/>
      </c>
      <c r="AX15" s="56">
        <f>AG15</f>
        <v/>
      </c>
      <c r="AY15" s="56">
        <f>AH15</f>
        <v/>
      </c>
      <c r="AZ15" s="56">
        <f>AI15</f>
        <v/>
      </c>
      <c r="BA15" s="56">
        <f>AJ15</f>
        <v/>
      </c>
      <c r="BB15" s="65">
        <f>BA15*1.2</f>
        <v/>
      </c>
      <c r="BC15" s="66">
        <f>(1/6*(BK15^0.5)*0.8*$V$2*1000*BI15+2*BN15*BL15*0.8*$V$2*1000/BP15)/1000</f>
        <v/>
      </c>
      <c r="BD15" s="66">
        <f>IF(BR15="",BC15,(1/6*(BK15^0.5)*0.8*$V$2*1000*BI15+2*BQ15*BM15*0.8*$V$2*1000/BS15)/1000)</f>
        <v/>
      </c>
      <c r="BE15" s="42">
        <f>IF(BB15&lt;BC15,"OK",IF(BB15&lt;BD15,"OK","NG"))</f>
        <v/>
      </c>
      <c r="BF15" s="64">
        <f>(5/6*(BK15^0.5)*0.8*$V$2*1000*BI15)/1000</f>
        <v/>
      </c>
      <c r="BG15" s="42">
        <f>IF(BD15&lt;=BF15,"OK","NG")</f>
        <v/>
      </c>
      <c r="BH15" s="42" t="n"/>
      <c r="BI15" s="57">
        <f>$V$1*1000</f>
        <v/>
      </c>
      <c r="BJ15" s="67">
        <f>AL15</f>
        <v/>
      </c>
      <c r="BK15" s="33" t="n">
        <v>24</v>
      </c>
      <c r="BL15" s="34">
        <f>IF(BO15&lt;=13,400,500)</f>
        <v/>
      </c>
      <c r="BM15" s="34">
        <f>IF(BR15&lt;=13,400,500)</f>
        <v/>
      </c>
      <c r="BN15" s="34">
        <f>VLOOKUP(BO15,$A$1:$B$4,2)</f>
        <v/>
      </c>
      <c r="BO15" s="68" t="n">
        <v>10</v>
      </c>
      <c r="BP15" s="69" t="n">
        <v>280</v>
      </c>
      <c r="BQ15" s="34">
        <f>VLOOKUP(BR15,$A$1:$B$4,2)</f>
        <v/>
      </c>
      <c r="BR15" s="72" t="n">
        <v>10</v>
      </c>
      <c r="BS15" s="73" t="n">
        <v>200</v>
      </c>
    </row>
    <row r="16">
      <c r="C16" s="63">
        <f>C15-1</f>
        <v/>
      </c>
      <c r="D16" s="56" t="n">
        <v>39.8</v>
      </c>
      <c r="E16" s="53" t="n">
        <v>422.9766666666667</v>
      </c>
      <c r="F16" s="53" t="n">
        <v>628.0255555555555</v>
      </c>
      <c r="G16" s="53" t="n">
        <v>369.9466666666667</v>
      </c>
      <c r="H16" s="53" t="n">
        <v>534.3644444444444</v>
      </c>
      <c r="I16" s="53" t="n">
        <v>318.0544444444444</v>
      </c>
      <c r="J16" s="53" t="n">
        <v>495.1622222222222</v>
      </c>
      <c r="K16" s="20" t="n">
        <v>635.4666666666666</v>
      </c>
      <c r="L16" s="20" t="n">
        <v>401.6177777777777</v>
      </c>
      <c r="M16" s="20" t="n">
        <v>621.5300000000001</v>
      </c>
      <c r="N16" s="20" t="n">
        <v>457.7977777777778</v>
      </c>
      <c r="O16" s="20" t="n">
        <v>538.4788888888889</v>
      </c>
      <c r="P16" s="20" t="n">
        <v>469.8833333333333</v>
      </c>
      <c r="Q16" s="20" t="n">
        <v>422.0188888888889</v>
      </c>
      <c r="R16" s="20" t="n">
        <v>509.1466666666668</v>
      </c>
      <c r="S16" s="20" t="n">
        <v>487.4621428571428</v>
      </c>
      <c r="T16" s="21" t="n">
        <v>13</v>
      </c>
      <c r="U16" s="63">
        <f>C16</f>
        <v/>
      </c>
      <c r="V16" s="64">
        <f>E16*$V$1*$V$2</f>
        <v/>
      </c>
      <c r="W16" s="64">
        <f>F16*$V$1*$V$2</f>
        <v/>
      </c>
      <c r="X16" s="64">
        <f>G16*$V$1*$V$2</f>
        <v/>
      </c>
      <c r="Y16" s="64">
        <f>H16*$V$1*$V$2</f>
        <v/>
      </c>
      <c r="Z16" s="64">
        <f>I16*$V$1*$V$2</f>
        <v/>
      </c>
      <c r="AA16" s="64">
        <f>J16*$V$1*$V$2</f>
        <v/>
      </c>
      <c r="AB16" s="64">
        <f>K16*$V$1*$V$2</f>
        <v/>
      </c>
      <c r="AC16" s="64">
        <f>L16*$V$1*$V$2</f>
        <v/>
      </c>
      <c r="AD16" s="64">
        <f>M16*$V$1*$V$2</f>
        <v/>
      </c>
      <c r="AE16" s="64">
        <f>N16*$V$1*$V$2</f>
        <v/>
      </c>
      <c r="AF16" s="64">
        <f>O16*$V$1*$V$2</f>
        <v/>
      </c>
      <c r="AG16" s="64">
        <f>P16*$V$1*$V$2</f>
        <v/>
      </c>
      <c r="AH16" s="64">
        <f>Q16*$V$1*$V$2</f>
        <v/>
      </c>
      <c r="AI16" s="64">
        <f>R16*$V$1*$V$2</f>
        <v/>
      </c>
      <c r="AJ16" s="64">
        <f>S16*$V$1*$V$2</f>
        <v/>
      </c>
      <c r="AL16" s="57">
        <f>U16</f>
        <v/>
      </c>
      <c r="AM16" s="56">
        <f>V16</f>
        <v/>
      </c>
      <c r="AN16" s="56">
        <f>W16</f>
        <v/>
      </c>
      <c r="AO16" s="56">
        <f>X16</f>
        <v/>
      </c>
      <c r="AP16" s="56">
        <f>Y16</f>
        <v/>
      </c>
      <c r="AQ16" s="56">
        <f>Z16</f>
        <v/>
      </c>
      <c r="AR16" s="56">
        <f>AA16</f>
        <v/>
      </c>
      <c r="AS16" s="56">
        <f>AB16</f>
        <v/>
      </c>
      <c r="AT16" s="56">
        <f>AC16</f>
        <v/>
      </c>
      <c r="AU16" s="56">
        <f>AD16</f>
        <v/>
      </c>
      <c r="AV16" s="56">
        <f>AE16</f>
        <v/>
      </c>
      <c r="AW16" s="56">
        <f>AF16</f>
        <v/>
      </c>
      <c r="AX16" s="56">
        <f>AG16</f>
        <v/>
      </c>
      <c r="AY16" s="56">
        <f>AH16</f>
        <v/>
      </c>
      <c r="AZ16" s="56">
        <f>AI16</f>
        <v/>
      </c>
      <c r="BA16" s="56">
        <f>AJ16</f>
        <v/>
      </c>
      <c r="BB16" s="65">
        <f>BA16*1.2</f>
        <v/>
      </c>
      <c r="BC16" s="66">
        <f>(1/6*(BK16^0.5)*0.8*$V$2*1000*BI16+2*BN16*BL16*0.8*$V$2*1000/BP16)/1000</f>
        <v/>
      </c>
      <c r="BD16" s="66">
        <f>IF(BR16="",BC16,(1/6*(BK16^0.5)*0.8*$V$2*1000*BI16+2*BQ16*BM16*0.8*$V$2*1000/BS16)/1000)</f>
        <v/>
      </c>
      <c r="BE16" s="42">
        <f>IF(BB16&lt;BC16,"OK",IF(BB16&lt;BD16,"OK","NG"))</f>
        <v/>
      </c>
      <c r="BF16" s="64">
        <f>(5/6*(BK16^0.5)*0.8*$V$2*1000*BI16)/1000</f>
        <v/>
      </c>
      <c r="BG16" s="42">
        <f>IF(BD16&lt;=BF16,"OK","NG")</f>
        <v/>
      </c>
      <c r="BH16" s="42" t="n"/>
      <c r="BI16" s="57">
        <f>$V$1*1000</f>
        <v/>
      </c>
      <c r="BJ16" s="67">
        <f>AL16</f>
        <v/>
      </c>
      <c r="BK16" s="33" t="n">
        <v>24</v>
      </c>
      <c r="BL16" s="34">
        <f>IF(BO16&lt;=13,400,500)</f>
        <v/>
      </c>
      <c r="BM16" s="34">
        <f>IF(BR16&lt;=13,400,500)</f>
        <v/>
      </c>
      <c r="BN16" s="34">
        <f>VLOOKUP(BO16,$A$1:$B$4,2)</f>
        <v/>
      </c>
      <c r="BO16" s="68" t="n">
        <v>10</v>
      </c>
      <c r="BP16" s="69" t="n">
        <v>280</v>
      </c>
      <c r="BQ16" s="34">
        <f>VLOOKUP(BR16,$A$1:$B$4,2)</f>
        <v/>
      </c>
      <c r="BR16" s="72" t="n">
        <v>10</v>
      </c>
      <c r="BS16" s="73" t="n">
        <v>200</v>
      </c>
    </row>
    <row r="17">
      <c r="C17" s="63">
        <f>C16-1</f>
        <v/>
      </c>
      <c r="D17" s="56" t="n">
        <v>36.9</v>
      </c>
      <c r="E17" s="53" t="n">
        <v>412.58</v>
      </c>
      <c r="F17" s="53" t="n">
        <v>645.6811111111111</v>
      </c>
      <c r="G17" s="53" t="n">
        <v>361.9544444444444</v>
      </c>
      <c r="H17" s="53" t="n">
        <v>539.5566666666667</v>
      </c>
      <c r="I17" s="53" t="n">
        <v>325.2588888888889</v>
      </c>
      <c r="J17" s="53" t="n">
        <v>459.3322222222222</v>
      </c>
      <c r="K17" s="20" t="n">
        <v>658.3933333333334</v>
      </c>
      <c r="L17" s="20" t="n">
        <v>421.3411111111111</v>
      </c>
      <c r="M17" s="20" t="n">
        <v>647.1455555555556</v>
      </c>
      <c r="N17" s="20" t="n">
        <v>357.0877777777779</v>
      </c>
      <c r="O17" s="20" t="n">
        <v>598.6533333333332</v>
      </c>
      <c r="P17" s="20" t="n">
        <v>524.0722222222222</v>
      </c>
      <c r="Q17" s="20" t="n">
        <v>441.6988888888889</v>
      </c>
      <c r="R17" s="20" t="n">
        <v>498.5733333333334</v>
      </c>
      <c r="S17" s="20" t="n">
        <v>492.2377777777778</v>
      </c>
      <c r="T17" s="21" t="n">
        <v>14</v>
      </c>
      <c r="U17" s="63">
        <f>C17</f>
        <v/>
      </c>
      <c r="V17" s="64">
        <f>E17*$V$1*$V$2</f>
        <v/>
      </c>
      <c r="W17" s="64">
        <f>F17*$V$1*$V$2</f>
        <v/>
      </c>
      <c r="X17" s="64">
        <f>G17*$V$1*$V$2</f>
        <v/>
      </c>
      <c r="Y17" s="64">
        <f>H17*$V$1*$V$2</f>
        <v/>
      </c>
      <c r="Z17" s="64">
        <f>I17*$V$1*$V$2</f>
        <v/>
      </c>
      <c r="AA17" s="64">
        <f>J17*$V$1*$V$2</f>
        <v/>
      </c>
      <c r="AB17" s="64">
        <f>K17*$V$1*$V$2</f>
        <v/>
      </c>
      <c r="AC17" s="64">
        <f>L17*$V$1*$V$2</f>
        <v/>
      </c>
      <c r="AD17" s="64">
        <f>M17*$V$1*$V$2</f>
        <v/>
      </c>
      <c r="AE17" s="64">
        <f>N17*$V$1*$V$2</f>
        <v/>
      </c>
      <c r="AF17" s="64">
        <f>O17*$V$1*$V$2</f>
        <v/>
      </c>
      <c r="AG17" s="64">
        <f>P17*$V$1*$V$2</f>
        <v/>
      </c>
      <c r="AH17" s="64">
        <f>Q17*$V$1*$V$2</f>
        <v/>
      </c>
      <c r="AI17" s="64">
        <f>R17*$V$1*$V$2</f>
        <v/>
      </c>
      <c r="AJ17" s="64">
        <f>S17*$V$1*$V$2</f>
        <v/>
      </c>
      <c r="AL17" s="57">
        <f>U17</f>
        <v/>
      </c>
      <c r="AM17" s="56">
        <f>V17</f>
        <v/>
      </c>
      <c r="AN17" s="56">
        <f>W17</f>
        <v/>
      </c>
      <c r="AO17" s="56">
        <f>X17</f>
        <v/>
      </c>
      <c r="AP17" s="56">
        <f>Y17</f>
        <v/>
      </c>
      <c r="AQ17" s="56">
        <f>Z17</f>
        <v/>
      </c>
      <c r="AR17" s="56">
        <f>AA17</f>
        <v/>
      </c>
      <c r="AS17" s="56">
        <f>AB17</f>
        <v/>
      </c>
      <c r="AT17" s="56">
        <f>AC17</f>
        <v/>
      </c>
      <c r="AU17" s="56">
        <f>AD17</f>
        <v/>
      </c>
      <c r="AV17" s="56">
        <f>AE17</f>
        <v/>
      </c>
      <c r="AW17" s="56">
        <f>AF17</f>
        <v/>
      </c>
      <c r="AX17" s="56">
        <f>AG17</f>
        <v/>
      </c>
      <c r="AY17" s="56">
        <f>AH17</f>
        <v/>
      </c>
      <c r="AZ17" s="56">
        <f>AI17</f>
        <v/>
      </c>
      <c r="BA17" s="56">
        <f>AJ17</f>
        <v/>
      </c>
      <c r="BB17" s="65">
        <f>BA17*1.2</f>
        <v/>
      </c>
      <c r="BC17" s="66">
        <f>(1/6*(BK17^0.5)*0.8*$V$2*1000*BI17+2*BN17*BL17*0.8*$V$2*1000/BP17)/1000</f>
        <v/>
      </c>
      <c r="BD17" s="66">
        <f>IF(BR17="",BC17,(1/6*(BK17^0.5)*0.8*$V$2*1000*BI17+2*BQ17*BM17*0.8*$V$2*1000/BS17)/1000)</f>
        <v/>
      </c>
      <c r="BE17" s="44">
        <f>IF(BB17&lt;BC17,"OK",IF(BB17&lt;BD17,"OK","NG"))</f>
        <v/>
      </c>
      <c r="BF17" s="64">
        <f>(5/6*(BK17^0.5)*0.8*$V$2*1000*BI17)/1000</f>
        <v/>
      </c>
      <c r="BG17" s="42">
        <f>IF(BD17&lt;=BF17,"OK","NG")</f>
        <v/>
      </c>
      <c r="BH17" s="42" t="n"/>
      <c r="BI17" s="57">
        <f>$V$1*1000</f>
        <v/>
      </c>
      <c r="BJ17" s="67">
        <f>AL17</f>
        <v/>
      </c>
      <c r="BK17" s="33" t="n">
        <v>24</v>
      </c>
      <c r="BL17" s="34">
        <f>IF(BO17&lt;=13,400,500)</f>
        <v/>
      </c>
      <c r="BM17" s="34">
        <f>IF(BR17&lt;=13,400,500)</f>
        <v/>
      </c>
      <c r="BN17" s="34">
        <f>VLOOKUP(BO17,$A$1:$B$4,2)</f>
        <v/>
      </c>
      <c r="BO17" s="68" t="n">
        <v>10</v>
      </c>
      <c r="BP17" s="69" t="n">
        <v>280</v>
      </c>
      <c r="BQ17" s="34">
        <f>VLOOKUP(BR17,$A$1:$B$4,2)</f>
        <v/>
      </c>
      <c r="BR17" s="72" t="n">
        <v>10</v>
      </c>
      <c r="BS17" s="73" t="n">
        <v>200</v>
      </c>
    </row>
    <row r="18">
      <c r="C18" s="63">
        <f>C17-1</f>
        <v/>
      </c>
      <c r="D18" s="56" t="n">
        <v>34</v>
      </c>
      <c r="E18" s="53" t="n">
        <v>385.8022222222223</v>
      </c>
      <c r="F18" s="53" t="n">
        <v>667.438888888889</v>
      </c>
      <c r="G18" s="53" t="n">
        <v>378.2377777777777</v>
      </c>
      <c r="H18" s="53" t="n">
        <v>541.5466666666666</v>
      </c>
      <c r="I18" s="53" t="n">
        <v>353.4611111111111</v>
      </c>
      <c r="J18" s="53" t="n">
        <v>456.0222222222222</v>
      </c>
      <c r="K18" s="20" t="n">
        <v>675.4200000000001</v>
      </c>
      <c r="L18" s="20" t="n">
        <v>435.2022222222222</v>
      </c>
      <c r="M18" s="20" t="n">
        <v>656.8377777777777</v>
      </c>
      <c r="N18" s="20" t="n">
        <v>390.7411111111111</v>
      </c>
      <c r="O18" s="20" t="n">
        <v>673.6322222222221</v>
      </c>
      <c r="P18" s="20" t="n">
        <v>550.6155555555556</v>
      </c>
      <c r="Q18" s="20" t="n">
        <v>524.4822222222223</v>
      </c>
      <c r="R18" s="20" t="n">
        <v>496.8688888888889</v>
      </c>
      <c r="S18" s="20" t="n">
        <v>513.3077777777778</v>
      </c>
      <c r="T18" s="21" t="n">
        <v>15</v>
      </c>
      <c r="U18" s="63">
        <f>C18</f>
        <v/>
      </c>
      <c r="V18" s="64">
        <f>E18*$V$1*$V$2</f>
        <v/>
      </c>
      <c r="W18" s="64">
        <f>F18*$V$1*$V$2</f>
        <v/>
      </c>
      <c r="X18" s="64">
        <f>G18*$V$1*$V$2</f>
        <v/>
      </c>
      <c r="Y18" s="64">
        <f>H18*$V$1*$V$2</f>
        <v/>
      </c>
      <c r="Z18" s="64">
        <f>I18*$V$1*$V$2</f>
        <v/>
      </c>
      <c r="AA18" s="64">
        <f>J18*$V$1*$V$2</f>
        <v/>
      </c>
      <c r="AB18" s="64">
        <f>K18*$V$1*$V$2</f>
        <v/>
      </c>
      <c r="AC18" s="64">
        <f>L18*$V$1*$V$2</f>
        <v/>
      </c>
      <c r="AD18" s="64">
        <f>M18*$V$1*$V$2</f>
        <v/>
      </c>
      <c r="AE18" s="64">
        <f>N18*$V$1*$V$2</f>
        <v/>
      </c>
      <c r="AF18" s="64">
        <f>O18*$V$1*$V$2</f>
        <v/>
      </c>
      <c r="AG18" s="64">
        <f>P18*$V$1*$V$2</f>
        <v/>
      </c>
      <c r="AH18" s="64">
        <f>Q18*$V$1*$V$2</f>
        <v/>
      </c>
      <c r="AI18" s="64">
        <f>R18*$V$1*$V$2</f>
        <v/>
      </c>
      <c r="AJ18" s="64">
        <f>S18*$V$1*$V$2</f>
        <v/>
      </c>
      <c r="AL18" s="57">
        <f>U18</f>
        <v/>
      </c>
      <c r="AM18" s="56">
        <f>V18</f>
        <v/>
      </c>
      <c r="AN18" s="56">
        <f>W18</f>
        <v/>
      </c>
      <c r="AO18" s="56">
        <f>X18</f>
        <v/>
      </c>
      <c r="AP18" s="56">
        <f>Y18</f>
        <v/>
      </c>
      <c r="AQ18" s="56">
        <f>Z18</f>
        <v/>
      </c>
      <c r="AR18" s="56">
        <f>AA18</f>
        <v/>
      </c>
      <c r="AS18" s="56">
        <f>AB18</f>
        <v/>
      </c>
      <c r="AT18" s="56">
        <f>AC18</f>
        <v/>
      </c>
      <c r="AU18" s="56">
        <f>AD18</f>
        <v/>
      </c>
      <c r="AV18" s="56">
        <f>AE18</f>
        <v/>
      </c>
      <c r="AW18" s="56">
        <f>AF18</f>
        <v/>
      </c>
      <c r="AX18" s="56">
        <f>AG18</f>
        <v/>
      </c>
      <c r="AY18" s="56">
        <f>AH18</f>
        <v/>
      </c>
      <c r="AZ18" s="56">
        <f>AI18</f>
        <v/>
      </c>
      <c r="BA18" s="56">
        <f>AJ18</f>
        <v/>
      </c>
      <c r="BB18" s="65">
        <f>BA18*1.2</f>
        <v/>
      </c>
      <c r="BC18" s="66">
        <f>(1/6*(BK18^0.5)*0.8*$V$2*1000*BI18+2*BN18*BL18*0.8*$V$2*1000/BP18)/1000</f>
        <v/>
      </c>
      <c r="BD18" s="66">
        <f>IF(BR18="",BC18,(1/6*(BK18^0.5)*0.8*$V$2*1000*BI18+2*BQ18*BM18*0.8*$V$2*1000/BS18)/1000)</f>
        <v/>
      </c>
      <c r="BE18" s="44">
        <f>IF(BB18&lt;BC18,"OK",IF(BB18&lt;BD18,"OK","NG"))</f>
        <v/>
      </c>
      <c r="BF18" s="64">
        <f>(5/6*(BK18^0.5)*0.8*$V$2*1000*BI18)/1000</f>
        <v/>
      </c>
      <c r="BG18" s="42">
        <f>IF(BD18&lt;=BF18,"OK","NG")</f>
        <v/>
      </c>
      <c r="BH18" s="42" t="n"/>
      <c r="BI18" s="57">
        <f>$V$1*1000</f>
        <v/>
      </c>
      <c r="BJ18" s="67">
        <f>AL18</f>
        <v/>
      </c>
      <c r="BK18" s="33" t="n">
        <v>24</v>
      </c>
      <c r="BL18" s="34">
        <f>IF(BO18&lt;=13,400,500)</f>
        <v/>
      </c>
      <c r="BM18" s="34">
        <f>IF(BR18&lt;=13,400,500)</f>
        <v/>
      </c>
      <c r="BN18" s="34">
        <f>VLOOKUP(BO18,$A$1:$B$4,2)</f>
        <v/>
      </c>
      <c r="BO18" s="68" t="n">
        <v>10</v>
      </c>
      <c r="BP18" s="69" t="n">
        <v>280</v>
      </c>
      <c r="BQ18" s="34">
        <f>VLOOKUP(BR18,$A$1:$B$4,2)</f>
        <v/>
      </c>
      <c r="BR18" s="72" t="n">
        <v>10</v>
      </c>
      <c r="BS18" s="73" t="n">
        <v>200</v>
      </c>
    </row>
    <row r="19">
      <c r="C19" s="63">
        <f>C18-1</f>
        <v/>
      </c>
      <c r="D19" s="56" t="n">
        <v>31.1</v>
      </c>
      <c r="E19" s="53" t="n">
        <v>388.0244444444444</v>
      </c>
      <c r="F19" s="53" t="n">
        <v>737.6144444444445</v>
      </c>
      <c r="G19" s="53" t="n">
        <v>400.0611111111111</v>
      </c>
      <c r="H19" s="53" t="n">
        <v>573.4155555555557</v>
      </c>
      <c r="I19" s="53" t="n">
        <v>358.4188888888889</v>
      </c>
      <c r="J19" s="53" t="n">
        <v>551.3877777777777</v>
      </c>
      <c r="K19" s="20" t="n">
        <v>704.5700000000002</v>
      </c>
      <c r="L19" s="20" t="n">
        <v>530.7922222222222</v>
      </c>
      <c r="M19" s="20" t="n">
        <v>651.9766666666667</v>
      </c>
      <c r="N19" s="20" t="n">
        <v>460.6533333333334</v>
      </c>
      <c r="O19" s="20" t="n">
        <v>789.9522222222221</v>
      </c>
      <c r="P19" s="20" t="n">
        <v>560.838888888889</v>
      </c>
      <c r="Q19" s="20" t="n">
        <v>631.3944444444445</v>
      </c>
      <c r="R19" s="20" t="n">
        <v>518.2055555555556</v>
      </c>
      <c r="S19" s="20" t="n">
        <v>561.2361111111111</v>
      </c>
      <c r="T19" s="21" t="n">
        <v>16</v>
      </c>
      <c r="U19" s="63">
        <f>C19</f>
        <v/>
      </c>
      <c r="V19" s="64">
        <f>E19*$V$1*$V$2</f>
        <v/>
      </c>
      <c r="W19" s="64">
        <f>F19*$V$1*$V$2</f>
        <v/>
      </c>
      <c r="X19" s="64">
        <f>G19*$V$1*$V$2</f>
        <v/>
      </c>
      <c r="Y19" s="64">
        <f>H19*$V$1*$V$2</f>
        <v/>
      </c>
      <c r="Z19" s="64">
        <f>I19*$V$1*$V$2</f>
        <v/>
      </c>
      <c r="AA19" s="64">
        <f>J19*$V$1*$V$2</f>
        <v/>
      </c>
      <c r="AB19" s="64">
        <f>K19*$V$1*$V$2</f>
        <v/>
      </c>
      <c r="AC19" s="64">
        <f>L19*$V$1*$V$2</f>
        <v/>
      </c>
      <c r="AD19" s="64">
        <f>M19*$V$1*$V$2</f>
        <v/>
      </c>
      <c r="AE19" s="64">
        <f>N19*$V$1*$V$2</f>
        <v/>
      </c>
      <c r="AF19" s="64">
        <f>O19*$V$1*$V$2</f>
        <v/>
      </c>
      <c r="AG19" s="64">
        <f>P19*$V$1*$V$2</f>
        <v/>
      </c>
      <c r="AH19" s="64">
        <f>Q19*$V$1*$V$2</f>
        <v/>
      </c>
      <c r="AI19" s="64">
        <f>R19*$V$1*$V$2</f>
        <v/>
      </c>
      <c r="AJ19" s="64">
        <f>S19*$V$1*$V$2</f>
        <v/>
      </c>
      <c r="AL19" s="57">
        <f>U19</f>
        <v/>
      </c>
      <c r="AM19" s="56">
        <f>V19</f>
        <v/>
      </c>
      <c r="AN19" s="56">
        <f>W19</f>
        <v/>
      </c>
      <c r="AO19" s="56">
        <f>X19</f>
        <v/>
      </c>
      <c r="AP19" s="56">
        <f>Y19</f>
        <v/>
      </c>
      <c r="AQ19" s="56">
        <f>Z19</f>
        <v/>
      </c>
      <c r="AR19" s="56">
        <f>AA19</f>
        <v/>
      </c>
      <c r="AS19" s="56">
        <f>AB19</f>
        <v/>
      </c>
      <c r="AT19" s="56">
        <f>AC19</f>
        <v/>
      </c>
      <c r="AU19" s="56">
        <f>AD19</f>
        <v/>
      </c>
      <c r="AV19" s="56">
        <f>AE19</f>
        <v/>
      </c>
      <c r="AW19" s="56">
        <f>AF19</f>
        <v/>
      </c>
      <c r="AX19" s="56">
        <f>AG19</f>
        <v/>
      </c>
      <c r="AY19" s="56">
        <f>AH19</f>
        <v/>
      </c>
      <c r="AZ19" s="56">
        <f>AI19</f>
        <v/>
      </c>
      <c r="BA19" s="56">
        <f>AJ19</f>
        <v/>
      </c>
      <c r="BB19" s="65">
        <f>BA19*1.2</f>
        <v/>
      </c>
      <c r="BC19" s="66">
        <f>(1/6*(BK19^0.5)*0.8*$V$2*1000*BI19+2*BN19*BL19*0.8*$V$2*1000/BP19)/1000</f>
        <v/>
      </c>
      <c r="BD19" s="66">
        <f>IF(BR19="",BC19,(1/6*(BK19^0.5)*0.8*$V$2*1000*BI19+2*BQ19*BM19*0.8*$V$2*1000/BS19)/1000)</f>
        <v/>
      </c>
      <c r="BE19" s="44">
        <f>IF(BB19&lt;BC19,"OK",IF(BB19&lt;BD19,"OK","NG"))</f>
        <v/>
      </c>
      <c r="BF19" s="64">
        <f>(5/6*(BK19^0.5)*0.8*$V$2*1000*BI19)/1000</f>
        <v/>
      </c>
      <c r="BG19" s="42">
        <f>IF(BD19&lt;=BF19,"OK","NG")</f>
        <v/>
      </c>
      <c r="BH19" s="42" t="n"/>
      <c r="BI19" s="57">
        <f>$V$1*1000</f>
        <v/>
      </c>
      <c r="BJ19" s="67">
        <f>AL19</f>
        <v/>
      </c>
      <c r="BK19" s="33" t="n">
        <v>24</v>
      </c>
      <c r="BL19" s="34">
        <f>IF(BO19&lt;=13,400,500)</f>
        <v/>
      </c>
      <c r="BM19" s="34">
        <f>IF(BR19&lt;=13,400,500)</f>
        <v/>
      </c>
      <c r="BN19" s="34">
        <f>VLOOKUP(BO19,$A$1:$B$4,2)</f>
        <v/>
      </c>
      <c r="BO19" s="68" t="n">
        <v>10</v>
      </c>
      <c r="BP19" s="69" t="n">
        <v>280</v>
      </c>
      <c r="BQ19" s="34">
        <f>VLOOKUP(BR19,$A$1:$B$4,2)</f>
        <v/>
      </c>
      <c r="BR19" s="72" t="n">
        <v>10</v>
      </c>
      <c r="BS19" s="73" t="n">
        <v>200</v>
      </c>
    </row>
    <row r="20">
      <c r="C20" s="63">
        <f>C19-1</f>
        <v/>
      </c>
      <c r="D20" s="56" t="n">
        <v>28.2</v>
      </c>
      <c r="E20" s="53" t="n">
        <v>441.9788888888889</v>
      </c>
      <c r="F20" s="53" t="n">
        <v>707.6277777777777</v>
      </c>
      <c r="G20" s="53" t="n">
        <v>406.031111111111</v>
      </c>
      <c r="H20" s="53" t="n">
        <v>568.0777777777777</v>
      </c>
      <c r="I20" s="53" t="n">
        <v>418.1033333333333</v>
      </c>
      <c r="J20" s="53" t="n">
        <v>670.8722222222221</v>
      </c>
      <c r="K20" s="20" t="n">
        <v>671.3366666666667</v>
      </c>
      <c r="L20" s="20" t="n">
        <v>645.4522222222222</v>
      </c>
      <c r="M20" s="20" t="n">
        <v>715.4277777777777</v>
      </c>
      <c r="N20" s="20" t="n">
        <v>492.6088888888889</v>
      </c>
      <c r="O20" s="20" t="n">
        <v>938.3977777777777</v>
      </c>
      <c r="P20" s="20" t="n">
        <v>477.3644444444445</v>
      </c>
      <c r="Q20" s="20" t="n">
        <v>640.3944444444444</v>
      </c>
      <c r="R20" s="20" t="n">
        <v>554.9255555555555</v>
      </c>
      <c r="S20" s="20" t="n">
        <v>596.3284920634921</v>
      </c>
      <c r="T20" s="21" t="n">
        <v>17</v>
      </c>
      <c r="U20" s="63">
        <f>C20</f>
        <v/>
      </c>
      <c r="V20" s="64">
        <f>E20*$V$1*$V$2</f>
        <v/>
      </c>
      <c r="W20" s="64">
        <f>F20*$V$1*$V$2</f>
        <v/>
      </c>
      <c r="X20" s="64">
        <f>G20*$V$1*$V$2</f>
        <v/>
      </c>
      <c r="Y20" s="64">
        <f>H20*$V$1*$V$2</f>
        <v/>
      </c>
      <c r="Z20" s="64">
        <f>I20*$V$1*$V$2</f>
        <v/>
      </c>
      <c r="AA20" s="64">
        <f>J20*$V$1*$V$2</f>
        <v/>
      </c>
      <c r="AB20" s="64">
        <f>K20*$V$1*$V$2</f>
        <v/>
      </c>
      <c r="AC20" s="64">
        <f>L20*$V$1*$V$2</f>
        <v/>
      </c>
      <c r="AD20" s="64">
        <f>M20*$V$1*$V$2</f>
        <v/>
      </c>
      <c r="AE20" s="64">
        <f>N20*$V$1*$V$2</f>
        <v/>
      </c>
      <c r="AF20" s="64">
        <f>O20*$V$1*$V$2</f>
        <v/>
      </c>
      <c r="AG20" s="64">
        <f>P20*$V$1*$V$2</f>
        <v/>
      </c>
      <c r="AH20" s="64">
        <f>Q20*$V$1*$V$2</f>
        <v/>
      </c>
      <c r="AI20" s="64">
        <f>R20*$V$1*$V$2</f>
        <v/>
      </c>
      <c r="AJ20" s="64">
        <f>S20*$V$1*$V$2</f>
        <v/>
      </c>
      <c r="AL20" s="57">
        <f>U20</f>
        <v/>
      </c>
      <c r="AM20" s="56">
        <f>V20</f>
        <v/>
      </c>
      <c r="AN20" s="56">
        <f>W20</f>
        <v/>
      </c>
      <c r="AO20" s="56">
        <f>X20</f>
        <v/>
      </c>
      <c r="AP20" s="56">
        <f>Y20</f>
        <v/>
      </c>
      <c r="AQ20" s="56">
        <f>Z20</f>
        <v/>
      </c>
      <c r="AR20" s="56">
        <f>AA20</f>
        <v/>
      </c>
      <c r="AS20" s="56">
        <f>AB20</f>
        <v/>
      </c>
      <c r="AT20" s="56">
        <f>AC20</f>
        <v/>
      </c>
      <c r="AU20" s="56">
        <f>AD20</f>
        <v/>
      </c>
      <c r="AV20" s="56">
        <f>AE20</f>
        <v/>
      </c>
      <c r="AW20" s="56">
        <f>AF20</f>
        <v/>
      </c>
      <c r="AX20" s="56">
        <f>AG20</f>
        <v/>
      </c>
      <c r="AY20" s="56">
        <f>AH20</f>
        <v/>
      </c>
      <c r="AZ20" s="56">
        <f>AI20</f>
        <v/>
      </c>
      <c r="BA20" s="56">
        <f>AJ20</f>
        <v/>
      </c>
      <c r="BB20" s="65">
        <f>BA20*1.2</f>
        <v/>
      </c>
      <c r="BC20" s="66">
        <f>(1/6*(BK20^0.5)*0.8*$V$2*1000*BI20+2*BN20*BL20*0.8*$V$2*1000/BP20)/1000</f>
        <v/>
      </c>
      <c r="BD20" s="66">
        <f>IF(BR20="",BC20,(1/6*(BK20^0.5)*0.8*$V$2*1000*BI20+2*BQ20*BM20*0.8*$V$2*1000/BS20)/1000)</f>
        <v/>
      </c>
      <c r="BE20" s="44">
        <f>IF(BB20&lt;BC20,"OK",IF(BB20&lt;BD20,"OK","NG"))</f>
        <v/>
      </c>
      <c r="BF20" s="64">
        <f>(5/6*(BK20^0.5)*0.8*$V$2*1000*BI20)/1000</f>
        <v/>
      </c>
      <c r="BG20" s="42">
        <f>IF(BD20&lt;=BF20,"OK","NG")</f>
        <v/>
      </c>
      <c r="BH20" s="42" t="n"/>
      <c r="BI20" s="57">
        <f>$V$1*1000</f>
        <v/>
      </c>
      <c r="BJ20" s="67">
        <f>AL20</f>
        <v/>
      </c>
      <c r="BK20" s="33" t="n">
        <v>27</v>
      </c>
      <c r="BL20" s="34">
        <f>IF(BO20&lt;=13,400,500)</f>
        <v/>
      </c>
      <c r="BM20" s="34">
        <f>IF(BR20&lt;=13,400,500)</f>
        <v/>
      </c>
      <c r="BN20" s="34">
        <f>VLOOKUP(BO20,$A$1:$B$4,2)</f>
        <v/>
      </c>
      <c r="BO20" s="68" t="n">
        <v>10</v>
      </c>
      <c r="BP20" s="69" t="n">
        <v>280</v>
      </c>
      <c r="BQ20" s="34">
        <f>VLOOKUP(BR20,$A$1:$B$4,2)</f>
        <v/>
      </c>
      <c r="BR20" s="72" t="n">
        <v>10</v>
      </c>
      <c r="BS20" s="73" t="n">
        <v>200</v>
      </c>
    </row>
    <row r="21">
      <c r="C21" s="63">
        <f>C20-1</f>
        <v/>
      </c>
      <c r="D21" s="56" t="n">
        <v>25.3</v>
      </c>
      <c r="E21" s="53" t="n">
        <v>775.708888888889</v>
      </c>
      <c r="F21" s="53" t="n">
        <v>1213.327777777778</v>
      </c>
      <c r="G21" s="53" t="n">
        <v>827.3444444444444</v>
      </c>
      <c r="H21" s="53" t="n">
        <v>999.0355555555556</v>
      </c>
      <c r="I21" s="53" t="n">
        <v>774.9511111111112</v>
      </c>
      <c r="J21" s="53" t="n">
        <v>1170.122222222222</v>
      </c>
      <c r="K21" s="20" t="n">
        <v>1082.304444444444</v>
      </c>
      <c r="L21" s="20" t="n">
        <v>795.7166666666667</v>
      </c>
      <c r="M21" s="20" t="n">
        <v>1134.525555555555</v>
      </c>
      <c r="N21" s="20" t="n">
        <v>843.4066666666668</v>
      </c>
      <c r="O21" s="20" t="n">
        <v>1254.644444444444</v>
      </c>
      <c r="P21" s="20" t="n">
        <v>493.1644444444444</v>
      </c>
      <c r="Q21" s="20" t="n">
        <v>1024.308888888889</v>
      </c>
      <c r="R21" s="20" t="n">
        <v>942.5455555555556</v>
      </c>
      <c r="S21" s="20" t="n">
        <v>952.2219047619047</v>
      </c>
      <c r="T21" s="21" t="n">
        <v>18</v>
      </c>
      <c r="U21" s="63">
        <f>C21</f>
        <v/>
      </c>
      <c r="V21" s="64">
        <f>E21*$V$1*$V$2</f>
        <v/>
      </c>
      <c r="W21" s="64">
        <f>F21*$V$1*$V$2</f>
        <v/>
      </c>
      <c r="X21" s="64">
        <f>G21*$V$1*$V$2</f>
        <v/>
      </c>
      <c r="Y21" s="64">
        <f>H21*$V$1*$V$2</f>
        <v/>
      </c>
      <c r="Z21" s="64">
        <f>I21*$V$1*$V$2</f>
        <v/>
      </c>
      <c r="AA21" s="64">
        <f>J21*$V$1*$V$2</f>
        <v/>
      </c>
      <c r="AB21" s="64">
        <f>K21*$V$1*$V$2</f>
        <v/>
      </c>
      <c r="AC21" s="64">
        <f>L21*$V$1*$V$2</f>
        <v/>
      </c>
      <c r="AD21" s="64">
        <f>M21*$V$1*$V$2</f>
        <v/>
      </c>
      <c r="AE21" s="64">
        <f>N21*$V$1*$V$2</f>
        <v/>
      </c>
      <c r="AF21" s="64">
        <f>O21*$V$1*$V$2</f>
        <v/>
      </c>
      <c r="AG21" s="64">
        <f>P21*$V$1*$V$2</f>
        <v/>
      </c>
      <c r="AH21" s="64">
        <f>Q21*$V$1*$V$2</f>
        <v/>
      </c>
      <c r="AI21" s="64">
        <f>R21*$V$1*$V$2</f>
        <v/>
      </c>
      <c r="AJ21" s="64">
        <f>S21*$V$1*$V$2</f>
        <v/>
      </c>
      <c r="AL21" s="57">
        <f>U21</f>
        <v/>
      </c>
      <c r="AM21" s="56">
        <f>V21</f>
        <v/>
      </c>
      <c r="AN21" s="56">
        <f>W21</f>
        <v/>
      </c>
      <c r="AO21" s="56">
        <f>X21</f>
        <v/>
      </c>
      <c r="AP21" s="56">
        <f>Y21</f>
        <v/>
      </c>
      <c r="AQ21" s="56">
        <f>Z21</f>
        <v/>
      </c>
      <c r="AR21" s="56">
        <f>AA21</f>
        <v/>
      </c>
      <c r="AS21" s="56">
        <f>AB21</f>
        <v/>
      </c>
      <c r="AT21" s="56">
        <f>AC21</f>
        <v/>
      </c>
      <c r="AU21" s="56">
        <f>AD21</f>
        <v/>
      </c>
      <c r="AV21" s="56">
        <f>AE21</f>
        <v/>
      </c>
      <c r="AW21" s="56">
        <f>AF21</f>
        <v/>
      </c>
      <c r="AX21" s="56">
        <f>AG21</f>
        <v/>
      </c>
      <c r="AY21" s="56">
        <f>AH21</f>
        <v/>
      </c>
      <c r="AZ21" s="56">
        <f>AI21</f>
        <v/>
      </c>
      <c r="BA21" s="56">
        <f>AJ21</f>
        <v/>
      </c>
      <c r="BB21" s="65">
        <f>BA21*1.2</f>
        <v/>
      </c>
      <c r="BC21" s="66">
        <f>(1/6*(BK21^0.5)*0.8*$V$2*1000*BI21+2*BN21*BL21*0.8*$V$2*1000/BP21)/1000</f>
        <v/>
      </c>
      <c r="BD21" s="66">
        <f>IF(BR21="",BC21,(1/6*(BK21^0.5)*0.8*$V$2*1000*BI21+2*BQ21*BM21*0.8*$V$2*1000/BS21)/1000)</f>
        <v/>
      </c>
      <c r="BE21" s="44">
        <f>IF(BB21&lt;BC21,"OK",IF(BB21&lt;BD21,"OK","NG"))</f>
        <v/>
      </c>
      <c r="BF21" s="64">
        <f>(5/6*(BK21^0.5)*0.8*$V$2*1000*BI21)/1000</f>
        <v/>
      </c>
      <c r="BG21" s="42">
        <f>IF(BD21&lt;=BF21,"OK","NG")</f>
        <v/>
      </c>
      <c r="BH21" s="42" t="n"/>
      <c r="BI21" s="57">
        <f>$V$1*1000</f>
        <v/>
      </c>
      <c r="BJ21" s="67">
        <f>AL21</f>
        <v/>
      </c>
      <c r="BK21" s="33" t="n">
        <v>27</v>
      </c>
      <c r="BL21" s="34">
        <f>IF(BO21&lt;=13,400,500)</f>
        <v/>
      </c>
      <c r="BM21" s="34">
        <f>IF(BR21&lt;=13,400,500)</f>
        <v/>
      </c>
      <c r="BN21" s="34">
        <f>VLOOKUP(BO21,$A$1:$B$4,2)</f>
        <v/>
      </c>
      <c r="BO21" s="68" t="n">
        <v>10</v>
      </c>
      <c r="BP21" s="69" t="n">
        <v>280</v>
      </c>
      <c r="BQ21" s="34">
        <f>VLOOKUP(BR21,$A$1:$B$4,2)</f>
        <v/>
      </c>
      <c r="BR21" s="72" t="n">
        <v>10</v>
      </c>
      <c r="BS21" s="73" t="n">
        <v>200</v>
      </c>
    </row>
    <row r="22">
      <c r="C22" s="63">
        <f>C21-1</f>
        <v/>
      </c>
      <c r="D22" s="56" t="n">
        <v>22.4</v>
      </c>
      <c r="E22" s="53" t="n">
        <v>2916.544444444445</v>
      </c>
      <c r="F22" s="53" t="n">
        <v>3570.022222222222</v>
      </c>
      <c r="G22" s="53" t="n">
        <v>2655.977777777778</v>
      </c>
      <c r="H22" s="53" t="n">
        <v>2907.1</v>
      </c>
      <c r="I22" s="53" t="n">
        <v>2924.488888888889</v>
      </c>
      <c r="J22" s="53" t="n">
        <v>3518.577777777778</v>
      </c>
      <c r="K22" s="20" t="n">
        <v>3239.677777777778</v>
      </c>
      <c r="L22" s="20" t="n">
        <v>3477.422222222222</v>
      </c>
      <c r="M22" s="20" t="n">
        <v>3803.011111111111</v>
      </c>
      <c r="N22" s="20" t="n">
        <v>3218.255555555555</v>
      </c>
      <c r="O22" s="20" t="n">
        <v>3249.177777777778</v>
      </c>
      <c r="P22" s="20" t="n">
        <v>1908.542222222222</v>
      </c>
      <c r="Q22" s="20" t="n">
        <v>3675.366666666666</v>
      </c>
      <c r="R22" s="20" t="n">
        <v>3440.933333333333</v>
      </c>
      <c r="S22" s="20" t="n">
        <v>3178.935555555556</v>
      </c>
      <c r="T22" s="21" t="n">
        <v>19</v>
      </c>
      <c r="U22" s="63">
        <f>C22</f>
        <v/>
      </c>
      <c r="V22" s="64">
        <f>E22*$V$1*$V$2</f>
        <v/>
      </c>
      <c r="W22" s="64">
        <f>F22*$V$1*$V$2</f>
        <v/>
      </c>
      <c r="X22" s="64">
        <f>G22*$V$1*$V$2</f>
        <v/>
      </c>
      <c r="Y22" s="64">
        <f>H22*$V$1*$V$2</f>
        <v/>
      </c>
      <c r="Z22" s="64">
        <f>I22*$V$1*$V$2</f>
        <v/>
      </c>
      <c r="AA22" s="64">
        <f>J22*$V$1*$V$2</f>
        <v/>
      </c>
      <c r="AB22" s="64">
        <f>K22*$V$1*$V$2</f>
        <v/>
      </c>
      <c r="AC22" s="64">
        <f>L22*$V$1*$V$2</f>
        <v/>
      </c>
      <c r="AD22" s="64">
        <f>M22*$V$1*$V$2</f>
        <v/>
      </c>
      <c r="AE22" s="64">
        <f>N22*$V$1*$V$2</f>
        <v/>
      </c>
      <c r="AF22" s="64">
        <f>O22*$V$1*$V$2</f>
        <v/>
      </c>
      <c r="AG22" s="64">
        <f>P22*$V$1*$V$2</f>
        <v/>
      </c>
      <c r="AH22" s="64">
        <f>Q22*$V$1*$V$2</f>
        <v/>
      </c>
      <c r="AI22" s="64">
        <f>R22*$V$1*$V$2</f>
        <v/>
      </c>
      <c r="AJ22" s="64">
        <f>S22*$V$1*$V$2</f>
        <v/>
      </c>
      <c r="AL22" s="57">
        <f>U22</f>
        <v/>
      </c>
      <c r="AM22" s="56">
        <f>V22</f>
        <v/>
      </c>
      <c r="AN22" s="56">
        <f>W22</f>
        <v/>
      </c>
      <c r="AO22" s="56">
        <f>X22</f>
        <v/>
      </c>
      <c r="AP22" s="56">
        <f>Y22</f>
        <v/>
      </c>
      <c r="AQ22" s="56">
        <f>Z22</f>
        <v/>
      </c>
      <c r="AR22" s="56">
        <f>AA22</f>
        <v/>
      </c>
      <c r="AS22" s="56">
        <f>AB22</f>
        <v/>
      </c>
      <c r="AT22" s="56">
        <f>AC22</f>
        <v/>
      </c>
      <c r="AU22" s="56">
        <f>AD22</f>
        <v/>
      </c>
      <c r="AV22" s="56">
        <f>AE22</f>
        <v/>
      </c>
      <c r="AW22" s="56">
        <f>AF22</f>
        <v/>
      </c>
      <c r="AX22" s="56">
        <f>AG22</f>
        <v/>
      </c>
      <c r="AY22" s="56">
        <f>AH22</f>
        <v/>
      </c>
      <c r="AZ22" s="56">
        <f>AI22</f>
        <v/>
      </c>
      <c r="BA22" s="56">
        <f>AJ22</f>
        <v/>
      </c>
      <c r="BB22" s="65">
        <f>BA22*1.2</f>
        <v/>
      </c>
      <c r="BC22" s="66">
        <f>(1/6*(BK22^0.5)*0.8*$V$2*1000*BI22+2*BN22*BL22*0.8*$V$2*1000/BP22)/1000</f>
        <v/>
      </c>
      <c r="BD22" s="66">
        <f>IF(BR22="",BC22,(1/6*(BK22^0.5)*0.8*$V$2*1000*BI22+2*BQ22*BM22*0.8*$V$2*1000/BS22)/1000)</f>
        <v/>
      </c>
      <c r="BE22" s="44">
        <f>IF(BB22&lt;BC22,"OK",IF(BB22&lt;BD22,"OK","NG"))</f>
        <v/>
      </c>
      <c r="BF22" s="64">
        <f>(5/6*(BK22^0.5)*0.8*$V$2*1000*BI22)/1000</f>
        <v/>
      </c>
      <c r="BG22" s="42">
        <f>IF(BD22&lt;=BF22,"OK","NG")</f>
        <v/>
      </c>
      <c r="BH22" s="42" t="n"/>
      <c r="BI22" s="57">
        <f>$V$1*1000</f>
        <v/>
      </c>
      <c r="BJ22" s="67">
        <f>AL22</f>
        <v/>
      </c>
      <c r="BK22" s="33" t="n">
        <v>27</v>
      </c>
      <c r="BL22" s="34">
        <f>IF(BO22&lt;=13,400,500)</f>
        <v/>
      </c>
      <c r="BM22" s="34">
        <f>IF(BR22&lt;=13,400,500)</f>
        <v/>
      </c>
      <c r="BN22" s="34">
        <f>VLOOKUP(BO22,$A$1:$B$4,2)</f>
        <v/>
      </c>
      <c r="BO22" s="68" t="n">
        <v>10</v>
      </c>
      <c r="BP22" s="69" t="n">
        <v>280</v>
      </c>
      <c r="BQ22" s="34">
        <f>VLOOKUP(BR22,$A$1:$B$4,2)</f>
        <v/>
      </c>
      <c r="BR22" s="72" t="n">
        <v>10</v>
      </c>
      <c r="BS22" s="73" t="n">
        <v>200</v>
      </c>
    </row>
    <row r="23">
      <c r="C23" s="63">
        <f>C22-1</f>
        <v/>
      </c>
      <c r="D23" s="56" t="n">
        <v>15.2</v>
      </c>
      <c r="E23" s="53" t="n">
        <v>3379.462222222222</v>
      </c>
      <c r="F23" s="53" t="n">
        <v>3471.81</v>
      </c>
      <c r="G23" s="53" t="n">
        <v>3179.507777777777</v>
      </c>
      <c r="H23" s="53" t="n">
        <v>2609.744444444445</v>
      </c>
      <c r="I23" s="53" t="n">
        <v>2338.336666666666</v>
      </c>
      <c r="J23" s="53" t="n">
        <v>3372.345555555556</v>
      </c>
      <c r="K23" s="20" t="n">
        <v>2782.457777777778</v>
      </c>
      <c r="L23" s="20" t="n">
        <v>2655.752222222223</v>
      </c>
      <c r="M23" s="20" t="n">
        <v>3241.008888888889</v>
      </c>
      <c r="N23" s="20" t="n">
        <v>2321.658888888889</v>
      </c>
      <c r="O23" s="20" t="n">
        <v>2945.008888888889</v>
      </c>
      <c r="P23" s="20" t="n">
        <v>2081.297555555555</v>
      </c>
      <c r="Q23" s="20" t="n">
        <v>2290.058888888888</v>
      </c>
      <c r="R23" s="20" t="n">
        <v>2790.256666666667</v>
      </c>
      <c r="S23" s="20" t="n">
        <v>2818.479031746032</v>
      </c>
      <c r="T23" s="21" t="n">
        <v>20</v>
      </c>
      <c r="U23" s="63">
        <f>C23</f>
        <v/>
      </c>
      <c r="V23" s="64">
        <f>E23*$V$1*$V$2</f>
        <v/>
      </c>
      <c r="W23" s="64">
        <f>F23*$V$1*$V$2</f>
        <v/>
      </c>
      <c r="X23" s="64">
        <f>G23*$V$1*$V$2</f>
        <v/>
      </c>
      <c r="Y23" s="64">
        <f>H23*$V$1*$V$2</f>
        <v/>
      </c>
      <c r="Z23" s="64">
        <f>I23*$V$1*$V$2</f>
        <v/>
      </c>
      <c r="AA23" s="64">
        <f>J23*$V$1*$V$2</f>
        <v/>
      </c>
      <c r="AB23" s="64">
        <f>K23*$V$1*$V$2</f>
        <v/>
      </c>
      <c r="AC23" s="64">
        <f>L23*$V$1*$V$2</f>
        <v/>
      </c>
      <c r="AD23" s="64">
        <f>M23*$V$1*$V$2</f>
        <v/>
      </c>
      <c r="AE23" s="64">
        <f>N23*$V$1*$V$2</f>
        <v/>
      </c>
      <c r="AF23" s="64">
        <f>O23*$V$1*$V$2</f>
        <v/>
      </c>
      <c r="AG23" s="64">
        <f>P23*$V$1*$V$2</f>
        <v/>
      </c>
      <c r="AH23" s="64">
        <f>Q23*$V$1*$V$2</f>
        <v/>
      </c>
      <c r="AI23" s="64">
        <f>R23*$V$1*$V$2</f>
        <v/>
      </c>
      <c r="AJ23" s="64">
        <f>S23*$V$1*$V$2</f>
        <v/>
      </c>
      <c r="AL23" s="57">
        <f>U23</f>
        <v/>
      </c>
      <c r="AM23" s="56">
        <f>V23</f>
        <v/>
      </c>
      <c r="AN23" s="56">
        <f>W23</f>
        <v/>
      </c>
      <c r="AO23" s="56">
        <f>X23</f>
        <v/>
      </c>
      <c r="AP23" s="56">
        <f>Y23</f>
        <v/>
      </c>
      <c r="AQ23" s="56">
        <f>Z23</f>
        <v/>
      </c>
      <c r="AR23" s="56">
        <f>AA23</f>
        <v/>
      </c>
      <c r="AS23" s="56">
        <f>AB23</f>
        <v/>
      </c>
      <c r="AT23" s="56">
        <f>AC23</f>
        <v/>
      </c>
      <c r="AU23" s="56">
        <f>AD23</f>
        <v/>
      </c>
      <c r="AV23" s="56">
        <f>AE23</f>
        <v/>
      </c>
      <c r="AW23" s="56">
        <f>AF23</f>
        <v/>
      </c>
      <c r="AX23" s="56">
        <f>AG23</f>
        <v/>
      </c>
      <c r="AY23" s="56">
        <f>AH23</f>
        <v/>
      </c>
      <c r="AZ23" s="56">
        <f>AI23</f>
        <v/>
      </c>
      <c r="BA23" s="56">
        <f>AJ23</f>
        <v/>
      </c>
      <c r="BB23" s="65">
        <f>BA23*1.2</f>
        <v/>
      </c>
      <c r="BC23" s="66">
        <f>(1/6*(BK23^0.5)*0.8*$V$2*1000*BI23+2*BN23*BL23*0.8*$V$2*1000/BP23)/1000</f>
        <v/>
      </c>
      <c r="BD23" s="66">
        <f>IF(BR23="",BC23,(1/6*(BK23^0.5)*0.8*$V$2*1000*BI23+2*BQ23*BM23*0.8*$V$2*1000/BS23)/1000)</f>
        <v/>
      </c>
      <c r="BE23" s="44">
        <f>IF(BB23&lt;BC23,"OK",IF(BB23&lt;BD23,"OK","NG"))</f>
        <v/>
      </c>
      <c r="BF23" s="64">
        <f>(5/6*(BK23^0.5)*0.8*$V$2*1000*BI23)/1000</f>
        <v/>
      </c>
      <c r="BG23" s="42">
        <f>IF(BD23&lt;=BF23,"OK","NG")</f>
        <v/>
      </c>
      <c r="BI23" s="57">
        <f>$V$1*1000</f>
        <v/>
      </c>
      <c r="BJ23" s="67">
        <f>AL23</f>
        <v/>
      </c>
      <c r="BK23" s="33" t="n">
        <v>27</v>
      </c>
      <c r="BL23" s="34">
        <f>IF(BO23&lt;=13,400,500)</f>
        <v/>
      </c>
      <c r="BM23" s="34">
        <f>IF(BR23&lt;=13,400,500)</f>
        <v/>
      </c>
      <c r="BN23" s="34">
        <f>VLOOKUP(BO23,$A$1:$B$4,2)</f>
        <v/>
      </c>
      <c r="BO23" s="68" t="n">
        <v>10</v>
      </c>
      <c r="BP23" s="69" t="n">
        <v>280</v>
      </c>
      <c r="BQ23" s="34">
        <f>VLOOKUP(BR23,$A$1:$B$4,2)</f>
        <v/>
      </c>
      <c r="BR23" s="72" t="n">
        <v>10</v>
      </c>
      <c r="BS23" s="73" t="n">
        <v>200</v>
      </c>
    </row>
    <row r="24">
      <c r="C24" s="63">
        <f>C23-1</f>
        <v/>
      </c>
      <c r="D24" s="56" t="n">
        <v>10.4</v>
      </c>
      <c r="E24" s="53" t="n">
        <v>1887.964444444445</v>
      </c>
      <c r="F24" s="53" t="n">
        <v>1987.855555555556</v>
      </c>
      <c r="G24" s="53" t="n">
        <v>1369.876666666667</v>
      </c>
      <c r="H24" s="53" t="n">
        <v>1200.877777777778</v>
      </c>
      <c r="I24" s="53" t="n">
        <v>1163.34</v>
      </c>
      <c r="J24" s="53" t="n">
        <v>1664.542222222222</v>
      </c>
      <c r="K24" s="53" t="n">
        <v>1815.6</v>
      </c>
      <c r="L24" s="53" t="n">
        <v>1320.504444444444</v>
      </c>
      <c r="M24" s="53" t="n">
        <v>2090.9</v>
      </c>
      <c r="N24" s="53" t="n">
        <v>1791.256666666667</v>
      </c>
      <c r="O24" s="53" t="n">
        <v>1745.728888888889</v>
      </c>
      <c r="P24" s="53" t="n">
        <v>1656.424444444444</v>
      </c>
      <c r="Q24" s="53" t="n">
        <v>2238.731111111111</v>
      </c>
      <c r="R24" s="53" t="n">
        <v>1702.211111111111</v>
      </c>
      <c r="S24" s="53" t="n">
        <v>1688.272380952381</v>
      </c>
      <c r="U24" s="63">
        <f>C24</f>
        <v/>
      </c>
      <c r="V24" s="64">
        <f>E24*$V$1*$V$2</f>
        <v/>
      </c>
      <c r="W24" s="64">
        <f>F24*$V$1*$V$2</f>
        <v/>
      </c>
      <c r="X24" s="64">
        <f>G24*$V$1*$V$2</f>
        <v/>
      </c>
      <c r="Y24" s="64">
        <f>H24*$V$1*$V$2</f>
        <v/>
      </c>
      <c r="Z24" s="64">
        <f>I24*$V$1*$V$2</f>
        <v/>
      </c>
      <c r="AA24" s="64">
        <f>J24*$V$1*$V$2</f>
        <v/>
      </c>
      <c r="AB24" s="64">
        <f>K24*$V$1*$V$2</f>
        <v/>
      </c>
      <c r="AC24" s="64">
        <f>L24*$V$1*$V$2</f>
        <v/>
      </c>
      <c r="AD24" s="64">
        <f>M24*$V$1*$V$2</f>
        <v/>
      </c>
      <c r="AE24" s="64">
        <f>N24*$V$1*$V$2</f>
        <v/>
      </c>
      <c r="AF24" s="64">
        <f>O24*$V$1*$V$2</f>
        <v/>
      </c>
      <c r="AG24" s="64">
        <f>P24*$V$1*$V$2</f>
        <v/>
      </c>
      <c r="AH24" s="64">
        <f>Q24*$V$1*$V$2</f>
        <v/>
      </c>
      <c r="AI24" s="64">
        <f>R24*$V$1*$V$2</f>
        <v/>
      </c>
      <c r="AJ24" s="64">
        <f>S24*$V$1*$V$2</f>
        <v/>
      </c>
      <c r="AL24" s="57">
        <f>U24</f>
        <v/>
      </c>
      <c r="AM24" s="56">
        <f>V24</f>
        <v/>
      </c>
      <c r="AN24" s="56">
        <f>W24</f>
        <v/>
      </c>
      <c r="AO24" s="56">
        <f>X24</f>
        <v/>
      </c>
      <c r="AP24" s="56">
        <f>Y24</f>
        <v/>
      </c>
      <c r="AQ24" s="56">
        <f>Z24</f>
        <v/>
      </c>
      <c r="AR24" s="56">
        <f>AA24</f>
        <v/>
      </c>
      <c r="AS24" s="56">
        <f>AB24</f>
        <v/>
      </c>
      <c r="AT24" s="56">
        <f>AC24</f>
        <v/>
      </c>
      <c r="AU24" s="56">
        <f>AD24</f>
        <v/>
      </c>
      <c r="AV24" s="56">
        <f>AE24</f>
        <v/>
      </c>
      <c r="AW24" s="56">
        <f>AF24</f>
        <v/>
      </c>
      <c r="AX24" s="56">
        <f>AG24</f>
        <v/>
      </c>
      <c r="AY24" s="56">
        <f>AH24</f>
        <v/>
      </c>
      <c r="AZ24" s="56">
        <f>AI24</f>
        <v/>
      </c>
      <c r="BA24" s="56">
        <f>AJ24</f>
        <v/>
      </c>
      <c r="BB24" s="65">
        <f>BA24*1.2</f>
        <v/>
      </c>
      <c r="BC24" s="66">
        <f>(1/6*(BK24^0.5)*0.8*$V$2*1000*BI24+2*BN24*BL24*0.8*$V$2*1000/BP24)/1000</f>
        <v/>
      </c>
      <c r="BD24" s="66">
        <f>IF(BR24="",BC24,(1/6*(BK24^0.5)*0.8*$V$2*1000*BI24+2*BQ24*BM24*0.8*$V$2*1000/BS24)/1000)</f>
        <v/>
      </c>
      <c r="BE24" s="44">
        <f>IF(BB24&lt;BC24,"OK",IF(BB24&lt;BD24,"OK","NG"))</f>
        <v/>
      </c>
      <c r="BF24" s="64">
        <f>(5/6*(BK24^0.5)*0.8*$V$2*1000*BI24)/1000</f>
        <v/>
      </c>
      <c r="BG24" s="42">
        <f>IF(BD24&lt;=BF24,"OK","NG")</f>
        <v/>
      </c>
      <c r="BI24" s="57">
        <f>$V$1*1000</f>
        <v/>
      </c>
      <c r="BJ24" s="67">
        <f>AL24</f>
        <v/>
      </c>
      <c r="BK24" s="33" t="n">
        <v>27</v>
      </c>
      <c r="BL24" s="34">
        <f>IF(BO24&lt;=13,400,500)</f>
        <v/>
      </c>
      <c r="BM24" s="34">
        <f>IF(BR24&lt;=13,400,500)</f>
        <v/>
      </c>
      <c r="BN24" s="34">
        <f>VLOOKUP(BO24,$A$1:$B$4,2)</f>
        <v/>
      </c>
      <c r="BO24" s="68" t="n">
        <v>10</v>
      </c>
      <c r="BP24" s="69" t="n">
        <v>280</v>
      </c>
      <c r="BQ24" s="34">
        <f>VLOOKUP(BR24,$A$1:$B$4,2)</f>
        <v/>
      </c>
      <c r="BR24" s="72" t="n">
        <v>10</v>
      </c>
      <c r="BS24" s="73" t="n">
        <v>200</v>
      </c>
    </row>
    <row r="25">
      <c r="C25" s="63">
        <f>C24-1</f>
        <v/>
      </c>
      <c r="D25" s="56" t="n">
        <v>5.6</v>
      </c>
      <c r="E25" s="53" t="n">
        <v>2161.51</v>
      </c>
      <c r="F25" s="53" t="n">
        <v>2052.893333333333</v>
      </c>
      <c r="G25" s="53" t="n">
        <v>1489.684444444444</v>
      </c>
      <c r="H25" s="53" t="n">
        <v>1315.277777777778</v>
      </c>
      <c r="I25" s="53" t="n">
        <v>1380.524444444444</v>
      </c>
      <c r="J25" s="53" t="n">
        <v>1929.137777777778</v>
      </c>
      <c r="K25" s="53" t="n">
        <v>1849.013333333334</v>
      </c>
      <c r="L25" s="53" t="n">
        <v>1647.453333333334</v>
      </c>
      <c r="M25" s="53" t="n">
        <v>2238.048888888889</v>
      </c>
      <c r="N25" s="53" t="n">
        <v>1770.592222222222</v>
      </c>
      <c r="O25" s="53" t="n">
        <v>1698.148888888889</v>
      </c>
      <c r="P25" s="53" t="n">
        <v>1827.1</v>
      </c>
      <c r="Q25" s="53" t="n">
        <v>1976.105555555556</v>
      </c>
      <c r="R25" s="53" t="n">
        <v>1905.565555555556</v>
      </c>
      <c r="S25" s="53" t="n">
        <v>1802.93253968254</v>
      </c>
      <c r="U25" s="63">
        <f>C25</f>
        <v/>
      </c>
      <c r="V25" s="64">
        <f>E25*$V$1*$V$2</f>
        <v/>
      </c>
      <c r="W25" s="64">
        <f>F25*$V$1*$V$2</f>
        <v/>
      </c>
      <c r="X25" s="64">
        <f>G25*$V$1*$V$2</f>
        <v/>
      </c>
      <c r="Y25" s="64">
        <f>H25*$V$1*$V$2</f>
        <v/>
      </c>
      <c r="Z25" s="64">
        <f>I25*$V$1*$V$2</f>
        <v/>
      </c>
      <c r="AA25" s="64">
        <f>J25*$V$1*$V$2</f>
        <v/>
      </c>
      <c r="AB25" s="64">
        <f>K25*$V$1*$V$2</f>
        <v/>
      </c>
      <c r="AC25" s="64">
        <f>L25*$V$1*$V$2</f>
        <v/>
      </c>
      <c r="AD25" s="64">
        <f>M25*$V$1*$V$2</f>
        <v/>
      </c>
      <c r="AE25" s="64">
        <f>N25*$V$1*$V$2</f>
        <v/>
      </c>
      <c r="AF25" s="64">
        <f>O25*$V$1*$V$2</f>
        <v/>
      </c>
      <c r="AG25" s="64">
        <f>P25*$V$1*$V$2</f>
        <v/>
      </c>
      <c r="AH25" s="64">
        <f>Q25*$V$1*$V$2</f>
        <v/>
      </c>
      <c r="AI25" s="64">
        <f>R25*$V$1*$V$2</f>
        <v/>
      </c>
      <c r="AJ25" s="64">
        <f>S25*$V$1*$V$2</f>
        <v/>
      </c>
      <c r="AL25" s="57">
        <f>U25</f>
        <v/>
      </c>
      <c r="AM25" s="56">
        <f>V25</f>
        <v/>
      </c>
      <c r="AN25" s="56">
        <f>W25</f>
        <v/>
      </c>
      <c r="AO25" s="56">
        <f>X25</f>
        <v/>
      </c>
      <c r="AP25" s="56">
        <f>Y25</f>
        <v/>
      </c>
      <c r="AQ25" s="56">
        <f>Z25</f>
        <v/>
      </c>
      <c r="AR25" s="56">
        <f>AA25</f>
        <v/>
      </c>
      <c r="AS25" s="56">
        <f>AB25</f>
        <v/>
      </c>
      <c r="AT25" s="56">
        <f>AC25</f>
        <v/>
      </c>
      <c r="AU25" s="56">
        <f>AD25</f>
        <v/>
      </c>
      <c r="AV25" s="56">
        <f>AE25</f>
        <v/>
      </c>
      <c r="AW25" s="56">
        <f>AF25</f>
        <v/>
      </c>
      <c r="AX25" s="56">
        <f>AG25</f>
        <v/>
      </c>
      <c r="AY25" s="56">
        <f>AH25</f>
        <v/>
      </c>
      <c r="AZ25" s="56">
        <f>AI25</f>
        <v/>
      </c>
      <c r="BA25" s="56">
        <f>AJ25</f>
        <v/>
      </c>
      <c r="BB25" s="65">
        <f>BA25*1.2</f>
        <v/>
      </c>
      <c r="BC25" s="66">
        <f>(1/6*(BK25^0.5)*0.8*$V$2*1000*BI25+2*BN25*BL25*0.8*$V$2*1000/BP25)/1000</f>
        <v/>
      </c>
      <c r="BD25" s="66">
        <f>IF(BR25="",BC25,(1/6*(BK25^0.5)*0.8*$V$2*1000*BI25+2*BQ25*BM25*0.8*$V$2*1000/BS25)/1000)</f>
        <v/>
      </c>
      <c r="BE25" s="44">
        <f>IF(BB25&lt;BC25,"OK",IF(BB25&lt;BD25,"OK","NG"))</f>
        <v/>
      </c>
      <c r="BF25" s="64">
        <f>(5/6*(BK25^0.5)*0.8*$V$2*1000*BI25)/1000</f>
        <v/>
      </c>
      <c r="BG25" s="42">
        <f>IF(BD25&lt;=BF25,"OK","NG")</f>
        <v/>
      </c>
      <c r="BI25" s="57">
        <f>$V$1*1000</f>
        <v/>
      </c>
      <c r="BJ25" s="67">
        <f>AL25</f>
        <v/>
      </c>
      <c r="BK25" s="33" t="n">
        <v>27</v>
      </c>
      <c r="BL25" s="34">
        <f>IF(BO25&lt;=13,400,500)</f>
        <v/>
      </c>
      <c r="BM25" s="34">
        <f>IF(BR25&lt;=13,400,500)</f>
        <v/>
      </c>
      <c r="BN25" s="34">
        <f>VLOOKUP(BO25,$A$1:$B$4,2)</f>
        <v/>
      </c>
      <c r="BO25" s="68" t="n">
        <v>10</v>
      </c>
      <c r="BP25" s="69" t="n">
        <v>280</v>
      </c>
      <c r="BQ25" s="34">
        <f>VLOOKUP(BR25,$A$1:$B$4,2)</f>
        <v/>
      </c>
      <c r="BR25" s="72" t="n">
        <v>10</v>
      </c>
      <c r="BS25" s="73" t="n">
        <v>200</v>
      </c>
    </row>
    <row r="26">
      <c r="C26" s="63">
        <f>C25-1</f>
        <v/>
      </c>
      <c r="D26" s="56" t="n">
        <v>0</v>
      </c>
      <c r="E26" s="53" t="n">
        <v>1023.023333333333</v>
      </c>
      <c r="F26" s="53" t="n">
        <v>970.9399999999999</v>
      </c>
      <c r="G26" s="53" t="n">
        <v>810.0666666666666</v>
      </c>
      <c r="H26" s="53" t="n">
        <v>646.1411111111111</v>
      </c>
      <c r="I26" s="53" t="n">
        <v>707.1922222222222</v>
      </c>
      <c r="J26" s="53" t="n">
        <v>999.071111111111</v>
      </c>
      <c r="K26" s="53" t="n">
        <v>861.2544444444445</v>
      </c>
      <c r="L26" s="53" t="n">
        <v>1042.91</v>
      </c>
      <c r="M26" s="53" t="n">
        <v>1053.331111111111</v>
      </c>
      <c r="N26" s="53" t="n">
        <v>899.9633333333334</v>
      </c>
      <c r="O26" s="53" t="n">
        <v>851.3566666666666</v>
      </c>
      <c r="P26" s="53" t="n">
        <v>893.6766666666666</v>
      </c>
      <c r="Q26" s="53" t="n">
        <v>881.8011111111113</v>
      </c>
      <c r="R26" s="53" t="n">
        <v>1029.238888888889</v>
      </c>
      <c r="S26" s="53" t="n">
        <v>904.9976190476191</v>
      </c>
      <c r="U26" s="63">
        <f>C26</f>
        <v/>
      </c>
      <c r="V26" s="64">
        <f>E26*$V$1*$V$2</f>
        <v/>
      </c>
      <c r="W26" s="64">
        <f>F26*$V$1*$V$2</f>
        <v/>
      </c>
      <c r="X26" s="64">
        <f>G26*$V$1*$V$2</f>
        <v/>
      </c>
      <c r="Y26" s="64">
        <f>H26*$V$1*$V$2</f>
        <v/>
      </c>
      <c r="Z26" s="64">
        <f>I26*$V$1*$V$2</f>
        <v/>
      </c>
      <c r="AA26" s="64">
        <f>J26*$V$1*$V$2</f>
        <v/>
      </c>
      <c r="AB26" s="64">
        <f>K26*$V$1*$V$2</f>
        <v/>
      </c>
      <c r="AC26" s="64">
        <f>L26*$V$1*$V$2</f>
        <v/>
      </c>
      <c r="AD26" s="64">
        <f>M26*$V$1*$V$2</f>
        <v/>
      </c>
      <c r="AE26" s="64">
        <f>N26*$V$1*$V$2</f>
        <v/>
      </c>
      <c r="AF26" s="64">
        <f>O26*$V$1*$V$2</f>
        <v/>
      </c>
      <c r="AG26" s="64">
        <f>P26*$V$1*$V$2</f>
        <v/>
      </c>
      <c r="AH26" s="64">
        <f>Q26*$V$1*$V$2</f>
        <v/>
      </c>
      <c r="AI26" s="64">
        <f>R26*$V$1*$V$2</f>
        <v/>
      </c>
      <c r="AJ26" s="64">
        <f>S26*$V$1*$V$2</f>
        <v/>
      </c>
      <c r="AL26" s="57">
        <f>U26</f>
        <v/>
      </c>
      <c r="AM26" s="56">
        <f>V26</f>
        <v/>
      </c>
      <c r="AN26" s="56">
        <f>W26</f>
        <v/>
      </c>
      <c r="AO26" s="56">
        <f>X26</f>
        <v/>
      </c>
      <c r="AP26" s="56">
        <f>Y26</f>
        <v/>
      </c>
      <c r="AQ26" s="56">
        <f>Z26</f>
        <v/>
      </c>
      <c r="AR26" s="56">
        <f>AA26</f>
        <v/>
      </c>
      <c r="AS26" s="56">
        <f>AB26</f>
        <v/>
      </c>
      <c r="AT26" s="56">
        <f>AC26</f>
        <v/>
      </c>
      <c r="AU26" s="56">
        <f>AD26</f>
        <v/>
      </c>
      <c r="AV26" s="56">
        <f>AE26</f>
        <v/>
      </c>
      <c r="AW26" s="56">
        <f>AF26</f>
        <v/>
      </c>
      <c r="AX26" s="56">
        <f>AG26</f>
        <v/>
      </c>
      <c r="AY26" s="56">
        <f>AH26</f>
        <v/>
      </c>
      <c r="AZ26" s="56">
        <f>AI26</f>
        <v/>
      </c>
      <c r="BA26" s="56">
        <f>AJ26</f>
        <v/>
      </c>
      <c r="BB26" s="65">
        <f>BA26*1.2</f>
        <v/>
      </c>
      <c r="BC26" s="66">
        <f>(1/6*(BK26^0.5)*0.8*$V$2*1000*BI26+2*BN26*BL26*0.8*$V$2*1000/BP26)/1000</f>
        <v/>
      </c>
      <c r="BD26" s="66">
        <f>IF(BR26="",BC26,(1/6*(BK26^0.5)*0.8*$V$2*1000*BI26+2*BQ26*BM26*0.8*$V$2*1000/BS26)/1000)</f>
        <v/>
      </c>
      <c r="BE26" s="44">
        <f>IF(BB26&lt;BC26,"OK",IF(BB26&lt;BD26,"OK","NG"))</f>
        <v/>
      </c>
      <c r="BF26" s="64">
        <f>(5/6*(BK26^0.5)*0.8*$V$2*1000*BI26)/1000</f>
        <v/>
      </c>
      <c r="BG26" s="42">
        <f>IF(BD26&lt;=BF26,"OK","NG")</f>
        <v/>
      </c>
      <c r="BI26" s="57">
        <f>$V$1*1000</f>
        <v/>
      </c>
      <c r="BJ26" s="67">
        <f>AL26</f>
        <v/>
      </c>
      <c r="BK26" s="33" t="n">
        <v>27</v>
      </c>
      <c r="BL26" s="34">
        <f>IF(BO26&lt;=13,400,500)</f>
        <v/>
      </c>
      <c r="BM26" s="34">
        <f>IF(BR26&lt;=13,400,500)</f>
        <v/>
      </c>
      <c r="BN26" s="34">
        <f>VLOOKUP(BO26,$A$1:$B$4,2)</f>
        <v/>
      </c>
      <c r="BO26" s="68" t="n">
        <v>10</v>
      </c>
      <c r="BP26" s="69" t="n">
        <v>280</v>
      </c>
      <c r="BQ26" s="34">
        <f>VLOOKUP(BR26,$A$1:$B$4,2)</f>
        <v/>
      </c>
      <c r="BR26" s="72" t="n">
        <v>10</v>
      </c>
      <c r="BS26" s="73" t="n">
        <v>200</v>
      </c>
    </row>
    <row r="27">
      <c r="C27" s="63">
        <f>C26-1</f>
        <v/>
      </c>
      <c r="D27" s="56" t="n">
        <v>-4.7</v>
      </c>
      <c r="E27" s="53" t="n">
        <v>1898.2</v>
      </c>
      <c r="F27" s="53" t="n">
        <v>1904.833333333333</v>
      </c>
      <c r="G27" s="53" t="n">
        <v>1128.098888888889</v>
      </c>
      <c r="H27" s="53" t="n">
        <v>1473.616666666667</v>
      </c>
      <c r="I27" s="53" t="n">
        <v>1474.467777777778</v>
      </c>
      <c r="J27" s="53" t="n">
        <v>1754.666666666667</v>
      </c>
      <c r="K27" s="53" t="n">
        <v>1977.633333333333</v>
      </c>
      <c r="L27" s="53" t="n">
        <v>1912.2</v>
      </c>
      <c r="M27" s="53" t="n">
        <v>2608.644444444444</v>
      </c>
      <c r="N27" s="53" t="n">
        <v>1888.411111111111</v>
      </c>
      <c r="O27" s="53" t="n">
        <v>1804.622222222222</v>
      </c>
      <c r="P27" s="53" t="n">
        <v>1478.488888888889</v>
      </c>
      <c r="Q27" s="53" t="n">
        <v>2347.688888888888</v>
      </c>
      <c r="R27" s="53" t="n">
        <v>2190.577777777778</v>
      </c>
      <c r="S27" s="53" t="n">
        <v>1845.867857142857</v>
      </c>
      <c r="U27" s="63">
        <f>C27</f>
        <v/>
      </c>
      <c r="V27" s="64">
        <f>E27*$V$1*$V$2</f>
        <v/>
      </c>
      <c r="W27" s="64">
        <f>F27*$V$1*$V$2</f>
        <v/>
      </c>
      <c r="X27" s="64">
        <f>G27*$V$1*$V$2</f>
        <v/>
      </c>
      <c r="Y27" s="64">
        <f>H27*$V$1*$V$2</f>
        <v/>
      </c>
      <c r="Z27" s="64">
        <f>I27*$V$1*$V$2</f>
        <v/>
      </c>
      <c r="AA27" s="64">
        <f>J27*$V$1*$V$2</f>
        <v/>
      </c>
      <c r="AB27" s="64">
        <f>K27*$V$1*$V$2</f>
        <v/>
      </c>
      <c r="AC27" s="64">
        <f>L27*$V$1*$V$2</f>
        <v/>
      </c>
      <c r="AD27" s="64">
        <f>M27*$V$1*$V$2</f>
        <v/>
      </c>
      <c r="AE27" s="64">
        <f>N27*$V$1*$V$2</f>
        <v/>
      </c>
      <c r="AF27" s="64">
        <f>O27*$V$1*$V$2</f>
        <v/>
      </c>
      <c r="AG27" s="64">
        <f>P27*$V$1*$V$2</f>
        <v/>
      </c>
      <c r="AH27" s="64">
        <f>Q27*$V$1*$V$2</f>
        <v/>
      </c>
      <c r="AI27" s="64">
        <f>R27*$V$1*$V$2</f>
        <v/>
      </c>
      <c r="AJ27" s="64">
        <f>S27*$V$1*$V$2</f>
        <v/>
      </c>
      <c r="AL27" s="57">
        <f>U27</f>
        <v/>
      </c>
      <c r="AM27" s="56">
        <f>V27</f>
        <v/>
      </c>
      <c r="AN27" s="56">
        <f>W27</f>
        <v/>
      </c>
      <c r="AO27" s="56">
        <f>X27</f>
        <v/>
      </c>
      <c r="AP27" s="56">
        <f>Y27</f>
        <v/>
      </c>
      <c r="AQ27" s="56">
        <f>Z27</f>
        <v/>
      </c>
      <c r="AR27" s="56">
        <f>AA27</f>
        <v/>
      </c>
      <c r="AS27" s="56">
        <f>AB27</f>
        <v/>
      </c>
      <c r="AT27" s="56">
        <f>AC27</f>
        <v/>
      </c>
      <c r="AU27" s="56">
        <f>AD27</f>
        <v/>
      </c>
      <c r="AV27" s="56">
        <f>AE27</f>
        <v/>
      </c>
      <c r="AW27" s="56">
        <f>AF27</f>
        <v/>
      </c>
      <c r="AX27" s="56">
        <f>AG27</f>
        <v/>
      </c>
      <c r="AY27" s="56">
        <f>AH27</f>
        <v/>
      </c>
      <c r="AZ27" s="56">
        <f>AI27</f>
        <v/>
      </c>
      <c r="BA27" s="56">
        <f>AJ27</f>
        <v/>
      </c>
      <c r="BB27" s="65">
        <f>BA27*1.2</f>
        <v/>
      </c>
      <c r="BC27" s="66">
        <f>(1/6*(BK27^0.5)*0.8*$V$2*1000*BI27+2*BN27*BL27*0.8*$V$2*1000/BP27)/1000</f>
        <v/>
      </c>
      <c r="BD27" s="66">
        <f>IF(BR27="",BC27,(1/6*(BK27^0.5)*0.8*$V$2*1000*BI27+2*BQ27*BM27*0.8*$V$2*1000/BS27)/1000)</f>
        <v/>
      </c>
      <c r="BE27" s="44">
        <f>IF(BB27&lt;BC27,"OK",IF(BB27&lt;BD27,"OK","NG"))</f>
        <v/>
      </c>
      <c r="BF27" s="64">
        <f>(5/6*(BK27^0.5)*0.8*$V$2*1000*BI27)/1000</f>
        <v/>
      </c>
      <c r="BG27" s="42">
        <f>IF(BD27&lt;=BF27,"OK","NG")</f>
        <v/>
      </c>
      <c r="BI27" s="57">
        <f>$V$1*1000</f>
        <v/>
      </c>
      <c r="BJ27" s="67">
        <f>AL27</f>
        <v/>
      </c>
      <c r="BK27" s="33" t="n">
        <v>30</v>
      </c>
      <c r="BL27" s="34">
        <f>IF(BO27&lt;=13,400,500)</f>
        <v/>
      </c>
      <c r="BM27" s="34">
        <f>IF(BR27&lt;=13,400,500)</f>
        <v/>
      </c>
      <c r="BN27" s="34">
        <f>VLOOKUP(BO27,$A$1:$B$4,2)</f>
        <v/>
      </c>
      <c r="BO27" s="68" t="n">
        <v>10</v>
      </c>
      <c r="BP27" s="69" t="n">
        <v>280</v>
      </c>
      <c r="BQ27" s="34">
        <f>VLOOKUP(BR27,$A$1:$B$4,2)</f>
        <v/>
      </c>
      <c r="BR27" s="72" t="n">
        <v>10</v>
      </c>
      <c r="BS27" s="73" t="n">
        <v>200</v>
      </c>
    </row>
    <row r="28">
      <c r="C28" s="63">
        <f>C27-1</f>
        <v/>
      </c>
      <c r="D28" s="56" t="n">
        <v>-8</v>
      </c>
      <c r="E28" s="53" t="n">
        <v>493.1477777777778</v>
      </c>
      <c r="F28" s="53" t="n">
        <v>534.2866666666666</v>
      </c>
      <c r="G28" s="53" t="n">
        <v>457.4977777777779</v>
      </c>
      <c r="H28" s="53" t="n">
        <v>404.7111111111111</v>
      </c>
      <c r="I28" s="53" t="n">
        <v>355.1337777777778</v>
      </c>
      <c r="J28" s="53" t="n">
        <v>459.5533333333335</v>
      </c>
      <c r="K28" s="53" t="n">
        <v>460.1488888888889</v>
      </c>
      <c r="L28" s="53" t="n">
        <v>397.3477777777778</v>
      </c>
      <c r="M28" s="53" t="n">
        <v>610.1877777777778</v>
      </c>
      <c r="N28" s="53" t="n">
        <v>440.9466666666667</v>
      </c>
      <c r="O28" s="53" t="n">
        <v>489.6855555555555</v>
      </c>
      <c r="P28" s="53" t="n">
        <v>406.2988888888888</v>
      </c>
      <c r="Q28" s="53" t="n">
        <v>530.3288888888889</v>
      </c>
      <c r="R28" s="53" t="n">
        <v>507.3411111111111</v>
      </c>
      <c r="S28" s="53" t="n">
        <v>467.6154285714287</v>
      </c>
      <c r="U28" s="63">
        <f>C28</f>
        <v/>
      </c>
      <c r="V28" s="64">
        <f>E28*$V$1*$V$2</f>
        <v/>
      </c>
      <c r="W28" s="64">
        <f>F28*$V$1*$V$2</f>
        <v/>
      </c>
      <c r="X28" s="64">
        <f>G28*$V$1*$V$2</f>
        <v/>
      </c>
      <c r="Y28" s="64">
        <f>H28*$V$1*$V$2</f>
        <v/>
      </c>
      <c r="Z28" s="64">
        <f>I28*$V$1*$V$2</f>
        <v/>
      </c>
      <c r="AA28" s="64">
        <f>J28*$V$1*$V$2</f>
        <v/>
      </c>
      <c r="AB28" s="64">
        <f>K28*$V$1*$V$2</f>
        <v/>
      </c>
      <c r="AC28" s="64">
        <f>L28*$V$1*$V$2</f>
        <v/>
      </c>
      <c r="AD28" s="64">
        <f>M28*$V$1*$V$2</f>
        <v/>
      </c>
      <c r="AE28" s="64">
        <f>N28*$V$1*$V$2</f>
        <v/>
      </c>
      <c r="AF28" s="64">
        <f>O28*$V$1*$V$2</f>
        <v/>
      </c>
      <c r="AG28" s="64">
        <f>P28*$V$1*$V$2</f>
        <v/>
      </c>
      <c r="AH28" s="64">
        <f>Q28*$V$1*$V$2</f>
        <v/>
      </c>
      <c r="AI28" s="64">
        <f>R28*$V$1*$V$2</f>
        <v/>
      </c>
      <c r="AJ28" s="64">
        <f>S28*$V$1*$V$2</f>
        <v/>
      </c>
      <c r="AL28" s="57">
        <f>U28</f>
        <v/>
      </c>
      <c r="AM28" s="56">
        <f>V28</f>
        <v/>
      </c>
      <c r="AN28" s="56">
        <f>W28</f>
        <v/>
      </c>
      <c r="AO28" s="56">
        <f>X28</f>
        <v/>
      </c>
      <c r="AP28" s="56">
        <f>Y28</f>
        <v/>
      </c>
      <c r="AQ28" s="56">
        <f>Z28</f>
        <v/>
      </c>
      <c r="AR28" s="56">
        <f>AA28</f>
        <v/>
      </c>
      <c r="AS28" s="56">
        <f>AB28</f>
        <v/>
      </c>
      <c r="AT28" s="56">
        <f>AC28</f>
        <v/>
      </c>
      <c r="AU28" s="56">
        <f>AD28</f>
        <v/>
      </c>
      <c r="AV28" s="56">
        <f>AE28</f>
        <v/>
      </c>
      <c r="AW28" s="56">
        <f>AF28</f>
        <v/>
      </c>
      <c r="AX28" s="56">
        <f>AG28</f>
        <v/>
      </c>
      <c r="AY28" s="56">
        <f>AH28</f>
        <v/>
      </c>
      <c r="AZ28" s="56">
        <f>AI28</f>
        <v/>
      </c>
      <c r="BA28" s="56">
        <f>AJ28</f>
        <v/>
      </c>
      <c r="BB28" s="65">
        <f>BA28*1.2</f>
        <v/>
      </c>
      <c r="BC28" s="66">
        <f>(1/6*(BK28^0.5)*0.8*$V$2*1000*BI28+2*BN28*BL28*0.8*$V$2*1000/BP28)/1000</f>
        <v/>
      </c>
      <c r="BD28" s="66">
        <f>IF(BR28="",BC28,(1/6*(BK28^0.5)*0.8*$V$2*1000*BI28+2*BQ28*BM28*0.8*$V$2*1000/BS28)/1000)</f>
        <v/>
      </c>
      <c r="BE28" s="44">
        <f>IF(BB28&lt;BC28,"OK",IF(BB28&lt;BD28,"OK","NG"))</f>
        <v/>
      </c>
      <c r="BF28" s="64">
        <f>(5/6*(BK28^0.5)*0.8*$V$2*1000*BI28)/1000</f>
        <v/>
      </c>
      <c r="BG28" s="42">
        <f>IF(BD28&lt;=BF28,"OK","NG")</f>
        <v/>
      </c>
      <c r="BI28" s="57">
        <f>$V$1*1000</f>
        <v/>
      </c>
      <c r="BJ28" s="67">
        <f>AL28</f>
        <v/>
      </c>
      <c r="BK28" s="33" t="n">
        <v>30</v>
      </c>
      <c r="BL28" s="34">
        <f>IF(BO28&lt;=13,400,500)</f>
        <v/>
      </c>
      <c r="BM28" s="34">
        <f>IF(BR28&lt;=13,400,500)</f>
        <v/>
      </c>
      <c r="BN28" s="34">
        <f>VLOOKUP(BO28,$A$1:$B$4,2)</f>
        <v/>
      </c>
      <c r="BO28" s="68" t="n">
        <v>10</v>
      </c>
      <c r="BP28" s="69" t="n">
        <v>280</v>
      </c>
      <c r="BQ28" s="34">
        <f>VLOOKUP(BR28,$A$1:$B$4,2)</f>
        <v/>
      </c>
      <c r="BR28" s="72" t="n">
        <v>10</v>
      </c>
      <c r="BS28" s="73" t="n">
        <v>200</v>
      </c>
    </row>
    <row r="29">
      <c r="C29" s="63">
        <f>C28-1</f>
        <v/>
      </c>
      <c r="D29" s="56" t="n">
        <v>-11.3</v>
      </c>
      <c r="E29" s="53" t="n">
        <v>248.4022222222223</v>
      </c>
      <c r="F29" s="53" t="n">
        <v>239.2411111111111</v>
      </c>
      <c r="G29" s="53" t="n">
        <v>204.889</v>
      </c>
      <c r="H29" s="53" t="n">
        <v>192.5044444444444</v>
      </c>
      <c r="I29" s="53" t="n">
        <v>158.26</v>
      </c>
      <c r="J29" s="53" t="n">
        <v>207.7444444444444</v>
      </c>
      <c r="K29" s="53" t="n">
        <v>220.0133333333333</v>
      </c>
      <c r="L29" s="53" t="n">
        <v>190.7544444444444</v>
      </c>
      <c r="M29" s="53" t="n">
        <v>299.3955555555556</v>
      </c>
      <c r="N29" s="53" t="n">
        <v>206.1822222222222</v>
      </c>
      <c r="O29" s="53" t="n">
        <v>238.0622222222222</v>
      </c>
      <c r="P29" s="53" t="n">
        <v>177.4971111111111</v>
      </c>
      <c r="Q29" s="53" t="n">
        <v>283.2733333333333</v>
      </c>
      <c r="R29" s="53" t="n">
        <v>247.1622222222222</v>
      </c>
      <c r="S29" s="53" t="n">
        <v>222.3844047619048</v>
      </c>
      <c r="U29" s="63">
        <f>C29</f>
        <v/>
      </c>
      <c r="V29" s="64">
        <f>E29*$V$1*$V$2</f>
        <v/>
      </c>
      <c r="W29" s="64">
        <f>F29*$V$1*$V$2</f>
        <v/>
      </c>
      <c r="X29" s="64">
        <f>G29*$V$1*$V$2</f>
        <v/>
      </c>
      <c r="Y29" s="64">
        <f>H29*$V$1*$V$2</f>
        <v/>
      </c>
      <c r="Z29" s="64">
        <f>I29*$V$1*$V$2</f>
        <v/>
      </c>
      <c r="AA29" s="64">
        <f>J29*$V$1*$V$2</f>
        <v/>
      </c>
      <c r="AB29" s="64">
        <f>K29*$V$1*$V$2</f>
        <v/>
      </c>
      <c r="AC29" s="64">
        <f>L29*$V$1*$V$2</f>
        <v/>
      </c>
      <c r="AD29" s="64">
        <f>M29*$V$1*$V$2</f>
        <v/>
      </c>
      <c r="AE29" s="64">
        <f>N29*$V$1*$V$2</f>
        <v/>
      </c>
      <c r="AF29" s="64">
        <f>O29*$V$1*$V$2</f>
        <v/>
      </c>
      <c r="AG29" s="64">
        <f>P29*$V$1*$V$2</f>
        <v/>
      </c>
      <c r="AH29" s="64">
        <f>Q29*$V$1*$V$2</f>
        <v/>
      </c>
      <c r="AI29" s="64">
        <f>R29*$V$1*$V$2</f>
        <v/>
      </c>
      <c r="AJ29" s="64">
        <f>S29*$V$1*$V$2</f>
        <v/>
      </c>
      <c r="AL29" s="57">
        <f>U29</f>
        <v/>
      </c>
      <c r="AM29" s="56">
        <f>V29</f>
        <v/>
      </c>
      <c r="AN29" s="56">
        <f>W29</f>
        <v/>
      </c>
      <c r="AO29" s="56">
        <f>X29</f>
        <v/>
      </c>
      <c r="AP29" s="56">
        <f>Y29</f>
        <v/>
      </c>
      <c r="AQ29" s="56">
        <f>Z29</f>
        <v/>
      </c>
      <c r="AR29" s="56">
        <f>AA29</f>
        <v/>
      </c>
      <c r="AS29" s="56">
        <f>AB29</f>
        <v/>
      </c>
      <c r="AT29" s="56">
        <f>AC29</f>
        <v/>
      </c>
      <c r="AU29" s="56">
        <f>AD29</f>
        <v/>
      </c>
      <c r="AV29" s="56">
        <f>AE29</f>
        <v/>
      </c>
      <c r="AW29" s="56">
        <f>AF29</f>
        <v/>
      </c>
      <c r="AX29" s="56">
        <f>AG29</f>
        <v/>
      </c>
      <c r="AY29" s="56">
        <f>AH29</f>
        <v/>
      </c>
      <c r="AZ29" s="56">
        <f>AI29</f>
        <v/>
      </c>
      <c r="BA29" s="56">
        <f>AJ29</f>
        <v/>
      </c>
      <c r="BB29" s="65">
        <f>BA29*1.2</f>
        <v/>
      </c>
      <c r="BC29" s="66">
        <f>(1/6*(BK29^0.5)*0.8*$V$2*1000*BI29+2*BN29*BL29*0.8*$V$2*1000/BP29)/1000</f>
        <v/>
      </c>
      <c r="BD29" s="66">
        <f>IF(BR29="",BC29,(1/6*(BK29^0.5)*0.8*$V$2*1000*BI29+2*BQ29*BM29*0.8*$V$2*1000/BS29)/1000)</f>
        <v/>
      </c>
      <c r="BE29" s="44">
        <f>IF(BB29&lt;BC29,"OK",IF(BB29&lt;BD29,"OK","NG"))</f>
        <v/>
      </c>
      <c r="BF29" s="64">
        <f>(5/6*(BK29^0.5)*0.8*$V$2*1000*BI29)/1000</f>
        <v/>
      </c>
      <c r="BG29" s="42">
        <f>IF(BD29&lt;=BF29,"OK","NG")</f>
        <v/>
      </c>
      <c r="BI29" s="57">
        <f>$V$1*1000</f>
        <v/>
      </c>
      <c r="BJ29" s="67">
        <f>AL29</f>
        <v/>
      </c>
      <c r="BK29" s="33" t="n">
        <v>30</v>
      </c>
      <c r="BL29" s="34">
        <f>IF(BO29&lt;=13,400,500)</f>
        <v/>
      </c>
      <c r="BM29" s="34">
        <f>IF(BR29&lt;=13,400,500)</f>
        <v/>
      </c>
      <c r="BN29" s="34">
        <f>VLOOKUP(BO29,$A$1:$B$4,2)</f>
        <v/>
      </c>
      <c r="BO29" s="68" t="n">
        <v>10</v>
      </c>
      <c r="BP29" s="69" t="n">
        <v>280</v>
      </c>
      <c r="BQ29" s="34">
        <f>VLOOKUP(BR29,$A$1:$B$4,2)</f>
        <v/>
      </c>
      <c r="BR29" s="72" t="n">
        <v>10</v>
      </c>
      <c r="BS29" s="73" t="n">
        <v>200</v>
      </c>
    </row>
    <row r="30">
      <c r="C30" s="63">
        <f>C29-1</f>
        <v/>
      </c>
      <c r="D30" s="56" t="n">
        <v>-14.6</v>
      </c>
      <c r="E30" s="53" t="n">
        <v>146.9188888888889</v>
      </c>
      <c r="F30" s="53" t="n">
        <v>133.8644444444444</v>
      </c>
      <c r="G30" s="53" t="n">
        <v>116.7152222222222</v>
      </c>
      <c r="H30" s="53" t="n">
        <v>106.4112222222222</v>
      </c>
      <c r="I30" s="53" t="n">
        <v>87.25744444444445</v>
      </c>
      <c r="J30" s="53" t="n">
        <v>126.4651111111111</v>
      </c>
      <c r="K30" s="53" t="n">
        <v>119.0677777777778</v>
      </c>
      <c r="L30" s="53" t="n">
        <v>134.2176666666667</v>
      </c>
      <c r="M30" s="53" t="n">
        <v>163.3344444444445</v>
      </c>
      <c r="N30" s="53" t="n">
        <v>114.1013333333333</v>
      </c>
      <c r="O30" s="53" t="n">
        <v>129.5945555555556</v>
      </c>
      <c r="P30" s="53" t="n">
        <v>105.992</v>
      </c>
      <c r="Q30" s="53" t="n">
        <v>147.3588888888889</v>
      </c>
      <c r="R30" s="53" t="n">
        <v>126.5862222222222</v>
      </c>
      <c r="S30" s="53" t="n">
        <v>125.5632301587301</v>
      </c>
      <c r="U30" s="63">
        <f>C30</f>
        <v/>
      </c>
      <c r="V30" s="64">
        <f>E30*$V$1*$V$2</f>
        <v/>
      </c>
      <c r="W30" s="64">
        <f>F30*$V$1*$V$2</f>
        <v/>
      </c>
      <c r="X30" s="64">
        <f>G30*$V$1*$V$2</f>
        <v/>
      </c>
      <c r="Y30" s="64">
        <f>H30*$V$1*$V$2</f>
        <v/>
      </c>
      <c r="Z30" s="64">
        <f>I30*$V$1*$V$2</f>
        <v/>
      </c>
      <c r="AA30" s="64">
        <f>J30*$V$1*$V$2</f>
        <v/>
      </c>
      <c r="AB30" s="64">
        <f>K30*$V$1*$V$2</f>
        <v/>
      </c>
      <c r="AC30" s="64">
        <f>L30*$V$1*$V$2</f>
        <v/>
      </c>
      <c r="AD30" s="64">
        <f>M30*$V$1*$V$2</f>
        <v/>
      </c>
      <c r="AE30" s="64">
        <f>N30*$V$1*$V$2</f>
        <v/>
      </c>
      <c r="AF30" s="64">
        <f>O30*$V$1*$V$2</f>
        <v/>
      </c>
      <c r="AG30" s="64">
        <f>P30*$V$1*$V$2</f>
        <v/>
      </c>
      <c r="AH30" s="64">
        <f>Q30*$V$1*$V$2</f>
        <v/>
      </c>
      <c r="AI30" s="64">
        <f>R30*$V$1*$V$2</f>
        <v/>
      </c>
      <c r="AJ30" s="64">
        <f>S30*$V$1*$V$2</f>
        <v/>
      </c>
      <c r="AL30" s="57">
        <f>U30</f>
        <v/>
      </c>
      <c r="AM30" s="56">
        <f>V30</f>
        <v/>
      </c>
      <c r="AN30" s="56">
        <f>W30</f>
        <v/>
      </c>
      <c r="AO30" s="56">
        <f>X30</f>
        <v/>
      </c>
      <c r="AP30" s="56">
        <f>Y30</f>
        <v/>
      </c>
      <c r="AQ30" s="56">
        <f>Z30</f>
        <v/>
      </c>
      <c r="AR30" s="56">
        <f>AA30</f>
        <v/>
      </c>
      <c r="AS30" s="56">
        <f>AB30</f>
        <v/>
      </c>
      <c r="AT30" s="56">
        <f>AC30</f>
        <v/>
      </c>
      <c r="AU30" s="56">
        <f>AD30</f>
        <v/>
      </c>
      <c r="AV30" s="56">
        <f>AE30</f>
        <v/>
      </c>
      <c r="AW30" s="56">
        <f>AF30</f>
        <v/>
      </c>
      <c r="AX30" s="56">
        <f>AG30</f>
        <v/>
      </c>
      <c r="AY30" s="56">
        <f>AH30</f>
        <v/>
      </c>
      <c r="AZ30" s="56">
        <f>AI30</f>
        <v/>
      </c>
      <c r="BA30" s="56">
        <f>AJ30</f>
        <v/>
      </c>
      <c r="BB30" s="65">
        <f>BA30*1.2</f>
        <v/>
      </c>
      <c r="BC30" s="66">
        <f>(1/6*(BK30^0.5)*0.8*$V$2*1000*BI30+2*BN30*BL30*0.8*$V$2*1000/BP30)/1000</f>
        <v/>
      </c>
      <c r="BD30" s="66">
        <f>IF(BR30="",BC30,(1/6*(BK30^0.5)*0.8*$V$2*1000*BI30+2*BQ30*BM30*0.8*$V$2*1000/BS30)/1000)</f>
        <v/>
      </c>
      <c r="BE30" s="44">
        <f>IF(BB30&lt;BC30,"OK",IF(BB30&lt;BD30,"OK","NG"))</f>
        <v/>
      </c>
      <c r="BF30" s="64">
        <f>(5/6*(BK30^0.5)*0.8*$V$2*1000*BI30)/1000</f>
        <v/>
      </c>
      <c r="BG30" s="42">
        <f>IF(BD30&lt;=BF30,"OK","NG")</f>
        <v/>
      </c>
      <c r="BI30" s="57">
        <f>$V$1*1000</f>
        <v/>
      </c>
      <c r="BJ30" s="67">
        <f>AL30</f>
        <v/>
      </c>
      <c r="BK30" s="33" t="n">
        <v>30</v>
      </c>
      <c r="BL30" s="34">
        <f>IF(BO30&lt;=13,400,500)</f>
        <v/>
      </c>
      <c r="BM30" s="34">
        <f>IF(BR30&lt;=13,400,500)</f>
        <v/>
      </c>
      <c r="BN30" s="34">
        <f>VLOOKUP(BO30,$A$1:$B$4,2)</f>
        <v/>
      </c>
      <c r="BO30" s="68" t="n">
        <v>10</v>
      </c>
      <c r="BP30" s="69" t="n">
        <v>250</v>
      </c>
      <c r="BQ30" s="34">
        <f>VLOOKUP(BR30,$A$1:$B$4,2)</f>
        <v/>
      </c>
      <c r="BR30" s="72" t="n">
        <v>10</v>
      </c>
      <c r="BS30" s="73" t="n">
        <v>200</v>
      </c>
    </row>
    <row r="31">
      <c r="C31" s="63">
        <f>C30-1</f>
        <v/>
      </c>
      <c r="D31" s="56" t="n">
        <v>-17.9</v>
      </c>
      <c r="E31" s="53" t="n">
        <v>117.0402222222222</v>
      </c>
      <c r="F31" s="53" t="n">
        <v>109.0417777777778</v>
      </c>
      <c r="G31" s="53" t="n">
        <v>74.25966666666667</v>
      </c>
      <c r="H31" s="53" t="n">
        <v>60.84311111111111</v>
      </c>
      <c r="I31" s="53" t="n">
        <v>65.38477777777778</v>
      </c>
      <c r="J31" s="53" t="n">
        <v>94.56877777777778</v>
      </c>
      <c r="K31" s="53" t="n">
        <v>75.14866666666668</v>
      </c>
      <c r="L31" s="53" t="n">
        <v>123.0027777777778</v>
      </c>
      <c r="M31" s="53" t="n">
        <v>110.6993333333333</v>
      </c>
      <c r="N31" s="53" t="n">
        <v>77.646</v>
      </c>
      <c r="O31" s="53" t="n">
        <v>70.01811111111111</v>
      </c>
      <c r="P31" s="53" t="n">
        <v>69.84255555555555</v>
      </c>
      <c r="Q31" s="53" t="n">
        <v>94.13211111111112</v>
      </c>
      <c r="R31" s="53" t="n">
        <v>79.96444444444445</v>
      </c>
      <c r="S31" s="53" t="n">
        <v>87.25659523809524</v>
      </c>
      <c r="U31" s="63">
        <f>C31</f>
        <v/>
      </c>
      <c r="V31" s="64">
        <f>E31*$V$1*$V$2</f>
        <v/>
      </c>
      <c r="W31" s="64">
        <f>F31*$V$1*$V$2</f>
        <v/>
      </c>
      <c r="X31" s="64">
        <f>G31*$V$1*$V$2</f>
        <v/>
      </c>
      <c r="Y31" s="64">
        <f>H31*$V$1*$V$2</f>
        <v/>
      </c>
      <c r="Z31" s="64">
        <f>I31*$V$1*$V$2</f>
        <v/>
      </c>
      <c r="AA31" s="64">
        <f>J31*$V$1*$V$2</f>
        <v/>
      </c>
      <c r="AB31" s="64">
        <f>K31*$V$1*$V$2</f>
        <v/>
      </c>
      <c r="AC31" s="64">
        <f>L31*$V$1*$V$2</f>
        <v/>
      </c>
      <c r="AD31" s="64">
        <f>M31*$V$1*$V$2</f>
        <v/>
      </c>
      <c r="AE31" s="64">
        <f>N31*$V$1*$V$2</f>
        <v/>
      </c>
      <c r="AF31" s="64">
        <f>O31*$V$1*$V$2</f>
        <v/>
      </c>
      <c r="AG31" s="64">
        <f>P31*$V$1*$V$2</f>
        <v/>
      </c>
      <c r="AH31" s="64">
        <f>Q31*$V$1*$V$2</f>
        <v/>
      </c>
      <c r="AI31" s="64">
        <f>R31*$V$1*$V$2</f>
        <v/>
      </c>
      <c r="AJ31" s="64">
        <f>S31*$V$1*$V$2</f>
        <v/>
      </c>
      <c r="AL31" s="57">
        <f>U31</f>
        <v/>
      </c>
      <c r="AM31" s="56">
        <f>V31</f>
        <v/>
      </c>
      <c r="AN31" s="56">
        <f>W31</f>
        <v/>
      </c>
      <c r="AO31" s="56">
        <f>X31</f>
        <v/>
      </c>
      <c r="AP31" s="56">
        <f>Y31</f>
        <v/>
      </c>
      <c r="AQ31" s="56">
        <f>Z31</f>
        <v/>
      </c>
      <c r="AR31" s="56">
        <f>AA31</f>
        <v/>
      </c>
      <c r="AS31" s="56">
        <f>AB31</f>
        <v/>
      </c>
      <c r="AT31" s="56">
        <f>AC31</f>
        <v/>
      </c>
      <c r="AU31" s="56">
        <f>AD31</f>
        <v/>
      </c>
      <c r="AV31" s="56">
        <f>AE31</f>
        <v/>
      </c>
      <c r="AW31" s="56">
        <f>AF31</f>
        <v/>
      </c>
      <c r="AX31" s="56">
        <f>AG31</f>
        <v/>
      </c>
      <c r="AY31" s="56">
        <f>AH31</f>
        <v/>
      </c>
      <c r="AZ31" s="56">
        <f>AI31</f>
        <v/>
      </c>
      <c r="BA31" s="56">
        <f>AJ31</f>
        <v/>
      </c>
      <c r="BB31" s="65">
        <f>BA31*1.2</f>
        <v/>
      </c>
      <c r="BC31" s="66">
        <f>(1/6*(BK31^0.5)*0.8*$V$2*1000*BI31+2*BN31*BL31*0.8*$V$2*1000/BP31)/1000</f>
        <v/>
      </c>
      <c r="BD31" s="66">
        <f>IF(BR31="",BC31,(1/6*(BK31^0.5)*0.8*$V$2*1000*BI31+2*BQ31*BM31*0.8*$V$2*1000/BS31)/1000)</f>
        <v/>
      </c>
      <c r="BE31" s="44">
        <f>IF(BB31&lt;BC31,"OK",IF(BB31&lt;BD31,"OK","NG"))</f>
        <v/>
      </c>
      <c r="BF31" s="64">
        <f>(5/6*(BK31^0.5)*0.8*$V$2*1000*BI31)/1000</f>
        <v/>
      </c>
      <c r="BG31" s="42">
        <f>IF(BD31&lt;=BF31,"OK","NG")</f>
        <v/>
      </c>
      <c r="BI31" s="57">
        <f>$V$1*1000</f>
        <v/>
      </c>
      <c r="BJ31" s="67">
        <f>AL31</f>
        <v/>
      </c>
      <c r="BK31" s="33" t="n">
        <v>30</v>
      </c>
      <c r="BL31" s="34">
        <f>IF(BO31&lt;=13,400,500)</f>
        <v/>
      </c>
      <c r="BM31" s="34">
        <f>IF(BR31&lt;=13,400,500)</f>
        <v/>
      </c>
      <c r="BN31" s="34">
        <f>VLOOKUP(BO31,$A$1:$B$4,2)</f>
        <v/>
      </c>
      <c r="BO31" s="68" t="n">
        <v>10</v>
      </c>
      <c r="BP31" s="69" t="n">
        <v>250</v>
      </c>
      <c r="BQ31" s="34">
        <f>VLOOKUP(BR31,$A$1:$B$4,2)</f>
        <v/>
      </c>
      <c r="BR31" s="72" t="n">
        <v>10</v>
      </c>
      <c r="BS31" s="73" t="n">
        <v>200</v>
      </c>
    </row>
    <row r="32">
      <c r="C32" s="63">
        <f>C31-1</f>
        <v/>
      </c>
      <c r="D32" s="56" t="n">
        <v>-21.2</v>
      </c>
      <c r="E32" s="53" t="n">
        <v>307.2944444444444</v>
      </c>
      <c r="F32" s="53" t="n">
        <v>308.2777777777778</v>
      </c>
      <c r="G32" s="53" t="n">
        <v>187.7222222222223</v>
      </c>
      <c r="H32" s="53" t="n">
        <v>152.3</v>
      </c>
      <c r="I32" s="53" t="n">
        <v>177.7544444444445</v>
      </c>
      <c r="J32" s="53" t="n">
        <v>233.6611111111112</v>
      </c>
      <c r="K32" s="53" t="n">
        <v>222.0377777777778</v>
      </c>
      <c r="L32" s="53" t="n">
        <v>304.7988888888888</v>
      </c>
      <c r="M32" s="53" t="n">
        <v>336.3555555555556</v>
      </c>
      <c r="N32" s="53" t="n">
        <v>292.7877777777778</v>
      </c>
      <c r="O32" s="53" t="n">
        <v>174.3077777777777</v>
      </c>
      <c r="P32" s="53" t="n">
        <v>241.6366666666667</v>
      </c>
      <c r="Q32" s="53" t="n">
        <v>291.4188888888889</v>
      </c>
      <c r="R32" s="53" t="n">
        <v>294.83</v>
      </c>
      <c r="S32" s="53" t="n">
        <v>251.7988095238095</v>
      </c>
      <c r="U32" s="63">
        <f>C32</f>
        <v/>
      </c>
      <c r="V32" s="64">
        <f>E32*$V$1*$V$2</f>
        <v/>
      </c>
      <c r="W32" s="64">
        <f>F32*$V$1*$V$2</f>
        <v/>
      </c>
      <c r="X32" s="64">
        <f>G32*$V$1*$V$2</f>
        <v/>
      </c>
      <c r="Y32" s="64">
        <f>H32*$V$1*$V$2</f>
        <v/>
      </c>
      <c r="Z32" s="64">
        <f>I32*$V$1*$V$2</f>
        <v/>
      </c>
      <c r="AA32" s="64">
        <f>J32*$V$1*$V$2</f>
        <v/>
      </c>
      <c r="AB32" s="64">
        <f>K32*$V$1*$V$2</f>
        <v/>
      </c>
      <c r="AC32" s="64">
        <f>L32*$V$1*$V$2</f>
        <v/>
      </c>
      <c r="AD32" s="64">
        <f>M32*$V$1*$V$2</f>
        <v/>
      </c>
      <c r="AE32" s="64">
        <f>N32*$V$1*$V$2</f>
        <v/>
      </c>
      <c r="AF32" s="64">
        <f>O32*$V$1*$V$2</f>
        <v/>
      </c>
      <c r="AG32" s="64">
        <f>P32*$V$1*$V$2</f>
        <v/>
      </c>
      <c r="AH32" s="64">
        <f>Q32*$V$1*$V$2</f>
        <v/>
      </c>
      <c r="AI32" s="64">
        <f>R32*$V$1*$V$2</f>
        <v/>
      </c>
      <c r="AJ32" s="64">
        <f>S32*$V$1*$V$2</f>
        <v/>
      </c>
      <c r="AL32" s="57">
        <f>U32</f>
        <v/>
      </c>
      <c r="AM32" s="56">
        <f>V32</f>
        <v/>
      </c>
      <c r="AN32" s="56">
        <f>W32</f>
        <v/>
      </c>
      <c r="AO32" s="56">
        <f>X32</f>
        <v/>
      </c>
      <c r="AP32" s="56">
        <f>Y32</f>
        <v/>
      </c>
      <c r="AQ32" s="56">
        <f>Z32</f>
        <v/>
      </c>
      <c r="AR32" s="56">
        <f>AA32</f>
        <v/>
      </c>
      <c r="AS32" s="56">
        <f>AB32</f>
        <v/>
      </c>
      <c r="AT32" s="56">
        <f>AC32</f>
        <v/>
      </c>
      <c r="AU32" s="56">
        <f>AD32</f>
        <v/>
      </c>
      <c r="AV32" s="56">
        <f>AE32</f>
        <v/>
      </c>
      <c r="AW32" s="56">
        <f>AF32</f>
        <v/>
      </c>
      <c r="AX32" s="56">
        <f>AG32</f>
        <v/>
      </c>
      <c r="AY32" s="56">
        <f>AH32</f>
        <v/>
      </c>
      <c r="AZ32" s="56">
        <f>AI32</f>
        <v/>
      </c>
      <c r="BA32" s="56">
        <f>AJ32</f>
        <v/>
      </c>
      <c r="BB32" s="65">
        <f>BA32*1.2</f>
        <v/>
      </c>
      <c r="BC32" s="66">
        <f>(1/6*(BK32^0.5)*0.8*$V$2*1000*BI32+2*BN32*BL32*0.8*$V$2*1000/BP32)/1000</f>
        <v/>
      </c>
      <c r="BD32" s="66">
        <f>IF(BR32="",BC32,(1/6*(BK32^0.5)*0.8*$V$2*1000*BI32+2*BQ32*BM32*0.8*$V$2*1000/BS32)/1000)</f>
        <v/>
      </c>
      <c r="BE32" s="44">
        <f>IF(BB32&lt;BC32,"OK",IF(BB32&lt;BD32,"OK","NG"))</f>
        <v/>
      </c>
      <c r="BF32" s="64">
        <f>(5/6*(BK32^0.5)*0.8*$V$2*1000*BI32)/1000</f>
        <v/>
      </c>
      <c r="BG32" s="42">
        <f>IF(BD32&lt;=BF32,"OK","NG")</f>
        <v/>
      </c>
      <c r="BI32" s="57">
        <f>$V$1*1000</f>
        <v/>
      </c>
      <c r="BJ32" s="67">
        <f>AL32</f>
        <v/>
      </c>
      <c r="BK32" s="33" t="n">
        <v>30</v>
      </c>
      <c r="BL32" s="34">
        <f>IF(BO32&lt;=13,400,500)</f>
        <v/>
      </c>
      <c r="BM32" s="34">
        <f>IF(BR32&lt;=13,400,500)</f>
        <v/>
      </c>
      <c r="BN32" s="34">
        <f>VLOOKUP(BO32,$A$1:$B$4,2)</f>
        <v/>
      </c>
      <c r="BO32" s="68" t="n">
        <v>10</v>
      </c>
      <c r="BP32" s="69" t="n">
        <v>250</v>
      </c>
      <c r="BQ32" s="34">
        <f>VLOOKUP(BR32,$A$1:$B$4,2)</f>
        <v/>
      </c>
      <c r="BR32" s="72" t="n">
        <v>10</v>
      </c>
      <c r="BS32" s="73" t="n">
        <v>200</v>
      </c>
    </row>
    <row r="33">
      <c r="C33" s="63">
        <f>C32-1</f>
        <v/>
      </c>
      <c r="D33" s="56" t="n"/>
      <c r="E33" s="53" t="n"/>
      <c r="F33" s="53" t="n"/>
      <c r="G33" s="53" t="n"/>
      <c r="H33" s="53" t="n"/>
      <c r="I33" s="53" t="n"/>
      <c r="J33" s="53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U33" s="63">
        <f>C33</f>
        <v/>
      </c>
      <c r="V33" s="64">
        <f>E33*$V$1*$V$2</f>
        <v/>
      </c>
      <c r="W33" s="64">
        <f>F33*$V$1*$V$2</f>
        <v/>
      </c>
      <c r="X33" s="64">
        <f>G33*$V$1*$V$2</f>
        <v/>
      </c>
      <c r="Y33" s="64">
        <f>H33*$V$1*$V$2</f>
        <v/>
      </c>
      <c r="Z33" s="64">
        <f>I33*$V$1*$V$2</f>
        <v/>
      </c>
      <c r="AA33" s="64">
        <f>J33*$V$1*$V$2</f>
        <v/>
      </c>
      <c r="AB33" s="64">
        <f>K33*$V$1*$V$2</f>
        <v/>
      </c>
      <c r="AC33" s="64">
        <f>L33*$V$1*$V$2</f>
        <v/>
      </c>
      <c r="AD33" s="64">
        <f>M33*$V$1*$V$2</f>
        <v/>
      </c>
      <c r="AE33" s="64">
        <f>N33*$V$1*$V$2</f>
        <v/>
      </c>
      <c r="AF33" s="64">
        <f>O33*$V$1*$V$2</f>
        <v/>
      </c>
      <c r="AG33" s="64">
        <f>P33*$V$1*$V$2</f>
        <v/>
      </c>
      <c r="AH33" s="64">
        <f>Q33*$V$1*$V$2</f>
        <v/>
      </c>
      <c r="AI33" s="64">
        <f>R33*$V$1*$V$2</f>
        <v/>
      </c>
      <c r="AJ33" s="64">
        <f>S33*$V$1*$V$2</f>
        <v/>
      </c>
      <c r="AL33" s="57">
        <f>U33</f>
        <v/>
      </c>
      <c r="AM33" s="56">
        <f>V33</f>
        <v/>
      </c>
      <c r="AN33" s="56">
        <f>W33</f>
        <v/>
      </c>
      <c r="AO33" s="56">
        <f>X33</f>
        <v/>
      </c>
      <c r="AP33" s="56">
        <f>Y33</f>
        <v/>
      </c>
      <c r="AQ33" s="56">
        <f>Z33</f>
        <v/>
      </c>
      <c r="AR33" s="56">
        <f>AA33</f>
        <v/>
      </c>
      <c r="AS33" s="56">
        <f>AB33</f>
        <v/>
      </c>
      <c r="AT33" s="56">
        <f>AC33</f>
        <v/>
      </c>
      <c r="AU33" s="56">
        <f>AD33</f>
        <v/>
      </c>
      <c r="AV33" s="56">
        <f>AE33</f>
        <v/>
      </c>
      <c r="AW33" s="56">
        <f>AF33</f>
        <v/>
      </c>
      <c r="AX33" s="56">
        <f>AG33</f>
        <v/>
      </c>
      <c r="AY33" s="56">
        <f>AH33</f>
        <v/>
      </c>
      <c r="AZ33" s="56">
        <f>AI33</f>
        <v/>
      </c>
      <c r="BA33" s="56">
        <f>AJ33</f>
        <v/>
      </c>
      <c r="BB33" s="65">
        <f>BA33*1.2</f>
        <v/>
      </c>
      <c r="BC33" s="66">
        <f>(1/6*(BK33^0.5)*0.8*$V$2*1000*BI33+2*BN33*BL33*0.8*$V$2*1000/BP33)/1000</f>
        <v/>
      </c>
      <c r="BD33" s="66">
        <f>IF(BR33="",BC33,(1/6*(BK33^0.5)*0.8*$V$2*1000*BI33+2*BQ33*BM33*0.8*$V$2*1000/BS33)/1000)</f>
        <v/>
      </c>
      <c r="BE33" s="44">
        <f>IF(BB33&lt;BC33,"OK",IF(BB33&lt;BD33,"OK","NG"))</f>
        <v/>
      </c>
      <c r="BF33" s="64">
        <f>(5/6*(BK33^0.5)*0.8*$V$2*1000*BI33)/1000</f>
        <v/>
      </c>
      <c r="BG33" s="42">
        <f>IF(BD33&lt;=BF33,"OK","NG")</f>
        <v/>
      </c>
      <c r="BI33" s="57">
        <f>$V$1*1000</f>
        <v/>
      </c>
      <c r="BJ33" s="67">
        <f>AL33</f>
        <v/>
      </c>
      <c r="BK33" s="33" t="n">
        <v>30</v>
      </c>
      <c r="BL33" s="34">
        <f>IF(BO33&lt;=13,400,500)</f>
        <v/>
      </c>
      <c r="BM33" s="34">
        <f>IF(BR33&lt;=13,400,500)</f>
        <v/>
      </c>
      <c r="BN33" s="34">
        <f>VLOOKUP(BO33,$A$1:$B$4,2)</f>
        <v/>
      </c>
      <c r="BO33" s="68" t="n">
        <v>10</v>
      </c>
      <c r="BP33" s="69" t="n">
        <v>250</v>
      </c>
      <c r="BQ33" s="34">
        <f>VLOOKUP(BR33,$A$1:$B$4,2)</f>
        <v/>
      </c>
      <c r="BR33" s="72" t="n">
        <v>10</v>
      </c>
      <c r="BS33" s="73" t="n">
        <v>200</v>
      </c>
    </row>
    <row r="34">
      <c r="C34" s="63">
        <f>C33-1</f>
        <v/>
      </c>
      <c r="D34" s="56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U34" s="63">
        <f>C34</f>
        <v/>
      </c>
      <c r="V34" s="64">
        <f>E34*$V$1*$V$2</f>
        <v/>
      </c>
      <c r="W34" s="64">
        <f>F34*$V$1*$V$2</f>
        <v/>
      </c>
      <c r="X34" s="64">
        <f>G34*$V$1*$V$2</f>
        <v/>
      </c>
      <c r="Y34" s="64">
        <f>H34*$V$1*$V$2</f>
        <v/>
      </c>
      <c r="Z34" s="64">
        <f>I34*$V$1*$V$2</f>
        <v/>
      </c>
      <c r="AA34" s="64">
        <f>J34*$V$1*$V$2</f>
        <v/>
      </c>
      <c r="AB34" s="64">
        <f>K34*$V$1*$V$2</f>
        <v/>
      </c>
      <c r="AC34" s="64">
        <f>L34*$V$1*$V$2</f>
        <v/>
      </c>
      <c r="AD34" s="64">
        <f>M34*$V$1*$V$2</f>
        <v/>
      </c>
      <c r="AE34" s="64">
        <f>N34*$V$1*$V$2</f>
        <v/>
      </c>
      <c r="AF34" s="64">
        <f>O34*$V$1*$V$2</f>
        <v/>
      </c>
      <c r="AG34" s="64">
        <f>P34*$V$1*$V$2</f>
        <v/>
      </c>
      <c r="AH34" s="64">
        <f>Q34*$V$1*$V$2</f>
        <v/>
      </c>
      <c r="AI34" s="64">
        <f>R34*$V$1*$V$2</f>
        <v/>
      </c>
      <c r="AJ34" s="64">
        <f>S34*$V$1*$V$2</f>
        <v/>
      </c>
      <c r="AL34" s="57">
        <f>U34</f>
        <v/>
      </c>
      <c r="AM34" s="56">
        <f>V34</f>
        <v/>
      </c>
      <c r="AN34" s="56">
        <f>W34</f>
        <v/>
      </c>
      <c r="AO34" s="56">
        <f>X34</f>
        <v/>
      </c>
      <c r="AP34" s="56">
        <f>Y34</f>
        <v/>
      </c>
      <c r="AQ34" s="56">
        <f>Z34</f>
        <v/>
      </c>
      <c r="AR34" s="56">
        <f>AA34</f>
        <v/>
      </c>
      <c r="AS34" s="56">
        <f>AB34</f>
        <v/>
      </c>
      <c r="AT34" s="56">
        <f>AC34</f>
        <v/>
      </c>
      <c r="AU34" s="56">
        <f>AD34</f>
        <v/>
      </c>
      <c r="AV34" s="56">
        <f>AE34</f>
        <v/>
      </c>
      <c r="AW34" s="56">
        <f>AF34</f>
        <v/>
      </c>
      <c r="AX34" s="56">
        <f>AG34</f>
        <v/>
      </c>
      <c r="AY34" s="56">
        <f>AH34</f>
        <v/>
      </c>
      <c r="AZ34" s="56">
        <f>AI34</f>
        <v/>
      </c>
      <c r="BA34" s="56">
        <f>AJ34</f>
        <v/>
      </c>
      <c r="BB34" s="65">
        <f>BA34*1.2</f>
        <v/>
      </c>
      <c r="BC34" s="66">
        <f>(1/6*(BK34^0.5)*0.8*$V$2*1000*BI34+2*BN34*BL34*0.8*$V$2*1000/BP34)/1000</f>
        <v/>
      </c>
      <c r="BD34" s="66">
        <f>IF(BR34="",BC34,(1/6*(BK34^0.5)*0.8*$V$2*1000*BI34+2*BQ34*BM34*0.8*$V$2*1000/BS34)/1000)</f>
        <v/>
      </c>
      <c r="BE34" s="44">
        <f>IF(BB34&lt;BC34,"OK",IF(BB34&lt;BD34,"OK","NG"))</f>
        <v/>
      </c>
      <c r="BF34" s="64">
        <f>(5/6*(BK34^0.5)*0.8*$V$2*1000*BI34)/1000</f>
        <v/>
      </c>
      <c r="BG34" s="42">
        <f>IF(BD34&lt;=BF34,"OK","NG")</f>
        <v/>
      </c>
      <c r="BI34" s="57">
        <f>$V$1*1000</f>
        <v/>
      </c>
      <c r="BJ34" s="67">
        <f>AL34</f>
        <v/>
      </c>
      <c r="BK34" s="33" t="n">
        <v>35</v>
      </c>
      <c r="BL34" s="34">
        <f>IF(BO34&lt;=13,400,500)</f>
        <v/>
      </c>
      <c r="BM34" s="34">
        <f>IF(BR34&lt;=13,400,500)</f>
        <v/>
      </c>
      <c r="BN34" s="34">
        <f>VLOOKUP(BO34,$A$1:$B$4,2)</f>
        <v/>
      </c>
      <c r="BO34" s="68" t="n">
        <v>10</v>
      </c>
      <c r="BP34" s="69" t="n">
        <v>250</v>
      </c>
      <c r="BQ34" s="34">
        <f>VLOOKUP(BR34,$A$1:$B$4,2)</f>
        <v/>
      </c>
      <c r="BR34" s="72" t="n">
        <v>10</v>
      </c>
      <c r="BS34" s="73" t="n">
        <v>200</v>
      </c>
    </row>
    <row r="35">
      <c r="C35" s="63">
        <f>C34-1</f>
        <v/>
      </c>
      <c r="D35" s="56" t="n"/>
      <c r="E35" s="53" t="n"/>
      <c r="F35" s="53" t="n"/>
      <c r="G35" s="53" t="n"/>
      <c r="H35" s="53" t="n"/>
      <c r="I35" s="53" t="n"/>
      <c r="J35" s="53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U35" s="63">
        <f>C35</f>
        <v/>
      </c>
      <c r="V35" s="64">
        <f>E35*$V$1*$V$2</f>
        <v/>
      </c>
      <c r="W35" s="64">
        <f>F35*$V$1*$V$2</f>
        <v/>
      </c>
      <c r="X35" s="64">
        <f>G35*$V$1*$V$2</f>
        <v/>
      </c>
      <c r="Y35" s="64">
        <f>H35*$V$1*$V$2</f>
        <v/>
      </c>
      <c r="Z35" s="64">
        <f>I35*$V$1*$V$2</f>
        <v/>
      </c>
      <c r="AA35" s="64">
        <f>J35*$V$1*$V$2</f>
        <v/>
      </c>
      <c r="AB35" s="64">
        <f>K35*$V$1*$V$2</f>
        <v/>
      </c>
      <c r="AC35" s="64">
        <f>L35*$V$1*$V$2</f>
        <v/>
      </c>
      <c r="AD35" s="64">
        <f>M35*$V$1*$V$2</f>
        <v/>
      </c>
      <c r="AE35" s="64">
        <f>N35*$V$1*$V$2</f>
        <v/>
      </c>
      <c r="AF35" s="64">
        <f>O35*$V$1*$V$2</f>
        <v/>
      </c>
      <c r="AG35" s="64">
        <f>P35*$V$1*$V$2</f>
        <v/>
      </c>
      <c r="AH35" s="64">
        <f>Q35*$V$1*$V$2</f>
        <v/>
      </c>
      <c r="AI35" s="64">
        <f>R35*$V$1*$V$2</f>
        <v/>
      </c>
      <c r="AJ35" s="64">
        <f>S35*$V$1*$V$2</f>
        <v/>
      </c>
      <c r="AL35" s="57">
        <f>U35</f>
        <v/>
      </c>
      <c r="AM35" s="56">
        <f>V35</f>
        <v/>
      </c>
      <c r="AN35" s="56">
        <f>W35</f>
        <v/>
      </c>
      <c r="AO35" s="56">
        <f>X35</f>
        <v/>
      </c>
      <c r="AP35" s="56">
        <f>Y35</f>
        <v/>
      </c>
      <c r="AQ35" s="56">
        <f>Z35</f>
        <v/>
      </c>
      <c r="AR35" s="56">
        <f>AA35</f>
        <v/>
      </c>
      <c r="AS35" s="56">
        <f>AB35</f>
        <v/>
      </c>
      <c r="AT35" s="56">
        <f>AC35</f>
        <v/>
      </c>
      <c r="AU35" s="56">
        <f>AD35</f>
        <v/>
      </c>
      <c r="AV35" s="56">
        <f>AE35</f>
        <v/>
      </c>
      <c r="AW35" s="56">
        <f>AF35</f>
        <v/>
      </c>
      <c r="AX35" s="56">
        <f>AG35</f>
        <v/>
      </c>
      <c r="AY35" s="56">
        <f>AH35</f>
        <v/>
      </c>
      <c r="AZ35" s="56">
        <f>AI35</f>
        <v/>
      </c>
      <c r="BA35" s="56">
        <f>AJ35</f>
        <v/>
      </c>
      <c r="BB35" s="65">
        <f>BA35*1.2</f>
        <v/>
      </c>
      <c r="BC35" s="66">
        <f>(1/6*(BK35^0.5)*0.8*$V$2*1000*BI35+2*BN35*BL35*0.8*$V$2*1000/BP35)/1000</f>
        <v/>
      </c>
      <c r="BD35" s="66">
        <f>IF(BR35="",BC35,(1/6*(BK35^0.5)*0.8*$V$2*1000*BI35+2*BQ35*BM35*0.8*$V$2*1000/BS35)/1000)</f>
        <v/>
      </c>
      <c r="BE35" s="44">
        <f>IF(BB35&lt;BC35,"OK",IF(BB35&lt;BD35,"OK","NG"))</f>
        <v/>
      </c>
      <c r="BF35" s="64">
        <f>(5/6*(BK35^0.5)*0.8*$V$2*1000*BI35)/1000</f>
        <v/>
      </c>
      <c r="BG35" s="42">
        <f>IF(BD35&lt;=BF35,"OK","NG")</f>
        <v/>
      </c>
      <c r="BI35" s="57">
        <f>$V$1*1000</f>
        <v/>
      </c>
      <c r="BJ35" s="67">
        <f>AL35</f>
        <v/>
      </c>
      <c r="BK35" s="33" t="n">
        <v>35</v>
      </c>
      <c r="BL35" s="34">
        <f>IF(BO35&lt;=13,400,500)</f>
        <v/>
      </c>
      <c r="BM35" s="34">
        <f>IF(BR35&lt;=13,400,500)</f>
        <v/>
      </c>
      <c r="BN35" s="34">
        <f>VLOOKUP(BO35,$A$1:$B$4,2)</f>
        <v/>
      </c>
      <c r="BO35" s="68" t="n">
        <v>10</v>
      </c>
      <c r="BP35" s="69" t="n">
        <v>250</v>
      </c>
      <c r="BQ35" s="34">
        <f>VLOOKUP(BR35,$A$1:$B$4,2)</f>
        <v/>
      </c>
      <c r="BR35" s="72" t="n">
        <v>10</v>
      </c>
      <c r="BS35" s="73" t="n">
        <v>200</v>
      </c>
    </row>
    <row r="36">
      <c r="C36" s="63">
        <f>C35-1</f>
        <v/>
      </c>
      <c r="D36" s="56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U36" s="63">
        <f>C36</f>
        <v/>
      </c>
      <c r="V36" s="64">
        <f>E36*$V$1*$V$2</f>
        <v/>
      </c>
      <c r="W36" s="64">
        <f>F36*$V$1*$V$2</f>
        <v/>
      </c>
      <c r="X36" s="64">
        <f>G36*$V$1*$V$2</f>
        <v/>
      </c>
      <c r="Y36" s="64">
        <f>H36*$V$1*$V$2</f>
        <v/>
      </c>
      <c r="Z36" s="64">
        <f>I36*$V$1*$V$2</f>
        <v/>
      </c>
      <c r="AA36" s="64">
        <f>J36*$V$1*$V$2</f>
        <v/>
      </c>
      <c r="AB36" s="64">
        <f>K36*$V$1*$V$2</f>
        <v/>
      </c>
      <c r="AC36" s="64">
        <f>L36*$V$1*$V$2</f>
        <v/>
      </c>
      <c r="AD36" s="64">
        <f>M36*$V$1*$V$2</f>
        <v/>
      </c>
      <c r="AE36" s="64">
        <f>N36*$V$1*$V$2</f>
        <v/>
      </c>
      <c r="AF36" s="64">
        <f>O36*$V$1*$V$2</f>
        <v/>
      </c>
      <c r="AG36" s="64">
        <f>P36*$V$1*$V$2</f>
        <v/>
      </c>
      <c r="AH36" s="64">
        <f>Q36*$V$1*$V$2</f>
        <v/>
      </c>
      <c r="AI36" s="64">
        <f>R36*$V$1*$V$2</f>
        <v/>
      </c>
      <c r="AJ36" s="64">
        <f>S36*$V$1*$V$2</f>
        <v/>
      </c>
      <c r="AL36" s="57">
        <f>U36</f>
        <v/>
      </c>
      <c r="AM36" s="56">
        <f>V36</f>
        <v/>
      </c>
      <c r="AN36" s="56">
        <f>W36</f>
        <v/>
      </c>
      <c r="AO36" s="56">
        <f>X36</f>
        <v/>
      </c>
      <c r="AP36" s="56">
        <f>Y36</f>
        <v/>
      </c>
      <c r="AQ36" s="56">
        <f>Z36</f>
        <v/>
      </c>
      <c r="AR36" s="56">
        <f>AA36</f>
        <v/>
      </c>
      <c r="AS36" s="56">
        <f>AB36</f>
        <v/>
      </c>
      <c r="AT36" s="56">
        <f>AC36</f>
        <v/>
      </c>
      <c r="AU36" s="56">
        <f>AD36</f>
        <v/>
      </c>
      <c r="AV36" s="56">
        <f>AE36</f>
        <v/>
      </c>
      <c r="AW36" s="56">
        <f>AF36</f>
        <v/>
      </c>
      <c r="AX36" s="56">
        <f>AG36</f>
        <v/>
      </c>
      <c r="AY36" s="56">
        <f>AH36</f>
        <v/>
      </c>
      <c r="AZ36" s="56">
        <f>AI36</f>
        <v/>
      </c>
      <c r="BA36" s="56">
        <f>AJ36</f>
        <v/>
      </c>
      <c r="BB36" s="65">
        <f>BA36*1.2</f>
        <v/>
      </c>
      <c r="BC36" s="66">
        <f>(1/6*(BK36^0.5)*0.8*$V$2*1000*BI36+2*BN36*BL36*0.8*$V$2*1000/BP36)/1000</f>
        <v/>
      </c>
      <c r="BD36" s="66">
        <f>IF(BR36="",BC36,(1/6*(BK36^0.5)*0.8*$V$2*1000*BI36+2*BQ36*BM36*0.8*$V$2*1000/BS36)/1000)</f>
        <v/>
      </c>
      <c r="BE36" s="44">
        <f>IF(BB36&lt;BC36,"OK",IF(BB36&lt;BD36,"OK","NG"))</f>
        <v/>
      </c>
      <c r="BF36" s="64">
        <f>(5/6*(BK36^0.5)*0.8*$V$2*1000*BI36)/1000</f>
        <v/>
      </c>
      <c r="BG36" s="42">
        <f>IF(BD36&lt;=BF36,"OK","NG")</f>
        <v/>
      </c>
      <c r="BI36" s="57">
        <f>$V$1*1000</f>
        <v/>
      </c>
      <c r="BJ36" s="67">
        <f>AL36</f>
        <v/>
      </c>
      <c r="BK36" s="33" t="n">
        <v>35</v>
      </c>
      <c r="BL36" s="34">
        <f>IF(BO36&lt;=13,400,500)</f>
        <v/>
      </c>
      <c r="BM36" s="34">
        <f>IF(BR36&lt;=13,400,500)</f>
        <v/>
      </c>
      <c r="BN36" s="34">
        <f>VLOOKUP(BO36,$A$1:$B$4,2)</f>
        <v/>
      </c>
      <c r="BO36" s="68" t="n">
        <v>10</v>
      </c>
      <c r="BP36" s="69" t="n">
        <v>250</v>
      </c>
      <c r="BQ36" s="34">
        <f>VLOOKUP(BR36,$A$1:$B$4,2)</f>
        <v/>
      </c>
      <c r="BR36" s="72" t="n">
        <v>10</v>
      </c>
      <c r="BS36" s="73" t="n">
        <v>200</v>
      </c>
    </row>
    <row r="37">
      <c r="C37" s="63">
        <f>C36-1</f>
        <v/>
      </c>
      <c r="D37" s="56" t="n"/>
      <c r="E37" s="53" t="n"/>
      <c r="F37" s="53" t="n"/>
      <c r="G37" s="53" t="n"/>
      <c r="H37" s="53" t="n"/>
      <c r="I37" s="53" t="n"/>
      <c r="J37" s="53" t="n"/>
      <c r="K37" s="53" t="n"/>
      <c r="L37" s="53" t="n"/>
      <c r="M37" s="53" t="n"/>
      <c r="N37" s="53" t="n"/>
      <c r="O37" s="53" t="n"/>
      <c r="P37" s="53" t="n"/>
      <c r="Q37" s="53" t="n"/>
      <c r="R37" s="53" t="n"/>
      <c r="S37" s="53" t="n"/>
      <c r="U37" s="63">
        <f>C37</f>
        <v/>
      </c>
      <c r="V37" s="64">
        <f>E37*$V$1*$V$2</f>
        <v/>
      </c>
      <c r="W37" s="64">
        <f>F37*$V$1*$V$2</f>
        <v/>
      </c>
      <c r="X37" s="64">
        <f>G37*$V$1*$V$2</f>
        <v/>
      </c>
      <c r="Y37" s="64">
        <f>H37*$V$1*$V$2</f>
        <v/>
      </c>
      <c r="Z37" s="64">
        <f>I37*$V$1*$V$2</f>
        <v/>
      </c>
      <c r="AA37" s="64">
        <f>J37*$V$1*$V$2</f>
        <v/>
      </c>
      <c r="AB37" s="64">
        <f>K37*$V$1*$V$2</f>
        <v/>
      </c>
      <c r="AC37" s="64">
        <f>L37*$V$1*$V$2</f>
        <v/>
      </c>
      <c r="AD37" s="64">
        <f>M37*$V$1*$V$2</f>
        <v/>
      </c>
      <c r="AE37" s="64">
        <f>N37*$V$1*$V$2</f>
        <v/>
      </c>
      <c r="AF37" s="64">
        <f>O37*$V$1*$V$2</f>
        <v/>
      </c>
      <c r="AG37" s="64">
        <f>P37*$V$1*$V$2</f>
        <v/>
      </c>
      <c r="AH37" s="64">
        <f>Q37*$V$1*$V$2</f>
        <v/>
      </c>
      <c r="AI37" s="64">
        <f>R37*$V$1*$V$2</f>
        <v/>
      </c>
      <c r="AJ37" s="64">
        <f>S37*$V$1*$V$2</f>
        <v/>
      </c>
      <c r="AL37" s="57">
        <f>U37</f>
        <v/>
      </c>
      <c r="AM37" s="56">
        <f>V37</f>
        <v/>
      </c>
      <c r="AN37" s="56">
        <f>W37</f>
        <v/>
      </c>
      <c r="AO37" s="56">
        <f>X37</f>
        <v/>
      </c>
      <c r="AP37" s="56">
        <f>Y37</f>
        <v/>
      </c>
      <c r="AQ37" s="56">
        <f>Z37</f>
        <v/>
      </c>
      <c r="AR37" s="56">
        <f>AA37</f>
        <v/>
      </c>
      <c r="AS37" s="56">
        <f>AB37</f>
        <v/>
      </c>
      <c r="AT37" s="56">
        <f>AC37</f>
        <v/>
      </c>
      <c r="AU37" s="56">
        <f>AD37</f>
        <v/>
      </c>
      <c r="AV37" s="56">
        <f>AE37</f>
        <v/>
      </c>
      <c r="AW37" s="56">
        <f>AF37</f>
        <v/>
      </c>
      <c r="AX37" s="56">
        <f>AG37</f>
        <v/>
      </c>
      <c r="AY37" s="56">
        <f>AH37</f>
        <v/>
      </c>
      <c r="AZ37" s="56">
        <f>AI37</f>
        <v/>
      </c>
      <c r="BA37" s="56">
        <f>AJ37</f>
        <v/>
      </c>
      <c r="BB37" s="65">
        <f>BA37*1.2</f>
        <v/>
      </c>
      <c r="BC37" s="66">
        <f>(1/6*(BK37^0.5)*0.8*$V$2*1000*BI37+2*BN37*BL37*0.8*$V$2*1000/BP37)/1000</f>
        <v/>
      </c>
      <c r="BD37" s="66">
        <f>IF(BR37="",BC37,(1/6*(BK37^0.5)*0.8*$V$2*1000*BI37+2*BQ37*BM37*0.8*$V$2*1000/BS37)/1000)</f>
        <v/>
      </c>
      <c r="BE37" s="44">
        <f>IF(BB37&lt;BC37,"OK",IF(BB37&lt;BD37,"OK","NG"))</f>
        <v/>
      </c>
      <c r="BF37" s="64">
        <f>(5/6*(BK37^0.5)*0.8*$V$2*1000*BI37)/1000</f>
        <v/>
      </c>
      <c r="BG37" s="42">
        <f>IF(BD37&lt;=BF37,"OK","NG")</f>
        <v/>
      </c>
      <c r="BI37" s="57">
        <f>$V$1*1000</f>
        <v/>
      </c>
      <c r="BJ37" s="67">
        <f>AL37</f>
        <v/>
      </c>
      <c r="BK37" s="33" t="n">
        <v>35</v>
      </c>
      <c r="BL37" s="34">
        <f>IF(BO37&lt;=13,400,500)</f>
        <v/>
      </c>
      <c r="BM37" s="34">
        <f>IF(BR37&lt;=13,400,500)</f>
        <v/>
      </c>
      <c r="BN37" s="34">
        <f>VLOOKUP(BO37,$A$1:$B$4,2)</f>
        <v/>
      </c>
      <c r="BO37" s="68" t="n">
        <v>10</v>
      </c>
      <c r="BP37" s="69" t="n">
        <v>250</v>
      </c>
      <c r="BQ37" s="34">
        <f>VLOOKUP(BR37,$A$1:$B$4,2)</f>
        <v/>
      </c>
      <c r="BR37" s="72" t="n">
        <v>10</v>
      </c>
      <c r="BS37" s="73" t="n">
        <v>200</v>
      </c>
    </row>
    <row r="38">
      <c r="C38" s="63">
        <f>C37-1</f>
        <v/>
      </c>
      <c r="D38" s="56" t="n"/>
      <c r="E38" s="53" t="n"/>
      <c r="F38" s="53" t="n"/>
      <c r="G38" s="53" t="n"/>
      <c r="H38" s="53" t="n"/>
      <c r="I38" s="53" t="n"/>
      <c r="J38" s="53" t="n"/>
      <c r="K38" s="53" t="n"/>
      <c r="L38" s="53" t="n"/>
      <c r="M38" s="53" t="n"/>
      <c r="N38" s="53" t="n"/>
      <c r="O38" s="53" t="n"/>
      <c r="P38" s="53" t="n"/>
      <c r="Q38" s="53" t="n"/>
      <c r="R38" s="53" t="n"/>
      <c r="S38" s="53" t="n"/>
      <c r="U38" s="63">
        <f>C38</f>
        <v/>
      </c>
      <c r="V38" s="64">
        <f>E38*$V$1*$V$2</f>
        <v/>
      </c>
      <c r="W38" s="64">
        <f>F38*$V$1*$V$2</f>
        <v/>
      </c>
      <c r="X38" s="64">
        <f>G38*$V$1*$V$2</f>
        <v/>
      </c>
      <c r="Y38" s="64">
        <f>H38*$V$1*$V$2</f>
        <v/>
      </c>
      <c r="Z38" s="64">
        <f>I38*$V$1*$V$2</f>
        <v/>
      </c>
      <c r="AA38" s="64">
        <f>J38*$V$1*$V$2</f>
        <v/>
      </c>
      <c r="AB38" s="64">
        <f>K38*$V$1*$V$2</f>
        <v/>
      </c>
      <c r="AC38" s="64">
        <f>L38*$V$1*$V$2</f>
        <v/>
      </c>
      <c r="AD38" s="64">
        <f>M38*$V$1*$V$2</f>
        <v/>
      </c>
      <c r="AE38" s="64">
        <f>N38*$V$1*$V$2</f>
        <v/>
      </c>
      <c r="AF38" s="64">
        <f>O38*$V$1*$V$2</f>
        <v/>
      </c>
      <c r="AG38" s="64">
        <f>P38*$V$1*$V$2</f>
        <v/>
      </c>
      <c r="AH38" s="64">
        <f>Q38*$V$1*$V$2</f>
        <v/>
      </c>
      <c r="AI38" s="64">
        <f>R38*$V$1*$V$2</f>
        <v/>
      </c>
      <c r="AJ38" s="64">
        <f>S38*$V$1*$V$2</f>
        <v/>
      </c>
      <c r="AL38" s="57">
        <f>U38</f>
        <v/>
      </c>
      <c r="AM38" s="56">
        <f>V38</f>
        <v/>
      </c>
      <c r="AN38" s="56">
        <f>W38</f>
        <v/>
      </c>
      <c r="AO38" s="56">
        <f>X38</f>
        <v/>
      </c>
      <c r="AP38" s="56">
        <f>Y38</f>
        <v/>
      </c>
      <c r="AQ38" s="56">
        <f>Z38</f>
        <v/>
      </c>
      <c r="AR38" s="56">
        <f>AA38</f>
        <v/>
      </c>
      <c r="AS38" s="56">
        <f>AB38</f>
        <v/>
      </c>
      <c r="AT38" s="56">
        <f>AC38</f>
        <v/>
      </c>
      <c r="AU38" s="56">
        <f>AD38</f>
        <v/>
      </c>
      <c r="AV38" s="56">
        <f>AE38</f>
        <v/>
      </c>
      <c r="AW38" s="56">
        <f>AF38</f>
        <v/>
      </c>
      <c r="AX38" s="56">
        <f>AG38</f>
        <v/>
      </c>
      <c r="AY38" s="56">
        <f>AH38</f>
        <v/>
      </c>
      <c r="AZ38" s="56">
        <f>AI38</f>
        <v/>
      </c>
      <c r="BA38" s="56">
        <f>AJ38</f>
        <v/>
      </c>
      <c r="BB38" s="65">
        <f>BA38*1.2</f>
        <v/>
      </c>
      <c r="BC38" s="66">
        <f>(1/6*(BK38^0.5)*0.8*$V$2*1000*BI38+2*BN38*BL38*0.8*$V$2*1000/BP38)/1000</f>
        <v/>
      </c>
      <c r="BD38" s="66">
        <f>IF(BR38="",BC38,(1/6*(BK38^0.5)*0.8*$V$2*1000*BI38+2*BQ38*BM38*0.8*$V$2*1000/BS38)/1000)</f>
        <v/>
      </c>
      <c r="BE38" s="44">
        <f>IF(BB38&lt;BC38,"OK",IF(BB38&lt;BD38,"OK","NG"))</f>
        <v/>
      </c>
      <c r="BF38" s="64">
        <f>(5/6*(BK38^0.5)*0.8*$V$2*1000*BI38)/1000</f>
        <v/>
      </c>
      <c r="BG38" s="42">
        <f>IF(BD38&lt;=BF38,"OK","NG")</f>
        <v/>
      </c>
      <c r="BI38" s="57">
        <f>$V$1*1000</f>
        <v/>
      </c>
      <c r="BJ38" s="67">
        <f>AL38</f>
        <v/>
      </c>
      <c r="BK38" s="33" t="n">
        <v>35</v>
      </c>
      <c r="BL38" s="34">
        <f>IF(BO38&lt;=13,400,500)</f>
        <v/>
      </c>
      <c r="BM38" s="34">
        <f>IF(BR38&lt;=13,400,500)</f>
        <v/>
      </c>
      <c r="BN38" s="34">
        <f>VLOOKUP(BO38,$A$1:$B$4,2)</f>
        <v/>
      </c>
      <c r="BO38" s="68" t="n">
        <v>10</v>
      </c>
      <c r="BP38" s="69" t="n">
        <v>250</v>
      </c>
      <c r="BQ38" s="34">
        <f>VLOOKUP(BR38,$A$1:$B$4,2)</f>
        <v/>
      </c>
      <c r="BR38" s="72" t="n">
        <v>10</v>
      </c>
      <c r="BS38" s="73" t="n">
        <v>200</v>
      </c>
    </row>
    <row r="39">
      <c r="C39" s="63">
        <f>C38-1</f>
        <v/>
      </c>
      <c r="D39" s="56" t="n"/>
      <c r="E39" s="53" t="n"/>
      <c r="F39" s="53" t="n"/>
      <c r="G39" s="53" t="n"/>
      <c r="H39" s="53" t="n"/>
      <c r="I39" s="53" t="n"/>
      <c r="J39" s="53" t="n"/>
      <c r="K39" s="53" t="n"/>
      <c r="L39" s="53" t="n"/>
      <c r="M39" s="53" t="n"/>
      <c r="N39" s="53" t="n"/>
      <c r="O39" s="53" t="n"/>
      <c r="P39" s="53" t="n"/>
      <c r="Q39" s="53" t="n"/>
      <c r="R39" s="53" t="n"/>
      <c r="S39" s="53" t="n"/>
      <c r="U39" s="63">
        <f>C39</f>
        <v/>
      </c>
      <c r="V39" s="64">
        <f>E39*$V$1*$V$2</f>
        <v/>
      </c>
      <c r="W39" s="64">
        <f>F39*$V$1*$V$2</f>
        <v/>
      </c>
      <c r="X39" s="64">
        <f>G39*$V$1*$V$2</f>
        <v/>
      </c>
      <c r="Y39" s="64">
        <f>H39*$V$1*$V$2</f>
        <v/>
      </c>
      <c r="Z39" s="64">
        <f>I39*$V$1*$V$2</f>
        <v/>
      </c>
      <c r="AA39" s="64">
        <f>J39*$V$1*$V$2</f>
        <v/>
      </c>
      <c r="AB39" s="64">
        <f>K39*$V$1*$V$2</f>
        <v/>
      </c>
      <c r="AC39" s="64">
        <f>L39*$V$1*$V$2</f>
        <v/>
      </c>
      <c r="AD39" s="64">
        <f>M39*$V$1*$V$2</f>
        <v/>
      </c>
      <c r="AE39" s="64">
        <f>N39*$V$1*$V$2</f>
        <v/>
      </c>
      <c r="AF39" s="64">
        <f>O39*$V$1*$V$2</f>
        <v/>
      </c>
      <c r="AG39" s="64">
        <f>P39*$V$1*$V$2</f>
        <v/>
      </c>
      <c r="AH39" s="64">
        <f>Q39*$V$1*$V$2</f>
        <v/>
      </c>
      <c r="AI39" s="64">
        <f>R39*$V$1*$V$2</f>
        <v/>
      </c>
      <c r="AJ39" s="64">
        <f>S39*$V$1*$V$2</f>
        <v/>
      </c>
      <c r="AL39" s="57">
        <f>U39</f>
        <v/>
      </c>
      <c r="AM39" s="56">
        <f>V39</f>
        <v/>
      </c>
      <c r="AN39" s="56">
        <f>W39</f>
        <v/>
      </c>
      <c r="AO39" s="56">
        <f>X39</f>
        <v/>
      </c>
      <c r="AP39" s="56">
        <f>Y39</f>
        <v/>
      </c>
      <c r="AQ39" s="56">
        <f>Z39</f>
        <v/>
      </c>
      <c r="AR39" s="56">
        <f>AA39</f>
        <v/>
      </c>
      <c r="AS39" s="56">
        <f>AB39</f>
        <v/>
      </c>
      <c r="AT39" s="56">
        <f>AC39</f>
        <v/>
      </c>
      <c r="AU39" s="56">
        <f>AD39</f>
        <v/>
      </c>
      <c r="AV39" s="56">
        <f>AE39</f>
        <v/>
      </c>
      <c r="AW39" s="56">
        <f>AF39</f>
        <v/>
      </c>
      <c r="AX39" s="56">
        <f>AG39</f>
        <v/>
      </c>
      <c r="AY39" s="56">
        <f>AH39</f>
        <v/>
      </c>
      <c r="AZ39" s="56">
        <f>AI39</f>
        <v/>
      </c>
      <c r="BA39" s="56">
        <f>AJ39</f>
        <v/>
      </c>
      <c r="BB39" s="65">
        <f>BA39*1.2</f>
        <v/>
      </c>
      <c r="BC39" s="66">
        <f>(1/6*(BK39^0.5)*0.8*$V$2*1000*BI39+2*BN39*BL39*0.8*$V$2*1000/BP39)/1000</f>
        <v/>
      </c>
      <c r="BD39" s="66">
        <f>IF(BR39="",BC39,(1/6*(BK39^0.5)*0.8*$V$2*1000*BI39+2*BQ39*BM39*0.8*$V$2*1000/BS39)/1000)</f>
        <v/>
      </c>
      <c r="BE39" s="44">
        <f>IF(BB39&lt;BC39,"OK",IF(BB39&lt;BD39,"OK","NG"))</f>
        <v/>
      </c>
      <c r="BF39" s="64">
        <f>(5/6*(BK39^0.5)*0.8*$V$2*1000*BI39)/1000</f>
        <v/>
      </c>
      <c r="BG39" s="42">
        <f>IF(BD39&lt;=BF39,"OK","NG")</f>
        <v/>
      </c>
      <c r="BI39" s="57">
        <f>$V$1*1000</f>
        <v/>
      </c>
      <c r="BJ39" s="67">
        <f>AL39</f>
        <v/>
      </c>
      <c r="BK39" s="33" t="n">
        <v>35</v>
      </c>
      <c r="BL39" s="34">
        <f>IF(BO39&lt;=13,400,500)</f>
        <v/>
      </c>
      <c r="BM39" s="34">
        <f>IF(BR39&lt;=13,400,500)</f>
        <v/>
      </c>
      <c r="BN39" s="34">
        <f>VLOOKUP(BO39,$A$1:$B$4,2)</f>
        <v/>
      </c>
      <c r="BO39" s="68" t="n">
        <v>10</v>
      </c>
      <c r="BP39" s="69" t="n">
        <v>250</v>
      </c>
      <c r="BQ39" s="34">
        <f>VLOOKUP(BR39,$A$1:$B$4,2)</f>
        <v/>
      </c>
      <c r="BR39" s="72" t="n">
        <v>10</v>
      </c>
      <c r="BS39" s="73" t="n">
        <v>200</v>
      </c>
    </row>
    <row r="40">
      <c r="C40" s="63">
        <f>C39-1</f>
        <v/>
      </c>
      <c r="D40" s="56" t="n"/>
      <c r="E40" s="53" t="n"/>
      <c r="F40" s="53" t="n"/>
      <c r="G40" s="53" t="n"/>
      <c r="H40" s="53" t="n"/>
      <c r="I40" s="53" t="n"/>
      <c r="J40" s="53" t="n"/>
      <c r="K40" s="53" t="n"/>
      <c r="L40" s="53" t="n"/>
      <c r="M40" s="53" t="n"/>
      <c r="N40" s="53" t="n"/>
      <c r="O40" s="53" t="n"/>
      <c r="P40" s="53" t="n"/>
      <c r="Q40" s="53" t="n"/>
      <c r="R40" s="53" t="n"/>
      <c r="S40" s="53" t="n"/>
      <c r="U40" s="63">
        <f>C40</f>
        <v/>
      </c>
      <c r="V40" s="64">
        <f>E40*$V$1*$V$2</f>
        <v/>
      </c>
      <c r="W40" s="64">
        <f>F40*$V$1*$V$2</f>
        <v/>
      </c>
      <c r="X40" s="64">
        <f>G40*$V$1*$V$2</f>
        <v/>
      </c>
      <c r="Y40" s="64">
        <f>H40*$V$1*$V$2</f>
        <v/>
      </c>
      <c r="Z40" s="64">
        <f>I40*$V$1*$V$2</f>
        <v/>
      </c>
      <c r="AA40" s="64">
        <f>J40*$V$1*$V$2</f>
        <v/>
      </c>
      <c r="AB40" s="64">
        <f>K40*$V$1*$V$2</f>
        <v/>
      </c>
      <c r="AC40" s="64">
        <f>L40*$V$1*$V$2</f>
        <v/>
      </c>
      <c r="AD40" s="64">
        <f>M40*$V$1*$V$2</f>
        <v/>
      </c>
      <c r="AE40" s="64">
        <f>N40*$V$1*$V$2</f>
        <v/>
      </c>
      <c r="AF40" s="64">
        <f>O40*$V$1*$V$2</f>
        <v/>
      </c>
      <c r="AG40" s="64">
        <f>P40*$V$1*$V$2</f>
        <v/>
      </c>
      <c r="AH40" s="64">
        <f>Q40*$V$1*$V$2</f>
        <v/>
      </c>
      <c r="AI40" s="64">
        <f>R40*$V$1*$V$2</f>
        <v/>
      </c>
      <c r="AJ40" s="64">
        <f>S40*$V$1*$V$2</f>
        <v/>
      </c>
      <c r="AL40" s="57">
        <f>U40</f>
        <v/>
      </c>
      <c r="AM40" s="56">
        <f>V40</f>
        <v/>
      </c>
      <c r="AN40" s="56">
        <f>W40</f>
        <v/>
      </c>
      <c r="AO40" s="56">
        <f>X40</f>
        <v/>
      </c>
      <c r="AP40" s="56">
        <f>Y40</f>
        <v/>
      </c>
      <c r="AQ40" s="56">
        <f>Z40</f>
        <v/>
      </c>
      <c r="AR40" s="56">
        <f>AA40</f>
        <v/>
      </c>
      <c r="AS40" s="56">
        <f>AB40</f>
        <v/>
      </c>
      <c r="AT40" s="56">
        <f>AC40</f>
        <v/>
      </c>
      <c r="AU40" s="56">
        <f>AD40</f>
        <v/>
      </c>
      <c r="AV40" s="56">
        <f>AE40</f>
        <v/>
      </c>
      <c r="AW40" s="56">
        <f>AF40</f>
        <v/>
      </c>
      <c r="AX40" s="56">
        <f>AG40</f>
        <v/>
      </c>
      <c r="AY40" s="56">
        <f>AH40</f>
        <v/>
      </c>
      <c r="AZ40" s="56">
        <f>AI40</f>
        <v/>
      </c>
      <c r="BA40" s="56">
        <f>AJ40</f>
        <v/>
      </c>
      <c r="BB40" s="65">
        <f>BA40*1.2</f>
        <v/>
      </c>
      <c r="BC40" s="66">
        <f>(1/6*(BK40^0.5)*0.8*$V$2*1000*BI40+2*BN40*BL40*0.8*$V$2*1000/BP40)/1000</f>
        <v/>
      </c>
      <c r="BD40" s="66">
        <f>IF(BR40="",BC40,(1/6*(BK40^0.5)*0.8*$V$2*1000*BI40+2*BQ40*BM40*0.8*$V$2*1000/BS40)/1000)</f>
        <v/>
      </c>
      <c r="BE40" s="44">
        <f>IF(BB40&lt;BC40,"OK",IF(BB40&lt;BD40,"OK","NG"))</f>
        <v/>
      </c>
      <c r="BF40" s="64">
        <f>(5/6*(BK40^0.5)*0.8*$V$2*1000*BI40)/1000</f>
        <v/>
      </c>
      <c r="BG40" s="42">
        <f>IF(BD40&lt;=BF40,"OK","NG")</f>
        <v/>
      </c>
      <c r="BI40" s="57">
        <f>$V$1*1000</f>
        <v/>
      </c>
      <c r="BJ40" s="67">
        <f>AL40</f>
        <v/>
      </c>
      <c r="BK40" s="33" t="n">
        <v>35</v>
      </c>
      <c r="BL40" s="34">
        <f>IF(BO40&lt;=13,400,500)</f>
        <v/>
      </c>
      <c r="BM40" s="34">
        <f>IF(BR40&lt;=13,400,500)</f>
        <v/>
      </c>
      <c r="BN40" s="34">
        <f>VLOOKUP(BO40,$A$1:$B$4,2)</f>
        <v/>
      </c>
      <c r="BO40" s="68" t="n">
        <v>10</v>
      </c>
      <c r="BP40" s="69" t="n">
        <v>250</v>
      </c>
      <c r="BQ40" s="34">
        <f>VLOOKUP(BR40,$A$1:$B$4,2)</f>
        <v/>
      </c>
      <c r="BR40" s="72" t="n">
        <v>10</v>
      </c>
      <c r="BS40" s="73" t="n">
        <v>200</v>
      </c>
    </row>
    <row r="41">
      <c r="C41" s="63">
        <f>C40-1</f>
        <v/>
      </c>
      <c r="D41" s="56" t="n"/>
      <c r="E41" s="53" t="n"/>
      <c r="F41" s="53" t="n"/>
      <c r="G41" s="53" t="n"/>
      <c r="H41" s="53" t="n"/>
      <c r="I41" s="53" t="n"/>
      <c r="J41" s="53" t="n"/>
      <c r="K41" s="53" t="n"/>
      <c r="L41" s="53" t="n"/>
      <c r="M41" s="53" t="n"/>
      <c r="N41" s="53" t="n"/>
      <c r="O41" s="53" t="n"/>
      <c r="P41" s="53" t="n"/>
      <c r="Q41" s="53" t="n"/>
      <c r="R41" s="53" t="n"/>
      <c r="S41" s="53" t="n"/>
      <c r="U41" s="63">
        <f>C41</f>
        <v/>
      </c>
      <c r="V41" s="64">
        <f>E41*$V$1*$V$2</f>
        <v/>
      </c>
      <c r="W41" s="64">
        <f>F41*$V$1*$V$2</f>
        <v/>
      </c>
      <c r="X41" s="64">
        <f>G41*$V$1*$V$2</f>
        <v/>
      </c>
      <c r="Y41" s="64">
        <f>H41*$V$1*$V$2</f>
        <v/>
      </c>
      <c r="Z41" s="64">
        <f>I41*$V$1*$V$2</f>
        <v/>
      </c>
      <c r="AA41" s="64">
        <f>J41*$V$1*$V$2</f>
        <v/>
      </c>
      <c r="AB41" s="64">
        <f>K41*$V$1*$V$2</f>
        <v/>
      </c>
      <c r="AC41" s="64">
        <f>L41*$V$1*$V$2</f>
        <v/>
      </c>
      <c r="AD41" s="64">
        <f>M41*$V$1*$V$2</f>
        <v/>
      </c>
      <c r="AE41" s="64">
        <f>N41*$V$1*$V$2</f>
        <v/>
      </c>
      <c r="AF41" s="64">
        <f>O41*$V$1*$V$2</f>
        <v/>
      </c>
      <c r="AG41" s="64">
        <f>P41*$V$1*$V$2</f>
        <v/>
      </c>
      <c r="AH41" s="64">
        <f>Q41*$V$1*$V$2</f>
        <v/>
      </c>
      <c r="AI41" s="64">
        <f>R41*$V$1*$V$2</f>
        <v/>
      </c>
      <c r="AJ41" s="64">
        <f>S41*$V$1*$V$2</f>
        <v/>
      </c>
      <c r="AL41" s="57">
        <f>U41</f>
        <v/>
      </c>
      <c r="AM41" s="56">
        <f>V41</f>
        <v/>
      </c>
      <c r="AN41" s="56">
        <f>W41</f>
        <v/>
      </c>
      <c r="AO41" s="56">
        <f>X41</f>
        <v/>
      </c>
      <c r="AP41" s="56">
        <f>Y41</f>
        <v/>
      </c>
      <c r="AQ41" s="56">
        <f>Z41</f>
        <v/>
      </c>
      <c r="AR41" s="56">
        <f>AA41</f>
        <v/>
      </c>
      <c r="AS41" s="56">
        <f>AB41</f>
        <v/>
      </c>
      <c r="AT41" s="56">
        <f>AC41</f>
        <v/>
      </c>
      <c r="AU41" s="56">
        <f>AD41</f>
        <v/>
      </c>
      <c r="AV41" s="56">
        <f>AE41</f>
        <v/>
      </c>
      <c r="AW41" s="56">
        <f>AF41</f>
        <v/>
      </c>
      <c r="AX41" s="56">
        <f>AG41</f>
        <v/>
      </c>
      <c r="AY41" s="56">
        <f>AH41</f>
        <v/>
      </c>
      <c r="AZ41" s="56">
        <f>AI41</f>
        <v/>
      </c>
      <c r="BA41" s="56">
        <f>AJ41</f>
        <v/>
      </c>
      <c r="BB41" s="65">
        <f>BA41*1.2</f>
        <v/>
      </c>
      <c r="BC41" s="66">
        <f>(1/6*(BK41^0.5)*0.8*$V$2*1000*BI41+2*BN41*BL41*0.8*$V$2*1000/BP41)/1000</f>
        <v/>
      </c>
      <c r="BD41" s="66">
        <f>IF(BR41="",BC41,(1/6*(BK41^0.5)*0.8*$V$2*1000*BI41+2*BQ41*BM41*0.8*$V$2*1000/BS41)/1000)</f>
        <v/>
      </c>
      <c r="BE41" s="44">
        <f>IF(BB41&lt;BC41,"OK",IF(BB41&lt;BD41,"OK","NG"))</f>
        <v/>
      </c>
      <c r="BF41" s="64">
        <f>(5/6*(BK41^0.5)*0.8*$V$2*1000*BI41)/1000</f>
        <v/>
      </c>
      <c r="BG41" s="42">
        <f>IF(BD41&lt;=BF41,"OK","NG")</f>
        <v/>
      </c>
      <c r="BI41" s="57">
        <f>$V$1*1000</f>
        <v/>
      </c>
      <c r="BJ41" s="67">
        <f>AL41</f>
        <v/>
      </c>
      <c r="BK41" s="33" t="n">
        <v>40</v>
      </c>
      <c r="BL41" s="34">
        <f>IF(BO41&lt;=13,400,500)</f>
        <v/>
      </c>
      <c r="BM41" s="34">
        <f>IF(BR41&lt;=13,400,500)</f>
        <v/>
      </c>
      <c r="BN41" s="34">
        <f>VLOOKUP(BO41,$A$1:$B$4,2)</f>
        <v/>
      </c>
      <c r="BO41" s="68" t="n">
        <v>10</v>
      </c>
      <c r="BP41" s="69" t="n">
        <v>250</v>
      </c>
      <c r="BQ41" s="34">
        <f>VLOOKUP(BR41,$A$1:$B$4,2)</f>
        <v/>
      </c>
      <c r="BR41" s="72" t="n">
        <v>10</v>
      </c>
      <c r="BS41" s="73" t="n">
        <v>200</v>
      </c>
    </row>
    <row r="42">
      <c r="C42" s="63">
        <f>C41-1</f>
        <v/>
      </c>
      <c r="D42" s="56" t="n"/>
      <c r="E42" s="53" t="n"/>
      <c r="F42" s="53" t="n"/>
      <c r="G42" s="53" t="n"/>
      <c r="H42" s="53" t="n"/>
      <c r="I42" s="53" t="n"/>
      <c r="J42" s="53" t="n"/>
      <c r="K42" s="53" t="n"/>
      <c r="L42" s="53" t="n"/>
      <c r="M42" s="53" t="n"/>
      <c r="N42" s="53" t="n"/>
      <c r="O42" s="53" t="n"/>
      <c r="P42" s="53" t="n"/>
      <c r="Q42" s="53" t="n"/>
      <c r="R42" s="53" t="n"/>
      <c r="S42" s="53" t="n"/>
      <c r="U42" s="63">
        <f>C42</f>
        <v/>
      </c>
      <c r="V42" s="64">
        <f>E42*$V$1*$V$2</f>
        <v/>
      </c>
      <c r="W42" s="64">
        <f>F42*$V$1*$V$2</f>
        <v/>
      </c>
      <c r="X42" s="64">
        <f>G42*$V$1*$V$2</f>
        <v/>
      </c>
      <c r="Y42" s="64">
        <f>H42*$V$1*$V$2</f>
        <v/>
      </c>
      <c r="Z42" s="64">
        <f>I42*$V$1*$V$2</f>
        <v/>
      </c>
      <c r="AA42" s="64">
        <f>J42*$V$1*$V$2</f>
        <v/>
      </c>
      <c r="AB42" s="64">
        <f>K42*$V$1*$V$2</f>
        <v/>
      </c>
      <c r="AC42" s="64">
        <f>L42*$V$1*$V$2</f>
        <v/>
      </c>
      <c r="AD42" s="64">
        <f>M42*$V$1*$V$2</f>
        <v/>
      </c>
      <c r="AE42" s="64">
        <f>N42*$V$1*$V$2</f>
        <v/>
      </c>
      <c r="AF42" s="64">
        <f>O42*$V$1*$V$2</f>
        <v/>
      </c>
      <c r="AG42" s="64">
        <f>P42*$V$1*$V$2</f>
        <v/>
      </c>
      <c r="AH42" s="64">
        <f>Q42*$V$1*$V$2</f>
        <v/>
      </c>
      <c r="AI42" s="64">
        <f>R42*$V$1*$V$2</f>
        <v/>
      </c>
      <c r="AJ42" s="64">
        <f>S42*$V$1*$V$2</f>
        <v/>
      </c>
      <c r="AL42" s="57">
        <f>U42</f>
        <v/>
      </c>
      <c r="AM42" s="56">
        <f>V42</f>
        <v/>
      </c>
      <c r="AN42" s="56">
        <f>W42</f>
        <v/>
      </c>
      <c r="AO42" s="56">
        <f>X42</f>
        <v/>
      </c>
      <c r="AP42" s="56">
        <f>Y42</f>
        <v/>
      </c>
      <c r="AQ42" s="56">
        <f>Z42</f>
        <v/>
      </c>
      <c r="AR42" s="56">
        <f>AA42</f>
        <v/>
      </c>
      <c r="AS42" s="56">
        <f>AB42</f>
        <v/>
      </c>
      <c r="AT42" s="56">
        <f>AC42</f>
        <v/>
      </c>
      <c r="AU42" s="56">
        <f>AD42</f>
        <v/>
      </c>
      <c r="AV42" s="56">
        <f>AE42</f>
        <v/>
      </c>
      <c r="AW42" s="56">
        <f>AF42</f>
        <v/>
      </c>
      <c r="AX42" s="56">
        <f>AG42</f>
        <v/>
      </c>
      <c r="AY42" s="56">
        <f>AH42</f>
        <v/>
      </c>
      <c r="AZ42" s="56">
        <f>AI42</f>
        <v/>
      </c>
      <c r="BA42" s="56">
        <f>AJ42</f>
        <v/>
      </c>
      <c r="BB42" s="65">
        <f>BA42*1.2</f>
        <v/>
      </c>
      <c r="BC42" s="66">
        <f>(1/6*(BK42^0.5)*0.8*$V$2*1000*BI42+2*BN42*BL42*0.8*$V$2*1000/BP42)/1000</f>
        <v/>
      </c>
      <c r="BD42" s="66">
        <f>IF(BR42="",BC42,(1/6*(BK42^0.5)*0.8*$V$2*1000*BI42+2*BQ42*BM42*0.8*$V$2*1000/BS42)/1000)</f>
        <v/>
      </c>
      <c r="BE42" s="44">
        <f>IF(BB42&lt;BC42,"OK",IF(BB42&lt;BD42,"OK","NG"))</f>
        <v/>
      </c>
      <c r="BF42" s="64">
        <f>(5/6*(BK42^0.5)*0.8*$V$2*1000*BI42)/1000</f>
        <v/>
      </c>
      <c r="BG42" s="42">
        <f>IF(BD42&lt;=BF42,"OK","NG")</f>
        <v/>
      </c>
      <c r="BI42" s="57">
        <f>$V$1*1000</f>
        <v/>
      </c>
      <c r="BJ42" s="67">
        <f>AL42</f>
        <v/>
      </c>
      <c r="BK42" s="33" t="n">
        <v>40</v>
      </c>
      <c r="BL42" s="34">
        <f>IF(BO42&lt;=13,400,500)</f>
        <v/>
      </c>
      <c r="BM42" s="34">
        <f>IF(BR42&lt;=13,400,500)</f>
        <v/>
      </c>
      <c r="BN42" s="34">
        <f>VLOOKUP(BO42,$A$1:$B$4,2)</f>
        <v/>
      </c>
      <c r="BO42" s="68" t="n">
        <v>10</v>
      </c>
      <c r="BP42" s="69" t="n">
        <v>250</v>
      </c>
      <c r="BQ42" s="34">
        <f>VLOOKUP(BR42,$A$1:$B$4,2)</f>
        <v/>
      </c>
      <c r="BR42" s="72" t="n">
        <v>10</v>
      </c>
      <c r="BS42" s="73" t="n">
        <v>200</v>
      </c>
    </row>
    <row r="43">
      <c r="C43" s="63">
        <f>C42-1</f>
        <v/>
      </c>
      <c r="D43" s="56" t="n"/>
      <c r="E43" s="53" t="n"/>
      <c r="F43" s="53" t="n"/>
      <c r="G43" s="53" t="n"/>
      <c r="H43" s="53" t="n"/>
      <c r="I43" s="53" t="n"/>
      <c r="J43" s="53" t="n"/>
      <c r="K43" s="53" t="n"/>
      <c r="L43" s="53" t="n"/>
      <c r="M43" s="53" t="n"/>
      <c r="N43" s="53" t="n"/>
      <c r="O43" s="53" t="n"/>
      <c r="P43" s="53" t="n"/>
      <c r="Q43" s="53" t="n"/>
      <c r="R43" s="53" t="n"/>
      <c r="S43" s="53" t="n"/>
      <c r="U43" s="63">
        <f>C43</f>
        <v/>
      </c>
      <c r="V43" s="64">
        <f>E43*$V$1*$V$2</f>
        <v/>
      </c>
      <c r="W43" s="64">
        <f>F43*$V$1*$V$2</f>
        <v/>
      </c>
      <c r="X43" s="64">
        <f>G43*$V$1*$V$2</f>
        <v/>
      </c>
      <c r="Y43" s="64">
        <f>H43*$V$1*$V$2</f>
        <v/>
      </c>
      <c r="Z43" s="64">
        <f>I43*$V$1*$V$2</f>
        <v/>
      </c>
      <c r="AA43" s="64">
        <f>J43*$V$1*$V$2</f>
        <v/>
      </c>
      <c r="AB43" s="64">
        <f>K43*$V$1*$V$2</f>
        <v/>
      </c>
      <c r="AC43" s="64">
        <f>L43*$V$1*$V$2</f>
        <v/>
      </c>
      <c r="AD43" s="64">
        <f>M43*$V$1*$V$2</f>
        <v/>
      </c>
      <c r="AE43" s="64">
        <f>N43*$V$1*$V$2</f>
        <v/>
      </c>
      <c r="AF43" s="64">
        <f>O43*$V$1*$V$2</f>
        <v/>
      </c>
      <c r="AG43" s="64">
        <f>P43*$V$1*$V$2</f>
        <v/>
      </c>
      <c r="AH43" s="64">
        <f>Q43*$V$1*$V$2</f>
        <v/>
      </c>
      <c r="AI43" s="64">
        <f>R43*$V$1*$V$2</f>
        <v/>
      </c>
      <c r="AJ43" s="64">
        <f>S43*$V$1*$V$2</f>
        <v/>
      </c>
      <c r="AL43" s="57">
        <f>U43</f>
        <v/>
      </c>
      <c r="AM43" s="56">
        <f>V43</f>
        <v/>
      </c>
      <c r="AN43" s="56">
        <f>W43</f>
        <v/>
      </c>
      <c r="AO43" s="56">
        <f>X43</f>
        <v/>
      </c>
      <c r="AP43" s="56">
        <f>Y43</f>
        <v/>
      </c>
      <c r="AQ43" s="56">
        <f>Z43</f>
        <v/>
      </c>
      <c r="AR43" s="56">
        <f>AA43</f>
        <v/>
      </c>
      <c r="AS43" s="56">
        <f>AB43</f>
        <v/>
      </c>
      <c r="AT43" s="56">
        <f>AC43</f>
        <v/>
      </c>
      <c r="AU43" s="56">
        <f>AD43</f>
        <v/>
      </c>
      <c r="AV43" s="56">
        <f>AE43</f>
        <v/>
      </c>
      <c r="AW43" s="56">
        <f>AF43</f>
        <v/>
      </c>
      <c r="AX43" s="56">
        <f>AG43</f>
        <v/>
      </c>
      <c r="AY43" s="56">
        <f>AH43</f>
        <v/>
      </c>
      <c r="AZ43" s="56">
        <f>AI43</f>
        <v/>
      </c>
      <c r="BA43" s="56">
        <f>AJ43</f>
        <v/>
      </c>
      <c r="BB43" s="65">
        <f>BA43*1.2</f>
        <v/>
      </c>
      <c r="BC43" s="66">
        <f>(1/6*(BK43^0.5)*0.8*$V$2*1000*BI43+2*BN43*BL43*0.8*$V$2*1000/BP43)/1000</f>
        <v/>
      </c>
      <c r="BD43" s="66">
        <f>IF(BR43="",BC43,(1/6*(BK43^0.5)*0.8*$V$2*1000*BI43+2*BQ43*BM43*0.8*$V$2*1000/BS43)/1000)</f>
        <v/>
      </c>
      <c r="BE43" s="44">
        <f>IF(BB43&lt;BC43,"OK",IF(BB43&lt;BD43,"OK","NG"))</f>
        <v/>
      </c>
      <c r="BF43" s="64">
        <f>(5/6*(BK43^0.5)*0.8*$V$2*1000*BI43)/1000</f>
        <v/>
      </c>
      <c r="BG43" s="42">
        <f>IF(BD43&lt;=BF43,"OK","NG")</f>
        <v/>
      </c>
      <c r="BI43" s="57">
        <f>$V$1*1000</f>
        <v/>
      </c>
      <c r="BJ43" s="67">
        <f>AL43</f>
        <v/>
      </c>
      <c r="BK43" s="33" t="n">
        <v>40</v>
      </c>
      <c r="BL43" s="34">
        <f>IF(BO43&lt;=13,400,500)</f>
        <v/>
      </c>
      <c r="BM43" s="34">
        <f>IF(BR43&lt;=13,400,500)</f>
        <v/>
      </c>
      <c r="BN43" s="34">
        <f>VLOOKUP(BO43,$A$1:$B$4,2)</f>
        <v/>
      </c>
      <c r="BO43" s="68" t="n">
        <v>10</v>
      </c>
      <c r="BP43" s="69" t="n">
        <v>200</v>
      </c>
      <c r="BQ43" s="34">
        <f>VLOOKUP(BR43,$A$1:$B$4,2)</f>
        <v/>
      </c>
      <c r="BR43" s="72" t="n">
        <v>10</v>
      </c>
      <c r="BS43" s="73" t="n">
        <v>200</v>
      </c>
    </row>
    <row r="44">
      <c r="C44" s="63">
        <f>C43-1</f>
        <v/>
      </c>
      <c r="D44" s="56" t="n"/>
      <c r="E44" s="53" t="n"/>
      <c r="F44" s="53" t="n"/>
      <c r="G44" s="53" t="n"/>
      <c r="H44" s="53" t="n"/>
      <c r="I44" s="53" t="n"/>
      <c r="J44" s="53" t="n"/>
      <c r="K44" s="53" t="n"/>
      <c r="L44" s="53" t="n"/>
      <c r="M44" s="53" t="n"/>
      <c r="N44" s="53" t="n"/>
      <c r="O44" s="53" t="n"/>
      <c r="P44" s="53" t="n"/>
      <c r="Q44" s="53" t="n"/>
      <c r="R44" s="53" t="n"/>
      <c r="S44" s="53" t="n"/>
      <c r="U44" s="63">
        <f>C44</f>
        <v/>
      </c>
      <c r="V44" s="64">
        <f>E44*$V$1*$V$2</f>
        <v/>
      </c>
      <c r="W44" s="64">
        <f>F44*$V$1*$V$2</f>
        <v/>
      </c>
      <c r="X44" s="64">
        <f>G44*$V$1*$V$2</f>
        <v/>
      </c>
      <c r="Y44" s="64">
        <f>H44*$V$1*$V$2</f>
        <v/>
      </c>
      <c r="Z44" s="64">
        <f>I44*$V$1*$V$2</f>
        <v/>
      </c>
      <c r="AA44" s="64">
        <f>J44*$V$1*$V$2</f>
        <v/>
      </c>
      <c r="AB44" s="64">
        <f>K44*$V$1*$V$2</f>
        <v/>
      </c>
      <c r="AC44" s="64">
        <f>L44*$V$1*$V$2</f>
        <v/>
      </c>
      <c r="AD44" s="64">
        <f>M44*$V$1*$V$2</f>
        <v/>
      </c>
      <c r="AE44" s="64">
        <f>N44*$V$1*$V$2</f>
        <v/>
      </c>
      <c r="AF44" s="64">
        <f>O44*$V$1*$V$2</f>
        <v/>
      </c>
      <c r="AG44" s="64">
        <f>P44*$V$1*$V$2</f>
        <v/>
      </c>
      <c r="AH44" s="64">
        <f>Q44*$V$1*$V$2</f>
        <v/>
      </c>
      <c r="AI44" s="64">
        <f>R44*$V$1*$V$2</f>
        <v/>
      </c>
      <c r="AJ44" s="64">
        <f>S44*$V$1*$V$2</f>
        <v/>
      </c>
      <c r="AL44" s="57">
        <f>U44</f>
        <v/>
      </c>
      <c r="AM44" s="56">
        <f>V44</f>
        <v/>
      </c>
      <c r="AN44" s="56">
        <f>W44</f>
        <v/>
      </c>
      <c r="AO44" s="56">
        <f>X44</f>
        <v/>
      </c>
      <c r="AP44" s="56">
        <f>Y44</f>
        <v/>
      </c>
      <c r="AQ44" s="56">
        <f>Z44</f>
        <v/>
      </c>
      <c r="AR44" s="56">
        <f>AA44</f>
        <v/>
      </c>
      <c r="AS44" s="56">
        <f>AB44</f>
        <v/>
      </c>
      <c r="AT44" s="56">
        <f>AC44</f>
        <v/>
      </c>
      <c r="AU44" s="56">
        <f>AD44</f>
        <v/>
      </c>
      <c r="AV44" s="56">
        <f>AE44</f>
        <v/>
      </c>
      <c r="AW44" s="56">
        <f>AF44</f>
        <v/>
      </c>
      <c r="AX44" s="56">
        <f>AG44</f>
        <v/>
      </c>
      <c r="AY44" s="56">
        <f>AH44</f>
        <v/>
      </c>
      <c r="AZ44" s="56">
        <f>AI44</f>
        <v/>
      </c>
      <c r="BA44" s="56">
        <f>AJ44</f>
        <v/>
      </c>
      <c r="BB44" s="65">
        <f>BA44*1.2</f>
        <v/>
      </c>
      <c r="BC44" s="66">
        <f>(1/6*(BK44^0.5)*0.8*$V$2*1000*BI44+2*BN44*BL44*0.8*$V$2*1000/BP44)/1000</f>
        <v/>
      </c>
      <c r="BD44" s="66">
        <f>IF(BR44="",BC44,(1/6*(BK44^0.5)*0.8*$V$2*1000*BI44+2*BQ44*BM44*0.8*$V$2*1000/BS44)/1000)</f>
        <v/>
      </c>
      <c r="BE44" s="44">
        <f>IF(BB44&lt;BC44,"OK",IF(BB44&lt;BD44,"OK","NG"))</f>
        <v/>
      </c>
      <c r="BF44" s="64">
        <f>(5/6*(BK44^0.5)*0.8*$V$2*1000*BI44)/1000</f>
        <v/>
      </c>
      <c r="BG44" s="42">
        <f>IF(BD44&lt;=BF44,"OK","NG")</f>
        <v/>
      </c>
      <c r="BI44" s="57">
        <f>$V$1*1000</f>
        <v/>
      </c>
      <c r="BJ44" s="67">
        <f>AL44</f>
        <v/>
      </c>
      <c r="BK44" s="33" t="n">
        <v>40</v>
      </c>
      <c r="BL44" s="34">
        <f>IF(BO44&lt;=13,400,500)</f>
        <v/>
      </c>
      <c r="BM44" s="34">
        <f>IF(BR44&lt;=13,400,500)</f>
        <v/>
      </c>
      <c r="BN44" s="34">
        <f>VLOOKUP(BO44,$A$1:$B$4,2)</f>
        <v/>
      </c>
      <c r="BO44" s="68" t="n">
        <v>10</v>
      </c>
      <c r="BP44" s="69" t="n">
        <v>200</v>
      </c>
      <c r="BQ44" s="34">
        <f>VLOOKUP(BR44,$A$1:$B$4,2)</f>
        <v/>
      </c>
      <c r="BR44" s="72" t="n">
        <v>10</v>
      </c>
      <c r="BS44" s="73" t="n">
        <v>200</v>
      </c>
    </row>
    <row r="45">
      <c r="C45" s="63">
        <f>C44-1</f>
        <v/>
      </c>
      <c r="D45" s="63" t="n"/>
      <c r="E45" s="53" t="n"/>
      <c r="F45" s="53" t="n"/>
      <c r="G45" s="53" t="n"/>
      <c r="H45" s="53" t="n"/>
      <c r="I45" s="53" t="n"/>
      <c r="J45" s="53" t="n"/>
      <c r="K45" s="53" t="n"/>
      <c r="L45" s="53" t="n"/>
      <c r="M45" s="53" t="n"/>
      <c r="N45" s="53" t="n"/>
      <c r="O45" s="53" t="n"/>
      <c r="P45" s="53" t="n"/>
      <c r="Q45" s="53" t="n"/>
      <c r="R45" s="53" t="n"/>
      <c r="S45" s="53" t="n"/>
      <c r="U45" s="63">
        <f>C45</f>
        <v/>
      </c>
      <c r="V45" s="64">
        <f>E45*$V$1*$V$2</f>
        <v/>
      </c>
      <c r="W45" s="64">
        <f>F45*$V$1*$V$2</f>
        <v/>
      </c>
      <c r="X45" s="64">
        <f>G45*$V$1*$V$2</f>
        <v/>
      </c>
      <c r="Y45" s="64">
        <f>H45*$V$1*$V$2</f>
        <v/>
      </c>
      <c r="Z45" s="64">
        <f>I45*$V$1*$V$2</f>
        <v/>
      </c>
      <c r="AA45" s="64">
        <f>J45*$V$1*$V$2</f>
        <v/>
      </c>
      <c r="AB45" s="64">
        <f>K45*$V$1*$V$2</f>
        <v/>
      </c>
      <c r="AC45" s="64">
        <f>L45*$V$1*$V$2</f>
        <v/>
      </c>
      <c r="AD45" s="64">
        <f>M45*$V$1*$V$2</f>
        <v/>
      </c>
      <c r="AE45" s="64">
        <f>N45*$V$1*$V$2</f>
        <v/>
      </c>
      <c r="AF45" s="64">
        <f>O45*$V$1*$V$2</f>
        <v/>
      </c>
      <c r="AG45" s="64">
        <f>P45*$V$1*$V$2</f>
        <v/>
      </c>
      <c r="AH45" s="64">
        <f>Q45*$V$1*$V$2</f>
        <v/>
      </c>
      <c r="AI45" s="64">
        <f>R45*$V$1*$V$2</f>
        <v/>
      </c>
      <c r="AJ45" s="64">
        <f>S45*$V$1*$V$2</f>
        <v/>
      </c>
      <c r="AL45" s="57">
        <f>U45</f>
        <v/>
      </c>
      <c r="AM45" s="56">
        <f>V45</f>
        <v/>
      </c>
      <c r="AN45" s="56">
        <f>W45</f>
        <v/>
      </c>
      <c r="AO45" s="56">
        <f>X45</f>
        <v/>
      </c>
      <c r="AP45" s="56">
        <f>Y45</f>
        <v/>
      </c>
      <c r="AQ45" s="56">
        <f>Z45</f>
        <v/>
      </c>
      <c r="AR45" s="56">
        <f>AA45</f>
        <v/>
      </c>
      <c r="AS45" s="56">
        <f>AB45</f>
        <v/>
      </c>
      <c r="AT45" s="56">
        <f>AC45</f>
        <v/>
      </c>
      <c r="AU45" s="56">
        <f>AD45</f>
        <v/>
      </c>
      <c r="AV45" s="56">
        <f>AE45</f>
        <v/>
      </c>
      <c r="AW45" s="56">
        <f>AF45</f>
        <v/>
      </c>
      <c r="AX45" s="56">
        <f>AG45</f>
        <v/>
      </c>
      <c r="AY45" s="56">
        <f>AH45</f>
        <v/>
      </c>
      <c r="AZ45" s="56">
        <f>AI45</f>
        <v/>
      </c>
      <c r="BA45" s="56">
        <f>AJ45</f>
        <v/>
      </c>
      <c r="BB45" s="65">
        <f>BA45*1.2</f>
        <v/>
      </c>
      <c r="BC45" s="66">
        <f>(1/6*(BK45^0.5)*0.8*$V$2*1000*BI45+2*BN45*BL45*0.8*$V$2*1000/BP45)/1000</f>
        <v/>
      </c>
      <c r="BD45" s="66">
        <f>IF(BR45="",BC45,(1/6*(BK45^0.5)*0.8*$V$2*1000*BI45+2*BQ45*BM45*0.8*$V$2*1000/BS45)/1000)</f>
        <v/>
      </c>
      <c r="BE45" s="44">
        <f>IF(BB45&lt;BC45,"OK",IF(BB45&lt;BD45,"OK","NG"))</f>
        <v/>
      </c>
      <c r="BF45" s="64">
        <f>(5/6*(BK45^0.5)*0.8*$V$2*1000*BI45)/1000</f>
        <v/>
      </c>
      <c r="BG45" s="42">
        <f>IF(BD45&lt;=BF45,"OK","NG")</f>
        <v/>
      </c>
      <c r="BI45" s="57">
        <f>$V$1*1000</f>
        <v/>
      </c>
      <c r="BJ45" s="67">
        <f>AL45</f>
        <v/>
      </c>
      <c r="BK45" s="33" t="n">
        <v>40</v>
      </c>
      <c r="BL45" s="34">
        <f>IF(BO45&lt;=13,400,500)</f>
        <v/>
      </c>
      <c r="BM45" s="34">
        <f>IF(BR45&lt;=13,400,500)</f>
        <v/>
      </c>
      <c r="BN45" s="34">
        <f>VLOOKUP(BO45,$A$1:$B$4,2)</f>
        <v/>
      </c>
      <c r="BO45" s="68" t="n">
        <v>10</v>
      </c>
      <c r="BP45" s="69" t="n">
        <v>200</v>
      </c>
      <c r="BQ45" s="34">
        <f>VLOOKUP(BR45,$A$1:$B$4,2)</f>
        <v/>
      </c>
      <c r="BR45" s="72" t="n">
        <v>10</v>
      </c>
      <c r="BS45" s="73" t="n">
        <v>200</v>
      </c>
    </row>
    <row r="46">
      <c r="C46" s="63">
        <f>C45-1</f>
        <v/>
      </c>
      <c r="D46" s="63" t="n"/>
      <c r="E46" s="53" t="n"/>
      <c r="F46" s="53" t="n"/>
      <c r="G46" s="53" t="n"/>
      <c r="H46" s="53" t="n"/>
      <c r="I46" s="53" t="n"/>
      <c r="J46" s="53" t="n"/>
      <c r="K46" s="53" t="n"/>
      <c r="L46" s="53" t="n"/>
      <c r="M46" s="53" t="n"/>
      <c r="N46" s="53" t="n"/>
      <c r="O46" s="53" t="n"/>
      <c r="P46" s="53" t="n"/>
      <c r="Q46" s="53" t="n"/>
      <c r="R46" s="53" t="n"/>
      <c r="S46" s="53" t="n"/>
      <c r="U46" s="63">
        <f>C46</f>
        <v/>
      </c>
      <c r="V46" s="64">
        <f>E46*$V$1*$V$2</f>
        <v/>
      </c>
      <c r="W46" s="64">
        <f>F46*$V$1*$V$2</f>
        <v/>
      </c>
      <c r="X46" s="64">
        <f>G46*$V$1*$V$2</f>
        <v/>
      </c>
      <c r="Y46" s="64">
        <f>H46*$V$1*$V$2</f>
        <v/>
      </c>
      <c r="Z46" s="64">
        <f>I46*$V$1*$V$2</f>
        <v/>
      </c>
      <c r="AA46" s="64">
        <f>J46*$V$1*$V$2</f>
        <v/>
      </c>
      <c r="AB46" s="64">
        <f>K46*$V$1*$V$2</f>
        <v/>
      </c>
      <c r="AC46" s="64">
        <f>L46*$V$1*$V$2</f>
        <v/>
      </c>
      <c r="AD46" s="64">
        <f>M46*$V$1*$V$2</f>
        <v/>
      </c>
      <c r="AE46" s="64">
        <f>N46*$V$1*$V$2</f>
        <v/>
      </c>
      <c r="AF46" s="64">
        <f>O46*$V$1*$V$2</f>
        <v/>
      </c>
      <c r="AG46" s="64">
        <f>P46*$V$1*$V$2</f>
        <v/>
      </c>
      <c r="AH46" s="64">
        <f>Q46*$V$1*$V$2</f>
        <v/>
      </c>
      <c r="AI46" s="64">
        <f>R46*$V$1*$V$2</f>
        <v/>
      </c>
      <c r="AJ46" s="64">
        <f>S46*$V$1*$V$2</f>
        <v/>
      </c>
      <c r="AL46" s="57">
        <f>U46</f>
        <v/>
      </c>
      <c r="AM46" s="56">
        <f>V46</f>
        <v/>
      </c>
      <c r="AN46" s="56">
        <f>W46</f>
        <v/>
      </c>
      <c r="AO46" s="56">
        <f>X46</f>
        <v/>
      </c>
      <c r="AP46" s="56">
        <f>Y46</f>
        <v/>
      </c>
      <c r="AQ46" s="56">
        <f>Z46</f>
        <v/>
      </c>
      <c r="AR46" s="56">
        <f>AA46</f>
        <v/>
      </c>
      <c r="AS46" s="56">
        <f>AB46</f>
        <v/>
      </c>
      <c r="AT46" s="56">
        <f>AC46</f>
        <v/>
      </c>
      <c r="AU46" s="56">
        <f>AD46</f>
        <v/>
      </c>
      <c r="AV46" s="56">
        <f>AE46</f>
        <v/>
      </c>
      <c r="AW46" s="56">
        <f>AF46</f>
        <v/>
      </c>
      <c r="AX46" s="56">
        <f>AG46</f>
        <v/>
      </c>
      <c r="AY46" s="56">
        <f>AH46</f>
        <v/>
      </c>
      <c r="AZ46" s="56">
        <f>AI46</f>
        <v/>
      </c>
      <c r="BA46" s="56">
        <f>AJ46</f>
        <v/>
      </c>
      <c r="BB46" s="65">
        <f>BA46*1.2</f>
        <v/>
      </c>
      <c r="BC46" s="66">
        <f>(1/6*(BK46^0.5)*0.8*$V$2*1000*BI46+2*BN46*BL46*0.8*$V$2*1000/BP46)/1000</f>
        <v/>
      </c>
      <c r="BD46" s="66">
        <f>IF(BR46="",BC46,(1/6*(BK46^0.5)*0.8*$V$2*1000*BI46+2*BQ46*BM46*0.8*$V$2*1000/BS46)/1000)</f>
        <v/>
      </c>
      <c r="BE46" s="44">
        <f>IF(BB46&lt;BC46,"OK",IF(BB46&lt;BD46,"OK","NG"))</f>
        <v/>
      </c>
      <c r="BF46" s="64">
        <f>(5/6*(BK46^0.5)*0.8*$V$2*1000*BI46)/1000</f>
        <v/>
      </c>
      <c r="BG46" s="42">
        <f>IF(BD46&lt;=BF46,"OK","NG")</f>
        <v/>
      </c>
      <c r="BI46" s="57">
        <f>$V$1*1000</f>
        <v/>
      </c>
      <c r="BJ46" s="67">
        <f>AL46</f>
        <v/>
      </c>
      <c r="BK46" s="33" t="n">
        <v>40</v>
      </c>
      <c r="BL46" s="34">
        <f>IF(BO46&lt;=13,400,500)</f>
        <v/>
      </c>
      <c r="BM46" s="34">
        <f>IF(BR46&lt;=13,400,500)</f>
        <v/>
      </c>
      <c r="BN46" s="34">
        <f>VLOOKUP(BO46,$A$1:$B$4,2)</f>
        <v/>
      </c>
      <c r="BO46" s="68" t="n">
        <v>10</v>
      </c>
      <c r="BP46" s="69" t="n">
        <v>150</v>
      </c>
      <c r="BQ46" s="34">
        <f>VLOOKUP(BR46,$A$1:$B$4,2)</f>
        <v/>
      </c>
      <c r="BR46" s="72" t="n"/>
      <c r="BS46" s="74" t="n"/>
    </row>
    <row r="47">
      <c r="C47" s="63">
        <f>C46-1</f>
        <v/>
      </c>
      <c r="D47" s="63" t="n"/>
      <c r="E47" s="53" t="n"/>
      <c r="F47" s="53" t="n"/>
      <c r="G47" s="53" t="n"/>
      <c r="H47" s="53" t="n"/>
      <c r="I47" s="53" t="n"/>
      <c r="J47" s="53" t="n"/>
      <c r="K47" s="53" t="n"/>
      <c r="L47" s="53" t="n"/>
      <c r="M47" s="53" t="n"/>
      <c r="N47" s="53" t="n"/>
      <c r="O47" s="53" t="n"/>
      <c r="P47" s="53" t="n"/>
      <c r="Q47" s="53" t="n"/>
      <c r="R47" s="53" t="n"/>
      <c r="S47" s="53" t="n"/>
      <c r="U47" s="63">
        <f>C47</f>
        <v/>
      </c>
      <c r="V47" s="64">
        <f>E47*$V$1*$V$2</f>
        <v/>
      </c>
      <c r="W47" s="64">
        <f>F47*$V$1*$V$2</f>
        <v/>
      </c>
      <c r="X47" s="64">
        <f>G47*$V$1*$V$2</f>
        <v/>
      </c>
      <c r="Y47" s="64">
        <f>H47*$V$1*$V$2</f>
        <v/>
      </c>
      <c r="Z47" s="64">
        <f>I47*$V$1*$V$2</f>
        <v/>
      </c>
      <c r="AA47" s="64">
        <f>J47*$V$1*$V$2</f>
        <v/>
      </c>
      <c r="AB47" s="64">
        <f>K47*$V$1*$V$2</f>
        <v/>
      </c>
      <c r="AC47" s="64">
        <f>L47*$V$1*$V$2</f>
        <v/>
      </c>
      <c r="AD47" s="64">
        <f>M47*$V$1*$V$2</f>
        <v/>
      </c>
      <c r="AE47" s="64">
        <f>N47*$V$1*$V$2</f>
        <v/>
      </c>
      <c r="AF47" s="64">
        <f>O47*$V$1*$V$2</f>
        <v/>
      </c>
      <c r="AG47" s="64">
        <f>P47*$V$1*$V$2</f>
        <v/>
      </c>
      <c r="AH47" s="64">
        <f>Q47*$V$1*$V$2</f>
        <v/>
      </c>
      <c r="AI47" s="64">
        <f>R47*$V$1*$V$2</f>
        <v/>
      </c>
      <c r="AJ47" s="64">
        <f>S47*$V$1*$V$2</f>
        <v/>
      </c>
      <c r="AL47" s="57">
        <f>U47</f>
        <v/>
      </c>
      <c r="AM47" s="56">
        <f>V47</f>
        <v/>
      </c>
      <c r="AN47" s="56">
        <f>W47</f>
        <v/>
      </c>
      <c r="AO47" s="56">
        <f>X47</f>
        <v/>
      </c>
      <c r="AP47" s="56">
        <f>Y47</f>
        <v/>
      </c>
      <c r="AQ47" s="56">
        <f>Z47</f>
        <v/>
      </c>
      <c r="AR47" s="56">
        <f>AA47</f>
        <v/>
      </c>
      <c r="AS47" s="56">
        <f>AB47</f>
        <v/>
      </c>
      <c r="AT47" s="56">
        <f>AC47</f>
        <v/>
      </c>
      <c r="AU47" s="56">
        <f>AD47</f>
        <v/>
      </c>
      <c r="AV47" s="56">
        <f>AE47</f>
        <v/>
      </c>
      <c r="AW47" s="56">
        <f>AF47</f>
        <v/>
      </c>
      <c r="AX47" s="56">
        <f>AG47</f>
        <v/>
      </c>
      <c r="AY47" s="56">
        <f>AH47</f>
        <v/>
      </c>
      <c r="AZ47" s="56">
        <f>AI47</f>
        <v/>
      </c>
      <c r="BA47" s="56">
        <f>AJ47</f>
        <v/>
      </c>
      <c r="BB47" s="65">
        <f>BA47*1.2</f>
        <v/>
      </c>
      <c r="BC47" s="66">
        <f>(1/6*(BK47^0.5)*0.8*$V$2*1000*BI47+2*BN47*BL47*0.8*$V$2*1000/BP47)/1000</f>
        <v/>
      </c>
      <c r="BD47" s="66">
        <f>IF(BR47="",BC47,(1/6*(BK47^0.5)*0.8*$V$2*1000*BI47+2*BQ47*BM47*0.8*$V$2*1000/BS47)/1000)</f>
        <v/>
      </c>
      <c r="BE47" s="44">
        <f>IF(BB47&lt;BC47,"OK",IF(BB47&lt;BD47,"OK","NG"))</f>
        <v/>
      </c>
      <c r="BF47" s="64">
        <f>(5/6*(BK47^0.5)*0.8*$V$2*1000*BI47)/1000</f>
        <v/>
      </c>
      <c r="BG47" s="42">
        <f>IF(BD47&lt;=BF47,"OK","NG")</f>
        <v/>
      </c>
      <c r="BI47" s="57">
        <f>$V$1*1000</f>
        <v/>
      </c>
      <c r="BJ47" s="67">
        <f>AL47</f>
        <v/>
      </c>
      <c r="BK47" s="33" t="n">
        <v>40</v>
      </c>
      <c r="BL47" s="34">
        <f>IF(BO47&lt;=13,400,500)</f>
        <v/>
      </c>
      <c r="BM47" s="34">
        <f>IF(BR47&lt;=13,400,500)</f>
        <v/>
      </c>
      <c r="BN47" s="34">
        <f>VLOOKUP(BO47,$A$1:$B$4,2)</f>
        <v/>
      </c>
      <c r="BO47" s="68" t="n">
        <v>10</v>
      </c>
      <c r="BP47" s="69" t="n">
        <v>150</v>
      </c>
      <c r="BQ47" s="34">
        <f>VLOOKUP(BR47,$A$1:$B$4,2)</f>
        <v/>
      </c>
      <c r="BR47" s="72" t="n">
        <v>13</v>
      </c>
      <c r="BS47" s="74" t="n">
        <v>200</v>
      </c>
    </row>
    <row r="48">
      <c r="C48" s="63">
        <f>C47-1</f>
        <v/>
      </c>
      <c r="D48" s="63" t="n"/>
      <c r="E48" s="53" t="n"/>
      <c r="F48" s="53" t="n"/>
      <c r="G48" s="53" t="n"/>
      <c r="H48" s="53" t="n"/>
      <c r="I48" s="53" t="n"/>
      <c r="J48" s="53" t="n"/>
      <c r="K48" s="53" t="n"/>
      <c r="L48" s="53" t="n"/>
      <c r="M48" s="53" t="n"/>
      <c r="N48" s="53" t="n"/>
      <c r="O48" s="53" t="n"/>
      <c r="P48" s="53" t="n"/>
      <c r="Q48" s="53" t="n"/>
      <c r="R48" s="53" t="n"/>
      <c r="S48" s="53" t="n"/>
      <c r="U48" s="63">
        <f>C48</f>
        <v/>
      </c>
      <c r="V48" s="64">
        <f>E48*$V$1*$V$2</f>
        <v/>
      </c>
      <c r="W48" s="64">
        <f>F48*$V$1*$V$2</f>
        <v/>
      </c>
      <c r="X48" s="64">
        <f>G48*$V$1*$V$2</f>
        <v/>
      </c>
      <c r="Y48" s="64">
        <f>H48*$V$1*$V$2</f>
        <v/>
      </c>
      <c r="Z48" s="64">
        <f>I48*$V$1*$V$2</f>
        <v/>
      </c>
      <c r="AA48" s="64">
        <f>J48*$V$1*$V$2</f>
        <v/>
      </c>
      <c r="AB48" s="64">
        <f>K48*$V$1*$V$2</f>
        <v/>
      </c>
      <c r="AC48" s="64">
        <f>L48*$V$1*$V$2</f>
        <v/>
      </c>
      <c r="AD48" s="64">
        <f>M48*$V$1*$V$2</f>
        <v/>
      </c>
      <c r="AE48" s="64">
        <f>N48*$V$1*$V$2</f>
        <v/>
      </c>
      <c r="AF48" s="64">
        <f>O48*$V$1*$V$2</f>
        <v/>
      </c>
      <c r="AG48" s="64">
        <f>P48*$V$1*$V$2</f>
        <v/>
      </c>
      <c r="AH48" s="64">
        <f>Q48*$V$1*$V$2</f>
        <v/>
      </c>
      <c r="AI48" s="64">
        <f>R48*$V$1*$V$2</f>
        <v/>
      </c>
      <c r="AJ48" s="64">
        <f>S48*$V$1*$V$2</f>
        <v/>
      </c>
      <c r="AL48" s="57">
        <f>U48</f>
        <v/>
      </c>
      <c r="AM48" s="56">
        <f>V48</f>
        <v/>
      </c>
      <c r="AN48" s="56">
        <f>W48</f>
        <v/>
      </c>
      <c r="AO48" s="56">
        <f>X48</f>
        <v/>
      </c>
      <c r="AP48" s="56">
        <f>Y48</f>
        <v/>
      </c>
      <c r="AQ48" s="56">
        <f>Z48</f>
        <v/>
      </c>
      <c r="AR48" s="56">
        <f>AA48</f>
        <v/>
      </c>
      <c r="AS48" s="56">
        <f>AB48</f>
        <v/>
      </c>
      <c r="AT48" s="56">
        <f>AC48</f>
        <v/>
      </c>
      <c r="AU48" s="56">
        <f>AD48</f>
        <v/>
      </c>
      <c r="AV48" s="56">
        <f>AE48</f>
        <v/>
      </c>
      <c r="AW48" s="56">
        <f>AF48</f>
        <v/>
      </c>
      <c r="AX48" s="56">
        <f>AG48</f>
        <v/>
      </c>
      <c r="AY48" s="56">
        <f>AH48</f>
        <v/>
      </c>
      <c r="AZ48" s="56">
        <f>AI48</f>
        <v/>
      </c>
      <c r="BA48" s="56">
        <f>AJ48</f>
        <v/>
      </c>
      <c r="BB48" s="65">
        <f>BA48*1.2</f>
        <v/>
      </c>
      <c r="BC48" s="66">
        <f>(1/6*(BK48^0.5)*0.8*$V$2*1000*BI48+2*BN48*BL48*0.8*$V$2*1000/BP48)/1000</f>
        <v/>
      </c>
      <c r="BD48" s="66">
        <f>IF(BR48="",BC48,(1/6*(BK48^0.5)*0.8*$V$2*1000*BI48+2*BQ48*BM48*0.8*$V$2*1000/BS48)/1000)</f>
        <v/>
      </c>
      <c r="BE48" s="44">
        <f>IF(BB48&lt;BC48,"OK",IF(BB48&lt;BD48,"OK","NG"))</f>
        <v/>
      </c>
      <c r="BF48" s="64">
        <f>(5/6*(BK48^0.5)*0.8*$V$2*1000*BI48)/1000</f>
        <v/>
      </c>
      <c r="BG48" s="42">
        <f>IF(BD48&lt;=BF48,"OK","NG")</f>
        <v/>
      </c>
      <c r="BI48" s="57">
        <f>$V$1*1000</f>
        <v/>
      </c>
      <c r="BJ48" s="67" t="inlineStr">
        <is>
          <t>PIT</t>
        </is>
      </c>
      <c r="BK48" s="33" t="n">
        <v>40</v>
      </c>
      <c r="BL48" s="34">
        <f>IF(BO48&lt;=13,400,500)</f>
        <v/>
      </c>
      <c r="BM48" s="34">
        <f>IF(BR48&lt;=13,400,500)</f>
        <v/>
      </c>
      <c r="BN48" s="34">
        <f>VLOOKUP(BO48,$A$1:$B$4,2)</f>
        <v/>
      </c>
      <c r="BO48" s="68" t="n">
        <v>10</v>
      </c>
      <c r="BP48" s="69" t="n">
        <v>150</v>
      </c>
      <c r="BQ48" s="34">
        <f>VLOOKUP(BR48,$A$1:$B$4,2)</f>
        <v/>
      </c>
      <c r="BR48" s="72" t="n">
        <v>13</v>
      </c>
      <c r="BS48" s="74" t="n">
        <v>200</v>
      </c>
    </row>
    <row r="49">
      <c r="C49" s="63">
        <f>C48-1</f>
        <v/>
      </c>
      <c r="D49" s="63" t="n"/>
      <c r="E49" s="53" t="n"/>
      <c r="F49" s="53" t="n"/>
      <c r="G49" s="53" t="n"/>
      <c r="H49" s="53" t="n"/>
      <c r="I49" s="53" t="n"/>
      <c r="J49" s="53" t="n"/>
      <c r="K49" s="53" t="n"/>
      <c r="L49" s="53" t="n"/>
      <c r="M49" s="53" t="n"/>
      <c r="N49" s="53" t="n"/>
      <c r="O49" s="53" t="n"/>
      <c r="P49" s="53" t="n"/>
      <c r="Q49" s="53" t="n"/>
      <c r="R49" s="53" t="n"/>
      <c r="S49" s="53" t="n"/>
      <c r="U49" s="63">
        <f>C49</f>
        <v/>
      </c>
      <c r="V49" s="64">
        <f>E49*$V$1*$V$2</f>
        <v/>
      </c>
      <c r="W49" s="64">
        <f>F49*$V$1*$V$2</f>
        <v/>
      </c>
      <c r="X49" s="64">
        <f>G49*$V$1*$V$2</f>
        <v/>
      </c>
      <c r="Y49" s="64">
        <f>H49*$V$1*$V$2</f>
        <v/>
      </c>
      <c r="Z49" s="64">
        <f>I49*$V$1*$V$2</f>
        <v/>
      </c>
      <c r="AA49" s="64">
        <f>J49*$V$1*$V$2</f>
        <v/>
      </c>
      <c r="AB49" s="64">
        <f>K49*$V$1*$V$2</f>
        <v/>
      </c>
      <c r="AC49" s="64">
        <f>L49*$V$1*$V$2</f>
        <v/>
      </c>
      <c r="AD49" s="64">
        <f>M49*$V$1*$V$2</f>
        <v/>
      </c>
      <c r="AE49" s="64">
        <f>N49*$V$1*$V$2</f>
        <v/>
      </c>
      <c r="AF49" s="64">
        <f>O49*$V$1*$V$2</f>
        <v/>
      </c>
      <c r="AG49" s="64">
        <f>P49*$V$1*$V$2</f>
        <v/>
      </c>
      <c r="AH49" s="64">
        <f>Q49*$V$1*$V$2</f>
        <v/>
      </c>
      <c r="AI49" s="64">
        <f>R49*$V$1*$V$2</f>
        <v/>
      </c>
      <c r="AJ49" s="64">
        <f>S49*$V$1*$V$2</f>
        <v/>
      </c>
      <c r="AL49" s="57">
        <f>U49</f>
        <v/>
      </c>
      <c r="AM49" s="56">
        <f>V49</f>
        <v/>
      </c>
      <c r="AN49" s="56">
        <f>W49</f>
        <v/>
      </c>
      <c r="AO49" s="56">
        <f>X49</f>
        <v/>
      </c>
      <c r="AP49" s="56">
        <f>Y49</f>
        <v/>
      </c>
      <c r="AQ49" s="56">
        <f>Z49</f>
        <v/>
      </c>
      <c r="AR49" s="56">
        <f>AA49</f>
        <v/>
      </c>
      <c r="AS49" s="56">
        <f>AB49</f>
        <v/>
      </c>
      <c r="AT49" s="56">
        <f>AC49</f>
        <v/>
      </c>
      <c r="AU49" s="56">
        <f>AD49</f>
        <v/>
      </c>
      <c r="AV49" s="56">
        <f>AE49</f>
        <v/>
      </c>
      <c r="AW49" s="56">
        <f>AF49</f>
        <v/>
      </c>
      <c r="AX49" s="56">
        <f>AG49</f>
        <v/>
      </c>
      <c r="AY49" s="56">
        <f>AH49</f>
        <v/>
      </c>
      <c r="AZ49" s="56">
        <f>AI49</f>
        <v/>
      </c>
      <c r="BA49" s="56">
        <f>AJ49</f>
        <v/>
      </c>
      <c r="BB49" s="65">
        <f>BA49*1.2</f>
        <v/>
      </c>
      <c r="BC49" s="66">
        <f>(1/6*(BK49^0.5)*0.8*$V$2*1000*BI49+2*BN49*BL49*0.8*$V$2*1000/BP49)/1000</f>
        <v/>
      </c>
      <c r="BD49" s="66">
        <f>IF(BR49="",BC49,(1/6*(BK49^0.5)*0.8*$V$2*1000*BI49+2*BQ49*BM49*0.8*$V$2*1000/BS49)/1000)</f>
        <v/>
      </c>
      <c r="BE49" s="44">
        <f>IF(BB49&lt;BC49,"OK",IF(BB49&lt;BD49,"OK","NG"))</f>
        <v/>
      </c>
      <c r="BF49" s="64">
        <f>(5/6*(BK49^0.5)*0.8*$V$2*1000*BI49)/1000</f>
        <v/>
      </c>
      <c r="BG49" s="42">
        <f>IF(BD49&lt;=BF49,"OK","NG")</f>
        <v/>
      </c>
      <c r="BI49" s="57">
        <f>$V$1*1000</f>
        <v/>
      </c>
      <c r="BJ49" s="67" t="n">
        <v>2</v>
      </c>
      <c r="BK49" s="33" t="n">
        <v>45</v>
      </c>
      <c r="BL49" s="34">
        <f>IF(BO49&lt;=13,400,500)</f>
        <v/>
      </c>
      <c r="BM49" s="34">
        <f>IF(BR49&lt;=13,400,500)</f>
        <v/>
      </c>
      <c r="BN49" s="34">
        <f>VLOOKUP(BO49,$A$1:$B$4,2)</f>
        <v/>
      </c>
      <c r="BO49" s="68" t="n">
        <v>13</v>
      </c>
      <c r="BP49" s="69" t="n">
        <v>150</v>
      </c>
      <c r="BQ49" s="34">
        <f>VLOOKUP(BR49,$A$1:$B$4,2)</f>
        <v/>
      </c>
      <c r="BR49" s="68" t="n"/>
      <c r="BS49" s="69" t="n"/>
    </row>
    <row r="50">
      <c r="C50" s="63">
        <f>C49-1</f>
        <v/>
      </c>
      <c r="D50" s="63" t="n"/>
      <c r="E50" s="53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U50" s="63">
        <f>C50</f>
        <v/>
      </c>
      <c r="V50" s="64">
        <f>E50*$V$1*$V$2</f>
        <v/>
      </c>
      <c r="W50" s="64">
        <f>F50*$V$1*$V$2</f>
        <v/>
      </c>
      <c r="X50" s="64">
        <f>G50*$V$1*$V$2</f>
        <v/>
      </c>
      <c r="Y50" s="64">
        <f>H50*$V$1*$V$2</f>
        <v/>
      </c>
      <c r="Z50" s="64">
        <f>I50*$V$1*$V$2</f>
        <v/>
      </c>
      <c r="AA50" s="64">
        <f>J50*$V$1*$V$2</f>
        <v/>
      </c>
      <c r="AB50" s="64">
        <f>K50*$V$1*$V$2</f>
        <v/>
      </c>
      <c r="AC50" s="64">
        <f>L50*$V$1*$V$2</f>
        <v/>
      </c>
      <c r="AD50" s="64">
        <f>M50*$V$1*$V$2</f>
        <v/>
      </c>
      <c r="AE50" s="64">
        <f>N50*$V$1*$V$2</f>
        <v/>
      </c>
      <c r="AF50" s="64">
        <f>O50*$V$1*$V$2</f>
        <v/>
      </c>
      <c r="AG50" s="64">
        <f>P50*$V$1*$V$2</f>
        <v/>
      </c>
      <c r="AH50" s="64">
        <f>Q50*$V$1*$V$2</f>
        <v/>
      </c>
      <c r="AI50" s="64">
        <f>R50*$V$1*$V$2</f>
        <v/>
      </c>
      <c r="AJ50" s="64">
        <f>S50*$V$1*$V$2</f>
        <v/>
      </c>
      <c r="AL50" s="57">
        <f>U50</f>
        <v/>
      </c>
      <c r="AM50" s="56">
        <f>V50</f>
        <v/>
      </c>
      <c r="AN50" s="56">
        <f>W50</f>
        <v/>
      </c>
      <c r="AO50" s="56">
        <f>X50</f>
        <v/>
      </c>
      <c r="AP50" s="56">
        <f>Y50</f>
        <v/>
      </c>
      <c r="AQ50" s="56">
        <f>Z50</f>
        <v/>
      </c>
      <c r="AR50" s="56">
        <f>AA50</f>
        <v/>
      </c>
      <c r="AS50" s="56">
        <f>AB50</f>
        <v/>
      </c>
      <c r="AT50" s="56">
        <f>AC50</f>
        <v/>
      </c>
      <c r="AU50" s="56">
        <f>AD50</f>
        <v/>
      </c>
      <c r="AV50" s="56">
        <f>AE50</f>
        <v/>
      </c>
      <c r="AW50" s="56">
        <f>AF50</f>
        <v/>
      </c>
      <c r="AX50" s="56">
        <f>AG50</f>
        <v/>
      </c>
      <c r="AY50" s="56">
        <f>AH50</f>
        <v/>
      </c>
      <c r="AZ50" s="56">
        <f>AI50</f>
        <v/>
      </c>
      <c r="BA50" s="56">
        <f>AJ50</f>
        <v/>
      </c>
      <c r="BB50" s="65">
        <f>BA50*1.2</f>
        <v/>
      </c>
      <c r="BC50" s="66">
        <f>(1/6*(BK50^0.5)*0.8*$V$2*1000*BI50+2*BN50*BL50*0.8*$V$2*1000/BP50)/1000</f>
        <v/>
      </c>
      <c r="BD50" s="66">
        <f>IF(BR50="",BC50,(1/6*(BK50^0.5)*0.8*$V$2*1000*BI50+2*BQ50*BM50*0.8*$V$2*1000/BS50)/1000)</f>
        <v/>
      </c>
      <c r="BE50" s="44">
        <f>IF(BB50&lt;BC50,"OK",IF(BB50&lt;BD50,"OK","NG"))</f>
        <v/>
      </c>
      <c r="BF50" s="64">
        <f>(5/6*(BK50^0.5)*0.8*$V$2*1000*BI50)/1000</f>
        <v/>
      </c>
      <c r="BG50" s="42">
        <f>IF(BD50&lt;=BF50,"OK","NG")</f>
        <v/>
      </c>
      <c r="BI50" s="57">
        <f>$V$1*1000</f>
        <v/>
      </c>
      <c r="BJ50" s="67" t="n">
        <v>1</v>
      </c>
      <c r="BK50" s="33" t="n">
        <v>45</v>
      </c>
      <c r="BL50" s="34">
        <f>IF(BO50&lt;=13,400,500)</f>
        <v/>
      </c>
      <c r="BM50" s="34">
        <f>IF(BR50&lt;=13,400,500)</f>
        <v/>
      </c>
      <c r="BN50" s="34">
        <f>VLOOKUP(BO50,$A$1:$B$4,2)</f>
        <v/>
      </c>
      <c r="BO50" s="68" t="n">
        <v>13</v>
      </c>
      <c r="BP50" s="69" t="n">
        <v>150</v>
      </c>
      <c r="BQ50" s="34">
        <f>VLOOKUP(BR50,$A$1:$B$4,2)</f>
        <v/>
      </c>
      <c r="BR50" s="68" t="n"/>
      <c r="BS50" s="69" t="n"/>
    </row>
    <row r="51">
      <c r="C51" s="63">
        <f>C50-1</f>
        <v/>
      </c>
      <c r="D51" s="63" t="n"/>
      <c r="E51" s="53" t="n"/>
      <c r="F51" s="53" t="n"/>
      <c r="G51" s="53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U51" s="63">
        <f>C51</f>
        <v/>
      </c>
      <c r="V51" s="64">
        <f>E51*$V$1*$V$2</f>
        <v/>
      </c>
      <c r="W51" s="64">
        <f>F51*$V$1*$V$2</f>
        <v/>
      </c>
      <c r="X51" s="64">
        <f>G51*$V$1*$V$2</f>
        <v/>
      </c>
      <c r="Y51" s="64">
        <f>H51*$V$1*$V$2</f>
        <v/>
      </c>
      <c r="Z51" s="64">
        <f>I51*$V$1*$V$2</f>
        <v/>
      </c>
      <c r="AA51" s="64">
        <f>J51*$V$1*$V$2</f>
        <v/>
      </c>
      <c r="AB51" s="64">
        <f>K51*$V$1*$V$2</f>
        <v/>
      </c>
      <c r="AC51" s="64">
        <f>L51*$V$1*$V$2</f>
        <v/>
      </c>
      <c r="AD51" s="64">
        <f>M51*$V$1*$V$2</f>
        <v/>
      </c>
      <c r="AE51" s="64">
        <f>N51*$V$1*$V$2</f>
        <v/>
      </c>
      <c r="AF51" s="64">
        <f>O51*$V$1*$V$2</f>
        <v/>
      </c>
      <c r="AG51" s="64">
        <f>P51*$V$1*$V$2</f>
        <v/>
      </c>
      <c r="AH51" s="64">
        <f>Q51*$V$1*$V$2</f>
        <v/>
      </c>
      <c r="AI51" s="64">
        <f>R51*$V$1*$V$2</f>
        <v/>
      </c>
      <c r="AJ51" s="64">
        <f>S51*$V$1*$V$2</f>
        <v/>
      </c>
      <c r="AL51" s="57">
        <f>U51</f>
        <v/>
      </c>
      <c r="AM51" s="56">
        <f>V51</f>
        <v/>
      </c>
      <c r="AN51" s="56">
        <f>W51</f>
        <v/>
      </c>
      <c r="AO51" s="56">
        <f>X51</f>
        <v/>
      </c>
      <c r="AP51" s="56">
        <f>Y51</f>
        <v/>
      </c>
      <c r="AQ51" s="56">
        <f>Z51</f>
        <v/>
      </c>
      <c r="AR51" s="56">
        <f>AA51</f>
        <v/>
      </c>
      <c r="AS51" s="56">
        <f>AB51</f>
        <v/>
      </c>
      <c r="AT51" s="56">
        <f>AC51</f>
        <v/>
      </c>
      <c r="AU51" s="56">
        <f>AD51</f>
        <v/>
      </c>
      <c r="AV51" s="56">
        <f>AE51</f>
        <v/>
      </c>
      <c r="AW51" s="56">
        <f>AF51</f>
        <v/>
      </c>
      <c r="AX51" s="56">
        <f>AG51</f>
        <v/>
      </c>
      <c r="AY51" s="56">
        <f>AH51</f>
        <v/>
      </c>
      <c r="AZ51" s="56">
        <f>AI51</f>
        <v/>
      </c>
      <c r="BA51" s="56">
        <f>AJ51</f>
        <v/>
      </c>
      <c r="BB51" s="65">
        <f>BA51*1.2</f>
        <v/>
      </c>
      <c r="BC51" s="66">
        <f>(1/6*(BK51^0.5)*0.8*$V$2*1000*BI51+2*BN51*BL51*0.8*$V$2*1000/BP51)/1000</f>
        <v/>
      </c>
      <c r="BD51" s="66">
        <f>IF(BR51="",BC51,(1/6*(BK51^0.5)*0.8*$V$2*1000*BI51+2*BQ51*BM51*0.8*$V$2*1000/BS51)/1000)</f>
        <v/>
      </c>
      <c r="BE51" s="44">
        <f>IF(BB51&lt;BC51,"OK",IF(BB51&lt;BD51,"OK","NG"))</f>
        <v/>
      </c>
      <c r="BF51" s="64">
        <f>(5/6*(BK51^0.5)*0.8*$V$2*1000*BI51)/1000</f>
        <v/>
      </c>
      <c r="BG51" s="42">
        <f>IF(BD51&lt;=BF51,"OK","NG")</f>
        <v/>
      </c>
      <c r="BI51" s="57">
        <f>$V$1*1000</f>
        <v/>
      </c>
      <c r="BJ51" s="75" t="n">
        <v>1</v>
      </c>
      <c r="BK51" s="33" t="n">
        <v>45</v>
      </c>
      <c r="BL51" s="34">
        <f>IF(BO51&lt;=13,400,500)</f>
        <v/>
      </c>
      <c r="BM51" s="34">
        <f>IF(BR51&lt;=13,400,500)</f>
        <v/>
      </c>
      <c r="BN51" s="34">
        <f>VLOOKUP(BO51,$A$1:$B$4,2)</f>
        <v/>
      </c>
      <c r="BO51" s="68" t="n">
        <v>13</v>
      </c>
      <c r="BP51" s="69" t="n">
        <v>150</v>
      </c>
      <c r="BQ51" s="34">
        <f>VLOOKUP(BR51,$A$1:$B$4,2)</f>
        <v/>
      </c>
      <c r="BR51" s="68" t="n"/>
      <c r="BS51" s="69" t="n"/>
    </row>
    <row r="52">
      <c r="C52" s="63">
        <f>C51-1</f>
        <v/>
      </c>
      <c r="D52" s="63" t="n"/>
      <c r="E52" s="53" t="n"/>
      <c r="F52" s="53" t="n"/>
      <c r="G52" s="53" t="n"/>
      <c r="H52" s="53" t="n"/>
      <c r="I52" s="53" t="n"/>
      <c r="J52" s="53" t="n"/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U52" s="63">
        <f>C52</f>
        <v/>
      </c>
      <c r="V52" s="64">
        <f>E52*$V$1*$V$2</f>
        <v/>
      </c>
      <c r="W52" s="64">
        <f>F52*$V$1*$V$2</f>
        <v/>
      </c>
      <c r="X52" s="64">
        <f>G52*$V$1*$V$2</f>
        <v/>
      </c>
      <c r="Y52" s="64">
        <f>H52*$V$1*$V$2</f>
        <v/>
      </c>
      <c r="Z52" s="64">
        <f>I52*$V$1*$V$2</f>
        <v/>
      </c>
      <c r="AA52" s="64">
        <f>J52*$V$1*$V$2</f>
        <v/>
      </c>
      <c r="AB52" s="64">
        <f>K52*$V$1*$V$2</f>
        <v/>
      </c>
      <c r="AC52" s="64">
        <f>L52*$V$1*$V$2</f>
        <v/>
      </c>
      <c r="AD52" s="64">
        <f>M52*$V$1*$V$2</f>
        <v/>
      </c>
      <c r="AE52" s="64">
        <f>N52*$V$1*$V$2</f>
        <v/>
      </c>
      <c r="AF52" s="64">
        <f>O52*$V$1*$V$2</f>
        <v/>
      </c>
      <c r="AG52" s="64">
        <f>P52*$V$1*$V$2</f>
        <v/>
      </c>
      <c r="AH52" s="64">
        <f>Q52*$V$1*$V$2</f>
        <v/>
      </c>
      <c r="AI52" s="64">
        <f>R52*$V$1*$V$2</f>
        <v/>
      </c>
      <c r="AJ52" s="64">
        <f>S52*$V$1*$V$2</f>
        <v/>
      </c>
      <c r="AL52" s="57">
        <f>U52</f>
        <v/>
      </c>
      <c r="AM52" s="56">
        <f>V52</f>
        <v/>
      </c>
      <c r="AN52" s="56">
        <f>W52</f>
        <v/>
      </c>
      <c r="AO52" s="56">
        <f>X52</f>
        <v/>
      </c>
      <c r="AP52" s="56">
        <f>Y52</f>
        <v/>
      </c>
      <c r="AQ52" s="56">
        <f>Z52</f>
        <v/>
      </c>
      <c r="AR52" s="56">
        <f>AA52</f>
        <v/>
      </c>
      <c r="AS52" s="56">
        <f>AB52</f>
        <v/>
      </c>
      <c r="AT52" s="56">
        <f>AC52</f>
        <v/>
      </c>
      <c r="AU52" s="56">
        <f>AD52</f>
        <v/>
      </c>
      <c r="AV52" s="56">
        <f>AE52</f>
        <v/>
      </c>
      <c r="AW52" s="56">
        <f>AF52</f>
        <v/>
      </c>
      <c r="AX52" s="56">
        <f>AG52</f>
        <v/>
      </c>
      <c r="AY52" s="56">
        <f>AH52</f>
        <v/>
      </c>
      <c r="AZ52" s="56">
        <f>AI52</f>
        <v/>
      </c>
      <c r="BA52" s="56">
        <f>AJ52</f>
        <v/>
      </c>
      <c r="BB52" s="65">
        <f>BA52*1.2</f>
        <v/>
      </c>
      <c r="BC52" s="66">
        <f>(1/6*(BK52^0.5)*0.8*$V$2*1000*BI52+2*BN52*BL52*0.8*$V$2*1000/BP52)/1000</f>
        <v/>
      </c>
      <c r="BD52" s="66">
        <f>IF(BR52="",BC52,(1/6*(BK52^0.5)*0.8*$V$2*1000*BI52+2*BQ52*BM52*0.8*$V$2*1000/BS52)/1000)</f>
        <v/>
      </c>
      <c r="BE52" s="44">
        <f>IF(BB52&lt;BC52,"OK",IF(BB52&lt;BD52,"OK","NG"))</f>
        <v/>
      </c>
      <c r="BF52" s="64">
        <f>(5/6*(BK52^0.5)*0.8*$V$2*1000*BI52)/1000</f>
        <v/>
      </c>
      <c r="BG52" s="42">
        <f>IF(BD52&lt;=BF52,"OK","NG")</f>
        <v/>
      </c>
      <c r="BI52" s="57">
        <f>$V$1*1000</f>
        <v/>
      </c>
      <c r="BJ52" s="75">
        <f>BJ51+1</f>
        <v/>
      </c>
      <c r="BK52" s="33" t="n">
        <v>45</v>
      </c>
      <c r="BL52" s="34">
        <f>IF(BO52&lt;=13,400,500)</f>
        <v/>
      </c>
      <c r="BM52" s="34">
        <f>IF(BR52&lt;=13,400,500)</f>
        <v/>
      </c>
      <c r="BN52" s="34">
        <f>VLOOKUP(BO52,$A$1:$B$4,2)</f>
        <v/>
      </c>
      <c r="BO52" s="68" t="n">
        <v>13</v>
      </c>
      <c r="BP52" s="69" t="n">
        <v>150</v>
      </c>
      <c r="BQ52" s="34">
        <f>VLOOKUP(BR52,$A$1:$B$4,2)</f>
        <v/>
      </c>
      <c r="BR52" s="68" t="n"/>
      <c r="BS52" s="69" t="n"/>
    </row>
    <row r="53">
      <c r="C53" s="63">
        <f>C52-1</f>
        <v/>
      </c>
      <c r="D53" s="63" t="n"/>
      <c r="E53" s="53" t="n"/>
      <c r="F53" s="53" t="n"/>
      <c r="G53" s="53" t="n"/>
      <c r="H53" s="53" t="n"/>
      <c r="I53" s="53" t="n"/>
      <c r="J53" s="53" t="n"/>
      <c r="K53" s="53" t="n"/>
      <c r="L53" s="53" t="n"/>
      <c r="M53" s="53" t="n"/>
      <c r="N53" s="53" t="n"/>
      <c r="O53" s="53" t="n"/>
      <c r="P53" s="53" t="n"/>
      <c r="Q53" s="53" t="n"/>
      <c r="R53" s="53" t="n"/>
      <c r="S53" s="53" t="n"/>
      <c r="U53" s="63">
        <f>C53</f>
        <v/>
      </c>
      <c r="V53" s="64">
        <f>E53*$V$1*$V$2</f>
        <v/>
      </c>
      <c r="W53" s="64">
        <f>F53*$V$1*$V$2</f>
        <v/>
      </c>
      <c r="X53" s="64">
        <f>G53*$V$1*$V$2</f>
        <v/>
      </c>
      <c r="Y53" s="64">
        <f>H53*$V$1*$V$2</f>
        <v/>
      </c>
      <c r="Z53" s="64">
        <f>I53*$V$1*$V$2</f>
        <v/>
      </c>
      <c r="AA53" s="64">
        <f>J53*$V$1*$V$2</f>
        <v/>
      </c>
      <c r="AB53" s="64">
        <f>K53*$V$1*$V$2</f>
        <v/>
      </c>
      <c r="AC53" s="64">
        <f>L53*$V$1*$V$2</f>
        <v/>
      </c>
      <c r="AD53" s="64">
        <f>M53*$V$1*$V$2</f>
        <v/>
      </c>
      <c r="AE53" s="64">
        <f>N53*$V$1*$V$2</f>
        <v/>
      </c>
      <c r="AF53" s="64">
        <f>O53*$V$1*$V$2</f>
        <v/>
      </c>
      <c r="AG53" s="64">
        <f>P53*$V$1*$V$2</f>
        <v/>
      </c>
      <c r="AH53" s="64">
        <f>Q53*$V$1*$V$2</f>
        <v/>
      </c>
      <c r="AI53" s="64">
        <f>R53*$V$1*$V$2</f>
        <v/>
      </c>
      <c r="AJ53" s="64">
        <f>S53*$V$1*$V$2</f>
        <v/>
      </c>
      <c r="AL53" s="57">
        <f>U53</f>
        <v/>
      </c>
      <c r="AM53" s="56">
        <f>V53</f>
        <v/>
      </c>
      <c r="AN53" s="56">
        <f>W53</f>
        <v/>
      </c>
      <c r="AO53" s="56">
        <f>X53</f>
        <v/>
      </c>
      <c r="AP53" s="56">
        <f>Y53</f>
        <v/>
      </c>
      <c r="AQ53" s="56">
        <f>Z53</f>
        <v/>
      </c>
      <c r="AR53" s="56">
        <f>AA53</f>
        <v/>
      </c>
      <c r="AS53" s="56">
        <f>AB53</f>
        <v/>
      </c>
      <c r="AT53" s="56">
        <f>AC53</f>
        <v/>
      </c>
      <c r="AU53" s="56">
        <f>AD53</f>
        <v/>
      </c>
      <c r="AV53" s="56">
        <f>AE53</f>
        <v/>
      </c>
      <c r="AW53" s="56">
        <f>AF53</f>
        <v/>
      </c>
      <c r="AX53" s="56">
        <f>AG53</f>
        <v/>
      </c>
      <c r="AY53" s="56">
        <f>AH53</f>
        <v/>
      </c>
      <c r="AZ53" s="56">
        <f>AI53</f>
        <v/>
      </c>
      <c r="BA53" s="56">
        <f>AJ53</f>
        <v/>
      </c>
      <c r="BB53" s="65">
        <f>BA53*1.2</f>
        <v/>
      </c>
      <c r="BC53" s="66">
        <f>(1/6*(BK53^0.5)*0.8*$V$2*1000*BI53+2*BN53*BL53*0.8*$V$2*1000/BP53)/1000</f>
        <v/>
      </c>
      <c r="BD53" s="66">
        <f>IF(BR53="",BC53,(1/6*(BK53^0.5)*0.8*$V$2*1000*BI53+2*BQ53*BM53*0.8*$V$2*1000/BS53)/1000)</f>
        <v/>
      </c>
      <c r="BE53" s="44">
        <f>IF(BB53&lt;BC53,"OK",IF(BB53&lt;BD53,"OK","NG"))</f>
        <v/>
      </c>
      <c r="BF53" s="64">
        <f>(5/6*(BK53^0.5)*0.8*$V$2*1000*BI53)/1000</f>
        <v/>
      </c>
      <c r="BG53" s="42">
        <f>IF(BD53&lt;=BF53,"OK","NG")</f>
        <v/>
      </c>
      <c r="BI53" s="57">
        <f>$V$1*1000</f>
        <v/>
      </c>
      <c r="BJ53" s="75">
        <f>BJ52+1</f>
        <v/>
      </c>
      <c r="BK53" s="33" t="n">
        <v>45</v>
      </c>
      <c r="BL53" s="34">
        <f>IF(BO53&lt;=13,400,500)</f>
        <v/>
      </c>
      <c r="BM53" s="34">
        <f>IF(BR53&lt;=13,400,500)</f>
        <v/>
      </c>
      <c r="BN53" s="34">
        <f>VLOOKUP(BO53,$A$1:$B$4,2)</f>
        <v/>
      </c>
      <c r="BO53" s="68" t="n">
        <v>13</v>
      </c>
      <c r="BP53" s="69" t="n">
        <v>150</v>
      </c>
      <c r="BQ53" s="34">
        <f>VLOOKUP(BR53,$A$1:$B$4,2)</f>
        <v/>
      </c>
      <c r="BR53" s="68" t="n"/>
      <c r="BS53" s="69" t="n"/>
    </row>
    <row r="54">
      <c r="C54" s="63">
        <f>C53-1</f>
        <v/>
      </c>
      <c r="D54" s="63" t="n"/>
      <c r="E54" s="53" t="n"/>
      <c r="F54" s="53" t="n"/>
      <c r="G54" s="53" t="n"/>
      <c r="H54" s="53" t="n"/>
      <c r="I54" s="53" t="n"/>
      <c r="J54" s="53" t="n"/>
      <c r="K54" s="53" t="n"/>
      <c r="L54" s="53" t="n"/>
      <c r="M54" s="53" t="n"/>
      <c r="N54" s="53" t="n"/>
      <c r="O54" s="53" t="n"/>
      <c r="P54" s="53" t="n"/>
      <c r="Q54" s="53" t="n"/>
      <c r="R54" s="53" t="n"/>
      <c r="S54" s="53" t="n"/>
      <c r="U54" s="63">
        <f>C54</f>
        <v/>
      </c>
      <c r="V54" s="64">
        <f>E54*$V$1*$V$2</f>
        <v/>
      </c>
      <c r="W54" s="64">
        <f>F54*$V$1*$V$2</f>
        <v/>
      </c>
      <c r="X54" s="64">
        <f>G54*$V$1*$V$2</f>
        <v/>
      </c>
      <c r="Y54" s="64">
        <f>H54*$V$1*$V$2</f>
        <v/>
      </c>
      <c r="Z54" s="64">
        <f>I54*$V$1*$V$2</f>
        <v/>
      </c>
      <c r="AA54" s="64">
        <f>J54*$V$1*$V$2</f>
        <v/>
      </c>
      <c r="AB54" s="64">
        <f>K54*$V$1*$V$2</f>
        <v/>
      </c>
      <c r="AC54" s="64">
        <f>L54*$V$1*$V$2</f>
        <v/>
      </c>
      <c r="AD54" s="64">
        <f>M54*$V$1*$V$2</f>
        <v/>
      </c>
      <c r="AE54" s="64">
        <f>N54*$V$1*$V$2</f>
        <v/>
      </c>
      <c r="AF54" s="64">
        <f>O54*$V$1*$V$2</f>
        <v/>
      </c>
      <c r="AG54" s="64">
        <f>P54*$V$1*$V$2</f>
        <v/>
      </c>
      <c r="AH54" s="64">
        <f>Q54*$V$1*$V$2</f>
        <v/>
      </c>
      <c r="AI54" s="64">
        <f>R54*$V$1*$V$2</f>
        <v/>
      </c>
      <c r="AJ54" s="64">
        <f>S54*$V$1*$V$2</f>
        <v/>
      </c>
      <c r="AL54" s="57">
        <f>U54</f>
        <v/>
      </c>
      <c r="AM54" s="56">
        <f>V54</f>
        <v/>
      </c>
      <c r="AN54" s="56">
        <f>W54</f>
        <v/>
      </c>
      <c r="AO54" s="56">
        <f>X54</f>
        <v/>
      </c>
      <c r="AP54" s="56">
        <f>Y54</f>
        <v/>
      </c>
      <c r="AQ54" s="56">
        <f>Z54</f>
        <v/>
      </c>
      <c r="AR54" s="56">
        <f>AA54</f>
        <v/>
      </c>
      <c r="AS54" s="56">
        <f>AB54</f>
        <v/>
      </c>
      <c r="AT54" s="56">
        <f>AC54</f>
        <v/>
      </c>
      <c r="AU54" s="56">
        <f>AD54</f>
        <v/>
      </c>
      <c r="AV54" s="56">
        <f>AE54</f>
        <v/>
      </c>
      <c r="AW54" s="56">
        <f>AF54</f>
        <v/>
      </c>
      <c r="AX54" s="56">
        <f>AG54</f>
        <v/>
      </c>
      <c r="AY54" s="56">
        <f>AH54</f>
        <v/>
      </c>
      <c r="AZ54" s="56">
        <f>AI54</f>
        <v/>
      </c>
      <c r="BA54" s="56">
        <f>AJ54</f>
        <v/>
      </c>
      <c r="BB54" s="65">
        <f>BA54*1.2</f>
        <v/>
      </c>
      <c r="BC54" s="66">
        <f>(1/6*(BK54^0.5)*0.8*$V$2*1000*BI54+2*BN54*BL54*0.8*$V$2*1000/BP54)/1000</f>
        <v/>
      </c>
      <c r="BD54" s="66">
        <f>IF(BR54="",BC54,(1/6*(BK54^0.5)*0.8*$V$2*1000*BI54+2*BQ54*BM54*0.8*$V$2*1000/BS54)/1000)</f>
        <v/>
      </c>
      <c r="BE54" s="44">
        <f>IF(BB54&lt;BC54,"OK",IF(BB54&lt;BD54,"OK","NG"))</f>
        <v/>
      </c>
      <c r="BF54" s="64">
        <f>(5/6*(BK54^0.5)*0.8*$V$2*1000*BI54)/1000</f>
        <v/>
      </c>
      <c r="BG54" s="42">
        <f>IF(BD54&lt;=BF54,"OK","NG")</f>
        <v/>
      </c>
      <c r="BI54" s="57">
        <f>$V$1*1000</f>
        <v/>
      </c>
      <c r="BJ54" s="75">
        <f>BJ53+1</f>
        <v/>
      </c>
      <c r="BK54" s="33" t="n">
        <v>45</v>
      </c>
      <c r="BL54" s="34">
        <f>IF(BO54&lt;=13,400,500)</f>
        <v/>
      </c>
      <c r="BM54" s="34">
        <f>IF(BR54&lt;=13,400,500)</f>
        <v/>
      </c>
      <c r="BN54" s="34">
        <f>VLOOKUP(BO54,$A$1:$B$4,2)</f>
        <v/>
      </c>
      <c r="BO54" s="68" t="n">
        <v>13</v>
      </c>
      <c r="BP54" s="69" t="n">
        <v>150</v>
      </c>
      <c r="BQ54" s="34">
        <f>VLOOKUP(BR54,$A$1:$B$4,2)</f>
        <v/>
      </c>
      <c r="BR54" s="68" t="n"/>
      <c r="BS54" s="69" t="n"/>
    </row>
    <row r="55">
      <c r="C55" s="63">
        <f>C54-1</f>
        <v/>
      </c>
      <c r="D55" s="63" t="n"/>
      <c r="E55" s="53" t="n"/>
      <c r="F55" s="53" t="n"/>
      <c r="G55" s="53" t="n"/>
      <c r="H55" s="53" t="n"/>
      <c r="I55" s="53" t="n"/>
      <c r="J55" s="53" t="n"/>
      <c r="K55" s="53" t="n"/>
      <c r="L55" s="53" t="n"/>
      <c r="M55" s="53" t="n"/>
      <c r="N55" s="53" t="n"/>
      <c r="O55" s="53" t="n"/>
      <c r="P55" s="53" t="n"/>
      <c r="Q55" s="53" t="n"/>
      <c r="R55" s="53" t="n"/>
      <c r="S55" s="53" t="n"/>
      <c r="U55" s="63">
        <f>C55</f>
        <v/>
      </c>
      <c r="V55" s="64">
        <f>E55*$V$1*$V$2</f>
        <v/>
      </c>
      <c r="W55" s="64">
        <f>F55*$V$1*$V$2</f>
        <v/>
      </c>
      <c r="X55" s="64">
        <f>G55*$V$1*$V$2</f>
        <v/>
      </c>
      <c r="Y55" s="64">
        <f>H55*$V$1*$V$2</f>
        <v/>
      </c>
      <c r="Z55" s="64">
        <f>I55*$V$1*$V$2</f>
        <v/>
      </c>
      <c r="AA55" s="64">
        <f>J55*$V$1*$V$2</f>
        <v/>
      </c>
      <c r="AB55" s="64">
        <f>K55*$V$1*$V$2</f>
        <v/>
      </c>
      <c r="AC55" s="64">
        <f>L55*$V$1*$V$2</f>
        <v/>
      </c>
      <c r="AD55" s="64">
        <f>M55*$V$1*$V$2</f>
        <v/>
      </c>
      <c r="AE55" s="64">
        <f>N55*$V$1*$V$2</f>
        <v/>
      </c>
      <c r="AF55" s="64">
        <f>O55*$V$1*$V$2</f>
        <v/>
      </c>
      <c r="AG55" s="64">
        <f>P55*$V$1*$V$2</f>
        <v/>
      </c>
      <c r="AH55" s="64">
        <f>Q55*$V$1*$V$2</f>
        <v/>
      </c>
      <c r="AI55" s="64">
        <f>R55*$V$1*$V$2</f>
        <v/>
      </c>
      <c r="AJ55" s="64">
        <f>S55*$V$1*$V$2</f>
        <v/>
      </c>
      <c r="AL55" s="57">
        <f>U55</f>
        <v/>
      </c>
      <c r="AM55" s="56">
        <f>V55</f>
        <v/>
      </c>
      <c r="AN55" s="56">
        <f>W55</f>
        <v/>
      </c>
      <c r="AO55" s="56">
        <f>X55</f>
        <v/>
      </c>
      <c r="AP55" s="56">
        <f>Y55</f>
        <v/>
      </c>
      <c r="AQ55" s="56">
        <f>Z55</f>
        <v/>
      </c>
      <c r="AR55" s="56">
        <f>AA55</f>
        <v/>
      </c>
      <c r="AS55" s="56">
        <f>AB55</f>
        <v/>
      </c>
      <c r="AT55" s="56">
        <f>AC55</f>
        <v/>
      </c>
      <c r="AU55" s="56">
        <f>AD55</f>
        <v/>
      </c>
      <c r="AV55" s="56">
        <f>AE55</f>
        <v/>
      </c>
      <c r="AW55" s="56">
        <f>AF55</f>
        <v/>
      </c>
      <c r="AX55" s="56">
        <f>AG55</f>
        <v/>
      </c>
      <c r="AY55" s="56">
        <f>AH55</f>
        <v/>
      </c>
      <c r="AZ55" s="56">
        <f>AI55</f>
        <v/>
      </c>
      <c r="BA55" s="56">
        <f>AJ55</f>
        <v/>
      </c>
      <c r="BB55" s="65">
        <f>BA55*1.2</f>
        <v/>
      </c>
      <c r="BC55" s="66">
        <f>(1/6*(BK55^0.5)*0.8*$V$2*1000*BI55+2*BN55*BL55*0.8*$V$2*1000/BP55)/1000</f>
        <v/>
      </c>
      <c r="BD55" s="66">
        <f>IF(BR55="",BC55,(1/6*(BK55^0.5)*0.8*$V$2*1000*BI55+2*BQ55*BM55*0.8*$V$2*1000/BS55)/1000)</f>
        <v/>
      </c>
      <c r="BE55" s="44">
        <f>IF(BB55&lt;BC55,"OK",IF(BB55&lt;BD55,"OK","NG"))</f>
        <v/>
      </c>
      <c r="BF55" s="64">
        <f>(5/6*(BK55^0.5)*0.8*$V$2*1000*BI55)/1000</f>
        <v/>
      </c>
      <c r="BG55" s="42">
        <f>IF(BD55&lt;=BF55,"OK","NG")</f>
        <v/>
      </c>
      <c r="BI55" s="57" t="n"/>
      <c r="BJ55" s="75" t="n"/>
      <c r="BK55" s="33" t="n"/>
      <c r="BL55" s="34" t="n"/>
      <c r="BM55" s="34" t="n"/>
      <c r="BN55" s="34" t="n"/>
      <c r="BO55" s="68" t="n"/>
      <c r="BP55" s="69" t="n"/>
      <c r="BQ55" s="34" t="n"/>
      <c r="BR55" s="68" t="n"/>
      <c r="BS55" s="69" t="n"/>
    </row>
    <row r="56">
      <c r="C56" s="63">
        <f>C55-1</f>
        <v/>
      </c>
      <c r="D56" s="63" t="n"/>
      <c r="E56" s="53" t="n"/>
      <c r="F56" s="53" t="n"/>
      <c r="G56" s="53" t="n"/>
      <c r="H56" s="53" t="n"/>
      <c r="I56" s="53" t="n"/>
      <c r="J56" s="53" t="n"/>
      <c r="K56" s="53" t="n"/>
      <c r="L56" s="53" t="n"/>
      <c r="M56" s="53" t="n"/>
      <c r="N56" s="53" t="n"/>
      <c r="O56" s="53" t="n"/>
      <c r="P56" s="53" t="n"/>
      <c r="Q56" s="53" t="n"/>
      <c r="R56" s="53" t="n"/>
      <c r="S56" s="53" t="n"/>
      <c r="U56" s="63">
        <f>C56</f>
        <v/>
      </c>
      <c r="V56" s="64">
        <f>E56*$V$1*$V$2</f>
        <v/>
      </c>
      <c r="W56" s="64">
        <f>F56*$V$1*$V$2</f>
        <v/>
      </c>
      <c r="X56" s="64">
        <f>G56*$V$1*$V$2</f>
        <v/>
      </c>
      <c r="Y56" s="64">
        <f>H56*$V$1*$V$2</f>
        <v/>
      </c>
      <c r="Z56" s="64">
        <f>I56*$V$1*$V$2</f>
        <v/>
      </c>
      <c r="AA56" s="64">
        <f>J56*$V$1*$V$2</f>
        <v/>
      </c>
      <c r="AB56" s="64">
        <f>K56*$V$1*$V$2</f>
        <v/>
      </c>
      <c r="AC56" s="64">
        <f>L56*$V$1*$V$2</f>
        <v/>
      </c>
      <c r="AD56" s="64">
        <f>M56*$V$1*$V$2</f>
        <v/>
      </c>
      <c r="AE56" s="64">
        <f>N56*$V$1*$V$2</f>
        <v/>
      </c>
      <c r="AF56" s="64">
        <f>O56*$V$1*$V$2</f>
        <v/>
      </c>
      <c r="AG56" s="64">
        <f>P56*$V$1*$V$2</f>
        <v/>
      </c>
      <c r="AH56" s="64">
        <f>Q56*$V$1*$V$2</f>
        <v/>
      </c>
      <c r="AI56" s="64">
        <f>R56*$V$1*$V$2</f>
        <v/>
      </c>
      <c r="AJ56" s="64">
        <f>S56*$V$1*$V$2</f>
        <v/>
      </c>
      <c r="AL56" s="57">
        <f>U56</f>
        <v/>
      </c>
      <c r="AM56" s="56">
        <f>V56</f>
        <v/>
      </c>
      <c r="AN56" s="56">
        <f>W56</f>
        <v/>
      </c>
      <c r="AO56" s="56">
        <f>X56</f>
        <v/>
      </c>
      <c r="AP56" s="56">
        <f>Y56</f>
        <v/>
      </c>
      <c r="AQ56" s="56">
        <f>Z56</f>
        <v/>
      </c>
      <c r="AR56" s="56">
        <f>AA56</f>
        <v/>
      </c>
      <c r="AS56" s="56">
        <f>AB56</f>
        <v/>
      </c>
      <c r="AT56" s="56">
        <f>AC56</f>
        <v/>
      </c>
      <c r="AU56" s="56">
        <f>AD56</f>
        <v/>
      </c>
      <c r="AV56" s="56">
        <f>AE56</f>
        <v/>
      </c>
      <c r="AW56" s="56">
        <f>AF56</f>
        <v/>
      </c>
      <c r="AX56" s="56">
        <f>AG56</f>
        <v/>
      </c>
      <c r="AY56" s="56">
        <f>AH56</f>
        <v/>
      </c>
      <c r="AZ56" s="56">
        <f>AI56</f>
        <v/>
      </c>
      <c r="BA56" s="56">
        <f>AJ56</f>
        <v/>
      </c>
      <c r="BB56" s="65">
        <f>BA56*1.2</f>
        <v/>
      </c>
      <c r="BC56" s="66">
        <f>(1/6*(BK56^0.5)*0.8*$V$2*1000*BI56+2*BN56*BL56*0.8*$V$2*1000/BP56)/1000</f>
        <v/>
      </c>
      <c r="BD56" s="66">
        <f>IF(BR56="",BC56,(1/6*(BK56^0.5)*0.8*$V$2*1000*BI56+2*BQ56*BM56*0.8*$V$2*1000/BS56)/1000)</f>
        <v/>
      </c>
      <c r="BE56" s="44">
        <f>IF(BB56&lt;BC56,"OK",IF(BB56&lt;BD56,"OK","NG"))</f>
        <v/>
      </c>
      <c r="BF56" s="64">
        <f>(5/6*(BK56^0.5)*0.8*$V$2*1000*BI56)/1000</f>
        <v/>
      </c>
      <c r="BG56" s="42">
        <f>IF(BD56&lt;=BF56,"OK","NG")</f>
        <v/>
      </c>
      <c r="BI56" s="57" t="n"/>
      <c r="BJ56" s="75" t="n"/>
      <c r="BK56" s="33" t="n"/>
      <c r="BL56" s="34" t="n"/>
      <c r="BM56" s="34" t="n"/>
      <c r="BN56" s="34" t="n"/>
      <c r="BO56" s="68" t="n"/>
      <c r="BP56" s="69" t="n"/>
      <c r="BQ56" s="34" t="n"/>
      <c r="BR56" s="68" t="n"/>
      <c r="BS56" s="69" t="n"/>
    </row>
    <row r="57">
      <c r="C57" s="63">
        <f>C56-1</f>
        <v/>
      </c>
      <c r="D57" s="63" t="n"/>
      <c r="E57" s="53" t="n"/>
      <c r="F57" s="53" t="n"/>
      <c r="G57" s="53" t="n"/>
      <c r="H57" s="53" t="n"/>
      <c r="I57" s="53" t="n"/>
      <c r="J57" s="53" t="n"/>
      <c r="K57" s="53" t="n"/>
      <c r="L57" s="53" t="n"/>
      <c r="M57" s="53" t="n"/>
      <c r="N57" s="53" t="n"/>
      <c r="O57" s="53" t="n"/>
      <c r="P57" s="53" t="n"/>
      <c r="Q57" s="53" t="n"/>
      <c r="R57" s="53" t="n"/>
      <c r="S57" s="53" t="n"/>
      <c r="U57" s="63">
        <f>C57</f>
        <v/>
      </c>
      <c r="V57" s="64">
        <f>E57*$V$1*$V$2</f>
        <v/>
      </c>
      <c r="W57" s="64">
        <f>F57*$V$1*$V$2</f>
        <v/>
      </c>
      <c r="X57" s="64">
        <f>G57*$V$1*$V$2</f>
        <v/>
      </c>
      <c r="Y57" s="64">
        <f>H57*$V$1*$V$2</f>
        <v/>
      </c>
      <c r="Z57" s="64">
        <f>I57*$V$1*$V$2</f>
        <v/>
      </c>
      <c r="AA57" s="64">
        <f>J57*$V$1*$V$2</f>
        <v/>
      </c>
      <c r="AB57" s="64">
        <f>K57*$V$1*$V$2</f>
        <v/>
      </c>
      <c r="AC57" s="64">
        <f>L57*$V$1*$V$2</f>
        <v/>
      </c>
      <c r="AD57" s="64">
        <f>M57*$V$1*$V$2</f>
        <v/>
      </c>
      <c r="AE57" s="64">
        <f>N57*$V$1*$V$2</f>
        <v/>
      </c>
      <c r="AF57" s="64">
        <f>O57*$V$1*$V$2</f>
        <v/>
      </c>
      <c r="AG57" s="64">
        <f>P57*$V$1*$V$2</f>
        <v/>
      </c>
      <c r="AH57" s="64">
        <f>Q57*$V$1*$V$2</f>
        <v/>
      </c>
      <c r="AI57" s="64">
        <f>R57*$V$1*$V$2</f>
        <v/>
      </c>
      <c r="AJ57" s="64">
        <f>S57*$V$1*$V$2</f>
        <v/>
      </c>
      <c r="AL57" s="57">
        <f>U57</f>
        <v/>
      </c>
      <c r="AM57" s="56">
        <f>V57</f>
        <v/>
      </c>
      <c r="AN57" s="56">
        <f>W57</f>
        <v/>
      </c>
      <c r="AO57" s="56">
        <f>X57</f>
        <v/>
      </c>
      <c r="AP57" s="56">
        <f>Y57</f>
        <v/>
      </c>
      <c r="AQ57" s="56">
        <f>Z57</f>
        <v/>
      </c>
      <c r="AR57" s="56">
        <f>AA57</f>
        <v/>
      </c>
      <c r="AS57" s="56">
        <f>AB57</f>
        <v/>
      </c>
      <c r="AT57" s="56">
        <f>AC57</f>
        <v/>
      </c>
      <c r="AU57" s="56">
        <f>AD57</f>
        <v/>
      </c>
      <c r="AV57" s="56">
        <f>AE57</f>
        <v/>
      </c>
      <c r="AW57" s="56">
        <f>AF57</f>
        <v/>
      </c>
      <c r="AX57" s="56">
        <f>AG57</f>
        <v/>
      </c>
      <c r="AY57" s="56">
        <f>AH57</f>
        <v/>
      </c>
      <c r="AZ57" s="56">
        <f>AI57</f>
        <v/>
      </c>
      <c r="BA57" s="56">
        <f>AJ57</f>
        <v/>
      </c>
      <c r="BB57" s="65">
        <f>BA57*1.2</f>
        <v/>
      </c>
      <c r="BC57" s="66">
        <f>(1/6*(BK57^0.5)*0.8*$V$2*1000*BI57+2*BN57*BL57*0.8*$V$2*1000/BP57)/1000</f>
        <v/>
      </c>
      <c r="BD57" s="66">
        <f>IF(BR57="",BC57,(1/6*(BK57^0.5)*0.8*$V$2*1000*BI57+2*BQ57*BM57*0.8*$V$2*1000/BS57)/1000)</f>
        <v/>
      </c>
      <c r="BE57" s="44">
        <f>IF(BB57&lt;BC57,"OK",IF(BB57&lt;BD57,"OK","NG"))</f>
        <v/>
      </c>
      <c r="BF57" s="64">
        <f>(5/6*(BK57^0.5)*0.8*$V$2*1000*BI57)/1000</f>
        <v/>
      </c>
      <c r="BG57" s="42">
        <f>IF(BD57&lt;=BF57,"OK","NG")</f>
        <v/>
      </c>
      <c r="BI57" s="57" t="n"/>
      <c r="BJ57" s="75" t="n"/>
      <c r="BK57" s="33" t="n"/>
      <c r="BL57" s="34" t="n"/>
      <c r="BM57" s="34" t="n"/>
      <c r="BN57" s="34" t="n"/>
      <c r="BO57" s="68" t="n"/>
      <c r="BP57" s="69" t="n"/>
      <c r="BQ57" s="34" t="n"/>
      <c r="BR57" s="68" t="n"/>
      <c r="BS57" s="69" t="n"/>
    </row>
  </sheetData>
  <mergeCells count="2">
    <mergeCell ref="BO3:BP3"/>
    <mergeCell ref="BR3:BS3"/>
  </mergeCells>
  <pageMargins left="0.7" right="0.7" top="0.75" bottom="0.75" header="0.3" footer="0.3"/>
  <pageSetup orientation="portrait" paperSize="9" horizontalDpi="4294967295" verticalDpi="429496729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S57"/>
  <sheetViews>
    <sheetView topLeftCell="C1" zoomScale="55" zoomScaleNormal="55" workbookViewId="0">
      <selection activeCell="E4" sqref="E4:S57"/>
    </sheetView>
  </sheetViews>
  <sheetFormatPr baseColWidth="8" defaultRowHeight="17"/>
  <cols>
    <col hidden="1" width="6.33203125" customWidth="1" style="59" min="1" max="1"/>
    <col hidden="1" width="6.25" customWidth="1" style="59" min="2" max="2"/>
    <col width="6.25" customWidth="1" style="49" min="3" max="3"/>
    <col width="8" bestFit="1" customWidth="1" style="49" min="4" max="4"/>
    <col width="8.6640625" customWidth="1" style="59" min="5" max="5"/>
    <col hidden="1" width="9" customWidth="1" style="59" min="6" max="18"/>
    <col width="9" customWidth="1" style="59" min="19" max="19"/>
    <col width="5" customWidth="1" style="59" min="20" max="20"/>
    <col width="13.5" customWidth="1" style="59" min="21" max="21"/>
    <col width="9.58203125" customWidth="1" style="59" min="22" max="22"/>
    <col hidden="1" width="9.58203125" customWidth="1" style="59" min="23" max="27"/>
    <col hidden="1" width="9.58203125" customWidth="1" style="56" min="28" max="35"/>
    <col width="9.58203125" customWidth="1" style="56" min="36" max="36"/>
    <col width="8.6640625" customWidth="1" style="56" min="37" max="37"/>
    <col width="6.33203125" customWidth="1" style="56" min="38" max="38"/>
    <col width="8.6640625" customWidth="1" style="56" min="39" max="46"/>
    <col width="14.25" bestFit="1" customWidth="1" style="59" min="54" max="54"/>
    <col width="12.58203125" bestFit="1" customWidth="1" style="59" min="56" max="56"/>
    <col width="7.58203125" customWidth="1" style="59" min="57" max="59"/>
    <col width="2.75" customWidth="1" style="59" min="60" max="60"/>
    <col width="7.58203125" customWidth="1" style="59" min="61" max="63"/>
    <col hidden="1" width="7.58203125" customWidth="1" style="59" min="64" max="66"/>
    <col width="7.58203125" customWidth="1" style="59" min="67" max="68"/>
    <col hidden="1" width="7.58203125" customWidth="1" style="59" min="69" max="69"/>
  </cols>
  <sheetData>
    <row r="1">
      <c r="A1" s="1" t="n">
        <v>10</v>
      </c>
      <c r="B1" s="1" t="n">
        <v>71</v>
      </c>
      <c r="C1" s="2" t="n"/>
      <c r="D1" s="2" t="n"/>
      <c r="U1" s="3" t="inlineStr">
        <is>
          <t>벽체두께(m)</t>
        </is>
      </c>
      <c r="V1" s="4" t="n">
        <v>0.3</v>
      </c>
      <c r="BI1" s="6" t="n"/>
      <c r="BJ1" s="6" t="n"/>
    </row>
    <row r="2">
      <c r="A2" s="1" t="n">
        <v>13</v>
      </c>
      <c r="B2" s="1" t="n">
        <v>127</v>
      </c>
      <c r="C2" s="2" t="n"/>
      <c r="D2" s="2" t="n"/>
      <c r="U2" s="7" t="inlineStr">
        <is>
          <t>단위길이(m)</t>
        </is>
      </c>
      <c r="V2" s="60" t="n">
        <v>1</v>
      </c>
    </row>
    <row r="3">
      <c r="A3" s="1" t="n">
        <v>16</v>
      </c>
      <c r="B3" s="1" t="n">
        <v>199</v>
      </c>
      <c r="C3" s="54" t="inlineStr">
        <is>
          <t>STORY</t>
        </is>
      </c>
      <c r="D3" s="54" t="inlineStr">
        <is>
          <t>HEIGHT</t>
        </is>
      </c>
      <c r="E3" s="57" t="inlineStr">
        <is>
          <t>EQ1</t>
        </is>
      </c>
      <c r="F3" s="57" t="inlineStr">
        <is>
          <t>EQ2</t>
        </is>
      </c>
      <c r="G3" s="57" t="inlineStr">
        <is>
          <t>EQ3</t>
        </is>
      </c>
      <c r="H3" s="57" t="inlineStr">
        <is>
          <t>EQ4</t>
        </is>
      </c>
      <c r="I3" s="57" t="inlineStr">
        <is>
          <t>EQ5</t>
        </is>
      </c>
      <c r="J3" s="57" t="inlineStr">
        <is>
          <t>EQ6</t>
        </is>
      </c>
      <c r="K3" s="57" t="inlineStr">
        <is>
          <t>EQ7</t>
        </is>
      </c>
      <c r="L3" s="57" t="inlineStr">
        <is>
          <t>EQ8</t>
        </is>
      </c>
      <c r="M3" s="57" t="inlineStr">
        <is>
          <t>EQ9</t>
        </is>
      </c>
      <c r="N3" s="57" t="inlineStr">
        <is>
          <t>EQ10</t>
        </is>
      </c>
      <c r="O3" s="57" t="inlineStr">
        <is>
          <t>EQ11</t>
        </is>
      </c>
      <c r="P3" s="57" t="inlineStr">
        <is>
          <t>EQ12</t>
        </is>
      </c>
      <c r="Q3" s="57" t="inlineStr">
        <is>
          <t>EQ13</t>
        </is>
      </c>
      <c r="R3" s="57" t="inlineStr">
        <is>
          <t>EQ14</t>
        </is>
      </c>
      <c r="S3" s="57" t="inlineStr">
        <is>
          <t>Average</t>
        </is>
      </c>
      <c r="U3" s="57" t="inlineStr">
        <is>
          <t xml:space="preserve">Story </t>
        </is>
      </c>
      <c r="V3" s="57" t="inlineStr">
        <is>
          <t>EQ1</t>
        </is>
      </c>
      <c r="W3" s="57" t="inlineStr">
        <is>
          <t>EQ2</t>
        </is>
      </c>
      <c r="X3" s="57" t="inlineStr">
        <is>
          <t>EQ3</t>
        </is>
      </c>
      <c r="Y3" s="57" t="inlineStr">
        <is>
          <t>EQ4</t>
        </is>
      </c>
      <c r="Z3" s="57" t="inlineStr">
        <is>
          <t>EQ5</t>
        </is>
      </c>
      <c r="AA3" s="57" t="inlineStr">
        <is>
          <t>EQ6</t>
        </is>
      </c>
      <c r="AB3" s="57" t="inlineStr">
        <is>
          <t>EQ7</t>
        </is>
      </c>
      <c r="AC3" s="57" t="inlineStr">
        <is>
          <t>EQ8</t>
        </is>
      </c>
      <c r="AD3" s="57" t="inlineStr">
        <is>
          <t>EQ9</t>
        </is>
      </c>
      <c r="AE3" s="57" t="inlineStr">
        <is>
          <t>EQ10</t>
        </is>
      </c>
      <c r="AF3" s="57" t="inlineStr">
        <is>
          <t>EQ11</t>
        </is>
      </c>
      <c r="AG3" s="57" t="inlineStr">
        <is>
          <t>EQ12</t>
        </is>
      </c>
      <c r="AH3" s="57" t="inlineStr">
        <is>
          <t>EQ13</t>
        </is>
      </c>
      <c r="AI3" s="57" t="inlineStr">
        <is>
          <t>EQ14</t>
        </is>
      </c>
      <c r="AJ3" s="57" t="inlineStr">
        <is>
          <t>Average</t>
        </is>
      </c>
      <c r="AL3" s="57" t="inlineStr">
        <is>
          <t>Story</t>
        </is>
      </c>
      <c r="AM3" s="57" t="inlineStr">
        <is>
          <t>EQ1</t>
        </is>
      </c>
      <c r="AN3" s="57" t="inlineStr">
        <is>
          <t>EQ2</t>
        </is>
      </c>
      <c r="AO3" s="57" t="inlineStr">
        <is>
          <t>EQ3</t>
        </is>
      </c>
      <c r="AP3" s="57" t="inlineStr">
        <is>
          <t>EQ4</t>
        </is>
      </c>
      <c r="AQ3" s="57" t="inlineStr">
        <is>
          <t>EQ5</t>
        </is>
      </c>
      <c r="AR3" s="57" t="inlineStr">
        <is>
          <t>EQ6</t>
        </is>
      </c>
      <c r="AS3" s="57" t="inlineStr">
        <is>
          <t>EQ7</t>
        </is>
      </c>
      <c r="AT3" s="57" t="inlineStr">
        <is>
          <t>EQ8</t>
        </is>
      </c>
      <c r="AU3" s="57" t="inlineStr">
        <is>
          <t>EQ9</t>
        </is>
      </c>
      <c r="AV3" s="57" t="inlineStr">
        <is>
          <t>EQ10</t>
        </is>
      </c>
      <c r="AW3" s="57" t="inlineStr">
        <is>
          <t>EQ11</t>
        </is>
      </c>
      <c r="AX3" s="57" t="inlineStr">
        <is>
          <t>EQ12</t>
        </is>
      </c>
      <c r="AY3" s="57" t="inlineStr">
        <is>
          <t>EQ13</t>
        </is>
      </c>
      <c r="AZ3" s="57" t="inlineStr">
        <is>
          <t>EQ14</t>
        </is>
      </c>
      <c r="BA3" s="57" t="inlineStr">
        <is>
          <t>Average</t>
        </is>
      </c>
      <c r="BB3" s="58" t="inlineStr">
        <is>
          <t>1.2*Average</t>
        </is>
      </c>
      <c r="BC3" s="11" t="inlineStr">
        <is>
          <t>ØVn</t>
        </is>
      </c>
      <c r="BD3" s="11" t="inlineStr">
        <is>
          <t>ØVn(보강시)</t>
        </is>
      </c>
      <c r="BE3" s="12" t="n"/>
      <c r="BF3" s="13" t="inlineStr">
        <is>
          <t>Vnmax</t>
        </is>
      </c>
      <c r="BG3" s="12" t="n"/>
      <c r="BH3" s="49" t="n"/>
      <c r="BI3" s="57" t="inlineStr">
        <is>
          <t>THK</t>
        </is>
      </c>
      <c r="BJ3" s="57" t="inlineStr">
        <is>
          <t>층</t>
        </is>
      </c>
      <c r="BK3" s="16" t="inlineStr">
        <is>
          <t>fck</t>
        </is>
      </c>
      <c r="BL3" s="17" t="inlineStr">
        <is>
          <t>fy</t>
        </is>
      </c>
      <c r="BM3" s="17" t="inlineStr">
        <is>
          <t>f'y</t>
        </is>
      </c>
      <c r="BN3" s="57" t="inlineStr">
        <is>
          <t>As</t>
        </is>
      </c>
      <c r="BO3" s="57" t="inlineStr">
        <is>
          <t>기존배근</t>
        </is>
      </c>
      <c r="BP3" s="61" t="n"/>
      <c r="BQ3" s="57" t="inlineStr">
        <is>
          <t>As'</t>
        </is>
      </c>
      <c r="BR3" s="58" t="inlineStr">
        <is>
          <t>보강배근</t>
        </is>
      </c>
      <c r="BS3" s="61" t="n"/>
    </row>
    <row r="4">
      <c r="A4" s="1" t="n">
        <v>19</v>
      </c>
      <c r="B4" s="1" t="n">
        <v>287</v>
      </c>
      <c r="C4" s="62" t="n">
        <v>46</v>
      </c>
      <c r="D4" s="55" t="n">
        <v>74.59999999999999</v>
      </c>
      <c r="E4" s="53" t="n">
        <v>404.8366666666666</v>
      </c>
      <c r="F4" s="53" t="n">
        <v>757.3522222222222</v>
      </c>
      <c r="G4" s="53" t="n">
        <v>337.2777777777778</v>
      </c>
      <c r="H4" s="53" t="n">
        <v>665.0622222222223</v>
      </c>
      <c r="I4" s="53" t="n">
        <v>347.0044444444444</v>
      </c>
      <c r="J4" s="53" t="n">
        <v>674.0733333333333</v>
      </c>
      <c r="K4" s="20" t="n">
        <v>597.3388888888888</v>
      </c>
      <c r="L4" s="20" t="n">
        <v>424.9655555555555</v>
      </c>
      <c r="M4" s="20" t="n">
        <v>832.7422222222223</v>
      </c>
      <c r="N4" s="20" t="n">
        <v>635.3311111111111</v>
      </c>
      <c r="O4" s="20" t="n">
        <v>524.4833333333332</v>
      </c>
      <c r="P4" s="20" t="n">
        <v>583.0655555555556</v>
      </c>
      <c r="Q4" s="20" t="n">
        <v>337.9344444444445</v>
      </c>
      <c r="R4" s="20" t="n">
        <v>511.7755555555555</v>
      </c>
      <c r="S4" s="20" t="n">
        <v>545.2316666666667</v>
      </c>
      <c r="T4" s="21" t="n">
        <v>1</v>
      </c>
      <c r="U4" s="63">
        <f>C4</f>
        <v/>
      </c>
      <c r="V4" s="64">
        <f>E4*$V$1*$V$2</f>
        <v/>
      </c>
      <c r="W4" s="64">
        <f>F4*$V$1*$V$2</f>
        <v/>
      </c>
      <c r="X4" s="64">
        <f>G4*$V$1*$V$2</f>
        <v/>
      </c>
      <c r="Y4" s="64">
        <f>H4*$V$1*$V$2</f>
        <v/>
      </c>
      <c r="Z4" s="64">
        <f>I4*$V$1*$V$2</f>
        <v/>
      </c>
      <c r="AA4" s="64">
        <f>J4*$V$1*$V$2</f>
        <v/>
      </c>
      <c r="AB4" s="64">
        <f>K4*$V$1*$V$2</f>
        <v/>
      </c>
      <c r="AC4" s="64">
        <f>L4*$V$1*$V$2</f>
        <v/>
      </c>
      <c r="AD4" s="64">
        <f>M4*$V$1*$V$2</f>
        <v/>
      </c>
      <c r="AE4" s="64">
        <f>N4*$V$1*$V$2</f>
        <v/>
      </c>
      <c r="AF4" s="64">
        <f>O4*$V$1*$V$2</f>
        <v/>
      </c>
      <c r="AG4" s="64">
        <f>P4*$V$1*$V$2</f>
        <v/>
      </c>
      <c r="AH4" s="64">
        <f>Q4*$V$1*$V$2</f>
        <v/>
      </c>
      <c r="AI4" s="64">
        <f>R4*$V$1*$V$2</f>
        <v/>
      </c>
      <c r="AJ4" s="64">
        <f>S4*$V$1*$V$2</f>
        <v/>
      </c>
      <c r="AL4" s="57">
        <f>U4</f>
        <v/>
      </c>
      <c r="AM4" s="56">
        <f>V4</f>
        <v/>
      </c>
      <c r="AN4" s="56">
        <f>W4</f>
        <v/>
      </c>
      <c r="AO4" s="56">
        <f>X4</f>
        <v/>
      </c>
      <c r="AP4" s="56">
        <f>Y4</f>
        <v/>
      </c>
      <c r="AQ4" s="56">
        <f>Z4</f>
        <v/>
      </c>
      <c r="AR4" s="56">
        <f>AA4</f>
        <v/>
      </c>
      <c r="AS4" s="56">
        <f>AB4</f>
        <v/>
      </c>
      <c r="AT4" s="56">
        <f>AC4</f>
        <v/>
      </c>
      <c r="AU4" s="56">
        <f>AD4</f>
        <v/>
      </c>
      <c r="AV4" s="56">
        <f>AE4</f>
        <v/>
      </c>
      <c r="AW4" s="56">
        <f>AF4</f>
        <v/>
      </c>
      <c r="AX4" s="56">
        <f>AG4</f>
        <v/>
      </c>
      <c r="AY4" s="56">
        <f>AH4</f>
        <v/>
      </c>
      <c r="AZ4" s="56">
        <f>AI4</f>
        <v/>
      </c>
      <c r="BA4" s="56">
        <f>AJ4</f>
        <v/>
      </c>
      <c r="BB4" s="65">
        <f>BA4*1.2</f>
        <v/>
      </c>
      <c r="BC4" s="66">
        <f>(1/6*(BK4^0.5)*0.8*$V$2*1000*BI4+2*BN4*BL4*0.8*$V$2*1000/BP4)/1000</f>
        <v/>
      </c>
      <c r="BD4" s="66">
        <f>IF(BR4="",BC4,(1/6*(BK4^0.5)*0.8*$V$2*1000*BI4+2*BQ4*BM4*0.8*$V$2*1000/BS4)/1000)</f>
        <v/>
      </c>
      <c r="BE4" s="42">
        <f>IF(BB4&lt;BC4,"OK",IF(BB4&lt;BD4,"OK","NG"))</f>
        <v/>
      </c>
      <c r="BF4" s="64">
        <f>(5/6*(BK4^0.5)*0.8*$V$2*1000*BI4)/1000</f>
        <v/>
      </c>
      <c r="BG4" s="42">
        <f>IF(BD4&lt;=BF4,"OK","NG")</f>
        <v/>
      </c>
      <c r="BH4" s="42" t="n"/>
      <c r="BI4" s="57">
        <f>$V$1*1000</f>
        <v/>
      </c>
      <c r="BJ4" s="67" t="inlineStr">
        <is>
          <t>PH1</t>
        </is>
      </c>
      <c r="BK4" s="33" t="n">
        <v>24</v>
      </c>
      <c r="BL4" s="34">
        <f>IF(BO4&lt;=13,400,500)</f>
        <v/>
      </c>
      <c r="BM4" s="34">
        <f>IF(BR4&lt;=13,400,500)</f>
        <v/>
      </c>
      <c r="BN4" s="34">
        <f>VLOOKUP(BO4,$A$1:$B$4,2)</f>
        <v/>
      </c>
      <c r="BO4" s="68" t="n">
        <v>10</v>
      </c>
      <c r="BP4" s="69" t="n">
        <v>140</v>
      </c>
      <c r="BQ4" s="34">
        <f>VLOOKUP(BR4,$A$1:$B$4,2)</f>
        <v/>
      </c>
      <c r="BR4" s="70" t="n"/>
      <c r="BS4" s="71" t="n"/>
    </row>
    <row r="5">
      <c r="C5" s="63">
        <f>C4-1</f>
        <v/>
      </c>
      <c r="D5" s="56" t="n">
        <v>71.7</v>
      </c>
      <c r="E5" s="53" t="n">
        <v>359.4177777777778</v>
      </c>
      <c r="F5" s="53" t="n">
        <v>498.5744444444445</v>
      </c>
      <c r="G5" s="53" t="n">
        <v>297.3055555555555</v>
      </c>
      <c r="H5" s="53" t="n">
        <v>465.1111111111111</v>
      </c>
      <c r="I5" s="53" t="n">
        <v>305.8244444444444</v>
      </c>
      <c r="J5" s="53" t="n">
        <v>498.0500000000001</v>
      </c>
      <c r="K5" s="20" t="n">
        <v>460.8055555555555</v>
      </c>
      <c r="L5" s="20" t="n">
        <v>374.62</v>
      </c>
      <c r="M5" s="20" t="n">
        <v>551.6022222222223</v>
      </c>
      <c r="N5" s="20" t="n">
        <v>478.3388888888889</v>
      </c>
      <c r="O5" s="20" t="n">
        <v>399.3466666666666</v>
      </c>
      <c r="P5" s="20" t="n">
        <v>491.1455555555556</v>
      </c>
      <c r="Q5" s="20" t="n">
        <v>296.2122222222222</v>
      </c>
      <c r="R5" s="20" t="n">
        <v>411.5133333333334</v>
      </c>
      <c r="S5" s="20" t="n">
        <v>420.5619841269841</v>
      </c>
      <c r="T5" s="21" t="n">
        <v>2</v>
      </c>
      <c r="U5" s="63">
        <f>C5</f>
        <v/>
      </c>
      <c r="V5" s="64">
        <f>E5*$V$1*$V$2</f>
        <v/>
      </c>
      <c r="W5" s="64">
        <f>F5*$V$1*$V$2</f>
        <v/>
      </c>
      <c r="X5" s="64">
        <f>G5*$V$1*$V$2</f>
        <v/>
      </c>
      <c r="Y5" s="64">
        <f>H5*$V$1*$V$2</f>
        <v/>
      </c>
      <c r="Z5" s="64">
        <f>I5*$V$1*$V$2</f>
        <v/>
      </c>
      <c r="AA5" s="64">
        <f>J5*$V$1*$V$2</f>
        <v/>
      </c>
      <c r="AB5" s="64">
        <f>K5*$V$1*$V$2</f>
        <v/>
      </c>
      <c r="AC5" s="64">
        <f>L5*$V$1*$V$2</f>
        <v/>
      </c>
      <c r="AD5" s="64">
        <f>M5*$V$1*$V$2</f>
        <v/>
      </c>
      <c r="AE5" s="64">
        <f>N5*$V$1*$V$2</f>
        <v/>
      </c>
      <c r="AF5" s="64">
        <f>O5*$V$1*$V$2</f>
        <v/>
      </c>
      <c r="AG5" s="64">
        <f>P5*$V$1*$V$2</f>
        <v/>
      </c>
      <c r="AH5" s="64">
        <f>Q5*$V$1*$V$2</f>
        <v/>
      </c>
      <c r="AI5" s="64">
        <f>R5*$V$1*$V$2</f>
        <v/>
      </c>
      <c r="AJ5" s="64">
        <f>S5*$V$1*$V$2</f>
        <v/>
      </c>
      <c r="AL5" s="57">
        <f>U5</f>
        <v/>
      </c>
      <c r="AM5" s="56">
        <f>V5</f>
        <v/>
      </c>
      <c r="AN5" s="56">
        <f>W5</f>
        <v/>
      </c>
      <c r="AO5" s="56">
        <f>X5</f>
        <v/>
      </c>
      <c r="AP5" s="56">
        <f>Y5</f>
        <v/>
      </c>
      <c r="AQ5" s="56">
        <f>Z5</f>
        <v/>
      </c>
      <c r="AR5" s="56">
        <f>AA5</f>
        <v/>
      </c>
      <c r="AS5" s="56">
        <f>AB5</f>
        <v/>
      </c>
      <c r="AT5" s="56">
        <f>AC5</f>
        <v/>
      </c>
      <c r="AU5" s="56">
        <f>AD5</f>
        <v/>
      </c>
      <c r="AV5" s="56">
        <f>AE5</f>
        <v/>
      </c>
      <c r="AW5" s="56">
        <f>AF5</f>
        <v/>
      </c>
      <c r="AX5" s="56">
        <f>AG5</f>
        <v/>
      </c>
      <c r="AY5" s="56">
        <f>AH5</f>
        <v/>
      </c>
      <c r="AZ5" s="56">
        <f>AI5</f>
        <v/>
      </c>
      <c r="BA5" s="56">
        <f>AJ5</f>
        <v/>
      </c>
      <c r="BB5" s="65">
        <f>BA5*1.2</f>
        <v/>
      </c>
      <c r="BC5" s="66">
        <f>(1/6*(BK5^0.5)*0.8*$V$2*1000*BI5+2*BN5*BL5*0.8*$V$2*1000/BP5)/1000</f>
        <v/>
      </c>
      <c r="BD5" s="66">
        <f>IF(BR5="",BC5,(1/6*(BK5^0.5)*0.8*$V$2*1000*BI5+2*BQ5*BM5*0.8*$V$2*1000/BS5)/1000)</f>
        <v/>
      </c>
      <c r="BE5" s="42">
        <f>IF(BB5&lt;BC5,"OK",IF(BB5&lt;BD5,"OK","NG"))</f>
        <v/>
      </c>
      <c r="BF5" s="64">
        <f>(5/6*(BK5^0.5)*0.8*$V$2*1000*BI5)/1000</f>
        <v/>
      </c>
      <c r="BG5" s="42">
        <f>IF(BD5&lt;=BF5,"OK","NG")</f>
        <v/>
      </c>
      <c r="BH5" s="42" t="n"/>
      <c r="BI5" s="57">
        <f>$V$1*1000</f>
        <v/>
      </c>
      <c r="BJ5" s="67" t="inlineStr">
        <is>
          <t>RF</t>
        </is>
      </c>
      <c r="BK5" s="33" t="n">
        <v>24</v>
      </c>
      <c r="BL5" s="34">
        <f>IF(BO5&lt;=13,400,500)</f>
        <v/>
      </c>
      <c r="BM5" s="34">
        <f>IF(BR5&lt;=13,400,500)</f>
        <v/>
      </c>
      <c r="BN5" s="34">
        <f>VLOOKUP(BO5,$A$1:$B$4,2)</f>
        <v/>
      </c>
      <c r="BO5" s="68" t="n">
        <v>10</v>
      </c>
      <c r="BP5" s="69" t="n">
        <v>280</v>
      </c>
      <c r="BQ5" s="34">
        <f>VLOOKUP(BR5,$A$1:$B$4,2)</f>
        <v/>
      </c>
      <c r="BR5" s="72" t="n">
        <v>10</v>
      </c>
      <c r="BS5" s="73" t="n">
        <v>200</v>
      </c>
    </row>
    <row r="6">
      <c r="C6" s="63">
        <f>C5-1</f>
        <v/>
      </c>
      <c r="D6" s="56" t="n">
        <v>68.8</v>
      </c>
      <c r="E6" s="53" t="n">
        <v>419.2077777777778</v>
      </c>
      <c r="F6" s="53" t="n">
        <v>520.2277777777778</v>
      </c>
      <c r="G6" s="53" t="n">
        <v>313.72</v>
      </c>
      <c r="H6" s="53" t="n">
        <v>478.4777777777778</v>
      </c>
      <c r="I6" s="53" t="n">
        <v>330.8744444444444</v>
      </c>
      <c r="J6" s="53" t="n">
        <v>544.5222222222222</v>
      </c>
      <c r="K6" s="20" t="n">
        <v>476.5766666666666</v>
      </c>
      <c r="L6" s="20" t="n">
        <v>378.3833333333333</v>
      </c>
      <c r="M6" s="20" t="n">
        <v>571.9933333333333</v>
      </c>
      <c r="N6" s="20" t="n">
        <v>493.2866666666666</v>
      </c>
      <c r="O6" s="20" t="n">
        <v>411.1133333333333</v>
      </c>
      <c r="P6" s="20" t="n">
        <v>510.8222222222222</v>
      </c>
      <c r="Q6" s="20" t="n">
        <v>320.5488888888888</v>
      </c>
      <c r="R6" s="20" t="n">
        <v>434.6622222222223</v>
      </c>
      <c r="S6" s="20" t="n">
        <v>443.172619047619</v>
      </c>
      <c r="T6" s="21" t="n">
        <v>3</v>
      </c>
      <c r="U6" s="63">
        <f>C6</f>
        <v/>
      </c>
      <c r="V6" s="64">
        <f>E6*$V$1*$V$2</f>
        <v/>
      </c>
      <c r="W6" s="64">
        <f>F6*$V$1*$V$2</f>
        <v/>
      </c>
      <c r="X6" s="64">
        <f>G6*$V$1*$V$2</f>
        <v/>
      </c>
      <c r="Y6" s="64">
        <f>H6*$V$1*$V$2</f>
        <v/>
      </c>
      <c r="Z6" s="64">
        <f>I6*$V$1*$V$2</f>
        <v/>
      </c>
      <c r="AA6" s="64">
        <f>J6*$V$1*$V$2</f>
        <v/>
      </c>
      <c r="AB6" s="64">
        <f>K6*$V$1*$V$2</f>
        <v/>
      </c>
      <c r="AC6" s="64">
        <f>L6*$V$1*$V$2</f>
        <v/>
      </c>
      <c r="AD6" s="64">
        <f>M6*$V$1*$V$2</f>
        <v/>
      </c>
      <c r="AE6" s="64">
        <f>N6*$V$1*$V$2</f>
        <v/>
      </c>
      <c r="AF6" s="64">
        <f>O6*$V$1*$V$2</f>
        <v/>
      </c>
      <c r="AG6" s="64">
        <f>P6*$V$1*$V$2</f>
        <v/>
      </c>
      <c r="AH6" s="64">
        <f>Q6*$V$1*$V$2</f>
        <v/>
      </c>
      <c r="AI6" s="64">
        <f>R6*$V$1*$V$2</f>
        <v/>
      </c>
      <c r="AJ6" s="64">
        <f>S6*$V$1*$V$2</f>
        <v/>
      </c>
      <c r="AL6" s="57">
        <f>U6</f>
        <v/>
      </c>
      <c r="AM6" s="56">
        <f>V6</f>
        <v/>
      </c>
      <c r="AN6" s="56">
        <f>W6</f>
        <v/>
      </c>
      <c r="AO6" s="56">
        <f>X6</f>
        <v/>
      </c>
      <c r="AP6" s="56">
        <f>Y6</f>
        <v/>
      </c>
      <c r="AQ6" s="56">
        <f>Z6</f>
        <v/>
      </c>
      <c r="AR6" s="56">
        <f>AA6</f>
        <v/>
      </c>
      <c r="AS6" s="56">
        <f>AB6</f>
        <v/>
      </c>
      <c r="AT6" s="56">
        <f>AC6</f>
        <v/>
      </c>
      <c r="AU6" s="56">
        <f>AD6</f>
        <v/>
      </c>
      <c r="AV6" s="56">
        <f>AE6</f>
        <v/>
      </c>
      <c r="AW6" s="56">
        <f>AF6</f>
        <v/>
      </c>
      <c r="AX6" s="56">
        <f>AG6</f>
        <v/>
      </c>
      <c r="AY6" s="56">
        <f>AH6</f>
        <v/>
      </c>
      <c r="AZ6" s="56">
        <f>AI6</f>
        <v/>
      </c>
      <c r="BA6" s="56">
        <f>AJ6</f>
        <v/>
      </c>
      <c r="BB6" s="65">
        <f>BA6*1.2</f>
        <v/>
      </c>
      <c r="BC6" s="66">
        <f>(1/6*(BK6^0.5)*0.8*$V$2*1000*BI6+2*BN6*BL6*0.8*$V$2*1000/BP6)/1000</f>
        <v/>
      </c>
      <c r="BD6" s="66">
        <f>IF(BR6="",BC6,(1/6*(BK6^0.5)*0.8*$V$2*1000*BI6+2*BQ6*BM6*0.8*$V$2*1000/BS6)/1000)</f>
        <v/>
      </c>
      <c r="BE6" s="42">
        <f>IF(BB6&lt;BC6,"OK",IF(BB6&lt;BD6,"OK","NG"))</f>
        <v/>
      </c>
      <c r="BF6" s="64">
        <f>(5/6*(BK6^0.5)*0.8*$V$2*1000*BI6)/1000</f>
        <v/>
      </c>
      <c r="BG6" s="42">
        <f>IF(BD6&lt;=BF6,"OK","NG")</f>
        <v/>
      </c>
      <c r="BH6" s="42" t="n"/>
      <c r="BI6" s="57">
        <f>$V$1*1000</f>
        <v/>
      </c>
      <c r="BJ6" s="67">
        <f>AL6</f>
        <v/>
      </c>
      <c r="BK6" s="33" t="n">
        <v>24</v>
      </c>
      <c r="BL6" s="34">
        <f>IF(BO6&lt;=13,400,500)</f>
        <v/>
      </c>
      <c r="BM6" s="34">
        <f>IF(BR6&lt;=13,400,500)</f>
        <v/>
      </c>
      <c r="BN6" s="34">
        <f>VLOOKUP(BO6,$A$1:$B$4,2)</f>
        <v/>
      </c>
      <c r="BO6" s="68" t="n">
        <v>10</v>
      </c>
      <c r="BP6" s="69" t="n">
        <v>280</v>
      </c>
      <c r="BQ6" s="34">
        <f>VLOOKUP(BR6,$A$1:$B$4,2)</f>
        <v/>
      </c>
      <c r="BR6" s="72" t="n">
        <v>10</v>
      </c>
      <c r="BS6" s="73" t="n">
        <v>200</v>
      </c>
    </row>
    <row r="7">
      <c r="C7" s="63">
        <f>C6-1</f>
        <v/>
      </c>
      <c r="D7" s="56" t="n">
        <v>65.90000000000001</v>
      </c>
      <c r="E7" s="53" t="n">
        <v>430.1022222222222</v>
      </c>
      <c r="F7" s="53" t="n">
        <v>533.7233333333332</v>
      </c>
      <c r="G7" s="53" t="n">
        <v>325.7522222222223</v>
      </c>
      <c r="H7" s="53" t="n">
        <v>487.3722222222223</v>
      </c>
      <c r="I7" s="53" t="n">
        <v>342.7588888888889</v>
      </c>
      <c r="J7" s="53" t="n">
        <v>594.5855555555556</v>
      </c>
      <c r="K7" s="20" t="n">
        <v>491.4377777777779</v>
      </c>
      <c r="L7" s="20" t="n">
        <v>388.5744444444444</v>
      </c>
      <c r="M7" s="20" t="n">
        <v>605.73</v>
      </c>
      <c r="N7" s="20" t="n">
        <v>498.0188888888889</v>
      </c>
      <c r="O7" s="20" t="n">
        <v>426.89</v>
      </c>
      <c r="P7" s="20" t="n">
        <v>526.6999999999999</v>
      </c>
      <c r="Q7" s="20" t="n">
        <v>342.2788888888888</v>
      </c>
      <c r="R7" s="20" t="n">
        <v>446.4811111111111</v>
      </c>
      <c r="S7" s="20" t="n">
        <v>460.0289682539683</v>
      </c>
      <c r="T7" s="21" t="n">
        <v>4</v>
      </c>
      <c r="U7" s="63">
        <f>C7</f>
        <v/>
      </c>
      <c r="V7" s="64">
        <f>E7*$V$1*$V$2</f>
        <v/>
      </c>
      <c r="W7" s="64">
        <f>F7*$V$1*$V$2</f>
        <v/>
      </c>
      <c r="X7" s="64">
        <f>G7*$V$1*$V$2</f>
        <v/>
      </c>
      <c r="Y7" s="64">
        <f>H7*$V$1*$V$2</f>
        <v/>
      </c>
      <c r="Z7" s="64">
        <f>I7*$V$1*$V$2</f>
        <v/>
      </c>
      <c r="AA7" s="64">
        <f>J7*$V$1*$V$2</f>
        <v/>
      </c>
      <c r="AB7" s="64">
        <f>K7*$V$1*$V$2</f>
        <v/>
      </c>
      <c r="AC7" s="64">
        <f>L7*$V$1*$V$2</f>
        <v/>
      </c>
      <c r="AD7" s="64">
        <f>M7*$V$1*$V$2</f>
        <v/>
      </c>
      <c r="AE7" s="64">
        <f>N7*$V$1*$V$2</f>
        <v/>
      </c>
      <c r="AF7" s="64">
        <f>O7*$V$1*$V$2</f>
        <v/>
      </c>
      <c r="AG7" s="64">
        <f>P7*$V$1*$V$2</f>
        <v/>
      </c>
      <c r="AH7" s="64">
        <f>Q7*$V$1*$V$2</f>
        <v/>
      </c>
      <c r="AI7" s="64">
        <f>R7*$V$1*$V$2</f>
        <v/>
      </c>
      <c r="AJ7" s="64">
        <f>S7*$V$1*$V$2</f>
        <v/>
      </c>
      <c r="AL7" s="57">
        <f>U7</f>
        <v/>
      </c>
      <c r="AM7" s="56">
        <f>V7</f>
        <v/>
      </c>
      <c r="AN7" s="56">
        <f>W7</f>
        <v/>
      </c>
      <c r="AO7" s="56">
        <f>X7</f>
        <v/>
      </c>
      <c r="AP7" s="56">
        <f>Y7</f>
        <v/>
      </c>
      <c r="AQ7" s="56">
        <f>Z7</f>
        <v/>
      </c>
      <c r="AR7" s="56">
        <f>AA7</f>
        <v/>
      </c>
      <c r="AS7" s="56">
        <f>AB7</f>
        <v/>
      </c>
      <c r="AT7" s="56">
        <f>AC7</f>
        <v/>
      </c>
      <c r="AU7" s="56">
        <f>AD7</f>
        <v/>
      </c>
      <c r="AV7" s="56">
        <f>AE7</f>
        <v/>
      </c>
      <c r="AW7" s="56">
        <f>AF7</f>
        <v/>
      </c>
      <c r="AX7" s="56">
        <f>AG7</f>
        <v/>
      </c>
      <c r="AY7" s="56">
        <f>AH7</f>
        <v/>
      </c>
      <c r="AZ7" s="56">
        <f>AI7</f>
        <v/>
      </c>
      <c r="BA7" s="56">
        <f>AJ7</f>
        <v/>
      </c>
      <c r="BB7" s="65">
        <f>BA7*1.2</f>
        <v/>
      </c>
      <c r="BC7" s="66">
        <f>(1/6*(BK7^0.5)*0.8*$V$2*1000*BI7+2*BN7*BL7*0.8*$V$2*1000/BP7)/1000</f>
        <v/>
      </c>
      <c r="BD7" s="66">
        <f>IF(BR7="",BC7,(1/6*(BK7^0.5)*0.8*$V$2*1000*BI7+2*BQ7*BM7*0.8*$V$2*1000/BS7)/1000)</f>
        <v/>
      </c>
      <c r="BE7" s="42">
        <f>IF(BB7&lt;BC7,"OK",IF(BB7&lt;BD7,"OK","NG"))</f>
        <v/>
      </c>
      <c r="BF7" s="64">
        <f>(5/6*(BK7^0.5)*0.8*$V$2*1000*BI7)/1000</f>
        <v/>
      </c>
      <c r="BG7" s="42">
        <f>IF(BD7&lt;=BF7,"OK","NG")</f>
        <v/>
      </c>
      <c r="BH7" s="42" t="n"/>
      <c r="BI7" s="57">
        <f>$V$1*1000</f>
        <v/>
      </c>
      <c r="BJ7" s="67">
        <f>AL7</f>
        <v/>
      </c>
      <c r="BK7" s="33" t="n">
        <v>24</v>
      </c>
      <c r="BL7" s="34">
        <f>IF(BO7&lt;=13,400,500)</f>
        <v/>
      </c>
      <c r="BM7" s="34">
        <f>IF(BR7&lt;=13,400,500)</f>
        <v/>
      </c>
      <c r="BN7" s="34">
        <f>VLOOKUP(BO7,$A$1:$B$4,2)</f>
        <v/>
      </c>
      <c r="BO7" s="68" t="n">
        <v>10</v>
      </c>
      <c r="BP7" s="69" t="n">
        <v>280</v>
      </c>
      <c r="BQ7" s="34">
        <f>VLOOKUP(BR7,$A$1:$B$4,2)</f>
        <v/>
      </c>
      <c r="BR7" s="72" t="n">
        <v>10</v>
      </c>
      <c r="BS7" s="73" t="n">
        <v>200</v>
      </c>
    </row>
    <row r="8">
      <c r="C8" s="63">
        <f>C7-1</f>
        <v/>
      </c>
      <c r="D8" s="56" t="n">
        <v>63</v>
      </c>
      <c r="E8" s="53" t="n">
        <v>409.95</v>
      </c>
      <c r="F8" s="53" t="n">
        <v>546.9022222222222</v>
      </c>
      <c r="G8" s="53" t="n">
        <v>340.6522222222222</v>
      </c>
      <c r="H8" s="53" t="n">
        <v>495.7666666666667</v>
      </c>
      <c r="I8" s="53" t="n">
        <v>354.7144444444444</v>
      </c>
      <c r="J8" s="53" t="n">
        <v>630.6411111111111</v>
      </c>
      <c r="K8" s="20" t="n">
        <v>508.0022222222221</v>
      </c>
      <c r="L8" s="20" t="n">
        <v>404.1355555555555</v>
      </c>
      <c r="M8" s="20" t="n">
        <v>640.4822222222223</v>
      </c>
      <c r="N8" s="20" t="n">
        <v>479.2088888888889</v>
      </c>
      <c r="O8" s="20" t="n">
        <v>439.2433333333333</v>
      </c>
      <c r="P8" s="20" t="n">
        <v>540.8255555555556</v>
      </c>
      <c r="Q8" s="20" t="n">
        <v>365.6388888888889</v>
      </c>
      <c r="R8" s="20" t="n">
        <v>458.1644444444445</v>
      </c>
      <c r="S8" s="20" t="n">
        <v>472.451984126984</v>
      </c>
      <c r="T8" s="21" t="n">
        <v>5</v>
      </c>
      <c r="U8" s="63">
        <f>C8</f>
        <v/>
      </c>
      <c r="V8" s="64">
        <f>E8*$V$1*$V$2</f>
        <v/>
      </c>
      <c r="W8" s="64">
        <f>F8*$V$1*$V$2</f>
        <v/>
      </c>
      <c r="X8" s="64">
        <f>G8*$V$1*$V$2</f>
        <v/>
      </c>
      <c r="Y8" s="64">
        <f>H8*$V$1*$V$2</f>
        <v/>
      </c>
      <c r="Z8" s="64">
        <f>I8*$V$1*$V$2</f>
        <v/>
      </c>
      <c r="AA8" s="64">
        <f>J8*$V$1*$V$2</f>
        <v/>
      </c>
      <c r="AB8" s="64">
        <f>K8*$V$1*$V$2</f>
        <v/>
      </c>
      <c r="AC8" s="64">
        <f>L8*$V$1*$V$2</f>
        <v/>
      </c>
      <c r="AD8" s="64">
        <f>M8*$V$1*$V$2</f>
        <v/>
      </c>
      <c r="AE8" s="64">
        <f>N8*$V$1*$V$2</f>
        <v/>
      </c>
      <c r="AF8" s="64">
        <f>O8*$V$1*$V$2</f>
        <v/>
      </c>
      <c r="AG8" s="64">
        <f>P8*$V$1*$V$2</f>
        <v/>
      </c>
      <c r="AH8" s="64">
        <f>Q8*$V$1*$V$2</f>
        <v/>
      </c>
      <c r="AI8" s="64">
        <f>R8*$V$1*$V$2</f>
        <v/>
      </c>
      <c r="AJ8" s="64">
        <f>S8*$V$1*$V$2</f>
        <v/>
      </c>
      <c r="AL8" s="57">
        <f>U8</f>
        <v/>
      </c>
      <c r="AM8" s="56">
        <f>V8</f>
        <v/>
      </c>
      <c r="AN8" s="56">
        <f>W8</f>
        <v/>
      </c>
      <c r="AO8" s="56">
        <f>X8</f>
        <v/>
      </c>
      <c r="AP8" s="56">
        <f>Y8</f>
        <v/>
      </c>
      <c r="AQ8" s="56">
        <f>Z8</f>
        <v/>
      </c>
      <c r="AR8" s="56">
        <f>AA8</f>
        <v/>
      </c>
      <c r="AS8" s="56">
        <f>AB8</f>
        <v/>
      </c>
      <c r="AT8" s="56">
        <f>AC8</f>
        <v/>
      </c>
      <c r="AU8" s="56">
        <f>AD8</f>
        <v/>
      </c>
      <c r="AV8" s="56">
        <f>AE8</f>
        <v/>
      </c>
      <c r="AW8" s="56">
        <f>AF8</f>
        <v/>
      </c>
      <c r="AX8" s="56">
        <f>AG8</f>
        <v/>
      </c>
      <c r="AY8" s="56">
        <f>AH8</f>
        <v/>
      </c>
      <c r="AZ8" s="56">
        <f>AI8</f>
        <v/>
      </c>
      <c r="BA8" s="56">
        <f>AJ8</f>
        <v/>
      </c>
      <c r="BB8" s="65">
        <f>BA8*1.2</f>
        <v/>
      </c>
      <c r="BC8" s="66">
        <f>(1/6*(BK8^0.5)*0.8*$V$2*1000*BI8+2*BN8*BL8*0.8*$V$2*1000/BP8)/1000</f>
        <v/>
      </c>
      <c r="BD8" s="66">
        <f>IF(BR8="",BC8,(1/6*(BK8^0.5)*0.8*$V$2*1000*BI8+2*BQ8*BM8*0.8*$V$2*1000/BS8)/1000)</f>
        <v/>
      </c>
      <c r="BE8" s="42">
        <f>IF(BB8&lt;BC8,"OK",IF(BB8&lt;BD8,"OK","NG"))</f>
        <v/>
      </c>
      <c r="BF8" s="64">
        <f>(5/6*(BK8^0.5)*0.8*$V$2*1000*BI8)/1000</f>
        <v/>
      </c>
      <c r="BG8" s="42">
        <f>IF(BD8&lt;=BF8,"OK","NG")</f>
        <v/>
      </c>
      <c r="BH8" s="42" t="n"/>
      <c r="BI8" s="57">
        <f>$V$1*1000</f>
        <v/>
      </c>
      <c r="BJ8" s="67">
        <f>AL8</f>
        <v/>
      </c>
      <c r="BK8" s="33" t="n">
        <v>24</v>
      </c>
      <c r="BL8" s="34">
        <f>IF(BO8&lt;=13,400,500)</f>
        <v/>
      </c>
      <c r="BM8" s="34">
        <f>IF(BR8&lt;=13,400,500)</f>
        <v/>
      </c>
      <c r="BN8" s="34">
        <f>VLOOKUP(BO8,$A$1:$B$4,2)</f>
        <v/>
      </c>
      <c r="BO8" s="68" t="n">
        <v>10</v>
      </c>
      <c r="BP8" s="69" t="n">
        <v>280</v>
      </c>
      <c r="BQ8" s="34">
        <f>VLOOKUP(BR8,$A$1:$B$4,2)</f>
        <v/>
      </c>
      <c r="BR8" s="72" t="n">
        <v>10</v>
      </c>
      <c r="BS8" s="73" t="n">
        <v>200</v>
      </c>
    </row>
    <row r="9">
      <c r="C9" s="63">
        <f>C8-1</f>
        <v/>
      </c>
      <c r="D9" s="56" t="n">
        <v>60.1</v>
      </c>
      <c r="E9" s="53" t="n">
        <v>399.5155555555555</v>
      </c>
      <c r="F9" s="53" t="n">
        <v>555.1488888888888</v>
      </c>
      <c r="G9" s="53" t="n">
        <v>360.2322222222222</v>
      </c>
      <c r="H9" s="53" t="n">
        <v>502.0088888888889</v>
      </c>
      <c r="I9" s="53" t="n">
        <v>368.75</v>
      </c>
      <c r="J9" s="53" t="n">
        <v>644.2888888888888</v>
      </c>
      <c r="K9" s="20" t="n">
        <v>515.2677777777777</v>
      </c>
      <c r="L9" s="20" t="n">
        <v>408.62</v>
      </c>
      <c r="M9" s="20" t="n">
        <v>608.63</v>
      </c>
      <c r="N9" s="20" t="n">
        <v>476.2488888888889</v>
      </c>
      <c r="O9" s="20" t="n">
        <v>451.0333333333334</v>
      </c>
      <c r="P9" s="20" t="n">
        <v>567.5755555555556</v>
      </c>
      <c r="Q9" s="20" t="n">
        <v>388.8266666666667</v>
      </c>
      <c r="R9" s="20" t="n">
        <v>464.9188888888888</v>
      </c>
      <c r="S9" s="20" t="n">
        <v>479.3618253968253</v>
      </c>
      <c r="T9" s="21" t="n">
        <v>6</v>
      </c>
      <c r="U9" s="63">
        <f>C9</f>
        <v/>
      </c>
      <c r="V9" s="64">
        <f>E9*$V$1*$V$2</f>
        <v/>
      </c>
      <c r="W9" s="64">
        <f>F9*$V$1*$V$2</f>
        <v/>
      </c>
      <c r="X9" s="64">
        <f>G9*$V$1*$V$2</f>
        <v/>
      </c>
      <c r="Y9" s="64">
        <f>H9*$V$1*$V$2</f>
        <v/>
      </c>
      <c r="Z9" s="64">
        <f>I9*$V$1*$V$2</f>
        <v/>
      </c>
      <c r="AA9" s="64">
        <f>J9*$V$1*$V$2</f>
        <v/>
      </c>
      <c r="AB9" s="64">
        <f>K9*$V$1*$V$2</f>
        <v/>
      </c>
      <c r="AC9" s="64">
        <f>L9*$V$1*$V$2</f>
        <v/>
      </c>
      <c r="AD9" s="64">
        <f>M9*$V$1*$V$2</f>
        <v/>
      </c>
      <c r="AE9" s="64">
        <f>N9*$V$1*$V$2</f>
        <v/>
      </c>
      <c r="AF9" s="64">
        <f>O9*$V$1*$V$2</f>
        <v/>
      </c>
      <c r="AG9" s="64">
        <f>P9*$V$1*$V$2</f>
        <v/>
      </c>
      <c r="AH9" s="64">
        <f>Q9*$V$1*$V$2</f>
        <v/>
      </c>
      <c r="AI9" s="64">
        <f>R9*$V$1*$V$2</f>
        <v/>
      </c>
      <c r="AJ9" s="64">
        <f>S9*$V$1*$V$2</f>
        <v/>
      </c>
      <c r="AL9" s="57">
        <f>U9</f>
        <v/>
      </c>
      <c r="AM9" s="56">
        <f>V9</f>
        <v/>
      </c>
      <c r="AN9" s="56">
        <f>W9</f>
        <v/>
      </c>
      <c r="AO9" s="56">
        <f>X9</f>
        <v/>
      </c>
      <c r="AP9" s="56">
        <f>Y9</f>
        <v/>
      </c>
      <c r="AQ9" s="56">
        <f>Z9</f>
        <v/>
      </c>
      <c r="AR9" s="56">
        <f>AA9</f>
        <v/>
      </c>
      <c r="AS9" s="56">
        <f>AB9</f>
        <v/>
      </c>
      <c r="AT9" s="56">
        <f>AC9</f>
        <v/>
      </c>
      <c r="AU9" s="56">
        <f>AD9</f>
        <v/>
      </c>
      <c r="AV9" s="56">
        <f>AE9</f>
        <v/>
      </c>
      <c r="AW9" s="56">
        <f>AF9</f>
        <v/>
      </c>
      <c r="AX9" s="56">
        <f>AG9</f>
        <v/>
      </c>
      <c r="AY9" s="56">
        <f>AH9</f>
        <v/>
      </c>
      <c r="AZ9" s="56">
        <f>AI9</f>
        <v/>
      </c>
      <c r="BA9" s="56">
        <f>AJ9</f>
        <v/>
      </c>
      <c r="BB9" s="65">
        <f>BA9*1.2</f>
        <v/>
      </c>
      <c r="BC9" s="66">
        <f>(1/6*(BK9^0.5)*0.8*$V$2*1000*BI9+2*BN9*BL9*0.8*$V$2*1000/BP9)/1000</f>
        <v/>
      </c>
      <c r="BD9" s="66">
        <f>IF(BR9="",BC9,(1/6*(BK9^0.5)*0.8*$V$2*1000*BI9+2*BQ9*BM9*0.8*$V$2*1000/BS9)/1000)</f>
        <v/>
      </c>
      <c r="BE9" s="42">
        <f>IF(BB9&lt;BC9,"OK",IF(BB9&lt;BD9,"OK","NG"))</f>
        <v/>
      </c>
      <c r="BF9" s="64">
        <f>(5/6*(BK9^0.5)*0.8*$V$2*1000*BI9)/1000</f>
        <v/>
      </c>
      <c r="BG9" s="42">
        <f>IF(BD9&lt;=BF9,"OK","NG")</f>
        <v/>
      </c>
      <c r="BH9" s="42" t="n"/>
      <c r="BI9" s="57">
        <f>$V$1*1000</f>
        <v/>
      </c>
      <c r="BJ9" s="67">
        <f>AL9</f>
        <v/>
      </c>
      <c r="BK9" s="33" t="n">
        <v>24</v>
      </c>
      <c r="BL9" s="34">
        <f>IF(BO9&lt;=13,400,500)</f>
        <v/>
      </c>
      <c r="BM9" s="34">
        <f>IF(BR9&lt;=13,400,500)</f>
        <v/>
      </c>
      <c r="BN9" s="34">
        <f>VLOOKUP(BO9,$A$1:$B$4,2)</f>
        <v/>
      </c>
      <c r="BO9" s="68" t="n">
        <v>10</v>
      </c>
      <c r="BP9" s="69" t="n">
        <v>280</v>
      </c>
      <c r="BQ9" s="34">
        <f>VLOOKUP(BR9,$A$1:$B$4,2)</f>
        <v/>
      </c>
      <c r="BR9" s="72" t="n">
        <v>10</v>
      </c>
      <c r="BS9" s="73" t="n">
        <v>200</v>
      </c>
    </row>
    <row r="10">
      <c r="C10" s="63">
        <f>C9-1</f>
        <v/>
      </c>
      <c r="D10" s="56" t="n">
        <v>57.2</v>
      </c>
      <c r="E10" s="53" t="n">
        <v>435.8444444444445</v>
      </c>
      <c r="F10" s="53" t="n">
        <v>570.2611111111112</v>
      </c>
      <c r="G10" s="53" t="n">
        <v>384.4633333333334</v>
      </c>
      <c r="H10" s="53" t="n">
        <v>505.8</v>
      </c>
      <c r="I10" s="53" t="n">
        <v>383.98</v>
      </c>
      <c r="J10" s="53" t="n">
        <v>649.5844444444444</v>
      </c>
      <c r="K10" s="20" t="n">
        <v>543.3533333333332</v>
      </c>
      <c r="L10" s="20" t="n">
        <v>412.9833333333333</v>
      </c>
      <c r="M10" s="20" t="n">
        <v>621.7344444444444</v>
      </c>
      <c r="N10" s="20" t="n">
        <v>485.6311111111111</v>
      </c>
      <c r="O10" s="20" t="n">
        <v>462.1111111111111</v>
      </c>
      <c r="P10" s="20" t="n">
        <v>582.9722222222223</v>
      </c>
      <c r="Q10" s="20" t="n">
        <v>401.1333333333333</v>
      </c>
      <c r="R10" s="20" t="n">
        <v>465.3111111111111</v>
      </c>
      <c r="S10" s="20" t="n">
        <v>493.2259523809524</v>
      </c>
      <c r="T10" s="21" t="n">
        <v>7</v>
      </c>
      <c r="U10" s="63">
        <f>C10</f>
        <v/>
      </c>
      <c r="V10" s="64">
        <f>E10*$V$1*$V$2</f>
        <v/>
      </c>
      <c r="W10" s="64">
        <f>F10*$V$1*$V$2</f>
        <v/>
      </c>
      <c r="X10" s="64">
        <f>G10*$V$1*$V$2</f>
        <v/>
      </c>
      <c r="Y10" s="64">
        <f>H10*$V$1*$V$2</f>
        <v/>
      </c>
      <c r="Z10" s="64">
        <f>I10*$V$1*$V$2</f>
        <v/>
      </c>
      <c r="AA10" s="64">
        <f>J10*$V$1*$V$2</f>
        <v/>
      </c>
      <c r="AB10" s="64">
        <f>K10*$V$1*$V$2</f>
        <v/>
      </c>
      <c r="AC10" s="64">
        <f>L10*$V$1*$V$2</f>
        <v/>
      </c>
      <c r="AD10" s="64">
        <f>M10*$V$1*$V$2</f>
        <v/>
      </c>
      <c r="AE10" s="64">
        <f>N10*$V$1*$V$2</f>
        <v/>
      </c>
      <c r="AF10" s="64">
        <f>O10*$V$1*$V$2</f>
        <v/>
      </c>
      <c r="AG10" s="64">
        <f>P10*$V$1*$V$2</f>
        <v/>
      </c>
      <c r="AH10" s="64">
        <f>Q10*$V$1*$V$2</f>
        <v/>
      </c>
      <c r="AI10" s="64">
        <f>R10*$V$1*$V$2</f>
        <v/>
      </c>
      <c r="AJ10" s="64">
        <f>S10*$V$1*$V$2</f>
        <v/>
      </c>
      <c r="AL10" s="57">
        <f>U10</f>
        <v/>
      </c>
      <c r="AM10" s="56">
        <f>V10</f>
        <v/>
      </c>
      <c r="AN10" s="56">
        <f>W10</f>
        <v/>
      </c>
      <c r="AO10" s="56">
        <f>X10</f>
        <v/>
      </c>
      <c r="AP10" s="56">
        <f>Y10</f>
        <v/>
      </c>
      <c r="AQ10" s="56">
        <f>Z10</f>
        <v/>
      </c>
      <c r="AR10" s="56">
        <f>AA10</f>
        <v/>
      </c>
      <c r="AS10" s="56">
        <f>AB10</f>
        <v/>
      </c>
      <c r="AT10" s="56">
        <f>AC10</f>
        <v/>
      </c>
      <c r="AU10" s="56">
        <f>AD10</f>
        <v/>
      </c>
      <c r="AV10" s="56">
        <f>AE10</f>
        <v/>
      </c>
      <c r="AW10" s="56">
        <f>AF10</f>
        <v/>
      </c>
      <c r="AX10" s="56">
        <f>AG10</f>
        <v/>
      </c>
      <c r="AY10" s="56">
        <f>AH10</f>
        <v/>
      </c>
      <c r="AZ10" s="56">
        <f>AI10</f>
        <v/>
      </c>
      <c r="BA10" s="56">
        <f>AJ10</f>
        <v/>
      </c>
      <c r="BB10" s="65">
        <f>BA10*1.2</f>
        <v/>
      </c>
      <c r="BC10" s="66">
        <f>(1/6*(BK10^0.5)*0.8*$V$2*1000*BI10+2*BN10*BL10*0.8*$V$2*1000/BP10)/1000</f>
        <v/>
      </c>
      <c r="BD10" s="66">
        <f>IF(BR10="",BC10,(1/6*(BK10^0.5)*0.8*$V$2*1000*BI10+2*BQ10*BM10*0.8*$V$2*1000/BS10)/1000)</f>
        <v/>
      </c>
      <c r="BE10" s="42">
        <f>IF(BB10&lt;BC10,"OK",IF(BB10&lt;BD10,"OK","NG"))</f>
        <v/>
      </c>
      <c r="BF10" s="64">
        <f>(5/6*(BK10^0.5)*0.8*$V$2*1000*BI10)/1000</f>
        <v/>
      </c>
      <c r="BG10" s="42">
        <f>IF(BD10&lt;=BF10,"OK","NG")</f>
        <v/>
      </c>
      <c r="BH10" s="42" t="n"/>
      <c r="BI10" s="57">
        <f>$V$1*1000</f>
        <v/>
      </c>
      <c r="BJ10" s="67">
        <f>AL10</f>
        <v/>
      </c>
      <c r="BK10" s="33" t="n">
        <v>24</v>
      </c>
      <c r="BL10" s="34">
        <f>IF(BO10&lt;=13,400,500)</f>
        <v/>
      </c>
      <c r="BM10" s="34">
        <f>IF(BR10&lt;=13,400,500)</f>
        <v/>
      </c>
      <c r="BN10" s="34">
        <f>VLOOKUP(BO10,$A$1:$B$4,2)</f>
        <v/>
      </c>
      <c r="BO10" s="68" t="n">
        <v>10</v>
      </c>
      <c r="BP10" s="69" t="n">
        <v>280</v>
      </c>
      <c r="BQ10" s="34">
        <f>VLOOKUP(BR10,$A$1:$B$4,2)</f>
        <v/>
      </c>
      <c r="BR10" s="72" t="n">
        <v>10</v>
      </c>
      <c r="BS10" s="73" t="n">
        <v>200</v>
      </c>
    </row>
    <row r="11">
      <c r="C11" s="63">
        <f>C10-1</f>
        <v/>
      </c>
      <c r="D11" s="56" t="n">
        <v>54.3</v>
      </c>
      <c r="E11" s="53" t="n">
        <v>429.5155555555555</v>
      </c>
      <c r="F11" s="53" t="n">
        <v>627.6077777777778</v>
      </c>
      <c r="G11" s="53" t="n">
        <v>407.1288888888888</v>
      </c>
      <c r="H11" s="53" t="n">
        <v>508.0855555555556</v>
      </c>
      <c r="I11" s="53" t="n">
        <v>385.2422222222222</v>
      </c>
      <c r="J11" s="53" t="n">
        <v>604.7344444444444</v>
      </c>
      <c r="K11" s="20" t="n">
        <v>581.7166666666667</v>
      </c>
      <c r="L11" s="20" t="n">
        <v>414.6922222222222</v>
      </c>
      <c r="M11" s="20" t="n">
        <v>630.2933333333334</v>
      </c>
      <c r="N11" s="20" t="n">
        <v>504.2</v>
      </c>
      <c r="O11" s="20" t="n">
        <v>470.4522222222222</v>
      </c>
      <c r="P11" s="20" t="n">
        <v>562.2133333333334</v>
      </c>
      <c r="Q11" s="20" t="n">
        <v>382.4433333333333</v>
      </c>
      <c r="R11" s="20" t="n">
        <v>451.4266666666667</v>
      </c>
      <c r="S11" s="20" t="n">
        <v>497.1251587301587</v>
      </c>
      <c r="T11" s="21" t="n">
        <v>8</v>
      </c>
      <c r="U11" s="63">
        <f>C11</f>
        <v/>
      </c>
      <c r="V11" s="64">
        <f>E11*$V$1*$V$2</f>
        <v/>
      </c>
      <c r="W11" s="64">
        <f>F11*$V$1*$V$2</f>
        <v/>
      </c>
      <c r="X11" s="64">
        <f>G11*$V$1*$V$2</f>
        <v/>
      </c>
      <c r="Y11" s="64">
        <f>H11*$V$1*$V$2</f>
        <v/>
      </c>
      <c r="Z11" s="64">
        <f>I11*$V$1*$V$2</f>
        <v/>
      </c>
      <c r="AA11" s="64">
        <f>J11*$V$1*$V$2</f>
        <v/>
      </c>
      <c r="AB11" s="64">
        <f>K11*$V$1*$V$2</f>
        <v/>
      </c>
      <c r="AC11" s="64">
        <f>L11*$V$1*$V$2</f>
        <v/>
      </c>
      <c r="AD11" s="64">
        <f>M11*$V$1*$V$2</f>
        <v/>
      </c>
      <c r="AE11" s="64">
        <f>N11*$V$1*$V$2</f>
        <v/>
      </c>
      <c r="AF11" s="64">
        <f>O11*$V$1*$V$2</f>
        <v/>
      </c>
      <c r="AG11" s="64">
        <f>P11*$V$1*$V$2</f>
        <v/>
      </c>
      <c r="AH11" s="64">
        <f>Q11*$V$1*$V$2</f>
        <v/>
      </c>
      <c r="AI11" s="64">
        <f>R11*$V$1*$V$2</f>
        <v/>
      </c>
      <c r="AJ11" s="64">
        <f>S11*$V$1*$V$2</f>
        <v/>
      </c>
      <c r="AL11" s="57">
        <f>U11</f>
        <v/>
      </c>
      <c r="AM11" s="56">
        <f>V11</f>
        <v/>
      </c>
      <c r="AN11" s="56">
        <f>W11</f>
        <v/>
      </c>
      <c r="AO11" s="56">
        <f>X11</f>
        <v/>
      </c>
      <c r="AP11" s="56">
        <f>Y11</f>
        <v/>
      </c>
      <c r="AQ11" s="56">
        <f>Z11</f>
        <v/>
      </c>
      <c r="AR11" s="56">
        <f>AA11</f>
        <v/>
      </c>
      <c r="AS11" s="56">
        <f>AB11</f>
        <v/>
      </c>
      <c r="AT11" s="56">
        <f>AC11</f>
        <v/>
      </c>
      <c r="AU11" s="56">
        <f>AD11</f>
        <v/>
      </c>
      <c r="AV11" s="56">
        <f>AE11</f>
        <v/>
      </c>
      <c r="AW11" s="56">
        <f>AF11</f>
        <v/>
      </c>
      <c r="AX11" s="56">
        <f>AG11</f>
        <v/>
      </c>
      <c r="AY11" s="56">
        <f>AH11</f>
        <v/>
      </c>
      <c r="AZ11" s="56">
        <f>AI11</f>
        <v/>
      </c>
      <c r="BA11" s="56">
        <f>AJ11</f>
        <v/>
      </c>
      <c r="BB11" s="65">
        <f>BA11*1.2</f>
        <v/>
      </c>
      <c r="BC11" s="66">
        <f>(1/6*(BK11^0.5)*0.8*$V$2*1000*BI11+2*BN11*BL11*0.8*$V$2*1000/BP11)/1000</f>
        <v/>
      </c>
      <c r="BD11" s="66">
        <f>IF(BR11="",BC11,(1/6*(BK11^0.5)*0.8*$V$2*1000*BI11+2*BQ11*BM11*0.8*$V$2*1000/BS11)/1000)</f>
        <v/>
      </c>
      <c r="BE11" s="42">
        <f>IF(BB11&lt;BC11,"OK",IF(BB11&lt;BD11,"OK","NG"))</f>
        <v/>
      </c>
      <c r="BF11" s="64">
        <f>(5/6*(BK11^0.5)*0.8*$V$2*1000*BI11)/1000</f>
        <v/>
      </c>
      <c r="BG11" s="42">
        <f>IF(BD11&lt;=BF11,"OK","NG")</f>
        <v/>
      </c>
      <c r="BH11" s="42" t="n"/>
      <c r="BI11" s="57">
        <f>$V$1*1000</f>
        <v/>
      </c>
      <c r="BJ11" s="67">
        <f>AL11</f>
        <v/>
      </c>
      <c r="BK11" s="33" t="n">
        <v>24</v>
      </c>
      <c r="BL11" s="34">
        <f>IF(BO11&lt;=13,400,500)</f>
        <v/>
      </c>
      <c r="BM11" s="34">
        <f>IF(BR11&lt;=13,400,500)</f>
        <v/>
      </c>
      <c r="BN11" s="34">
        <f>VLOOKUP(BO11,$A$1:$B$4,2)</f>
        <v/>
      </c>
      <c r="BO11" s="68" t="n">
        <v>10</v>
      </c>
      <c r="BP11" s="69" t="n">
        <v>280</v>
      </c>
      <c r="BQ11" s="34">
        <f>VLOOKUP(BR11,$A$1:$B$4,2)</f>
        <v/>
      </c>
      <c r="BR11" s="72" t="n">
        <v>10</v>
      </c>
      <c r="BS11" s="73" t="n">
        <v>200</v>
      </c>
    </row>
    <row r="12">
      <c r="C12" s="63">
        <f>C11-1</f>
        <v/>
      </c>
      <c r="D12" s="56" t="n">
        <v>51.4</v>
      </c>
      <c r="E12" s="53" t="n">
        <v>396.5555555555555</v>
      </c>
      <c r="F12" s="53" t="n">
        <v>648.4022222222223</v>
      </c>
      <c r="G12" s="53" t="n">
        <v>416.6688888888889</v>
      </c>
      <c r="H12" s="53" t="n">
        <v>508.6833333333334</v>
      </c>
      <c r="I12" s="53" t="n">
        <v>377.66</v>
      </c>
      <c r="J12" s="53" t="n">
        <v>557.5222222222222</v>
      </c>
      <c r="K12" s="20" t="n">
        <v>611.6377777777777</v>
      </c>
      <c r="L12" s="20" t="n">
        <v>413.9266666666666</v>
      </c>
      <c r="M12" s="20" t="n">
        <v>637.2655555555555</v>
      </c>
      <c r="N12" s="20" t="n">
        <v>558.3411111111111</v>
      </c>
      <c r="O12" s="20" t="n">
        <v>473.6911111111111</v>
      </c>
      <c r="P12" s="20" t="n">
        <v>518.3611111111111</v>
      </c>
      <c r="Q12" s="20" t="n">
        <v>368.6433333333333</v>
      </c>
      <c r="R12" s="20" t="n">
        <v>459.651111111111</v>
      </c>
      <c r="S12" s="20" t="n">
        <v>496.215</v>
      </c>
      <c r="T12" s="21" t="n">
        <v>9</v>
      </c>
      <c r="U12" s="63">
        <f>C12</f>
        <v/>
      </c>
      <c r="V12" s="64">
        <f>E12*$V$1*$V$2</f>
        <v/>
      </c>
      <c r="W12" s="64">
        <f>F12*$V$1*$V$2</f>
        <v/>
      </c>
      <c r="X12" s="64">
        <f>G12*$V$1*$V$2</f>
        <v/>
      </c>
      <c r="Y12" s="64">
        <f>H12*$V$1*$V$2</f>
        <v/>
      </c>
      <c r="Z12" s="64">
        <f>I12*$V$1*$V$2</f>
        <v/>
      </c>
      <c r="AA12" s="64">
        <f>J12*$V$1*$V$2</f>
        <v/>
      </c>
      <c r="AB12" s="64">
        <f>K12*$V$1*$V$2</f>
        <v/>
      </c>
      <c r="AC12" s="64">
        <f>L12*$V$1*$V$2</f>
        <v/>
      </c>
      <c r="AD12" s="64">
        <f>M12*$V$1*$V$2</f>
        <v/>
      </c>
      <c r="AE12" s="64">
        <f>N12*$V$1*$V$2</f>
        <v/>
      </c>
      <c r="AF12" s="64">
        <f>O12*$V$1*$V$2</f>
        <v/>
      </c>
      <c r="AG12" s="64">
        <f>P12*$V$1*$V$2</f>
        <v/>
      </c>
      <c r="AH12" s="64">
        <f>Q12*$V$1*$V$2</f>
        <v/>
      </c>
      <c r="AI12" s="64">
        <f>R12*$V$1*$V$2</f>
        <v/>
      </c>
      <c r="AJ12" s="64">
        <f>S12*$V$1*$V$2</f>
        <v/>
      </c>
      <c r="AL12" s="57">
        <f>U12</f>
        <v/>
      </c>
      <c r="AM12" s="56">
        <f>V12</f>
        <v/>
      </c>
      <c r="AN12" s="56">
        <f>W12</f>
        <v/>
      </c>
      <c r="AO12" s="56">
        <f>X12</f>
        <v/>
      </c>
      <c r="AP12" s="56">
        <f>Y12</f>
        <v/>
      </c>
      <c r="AQ12" s="56">
        <f>Z12</f>
        <v/>
      </c>
      <c r="AR12" s="56">
        <f>AA12</f>
        <v/>
      </c>
      <c r="AS12" s="56">
        <f>AB12</f>
        <v/>
      </c>
      <c r="AT12" s="56">
        <f>AC12</f>
        <v/>
      </c>
      <c r="AU12" s="56">
        <f>AD12</f>
        <v/>
      </c>
      <c r="AV12" s="56">
        <f>AE12</f>
        <v/>
      </c>
      <c r="AW12" s="56">
        <f>AF12</f>
        <v/>
      </c>
      <c r="AX12" s="56">
        <f>AG12</f>
        <v/>
      </c>
      <c r="AY12" s="56">
        <f>AH12</f>
        <v/>
      </c>
      <c r="AZ12" s="56">
        <f>AI12</f>
        <v/>
      </c>
      <c r="BA12" s="56">
        <f>AJ12</f>
        <v/>
      </c>
      <c r="BB12" s="65">
        <f>BA12*1.2</f>
        <v/>
      </c>
      <c r="BC12" s="66">
        <f>(1/6*(BK12^0.5)*0.8*$V$2*1000*BI12+2*BN12*BL12*0.8*$V$2*1000/BP12)/1000</f>
        <v/>
      </c>
      <c r="BD12" s="66">
        <f>IF(BR12="",BC12,(1/6*(BK12^0.5)*0.8*$V$2*1000*BI12+2*BQ12*BM12*0.8*$V$2*1000/BS12)/1000)</f>
        <v/>
      </c>
      <c r="BE12" s="42">
        <f>IF(BB12&lt;BC12,"OK",IF(BB12&lt;BD12,"OK","NG"))</f>
        <v/>
      </c>
      <c r="BF12" s="64">
        <f>(5/6*(BK12^0.5)*0.8*$V$2*1000*BI12)/1000</f>
        <v/>
      </c>
      <c r="BG12" s="42">
        <f>IF(BD12&lt;=BF12,"OK","NG")</f>
        <v/>
      </c>
      <c r="BH12" s="42" t="n"/>
      <c r="BI12" s="57">
        <f>$V$1*1000</f>
        <v/>
      </c>
      <c r="BJ12" s="67">
        <f>AL12</f>
        <v/>
      </c>
      <c r="BK12" s="33" t="n">
        <v>24</v>
      </c>
      <c r="BL12" s="34">
        <f>IF(BO12&lt;=13,400,500)</f>
        <v/>
      </c>
      <c r="BM12" s="34">
        <f>IF(BR12&lt;=13,400,500)</f>
        <v/>
      </c>
      <c r="BN12" s="34">
        <f>VLOOKUP(BO12,$A$1:$B$4,2)</f>
        <v/>
      </c>
      <c r="BO12" s="68" t="n">
        <v>10</v>
      </c>
      <c r="BP12" s="69" t="n">
        <v>280</v>
      </c>
      <c r="BQ12" s="34">
        <f>VLOOKUP(BR12,$A$1:$B$4,2)</f>
        <v/>
      </c>
      <c r="BR12" s="72" t="n">
        <v>10</v>
      </c>
      <c r="BS12" s="73" t="n">
        <v>200</v>
      </c>
    </row>
    <row r="13">
      <c r="C13" s="63">
        <f>C12-1</f>
        <v/>
      </c>
      <c r="D13" s="56" t="n">
        <v>48.5</v>
      </c>
      <c r="E13" s="53" t="n">
        <v>414.4444444444444</v>
      </c>
      <c r="F13" s="53" t="n">
        <v>650.1933333333334</v>
      </c>
      <c r="G13" s="53" t="n">
        <v>407.0044444444445</v>
      </c>
      <c r="H13" s="53" t="n">
        <v>513.3877777777777</v>
      </c>
      <c r="I13" s="53" t="n">
        <v>361.0577777777777</v>
      </c>
      <c r="J13" s="53" t="n">
        <v>505.2922222222221</v>
      </c>
      <c r="K13" s="20" t="n">
        <v>614.8299999999999</v>
      </c>
      <c r="L13" s="20" t="n">
        <v>435.8955555555556</v>
      </c>
      <c r="M13" s="20" t="n">
        <v>635.951111111111</v>
      </c>
      <c r="N13" s="20" t="n">
        <v>562.7355555555555</v>
      </c>
      <c r="O13" s="20" t="n">
        <v>463.2033333333333</v>
      </c>
      <c r="P13" s="20" t="n">
        <v>464.6766666666667</v>
      </c>
      <c r="Q13" s="20" t="n">
        <v>367.1566666666666</v>
      </c>
      <c r="R13" s="20" t="n">
        <v>457.9488888888889</v>
      </c>
      <c r="S13" s="20" t="n">
        <v>489.5555555555555</v>
      </c>
      <c r="T13" s="21" t="n">
        <v>10</v>
      </c>
      <c r="U13" s="63">
        <f>C13</f>
        <v/>
      </c>
      <c r="V13" s="64">
        <f>E13*$V$1*$V$2</f>
        <v/>
      </c>
      <c r="W13" s="64">
        <f>F13*$V$1*$V$2</f>
        <v/>
      </c>
      <c r="X13" s="64">
        <f>G13*$V$1*$V$2</f>
        <v/>
      </c>
      <c r="Y13" s="64">
        <f>H13*$V$1*$V$2</f>
        <v/>
      </c>
      <c r="Z13" s="64">
        <f>I13*$V$1*$V$2</f>
        <v/>
      </c>
      <c r="AA13" s="64">
        <f>J13*$V$1*$V$2</f>
        <v/>
      </c>
      <c r="AB13" s="64">
        <f>K13*$V$1*$V$2</f>
        <v/>
      </c>
      <c r="AC13" s="64">
        <f>L13*$V$1*$V$2</f>
        <v/>
      </c>
      <c r="AD13" s="64">
        <f>M13*$V$1*$V$2</f>
        <v/>
      </c>
      <c r="AE13" s="64">
        <f>N13*$V$1*$V$2</f>
        <v/>
      </c>
      <c r="AF13" s="64">
        <f>O13*$V$1*$V$2</f>
        <v/>
      </c>
      <c r="AG13" s="64">
        <f>P13*$V$1*$V$2</f>
        <v/>
      </c>
      <c r="AH13" s="64">
        <f>Q13*$V$1*$V$2</f>
        <v/>
      </c>
      <c r="AI13" s="64">
        <f>R13*$V$1*$V$2</f>
        <v/>
      </c>
      <c r="AJ13" s="64">
        <f>S13*$V$1*$V$2</f>
        <v/>
      </c>
      <c r="AL13" s="57">
        <f>U13</f>
        <v/>
      </c>
      <c r="AM13" s="56">
        <f>V13</f>
        <v/>
      </c>
      <c r="AN13" s="56">
        <f>W13</f>
        <v/>
      </c>
      <c r="AO13" s="56">
        <f>X13</f>
        <v/>
      </c>
      <c r="AP13" s="56">
        <f>Y13</f>
        <v/>
      </c>
      <c r="AQ13" s="56">
        <f>Z13</f>
        <v/>
      </c>
      <c r="AR13" s="56">
        <f>AA13</f>
        <v/>
      </c>
      <c r="AS13" s="56">
        <f>AB13</f>
        <v/>
      </c>
      <c r="AT13" s="56">
        <f>AC13</f>
        <v/>
      </c>
      <c r="AU13" s="56">
        <f>AD13</f>
        <v/>
      </c>
      <c r="AV13" s="56">
        <f>AE13</f>
        <v/>
      </c>
      <c r="AW13" s="56">
        <f>AF13</f>
        <v/>
      </c>
      <c r="AX13" s="56">
        <f>AG13</f>
        <v/>
      </c>
      <c r="AY13" s="56">
        <f>AH13</f>
        <v/>
      </c>
      <c r="AZ13" s="56">
        <f>AI13</f>
        <v/>
      </c>
      <c r="BA13" s="56">
        <f>AJ13</f>
        <v/>
      </c>
      <c r="BB13" s="65">
        <f>BA13*1.2</f>
        <v/>
      </c>
      <c r="BC13" s="66">
        <f>(1/6*(BK13^0.5)*0.8*$V$2*1000*BI13+2*BN13*BL13*0.8*$V$2*1000/BP13)/1000</f>
        <v/>
      </c>
      <c r="BD13" s="66">
        <f>IF(BR13="",BC13,(1/6*(BK13^0.5)*0.8*$V$2*1000*BI13+2*BQ13*BM13*0.8*$V$2*1000/BS13)/1000)</f>
        <v/>
      </c>
      <c r="BE13" s="42">
        <f>IF(BB13&lt;BC13,"OK",IF(BB13&lt;BD13,"OK","NG"))</f>
        <v/>
      </c>
      <c r="BF13" s="64">
        <f>(5/6*(BK13^0.5)*0.8*$V$2*1000*BI13)/1000</f>
        <v/>
      </c>
      <c r="BG13" s="42">
        <f>IF(BD13&lt;=BF13,"OK","NG")</f>
        <v/>
      </c>
      <c r="BH13" s="42" t="n"/>
      <c r="BI13" s="57">
        <f>$V$1*1000</f>
        <v/>
      </c>
      <c r="BJ13" s="67">
        <f>AL13</f>
        <v/>
      </c>
      <c r="BK13" s="33" t="n">
        <v>24</v>
      </c>
      <c r="BL13" s="34">
        <f>IF(BO13&lt;=13,400,500)</f>
        <v/>
      </c>
      <c r="BM13" s="34">
        <f>IF(BR13&lt;=13,400,500)</f>
        <v/>
      </c>
      <c r="BN13" s="34">
        <f>VLOOKUP(BO13,$A$1:$B$4,2)</f>
        <v/>
      </c>
      <c r="BO13" s="68" t="n">
        <v>10</v>
      </c>
      <c r="BP13" s="69" t="n">
        <v>280</v>
      </c>
      <c r="BQ13" s="34">
        <f>VLOOKUP(BR13,$A$1:$B$4,2)</f>
        <v/>
      </c>
      <c r="BR13" s="72" t="n">
        <v>10</v>
      </c>
      <c r="BS13" s="73" t="n">
        <v>200</v>
      </c>
    </row>
    <row r="14">
      <c r="C14" s="63">
        <f>C13-1</f>
        <v/>
      </c>
      <c r="D14" s="56" t="n">
        <v>45.6</v>
      </c>
      <c r="E14" s="53" t="n">
        <v>411.5188888888889</v>
      </c>
      <c r="F14" s="53" t="n">
        <v>669.27</v>
      </c>
      <c r="G14" s="53" t="n">
        <v>383.2877777777778</v>
      </c>
      <c r="H14" s="53" t="n">
        <v>518.8788888888889</v>
      </c>
      <c r="I14" s="53" t="n">
        <v>338.9711111111112</v>
      </c>
      <c r="J14" s="53" t="n">
        <v>525.3288888888889</v>
      </c>
      <c r="K14" s="20" t="n">
        <v>628.5122222222222</v>
      </c>
      <c r="L14" s="20" t="n">
        <v>437.7133333333333</v>
      </c>
      <c r="M14" s="20" t="n">
        <v>635.0277777777778</v>
      </c>
      <c r="N14" s="20" t="n">
        <v>533.3022222222222</v>
      </c>
      <c r="O14" s="20" t="n">
        <v>470.3633333333333</v>
      </c>
      <c r="P14" s="20" t="n">
        <v>433.6377777777778</v>
      </c>
      <c r="Q14" s="20" t="n">
        <v>390.0255555555556</v>
      </c>
      <c r="R14" s="20" t="n">
        <v>471.38</v>
      </c>
      <c r="S14" s="20" t="n">
        <v>489.0869841269842</v>
      </c>
      <c r="T14" s="21" t="n">
        <v>11</v>
      </c>
      <c r="U14" s="63">
        <f>C14</f>
        <v/>
      </c>
      <c r="V14" s="64">
        <f>E14*$V$1*$V$2</f>
        <v/>
      </c>
      <c r="W14" s="64">
        <f>F14*$V$1*$V$2</f>
        <v/>
      </c>
      <c r="X14" s="64">
        <f>G14*$V$1*$V$2</f>
        <v/>
      </c>
      <c r="Y14" s="64">
        <f>H14*$V$1*$V$2</f>
        <v/>
      </c>
      <c r="Z14" s="64">
        <f>I14*$V$1*$V$2</f>
        <v/>
      </c>
      <c r="AA14" s="64">
        <f>J14*$V$1*$V$2</f>
        <v/>
      </c>
      <c r="AB14" s="64">
        <f>K14*$V$1*$V$2</f>
        <v/>
      </c>
      <c r="AC14" s="64">
        <f>L14*$V$1*$V$2</f>
        <v/>
      </c>
      <c r="AD14" s="64">
        <f>M14*$V$1*$V$2</f>
        <v/>
      </c>
      <c r="AE14" s="64">
        <f>N14*$V$1*$V$2</f>
        <v/>
      </c>
      <c r="AF14" s="64">
        <f>O14*$V$1*$V$2</f>
        <v/>
      </c>
      <c r="AG14" s="64">
        <f>P14*$V$1*$V$2</f>
        <v/>
      </c>
      <c r="AH14" s="64">
        <f>Q14*$V$1*$V$2</f>
        <v/>
      </c>
      <c r="AI14" s="64">
        <f>R14*$V$1*$V$2</f>
        <v/>
      </c>
      <c r="AJ14" s="64">
        <f>S14*$V$1*$V$2</f>
        <v/>
      </c>
      <c r="AL14" s="57">
        <f>U14</f>
        <v/>
      </c>
      <c r="AM14" s="56">
        <f>V14</f>
        <v/>
      </c>
      <c r="AN14" s="56">
        <f>W14</f>
        <v/>
      </c>
      <c r="AO14" s="56">
        <f>X14</f>
        <v/>
      </c>
      <c r="AP14" s="56">
        <f>Y14</f>
        <v/>
      </c>
      <c r="AQ14" s="56">
        <f>Z14</f>
        <v/>
      </c>
      <c r="AR14" s="56">
        <f>AA14</f>
        <v/>
      </c>
      <c r="AS14" s="56">
        <f>AB14</f>
        <v/>
      </c>
      <c r="AT14" s="56">
        <f>AC14</f>
        <v/>
      </c>
      <c r="AU14" s="56">
        <f>AD14</f>
        <v/>
      </c>
      <c r="AV14" s="56">
        <f>AE14</f>
        <v/>
      </c>
      <c r="AW14" s="56">
        <f>AF14</f>
        <v/>
      </c>
      <c r="AX14" s="56">
        <f>AG14</f>
        <v/>
      </c>
      <c r="AY14" s="56">
        <f>AH14</f>
        <v/>
      </c>
      <c r="AZ14" s="56">
        <f>AI14</f>
        <v/>
      </c>
      <c r="BA14" s="56">
        <f>AJ14</f>
        <v/>
      </c>
      <c r="BB14" s="65">
        <f>BA14*1.2</f>
        <v/>
      </c>
      <c r="BC14" s="66">
        <f>(1/6*(BK14^0.5)*0.8*$V$2*1000*BI14+2*BN14*BL14*0.8*$V$2*1000/BP14)/1000</f>
        <v/>
      </c>
      <c r="BD14" s="66">
        <f>IF(BR14="",BC14,(1/6*(BK14^0.5)*0.8*$V$2*1000*BI14+2*BQ14*BM14*0.8*$V$2*1000/BS14)/1000)</f>
        <v/>
      </c>
      <c r="BE14" s="42">
        <f>IF(BB14&lt;BC14,"OK",IF(BB14&lt;BD14,"OK","NG"))</f>
        <v/>
      </c>
      <c r="BF14" s="64">
        <f>(5/6*(BK14^0.5)*0.8*$V$2*1000*BI14)/1000</f>
        <v/>
      </c>
      <c r="BG14" s="42">
        <f>IF(BD14&lt;=BF14,"OK","NG")</f>
        <v/>
      </c>
      <c r="BH14" s="42" t="n"/>
      <c r="BI14" s="57">
        <f>$V$1*1000</f>
        <v/>
      </c>
      <c r="BJ14" s="67">
        <f>AL14</f>
        <v/>
      </c>
      <c r="BK14" s="33" t="n">
        <v>24</v>
      </c>
      <c r="BL14" s="34">
        <f>IF(BO14&lt;=13,400,500)</f>
        <v/>
      </c>
      <c r="BM14" s="34">
        <f>IF(BR14&lt;=13,400,500)</f>
        <v/>
      </c>
      <c r="BN14" s="34">
        <f>VLOOKUP(BO14,$A$1:$B$4,2)</f>
        <v/>
      </c>
      <c r="BO14" s="68" t="n">
        <v>10</v>
      </c>
      <c r="BP14" s="69" t="n">
        <v>280</v>
      </c>
      <c r="BQ14" s="34">
        <f>VLOOKUP(BR14,$A$1:$B$4,2)</f>
        <v/>
      </c>
      <c r="BR14" s="72" t="n">
        <v>10</v>
      </c>
      <c r="BS14" s="73" t="n">
        <v>200</v>
      </c>
    </row>
    <row r="15">
      <c r="C15" s="63">
        <f>C14-1</f>
        <v/>
      </c>
      <c r="D15" s="56" t="n">
        <v>42.7</v>
      </c>
      <c r="E15" s="53" t="n">
        <v>427.0344444444445</v>
      </c>
      <c r="F15" s="53" t="n">
        <v>663.7144444444443</v>
      </c>
      <c r="G15" s="53" t="n">
        <v>372.9566666666667</v>
      </c>
      <c r="H15" s="53" t="n">
        <v>527.8866666666668</v>
      </c>
      <c r="I15" s="53" t="n">
        <v>320.1066666666667</v>
      </c>
      <c r="J15" s="53" t="n">
        <v>523.9122222222222</v>
      </c>
      <c r="K15" s="20" t="n">
        <v>633.9988888888889</v>
      </c>
      <c r="L15" s="20" t="n">
        <v>401.9111111111112</v>
      </c>
      <c r="M15" s="20" t="n">
        <v>625.2855555555557</v>
      </c>
      <c r="N15" s="20" t="n">
        <v>529.3611111111111</v>
      </c>
      <c r="O15" s="20" t="n">
        <v>498.0488888888888</v>
      </c>
      <c r="P15" s="20" t="n">
        <v>436.6088888888889</v>
      </c>
      <c r="Q15" s="20" t="n">
        <v>388.5577777777778</v>
      </c>
      <c r="R15" s="20" t="n">
        <v>498.7566666666667</v>
      </c>
      <c r="S15" s="20" t="n">
        <v>489.1528571428572</v>
      </c>
      <c r="T15" s="21" t="n">
        <v>12</v>
      </c>
      <c r="U15" s="63">
        <f>C15</f>
        <v/>
      </c>
      <c r="V15" s="64">
        <f>E15*$V$1*$V$2</f>
        <v/>
      </c>
      <c r="W15" s="64">
        <f>F15*$V$1*$V$2</f>
        <v/>
      </c>
      <c r="X15" s="64">
        <f>G15*$V$1*$V$2</f>
        <v/>
      </c>
      <c r="Y15" s="64">
        <f>H15*$V$1*$V$2</f>
        <v/>
      </c>
      <c r="Z15" s="64">
        <f>I15*$V$1*$V$2</f>
        <v/>
      </c>
      <c r="AA15" s="64">
        <f>J15*$V$1*$V$2</f>
        <v/>
      </c>
      <c r="AB15" s="64">
        <f>K15*$V$1*$V$2</f>
        <v/>
      </c>
      <c r="AC15" s="64">
        <f>L15*$V$1*$V$2</f>
        <v/>
      </c>
      <c r="AD15" s="64">
        <f>M15*$V$1*$V$2</f>
        <v/>
      </c>
      <c r="AE15" s="64">
        <f>N15*$V$1*$V$2</f>
        <v/>
      </c>
      <c r="AF15" s="64">
        <f>O15*$V$1*$V$2</f>
        <v/>
      </c>
      <c r="AG15" s="64">
        <f>P15*$V$1*$V$2</f>
        <v/>
      </c>
      <c r="AH15" s="64">
        <f>Q15*$V$1*$V$2</f>
        <v/>
      </c>
      <c r="AI15" s="64">
        <f>R15*$V$1*$V$2</f>
        <v/>
      </c>
      <c r="AJ15" s="64">
        <f>S15*$V$1*$V$2</f>
        <v/>
      </c>
      <c r="AL15" s="57">
        <f>U15</f>
        <v/>
      </c>
      <c r="AM15" s="56">
        <f>V15</f>
        <v/>
      </c>
      <c r="AN15" s="56">
        <f>W15</f>
        <v/>
      </c>
      <c r="AO15" s="56">
        <f>X15</f>
        <v/>
      </c>
      <c r="AP15" s="56">
        <f>Y15</f>
        <v/>
      </c>
      <c r="AQ15" s="56">
        <f>Z15</f>
        <v/>
      </c>
      <c r="AR15" s="56">
        <f>AA15</f>
        <v/>
      </c>
      <c r="AS15" s="56">
        <f>AB15</f>
        <v/>
      </c>
      <c r="AT15" s="56">
        <f>AC15</f>
        <v/>
      </c>
      <c r="AU15" s="56">
        <f>AD15</f>
        <v/>
      </c>
      <c r="AV15" s="56">
        <f>AE15</f>
        <v/>
      </c>
      <c r="AW15" s="56">
        <f>AF15</f>
        <v/>
      </c>
      <c r="AX15" s="56">
        <f>AG15</f>
        <v/>
      </c>
      <c r="AY15" s="56">
        <f>AH15</f>
        <v/>
      </c>
      <c r="AZ15" s="56">
        <f>AI15</f>
        <v/>
      </c>
      <c r="BA15" s="56">
        <f>AJ15</f>
        <v/>
      </c>
      <c r="BB15" s="65">
        <f>BA15*1.2</f>
        <v/>
      </c>
      <c r="BC15" s="66">
        <f>(1/6*(BK15^0.5)*0.8*$V$2*1000*BI15+2*BN15*BL15*0.8*$V$2*1000/BP15)/1000</f>
        <v/>
      </c>
      <c r="BD15" s="66">
        <f>IF(BR15="",BC15,(1/6*(BK15^0.5)*0.8*$V$2*1000*BI15+2*BQ15*BM15*0.8*$V$2*1000/BS15)/1000)</f>
        <v/>
      </c>
      <c r="BE15" s="42">
        <f>IF(BB15&lt;BC15,"OK",IF(BB15&lt;BD15,"OK","NG"))</f>
        <v/>
      </c>
      <c r="BF15" s="64">
        <f>(5/6*(BK15^0.5)*0.8*$V$2*1000*BI15)/1000</f>
        <v/>
      </c>
      <c r="BG15" s="42">
        <f>IF(BD15&lt;=BF15,"OK","NG")</f>
        <v/>
      </c>
      <c r="BH15" s="42" t="n"/>
      <c r="BI15" s="57">
        <f>$V$1*1000</f>
        <v/>
      </c>
      <c r="BJ15" s="67">
        <f>AL15</f>
        <v/>
      </c>
      <c r="BK15" s="33" t="n">
        <v>24</v>
      </c>
      <c r="BL15" s="34">
        <f>IF(BO15&lt;=13,400,500)</f>
        <v/>
      </c>
      <c r="BM15" s="34">
        <f>IF(BR15&lt;=13,400,500)</f>
        <v/>
      </c>
      <c r="BN15" s="34">
        <f>VLOOKUP(BO15,$A$1:$B$4,2)</f>
        <v/>
      </c>
      <c r="BO15" s="68" t="n">
        <v>10</v>
      </c>
      <c r="BP15" s="69" t="n">
        <v>280</v>
      </c>
      <c r="BQ15" s="34">
        <f>VLOOKUP(BR15,$A$1:$B$4,2)</f>
        <v/>
      </c>
      <c r="BR15" s="72" t="n">
        <v>10</v>
      </c>
      <c r="BS15" s="73" t="n">
        <v>200</v>
      </c>
    </row>
    <row r="16">
      <c r="C16" s="63">
        <f>C15-1</f>
        <v/>
      </c>
      <c r="D16" s="56" t="n">
        <v>39.8</v>
      </c>
      <c r="E16" s="53" t="n">
        <v>422.9766666666667</v>
      </c>
      <c r="F16" s="53" t="n">
        <v>628.0255555555555</v>
      </c>
      <c r="G16" s="53" t="n">
        <v>369.9466666666667</v>
      </c>
      <c r="H16" s="53" t="n">
        <v>534.3644444444444</v>
      </c>
      <c r="I16" s="53" t="n">
        <v>318.0544444444444</v>
      </c>
      <c r="J16" s="53" t="n">
        <v>495.1622222222222</v>
      </c>
      <c r="K16" s="20" t="n">
        <v>635.4666666666666</v>
      </c>
      <c r="L16" s="20" t="n">
        <v>401.6177777777777</v>
      </c>
      <c r="M16" s="20" t="n">
        <v>621.5300000000001</v>
      </c>
      <c r="N16" s="20" t="n">
        <v>457.7977777777778</v>
      </c>
      <c r="O16" s="20" t="n">
        <v>538.4788888888889</v>
      </c>
      <c r="P16" s="20" t="n">
        <v>469.8833333333333</v>
      </c>
      <c r="Q16" s="20" t="n">
        <v>422.0188888888889</v>
      </c>
      <c r="R16" s="20" t="n">
        <v>509.1466666666668</v>
      </c>
      <c r="S16" s="20" t="n">
        <v>487.4621428571428</v>
      </c>
      <c r="T16" s="21" t="n">
        <v>13</v>
      </c>
      <c r="U16" s="63">
        <f>C16</f>
        <v/>
      </c>
      <c r="V16" s="64">
        <f>E16*$V$1*$V$2</f>
        <v/>
      </c>
      <c r="W16" s="64">
        <f>F16*$V$1*$V$2</f>
        <v/>
      </c>
      <c r="X16" s="64">
        <f>G16*$V$1*$V$2</f>
        <v/>
      </c>
      <c r="Y16" s="64">
        <f>H16*$V$1*$V$2</f>
        <v/>
      </c>
      <c r="Z16" s="64">
        <f>I16*$V$1*$V$2</f>
        <v/>
      </c>
      <c r="AA16" s="64">
        <f>J16*$V$1*$V$2</f>
        <v/>
      </c>
      <c r="AB16" s="64">
        <f>K16*$V$1*$V$2</f>
        <v/>
      </c>
      <c r="AC16" s="64">
        <f>L16*$V$1*$V$2</f>
        <v/>
      </c>
      <c r="AD16" s="64">
        <f>M16*$V$1*$V$2</f>
        <v/>
      </c>
      <c r="AE16" s="64">
        <f>N16*$V$1*$V$2</f>
        <v/>
      </c>
      <c r="AF16" s="64">
        <f>O16*$V$1*$V$2</f>
        <v/>
      </c>
      <c r="AG16" s="64">
        <f>P16*$V$1*$V$2</f>
        <v/>
      </c>
      <c r="AH16" s="64">
        <f>Q16*$V$1*$V$2</f>
        <v/>
      </c>
      <c r="AI16" s="64">
        <f>R16*$V$1*$V$2</f>
        <v/>
      </c>
      <c r="AJ16" s="64">
        <f>S16*$V$1*$V$2</f>
        <v/>
      </c>
      <c r="AL16" s="57">
        <f>U16</f>
        <v/>
      </c>
      <c r="AM16" s="56">
        <f>V16</f>
        <v/>
      </c>
      <c r="AN16" s="56">
        <f>W16</f>
        <v/>
      </c>
      <c r="AO16" s="56">
        <f>X16</f>
        <v/>
      </c>
      <c r="AP16" s="56">
        <f>Y16</f>
        <v/>
      </c>
      <c r="AQ16" s="56">
        <f>Z16</f>
        <v/>
      </c>
      <c r="AR16" s="56">
        <f>AA16</f>
        <v/>
      </c>
      <c r="AS16" s="56">
        <f>AB16</f>
        <v/>
      </c>
      <c r="AT16" s="56">
        <f>AC16</f>
        <v/>
      </c>
      <c r="AU16" s="56">
        <f>AD16</f>
        <v/>
      </c>
      <c r="AV16" s="56">
        <f>AE16</f>
        <v/>
      </c>
      <c r="AW16" s="56">
        <f>AF16</f>
        <v/>
      </c>
      <c r="AX16" s="56">
        <f>AG16</f>
        <v/>
      </c>
      <c r="AY16" s="56">
        <f>AH16</f>
        <v/>
      </c>
      <c r="AZ16" s="56">
        <f>AI16</f>
        <v/>
      </c>
      <c r="BA16" s="56">
        <f>AJ16</f>
        <v/>
      </c>
      <c r="BB16" s="65">
        <f>BA16*1.2</f>
        <v/>
      </c>
      <c r="BC16" s="66">
        <f>(1/6*(BK16^0.5)*0.8*$V$2*1000*BI16+2*BN16*BL16*0.8*$V$2*1000/BP16)/1000</f>
        <v/>
      </c>
      <c r="BD16" s="66">
        <f>IF(BR16="",BC16,(1/6*(BK16^0.5)*0.8*$V$2*1000*BI16+2*BQ16*BM16*0.8*$V$2*1000/BS16)/1000)</f>
        <v/>
      </c>
      <c r="BE16" s="42">
        <f>IF(BB16&lt;BC16,"OK",IF(BB16&lt;BD16,"OK","NG"))</f>
        <v/>
      </c>
      <c r="BF16" s="64">
        <f>(5/6*(BK16^0.5)*0.8*$V$2*1000*BI16)/1000</f>
        <v/>
      </c>
      <c r="BG16" s="42">
        <f>IF(BD16&lt;=BF16,"OK","NG")</f>
        <v/>
      </c>
      <c r="BH16" s="42" t="n"/>
      <c r="BI16" s="57">
        <f>$V$1*1000</f>
        <v/>
      </c>
      <c r="BJ16" s="67">
        <f>AL16</f>
        <v/>
      </c>
      <c r="BK16" s="33" t="n">
        <v>24</v>
      </c>
      <c r="BL16" s="34">
        <f>IF(BO16&lt;=13,400,500)</f>
        <v/>
      </c>
      <c r="BM16" s="34">
        <f>IF(BR16&lt;=13,400,500)</f>
        <v/>
      </c>
      <c r="BN16" s="34">
        <f>VLOOKUP(BO16,$A$1:$B$4,2)</f>
        <v/>
      </c>
      <c r="BO16" s="68" t="n">
        <v>10</v>
      </c>
      <c r="BP16" s="69" t="n">
        <v>280</v>
      </c>
      <c r="BQ16" s="34">
        <f>VLOOKUP(BR16,$A$1:$B$4,2)</f>
        <v/>
      </c>
      <c r="BR16" s="72" t="n">
        <v>10</v>
      </c>
      <c r="BS16" s="73" t="n">
        <v>200</v>
      </c>
    </row>
    <row r="17">
      <c r="C17" s="63">
        <f>C16-1</f>
        <v/>
      </c>
      <c r="D17" s="56" t="n">
        <v>36.9</v>
      </c>
      <c r="E17" s="53" t="n">
        <v>412.58</v>
      </c>
      <c r="F17" s="53" t="n">
        <v>645.6811111111111</v>
      </c>
      <c r="G17" s="53" t="n">
        <v>361.9544444444444</v>
      </c>
      <c r="H17" s="53" t="n">
        <v>539.5566666666667</v>
      </c>
      <c r="I17" s="53" t="n">
        <v>325.2588888888889</v>
      </c>
      <c r="J17" s="53" t="n">
        <v>459.3322222222222</v>
      </c>
      <c r="K17" s="20" t="n">
        <v>658.3933333333334</v>
      </c>
      <c r="L17" s="20" t="n">
        <v>421.3411111111111</v>
      </c>
      <c r="M17" s="20" t="n">
        <v>647.1455555555556</v>
      </c>
      <c r="N17" s="20" t="n">
        <v>357.0877777777779</v>
      </c>
      <c r="O17" s="20" t="n">
        <v>598.6533333333332</v>
      </c>
      <c r="P17" s="20" t="n">
        <v>524.0722222222222</v>
      </c>
      <c r="Q17" s="20" t="n">
        <v>441.6988888888889</v>
      </c>
      <c r="R17" s="20" t="n">
        <v>498.5733333333334</v>
      </c>
      <c r="S17" s="20" t="n">
        <v>492.2377777777778</v>
      </c>
      <c r="T17" s="21" t="n">
        <v>14</v>
      </c>
      <c r="U17" s="63">
        <f>C17</f>
        <v/>
      </c>
      <c r="V17" s="64">
        <f>E17*$V$1*$V$2</f>
        <v/>
      </c>
      <c r="W17" s="64">
        <f>F17*$V$1*$V$2</f>
        <v/>
      </c>
      <c r="X17" s="64">
        <f>G17*$V$1*$V$2</f>
        <v/>
      </c>
      <c r="Y17" s="64">
        <f>H17*$V$1*$V$2</f>
        <v/>
      </c>
      <c r="Z17" s="64">
        <f>I17*$V$1*$V$2</f>
        <v/>
      </c>
      <c r="AA17" s="64">
        <f>J17*$V$1*$V$2</f>
        <v/>
      </c>
      <c r="AB17" s="64">
        <f>K17*$V$1*$V$2</f>
        <v/>
      </c>
      <c r="AC17" s="64">
        <f>L17*$V$1*$V$2</f>
        <v/>
      </c>
      <c r="AD17" s="64">
        <f>M17*$V$1*$V$2</f>
        <v/>
      </c>
      <c r="AE17" s="64">
        <f>N17*$V$1*$V$2</f>
        <v/>
      </c>
      <c r="AF17" s="64">
        <f>O17*$V$1*$V$2</f>
        <v/>
      </c>
      <c r="AG17" s="64">
        <f>P17*$V$1*$V$2</f>
        <v/>
      </c>
      <c r="AH17" s="64">
        <f>Q17*$V$1*$V$2</f>
        <v/>
      </c>
      <c r="AI17" s="64">
        <f>R17*$V$1*$V$2</f>
        <v/>
      </c>
      <c r="AJ17" s="64">
        <f>S17*$V$1*$V$2</f>
        <v/>
      </c>
      <c r="AL17" s="57">
        <f>U17</f>
        <v/>
      </c>
      <c r="AM17" s="56">
        <f>V17</f>
        <v/>
      </c>
      <c r="AN17" s="56">
        <f>W17</f>
        <v/>
      </c>
      <c r="AO17" s="56">
        <f>X17</f>
        <v/>
      </c>
      <c r="AP17" s="56">
        <f>Y17</f>
        <v/>
      </c>
      <c r="AQ17" s="56">
        <f>Z17</f>
        <v/>
      </c>
      <c r="AR17" s="56">
        <f>AA17</f>
        <v/>
      </c>
      <c r="AS17" s="56">
        <f>AB17</f>
        <v/>
      </c>
      <c r="AT17" s="56">
        <f>AC17</f>
        <v/>
      </c>
      <c r="AU17" s="56">
        <f>AD17</f>
        <v/>
      </c>
      <c r="AV17" s="56">
        <f>AE17</f>
        <v/>
      </c>
      <c r="AW17" s="56">
        <f>AF17</f>
        <v/>
      </c>
      <c r="AX17" s="56">
        <f>AG17</f>
        <v/>
      </c>
      <c r="AY17" s="56">
        <f>AH17</f>
        <v/>
      </c>
      <c r="AZ17" s="56">
        <f>AI17</f>
        <v/>
      </c>
      <c r="BA17" s="56">
        <f>AJ17</f>
        <v/>
      </c>
      <c r="BB17" s="65">
        <f>BA17*1.2</f>
        <v/>
      </c>
      <c r="BC17" s="66">
        <f>(1/6*(BK17^0.5)*0.8*$V$2*1000*BI17+2*BN17*BL17*0.8*$V$2*1000/BP17)/1000</f>
        <v/>
      </c>
      <c r="BD17" s="66">
        <f>IF(BR17="",BC17,(1/6*(BK17^0.5)*0.8*$V$2*1000*BI17+2*BQ17*BM17*0.8*$V$2*1000/BS17)/1000)</f>
        <v/>
      </c>
      <c r="BE17" s="44">
        <f>IF(BB17&lt;BC17,"OK",IF(BB17&lt;BD17,"OK","NG"))</f>
        <v/>
      </c>
      <c r="BF17" s="64">
        <f>(5/6*(BK17^0.5)*0.8*$V$2*1000*BI17)/1000</f>
        <v/>
      </c>
      <c r="BG17" s="42">
        <f>IF(BD17&lt;=BF17,"OK","NG")</f>
        <v/>
      </c>
      <c r="BH17" s="42" t="n"/>
      <c r="BI17" s="57">
        <f>$V$1*1000</f>
        <v/>
      </c>
      <c r="BJ17" s="67">
        <f>AL17</f>
        <v/>
      </c>
      <c r="BK17" s="33" t="n">
        <v>24</v>
      </c>
      <c r="BL17" s="34">
        <f>IF(BO17&lt;=13,400,500)</f>
        <v/>
      </c>
      <c r="BM17" s="34">
        <f>IF(BR17&lt;=13,400,500)</f>
        <v/>
      </c>
      <c r="BN17" s="34">
        <f>VLOOKUP(BO17,$A$1:$B$4,2)</f>
        <v/>
      </c>
      <c r="BO17" s="68" t="n">
        <v>10</v>
      </c>
      <c r="BP17" s="69" t="n">
        <v>280</v>
      </c>
      <c r="BQ17" s="34">
        <f>VLOOKUP(BR17,$A$1:$B$4,2)</f>
        <v/>
      </c>
      <c r="BR17" s="72" t="n">
        <v>10</v>
      </c>
      <c r="BS17" s="73" t="n">
        <v>200</v>
      </c>
    </row>
    <row r="18">
      <c r="C18" s="63">
        <f>C17-1</f>
        <v/>
      </c>
      <c r="D18" s="56" t="n">
        <v>34</v>
      </c>
      <c r="E18" s="53" t="n">
        <v>385.8022222222223</v>
      </c>
      <c r="F18" s="53" t="n">
        <v>667.438888888889</v>
      </c>
      <c r="G18" s="53" t="n">
        <v>378.2377777777777</v>
      </c>
      <c r="H18" s="53" t="n">
        <v>541.5466666666666</v>
      </c>
      <c r="I18" s="53" t="n">
        <v>353.4611111111111</v>
      </c>
      <c r="J18" s="53" t="n">
        <v>456.0222222222222</v>
      </c>
      <c r="K18" s="20" t="n">
        <v>675.4200000000001</v>
      </c>
      <c r="L18" s="20" t="n">
        <v>435.2022222222222</v>
      </c>
      <c r="M18" s="20" t="n">
        <v>656.8377777777777</v>
      </c>
      <c r="N18" s="20" t="n">
        <v>390.7411111111111</v>
      </c>
      <c r="O18" s="20" t="n">
        <v>673.6322222222221</v>
      </c>
      <c r="P18" s="20" t="n">
        <v>550.6155555555556</v>
      </c>
      <c r="Q18" s="20" t="n">
        <v>524.4822222222223</v>
      </c>
      <c r="R18" s="20" t="n">
        <v>496.8688888888889</v>
      </c>
      <c r="S18" s="20" t="n">
        <v>513.3077777777778</v>
      </c>
      <c r="T18" s="21" t="n">
        <v>15</v>
      </c>
      <c r="U18" s="63">
        <f>C18</f>
        <v/>
      </c>
      <c r="V18" s="64">
        <f>E18*$V$1*$V$2</f>
        <v/>
      </c>
      <c r="W18" s="64">
        <f>F18*$V$1*$V$2</f>
        <v/>
      </c>
      <c r="X18" s="64">
        <f>G18*$V$1*$V$2</f>
        <v/>
      </c>
      <c r="Y18" s="64">
        <f>H18*$V$1*$V$2</f>
        <v/>
      </c>
      <c r="Z18" s="64">
        <f>I18*$V$1*$V$2</f>
        <v/>
      </c>
      <c r="AA18" s="64">
        <f>J18*$V$1*$V$2</f>
        <v/>
      </c>
      <c r="AB18" s="64">
        <f>K18*$V$1*$V$2</f>
        <v/>
      </c>
      <c r="AC18" s="64">
        <f>L18*$V$1*$V$2</f>
        <v/>
      </c>
      <c r="AD18" s="64">
        <f>M18*$V$1*$V$2</f>
        <v/>
      </c>
      <c r="AE18" s="64">
        <f>N18*$V$1*$V$2</f>
        <v/>
      </c>
      <c r="AF18" s="64">
        <f>O18*$V$1*$V$2</f>
        <v/>
      </c>
      <c r="AG18" s="64">
        <f>P18*$V$1*$V$2</f>
        <v/>
      </c>
      <c r="AH18" s="64">
        <f>Q18*$V$1*$V$2</f>
        <v/>
      </c>
      <c r="AI18" s="64">
        <f>R18*$V$1*$V$2</f>
        <v/>
      </c>
      <c r="AJ18" s="64">
        <f>S18*$V$1*$V$2</f>
        <v/>
      </c>
      <c r="AL18" s="57">
        <f>U18</f>
        <v/>
      </c>
      <c r="AM18" s="56">
        <f>V18</f>
        <v/>
      </c>
      <c r="AN18" s="56">
        <f>W18</f>
        <v/>
      </c>
      <c r="AO18" s="56">
        <f>X18</f>
        <v/>
      </c>
      <c r="AP18" s="56">
        <f>Y18</f>
        <v/>
      </c>
      <c r="AQ18" s="56">
        <f>Z18</f>
        <v/>
      </c>
      <c r="AR18" s="56">
        <f>AA18</f>
        <v/>
      </c>
      <c r="AS18" s="56">
        <f>AB18</f>
        <v/>
      </c>
      <c r="AT18" s="56">
        <f>AC18</f>
        <v/>
      </c>
      <c r="AU18" s="56">
        <f>AD18</f>
        <v/>
      </c>
      <c r="AV18" s="56">
        <f>AE18</f>
        <v/>
      </c>
      <c r="AW18" s="56">
        <f>AF18</f>
        <v/>
      </c>
      <c r="AX18" s="56">
        <f>AG18</f>
        <v/>
      </c>
      <c r="AY18" s="56">
        <f>AH18</f>
        <v/>
      </c>
      <c r="AZ18" s="56">
        <f>AI18</f>
        <v/>
      </c>
      <c r="BA18" s="56">
        <f>AJ18</f>
        <v/>
      </c>
      <c r="BB18" s="65">
        <f>BA18*1.2</f>
        <v/>
      </c>
      <c r="BC18" s="66">
        <f>(1/6*(BK18^0.5)*0.8*$V$2*1000*BI18+2*BN18*BL18*0.8*$V$2*1000/BP18)/1000</f>
        <v/>
      </c>
      <c r="BD18" s="66">
        <f>IF(BR18="",BC18,(1/6*(BK18^0.5)*0.8*$V$2*1000*BI18+2*BQ18*BM18*0.8*$V$2*1000/BS18)/1000)</f>
        <v/>
      </c>
      <c r="BE18" s="44">
        <f>IF(BB18&lt;BC18,"OK",IF(BB18&lt;BD18,"OK","NG"))</f>
        <v/>
      </c>
      <c r="BF18" s="64">
        <f>(5/6*(BK18^0.5)*0.8*$V$2*1000*BI18)/1000</f>
        <v/>
      </c>
      <c r="BG18" s="42">
        <f>IF(BD18&lt;=BF18,"OK","NG")</f>
        <v/>
      </c>
      <c r="BH18" s="42" t="n"/>
      <c r="BI18" s="57">
        <f>$V$1*1000</f>
        <v/>
      </c>
      <c r="BJ18" s="67">
        <f>AL18</f>
        <v/>
      </c>
      <c r="BK18" s="33" t="n">
        <v>24</v>
      </c>
      <c r="BL18" s="34">
        <f>IF(BO18&lt;=13,400,500)</f>
        <v/>
      </c>
      <c r="BM18" s="34">
        <f>IF(BR18&lt;=13,400,500)</f>
        <v/>
      </c>
      <c r="BN18" s="34">
        <f>VLOOKUP(BO18,$A$1:$B$4,2)</f>
        <v/>
      </c>
      <c r="BO18" s="68" t="n">
        <v>10</v>
      </c>
      <c r="BP18" s="69" t="n">
        <v>280</v>
      </c>
      <c r="BQ18" s="34">
        <f>VLOOKUP(BR18,$A$1:$B$4,2)</f>
        <v/>
      </c>
      <c r="BR18" s="72" t="n">
        <v>10</v>
      </c>
      <c r="BS18" s="73" t="n">
        <v>200</v>
      </c>
    </row>
    <row r="19">
      <c r="C19" s="63">
        <f>C18-1</f>
        <v/>
      </c>
      <c r="D19" s="56" t="n">
        <v>31.1</v>
      </c>
      <c r="E19" s="53" t="n">
        <v>388.0244444444444</v>
      </c>
      <c r="F19" s="53" t="n">
        <v>737.6144444444445</v>
      </c>
      <c r="G19" s="53" t="n">
        <v>400.0611111111111</v>
      </c>
      <c r="H19" s="53" t="n">
        <v>573.4155555555557</v>
      </c>
      <c r="I19" s="53" t="n">
        <v>358.4188888888889</v>
      </c>
      <c r="J19" s="53" t="n">
        <v>551.3877777777777</v>
      </c>
      <c r="K19" s="20" t="n">
        <v>704.5700000000002</v>
      </c>
      <c r="L19" s="20" t="n">
        <v>530.7922222222222</v>
      </c>
      <c r="M19" s="20" t="n">
        <v>651.9766666666667</v>
      </c>
      <c r="N19" s="20" t="n">
        <v>460.6533333333334</v>
      </c>
      <c r="O19" s="20" t="n">
        <v>789.9522222222221</v>
      </c>
      <c r="P19" s="20" t="n">
        <v>560.838888888889</v>
      </c>
      <c r="Q19" s="20" t="n">
        <v>631.3944444444445</v>
      </c>
      <c r="R19" s="20" t="n">
        <v>518.2055555555556</v>
      </c>
      <c r="S19" s="20" t="n">
        <v>561.2361111111111</v>
      </c>
      <c r="T19" s="21" t="n">
        <v>16</v>
      </c>
      <c r="U19" s="63">
        <f>C19</f>
        <v/>
      </c>
      <c r="V19" s="64">
        <f>E19*$V$1*$V$2</f>
        <v/>
      </c>
      <c r="W19" s="64">
        <f>F19*$V$1*$V$2</f>
        <v/>
      </c>
      <c r="X19" s="64">
        <f>G19*$V$1*$V$2</f>
        <v/>
      </c>
      <c r="Y19" s="64">
        <f>H19*$V$1*$V$2</f>
        <v/>
      </c>
      <c r="Z19" s="64">
        <f>I19*$V$1*$V$2</f>
        <v/>
      </c>
      <c r="AA19" s="64">
        <f>J19*$V$1*$V$2</f>
        <v/>
      </c>
      <c r="AB19" s="64">
        <f>K19*$V$1*$V$2</f>
        <v/>
      </c>
      <c r="AC19" s="64">
        <f>L19*$V$1*$V$2</f>
        <v/>
      </c>
      <c r="AD19" s="64">
        <f>M19*$V$1*$V$2</f>
        <v/>
      </c>
      <c r="AE19" s="64">
        <f>N19*$V$1*$V$2</f>
        <v/>
      </c>
      <c r="AF19" s="64">
        <f>O19*$V$1*$V$2</f>
        <v/>
      </c>
      <c r="AG19" s="64">
        <f>P19*$V$1*$V$2</f>
        <v/>
      </c>
      <c r="AH19" s="64">
        <f>Q19*$V$1*$V$2</f>
        <v/>
      </c>
      <c r="AI19" s="64">
        <f>R19*$V$1*$V$2</f>
        <v/>
      </c>
      <c r="AJ19" s="64">
        <f>S19*$V$1*$V$2</f>
        <v/>
      </c>
      <c r="AL19" s="57">
        <f>U19</f>
        <v/>
      </c>
      <c r="AM19" s="56">
        <f>V19</f>
        <v/>
      </c>
      <c r="AN19" s="56">
        <f>W19</f>
        <v/>
      </c>
      <c r="AO19" s="56">
        <f>X19</f>
        <v/>
      </c>
      <c r="AP19" s="56">
        <f>Y19</f>
        <v/>
      </c>
      <c r="AQ19" s="56">
        <f>Z19</f>
        <v/>
      </c>
      <c r="AR19" s="56">
        <f>AA19</f>
        <v/>
      </c>
      <c r="AS19" s="56">
        <f>AB19</f>
        <v/>
      </c>
      <c r="AT19" s="56">
        <f>AC19</f>
        <v/>
      </c>
      <c r="AU19" s="56">
        <f>AD19</f>
        <v/>
      </c>
      <c r="AV19" s="56">
        <f>AE19</f>
        <v/>
      </c>
      <c r="AW19" s="56">
        <f>AF19</f>
        <v/>
      </c>
      <c r="AX19" s="56">
        <f>AG19</f>
        <v/>
      </c>
      <c r="AY19" s="56">
        <f>AH19</f>
        <v/>
      </c>
      <c r="AZ19" s="56">
        <f>AI19</f>
        <v/>
      </c>
      <c r="BA19" s="56">
        <f>AJ19</f>
        <v/>
      </c>
      <c r="BB19" s="65">
        <f>BA19*1.2</f>
        <v/>
      </c>
      <c r="BC19" s="66">
        <f>(1/6*(BK19^0.5)*0.8*$V$2*1000*BI19+2*BN19*BL19*0.8*$V$2*1000/BP19)/1000</f>
        <v/>
      </c>
      <c r="BD19" s="66">
        <f>IF(BR19="",BC19,(1/6*(BK19^0.5)*0.8*$V$2*1000*BI19+2*BQ19*BM19*0.8*$V$2*1000/BS19)/1000)</f>
        <v/>
      </c>
      <c r="BE19" s="44">
        <f>IF(BB19&lt;BC19,"OK",IF(BB19&lt;BD19,"OK","NG"))</f>
        <v/>
      </c>
      <c r="BF19" s="64">
        <f>(5/6*(BK19^0.5)*0.8*$V$2*1000*BI19)/1000</f>
        <v/>
      </c>
      <c r="BG19" s="42">
        <f>IF(BD19&lt;=BF19,"OK","NG")</f>
        <v/>
      </c>
      <c r="BH19" s="42" t="n"/>
      <c r="BI19" s="57">
        <f>$V$1*1000</f>
        <v/>
      </c>
      <c r="BJ19" s="67">
        <f>AL19</f>
        <v/>
      </c>
      <c r="BK19" s="33" t="n">
        <v>24</v>
      </c>
      <c r="BL19" s="34">
        <f>IF(BO19&lt;=13,400,500)</f>
        <v/>
      </c>
      <c r="BM19" s="34">
        <f>IF(BR19&lt;=13,400,500)</f>
        <v/>
      </c>
      <c r="BN19" s="34">
        <f>VLOOKUP(BO19,$A$1:$B$4,2)</f>
        <v/>
      </c>
      <c r="BO19" s="68" t="n">
        <v>10</v>
      </c>
      <c r="BP19" s="69" t="n">
        <v>280</v>
      </c>
      <c r="BQ19" s="34">
        <f>VLOOKUP(BR19,$A$1:$B$4,2)</f>
        <v/>
      </c>
      <c r="BR19" s="72" t="n">
        <v>10</v>
      </c>
      <c r="BS19" s="73" t="n">
        <v>200</v>
      </c>
    </row>
    <row r="20">
      <c r="C20" s="63">
        <f>C19-1</f>
        <v/>
      </c>
      <c r="D20" s="56" t="n">
        <v>28.2</v>
      </c>
      <c r="E20" s="53" t="n">
        <v>441.9788888888889</v>
      </c>
      <c r="F20" s="53" t="n">
        <v>707.6277777777777</v>
      </c>
      <c r="G20" s="53" t="n">
        <v>406.031111111111</v>
      </c>
      <c r="H20" s="53" t="n">
        <v>568.0777777777777</v>
      </c>
      <c r="I20" s="53" t="n">
        <v>418.1033333333333</v>
      </c>
      <c r="J20" s="53" t="n">
        <v>670.8722222222221</v>
      </c>
      <c r="K20" s="20" t="n">
        <v>671.3366666666667</v>
      </c>
      <c r="L20" s="20" t="n">
        <v>645.4522222222222</v>
      </c>
      <c r="M20" s="20" t="n">
        <v>715.4277777777777</v>
      </c>
      <c r="N20" s="20" t="n">
        <v>492.6088888888889</v>
      </c>
      <c r="O20" s="20" t="n">
        <v>938.3977777777777</v>
      </c>
      <c r="P20" s="20" t="n">
        <v>477.3644444444445</v>
      </c>
      <c r="Q20" s="20" t="n">
        <v>640.3944444444444</v>
      </c>
      <c r="R20" s="20" t="n">
        <v>554.9255555555555</v>
      </c>
      <c r="S20" s="20" t="n">
        <v>596.3284920634921</v>
      </c>
      <c r="T20" s="21" t="n">
        <v>17</v>
      </c>
      <c r="U20" s="63">
        <f>C20</f>
        <v/>
      </c>
      <c r="V20" s="64">
        <f>E20*$V$1*$V$2</f>
        <v/>
      </c>
      <c r="W20" s="64">
        <f>F20*$V$1*$V$2</f>
        <v/>
      </c>
      <c r="X20" s="64">
        <f>G20*$V$1*$V$2</f>
        <v/>
      </c>
      <c r="Y20" s="64">
        <f>H20*$V$1*$V$2</f>
        <v/>
      </c>
      <c r="Z20" s="64">
        <f>I20*$V$1*$V$2</f>
        <v/>
      </c>
      <c r="AA20" s="64">
        <f>J20*$V$1*$V$2</f>
        <v/>
      </c>
      <c r="AB20" s="64">
        <f>K20*$V$1*$V$2</f>
        <v/>
      </c>
      <c r="AC20" s="64">
        <f>L20*$V$1*$V$2</f>
        <v/>
      </c>
      <c r="AD20" s="64">
        <f>M20*$V$1*$V$2</f>
        <v/>
      </c>
      <c r="AE20" s="64">
        <f>N20*$V$1*$V$2</f>
        <v/>
      </c>
      <c r="AF20" s="64">
        <f>O20*$V$1*$V$2</f>
        <v/>
      </c>
      <c r="AG20" s="64">
        <f>P20*$V$1*$V$2</f>
        <v/>
      </c>
      <c r="AH20" s="64">
        <f>Q20*$V$1*$V$2</f>
        <v/>
      </c>
      <c r="AI20" s="64">
        <f>R20*$V$1*$V$2</f>
        <v/>
      </c>
      <c r="AJ20" s="64">
        <f>S20*$V$1*$V$2</f>
        <v/>
      </c>
      <c r="AL20" s="57">
        <f>U20</f>
        <v/>
      </c>
      <c r="AM20" s="56">
        <f>V20</f>
        <v/>
      </c>
      <c r="AN20" s="56">
        <f>W20</f>
        <v/>
      </c>
      <c r="AO20" s="56">
        <f>X20</f>
        <v/>
      </c>
      <c r="AP20" s="56">
        <f>Y20</f>
        <v/>
      </c>
      <c r="AQ20" s="56">
        <f>Z20</f>
        <v/>
      </c>
      <c r="AR20" s="56">
        <f>AA20</f>
        <v/>
      </c>
      <c r="AS20" s="56">
        <f>AB20</f>
        <v/>
      </c>
      <c r="AT20" s="56">
        <f>AC20</f>
        <v/>
      </c>
      <c r="AU20" s="56">
        <f>AD20</f>
        <v/>
      </c>
      <c r="AV20" s="56">
        <f>AE20</f>
        <v/>
      </c>
      <c r="AW20" s="56">
        <f>AF20</f>
        <v/>
      </c>
      <c r="AX20" s="56">
        <f>AG20</f>
        <v/>
      </c>
      <c r="AY20" s="56">
        <f>AH20</f>
        <v/>
      </c>
      <c r="AZ20" s="56">
        <f>AI20</f>
        <v/>
      </c>
      <c r="BA20" s="56">
        <f>AJ20</f>
        <v/>
      </c>
      <c r="BB20" s="65">
        <f>BA20*1.2</f>
        <v/>
      </c>
      <c r="BC20" s="66">
        <f>(1/6*(BK20^0.5)*0.8*$V$2*1000*BI20+2*BN20*BL20*0.8*$V$2*1000/BP20)/1000</f>
        <v/>
      </c>
      <c r="BD20" s="66">
        <f>IF(BR20="",BC20,(1/6*(BK20^0.5)*0.8*$V$2*1000*BI20+2*BQ20*BM20*0.8*$V$2*1000/BS20)/1000)</f>
        <v/>
      </c>
      <c r="BE20" s="44">
        <f>IF(BB20&lt;BC20,"OK",IF(BB20&lt;BD20,"OK","NG"))</f>
        <v/>
      </c>
      <c r="BF20" s="64">
        <f>(5/6*(BK20^0.5)*0.8*$V$2*1000*BI20)/1000</f>
        <v/>
      </c>
      <c r="BG20" s="42">
        <f>IF(BD20&lt;=BF20,"OK","NG")</f>
        <v/>
      </c>
      <c r="BH20" s="42" t="n"/>
      <c r="BI20" s="57">
        <f>$V$1*1000</f>
        <v/>
      </c>
      <c r="BJ20" s="67">
        <f>AL20</f>
        <v/>
      </c>
      <c r="BK20" s="33" t="n">
        <v>27</v>
      </c>
      <c r="BL20" s="34">
        <f>IF(BO20&lt;=13,400,500)</f>
        <v/>
      </c>
      <c r="BM20" s="34">
        <f>IF(BR20&lt;=13,400,500)</f>
        <v/>
      </c>
      <c r="BN20" s="34">
        <f>VLOOKUP(BO20,$A$1:$B$4,2)</f>
        <v/>
      </c>
      <c r="BO20" s="68" t="n">
        <v>10</v>
      </c>
      <c r="BP20" s="69" t="n">
        <v>280</v>
      </c>
      <c r="BQ20" s="34">
        <f>VLOOKUP(BR20,$A$1:$B$4,2)</f>
        <v/>
      </c>
      <c r="BR20" s="72" t="n">
        <v>10</v>
      </c>
      <c r="BS20" s="73" t="n">
        <v>200</v>
      </c>
    </row>
    <row r="21">
      <c r="C21" s="63">
        <f>C20-1</f>
        <v/>
      </c>
      <c r="D21" s="56" t="n">
        <v>25.3</v>
      </c>
      <c r="E21" s="53" t="n">
        <v>775.708888888889</v>
      </c>
      <c r="F21" s="53" t="n">
        <v>1213.327777777778</v>
      </c>
      <c r="G21" s="53" t="n">
        <v>827.3444444444444</v>
      </c>
      <c r="H21" s="53" t="n">
        <v>999.0355555555556</v>
      </c>
      <c r="I21" s="53" t="n">
        <v>774.9511111111112</v>
      </c>
      <c r="J21" s="53" t="n">
        <v>1170.122222222222</v>
      </c>
      <c r="K21" s="20" t="n">
        <v>1082.304444444444</v>
      </c>
      <c r="L21" s="20" t="n">
        <v>795.7166666666667</v>
      </c>
      <c r="M21" s="20" t="n">
        <v>1134.525555555555</v>
      </c>
      <c r="N21" s="20" t="n">
        <v>843.4066666666668</v>
      </c>
      <c r="O21" s="20" t="n">
        <v>1254.644444444444</v>
      </c>
      <c r="P21" s="20" t="n">
        <v>493.1644444444444</v>
      </c>
      <c r="Q21" s="20" t="n">
        <v>1024.308888888889</v>
      </c>
      <c r="R21" s="20" t="n">
        <v>942.5455555555556</v>
      </c>
      <c r="S21" s="20" t="n">
        <v>952.2219047619047</v>
      </c>
      <c r="T21" s="21" t="n">
        <v>18</v>
      </c>
      <c r="U21" s="63">
        <f>C21</f>
        <v/>
      </c>
      <c r="V21" s="64">
        <f>E21*$V$1*$V$2</f>
        <v/>
      </c>
      <c r="W21" s="64">
        <f>F21*$V$1*$V$2</f>
        <v/>
      </c>
      <c r="X21" s="64">
        <f>G21*$V$1*$V$2</f>
        <v/>
      </c>
      <c r="Y21" s="64">
        <f>H21*$V$1*$V$2</f>
        <v/>
      </c>
      <c r="Z21" s="64">
        <f>I21*$V$1*$V$2</f>
        <v/>
      </c>
      <c r="AA21" s="64">
        <f>J21*$V$1*$V$2</f>
        <v/>
      </c>
      <c r="AB21" s="64">
        <f>K21*$V$1*$V$2</f>
        <v/>
      </c>
      <c r="AC21" s="64">
        <f>L21*$V$1*$V$2</f>
        <v/>
      </c>
      <c r="AD21" s="64">
        <f>M21*$V$1*$V$2</f>
        <v/>
      </c>
      <c r="AE21" s="64">
        <f>N21*$V$1*$V$2</f>
        <v/>
      </c>
      <c r="AF21" s="64">
        <f>O21*$V$1*$V$2</f>
        <v/>
      </c>
      <c r="AG21" s="64">
        <f>P21*$V$1*$V$2</f>
        <v/>
      </c>
      <c r="AH21" s="64">
        <f>Q21*$V$1*$V$2</f>
        <v/>
      </c>
      <c r="AI21" s="64">
        <f>R21*$V$1*$V$2</f>
        <v/>
      </c>
      <c r="AJ21" s="64">
        <f>S21*$V$1*$V$2</f>
        <v/>
      </c>
      <c r="AL21" s="57">
        <f>U21</f>
        <v/>
      </c>
      <c r="AM21" s="56">
        <f>V21</f>
        <v/>
      </c>
      <c r="AN21" s="56">
        <f>W21</f>
        <v/>
      </c>
      <c r="AO21" s="56">
        <f>X21</f>
        <v/>
      </c>
      <c r="AP21" s="56">
        <f>Y21</f>
        <v/>
      </c>
      <c r="AQ21" s="56">
        <f>Z21</f>
        <v/>
      </c>
      <c r="AR21" s="56">
        <f>AA21</f>
        <v/>
      </c>
      <c r="AS21" s="56">
        <f>AB21</f>
        <v/>
      </c>
      <c r="AT21" s="56">
        <f>AC21</f>
        <v/>
      </c>
      <c r="AU21" s="56">
        <f>AD21</f>
        <v/>
      </c>
      <c r="AV21" s="56">
        <f>AE21</f>
        <v/>
      </c>
      <c r="AW21" s="56">
        <f>AF21</f>
        <v/>
      </c>
      <c r="AX21" s="56">
        <f>AG21</f>
        <v/>
      </c>
      <c r="AY21" s="56">
        <f>AH21</f>
        <v/>
      </c>
      <c r="AZ21" s="56">
        <f>AI21</f>
        <v/>
      </c>
      <c r="BA21" s="56">
        <f>AJ21</f>
        <v/>
      </c>
      <c r="BB21" s="65">
        <f>BA21*1.2</f>
        <v/>
      </c>
      <c r="BC21" s="66">
        <f>(1/6*(BK21^0.5)*0.8*$V$2*1000*BI21+2*BN21*BL21*0.8*$V$2*1000/BP21)/1000</f>
        <v/>
      </c>
      <c r="BD21" s="66">
        <f>IF(BR21="",BC21,(1/6*(BK21^0.5)*0.8*$V$2*1000*BI21+2*BQ21*BM21*0.8*$V$2*1000/BS21)/1000)</f>
        <v/>
      </c>
      <c r="BE21" s="44">
        <f>IF(BB21&lt;BC21,"OK",IF(BB21&lt;BD21,"OK","NG"))</f>
        <v/>
      </c>
      <c r="BF21" s="64">
        <f>(5/6*(BK21^0.5)*0.8*$V$2*1000*BI21)/1000</f>
        <v/>
      </c>
      <c r="BG21" s="42">
        <f>IF(BD21&lt;=BF21,"OK","NG")</f>
        <v/>
      </c>
      <c r="BH21" s="42" t="n"/>
      <c r="BI21" s="57">
        <f>$V$1*1000</f>
        <v/>
      </c>
      <c r="BJ21" s="67">
        <f>AL21</f>
        <v/>
      </c>
      <c r="BK21" s="33" t="n">
        <v>27</v>
      </c>
      <c r="BL21" s="34">
        <f>IF(BO21&lt;=13,400,500)</f>
        <v/>
      </c>
      <c r="BM21" s="34">
        <f>IF(BR21&lt;=13,400,500)</f>
        <v/>
      </c>
      <c r="BN21" s="34">
        <f>VLOOKUP(BO21,$A$1:$B$4,2)</f>
        <v/>
      </c>
      <c r="BO21" s="68" t="n">
        <v>10</v>
      </c>
      <c r="BP21" s="69" t="n">
        <v>280</v>
      </c>
      <c r="BQ21" s="34">
        <f>VLOOKUP(BR21,$A$1:$B$4,2)</f>
        <v/>
      </c>
      <c r="BR21" s="72" t="n">
        <v>10</v>
      </c>
      <c r="BS21" s="73" t="n">
        <v>200</v>
      </c>
    </row>
    <row r="22">
      <c r="C22" s="63">
        <f>C21-1</f>
        <v/>
      </c>
      <c r="D22" s="56" t="n">
        <v>22.4</v>
      </c>
      <c r="E22" s="53" t="n">
        <v>2916.544444444445</v>
      </c>
      <c r="F22" s="53" t="n">
        <v>3570.022222222222</v>
      </c>
      <c r="G22" s="53" t="n">
        <v>2655.977777777778</v>
      </c>
      <c r="H22" s="53" t="n">
        <v>2907.1</v>
      </c>
      <c r="I22" s="53" t="n">
        <v>2924.488888888889</v>
      </c>
      <c r="J22" s="53" t="n">
        <v>3518.577777777778</v>
      </c>
      <c r="K22" s="20" t="n">
        <v>3239.677777777778</v>
      </c>
      <c r="L22" s="20" t="n">
        <v>3477.422222222222</v>
      </c>
      <c r="M22" s="20" t="n">
        <v>3803.011111111111</v>
      </c>
      <c r="N22" s="20" t="n">
        <v>3218.255555555555</v>
      </c>
      <c r="O22" s="20" t="n">
        <v>3249.177777777778</v>
      </c>
      <c r="P22" s="20" t="n">
        <v>1908.542222222222</v>
      </c>
      <c r="Q22" s="20" t="n">
        <v>3675.366666666666</v>
      </c>
      <c r="R22" s="20" t="n">
        <v>3440.933333333333</v>
      </c>
      <c r="S22" s="20" t="n">
        <v>3178.935555555556</v>
      </c>
      <c r="T22" s="21" t="n">
        <v>19</v>
      </c>
      <c r="U22" s="63">
        <f>C22</f>
        <v/>
      </c>
      <c r="V22" s="64">
        <f>E22*$V$1*$V$2</f>
        <v/>
      </c>
      <c r="W22" s="64">
        <f>F22*$V$1*$V$2</f>
        <v/>
      </c>
      <c r="X22" s="64">
        <f>G22*$V$1*$V$2</f>
        <v/>
      </c>
      <c r="Y22" s="64">
        <f>H22*$V$1*$V$2</f>
        <v/>
      </c>
      <c r="Z22" s="64">
        <f>I22*$V$1*$V$2</f>
        <v/>
      </c>
      <c r="AA22" s="64">
        <f>J22*$V$1*$V$2</f>
        <v/>
      </c>
      <c r="AB22" s="64">
        <f>K22*$V$1*$V$2</f>
        <v/>
      </c>
      <c r="AC22" s="64">
        <f>L22*$V$1*$V$2</f>
        <v/>
      </c>
      <c r="AD22" s="64">
        <f>M22*$V$1*$V$2</f>
        <v/>
      </c>
      <c r="AE22" s="64">
        <f>N22*$V$1*$V$2</f>
        <v/>
      </c>
      <c r="AF22" s="64">
        <f>O22*$V$1*$V$2</f>
        <v/>
      </c>
      <c r="AG22" s="64">
        <f>P22*$V$1*$V$2</f>
        <v/>
      </c>
      <c r="AH22" s="64">
        <f>Q22*$V$1*$V$2</f>
        <v/>
      </c>
      <c r="AI22" s="64">
        <f>R22*$V$1*$V$2</f>
        <v/>
      </c>
      <c r="AJ22" s="64">
        <f>S22*$V$1*$V$2</f>
        <v/>
      </c>
      <c r="AL22" s="57">
        <f>U22</f>
        <v/>
      </c>
      <c r="AM22" s="56">
        <f>V22</f>
        <v/>
      </c>
      <c r="AN22" s="56">
        <f>W22</f>
        <v/>
      </c>
      <c r="AO22" s="56">
        <f>X22</f>
        <v/>
      </c>
      <c r="AP22" s="56">
        <f>Y22</f>
        <v/>
      </c>
      <c r="AQ22" s="56">
        <f>Z22</f>
        <v/>
      </c>
      <c r="AR22" s="56">
        <f>AA22</f>
        <v/>
      </c>
      <c r="AS22" s="56">
        <f>AB22</f>
        <v/>
      </c>
      <c r="AT22" s="56">
        <f>AC22</f>
        <v/>
      </c>
      <c r="AU22" s="56">
        <f>AD22</f>
        <v/>
      </c>
      <c r="AV22" s="56">
        <f>AE22</f>
        <v/>
      </c>
      <c r="AW22" s="56">
        <f>AF22</f>
        <v/>
      </c>
      <c r="AX22" s="56">
        <f>AG22</f>
        <v/>
      </c>
      <c r="AY22" s="56">
        <f>AH22</f>
        <v/>
      </c>
      <c r="AZ22" s="56">
        <f>AI22</f>
        <v/>
      </c>
      <c r="BA22" s="56">
        <f>AJ22</f>
        <v/>
      </c>
      <c r="BB22" s="65">
        <f>BA22*1.2</f>
        <v/>
      </c>
      <c r="BC22" s="66">
        <f>(1/6*(BK22^0.5)*0.8*$V$2*1000*BI22+2*BN22*BL22*0.8*$V$2*1000/BP22)/1000</f>
        <v/>
      </c>
      <c r="BD22" s="66">
        <f>IF(BR22="",BC22,(1/6*(BK22^0.5)*0.8*$V$2*1000*BI22+2*BQ22*BM22*0.8*$V$2*1000/BS22)/1000)</f>
        <v/>
      </c>
      <c r="BE22" s="44">
        <f>IF(BB22&lt;BC22,"OK",IF(BB22&lt;BD22,"OK","NG"))</f>
        <v/>
      </c>
      <c r="BF22" s="64">
        <f>(5/6*(BK22^0.5)*0.8*$V$2*1000*BI22)/1000</f>
        <v/>
      </c>
      <c r="BG22" s="42">
        <f>IF(BD22&lt;=BF22,"OK","NG")</f>
        <v/>
      </c>
      <c r="BH22" s="42" t="n"/>
      <c r="BI22" s="57">
        <f>$V$1*1000</f>
        <v/>
      </c>
      <c r="BJ22" s="67">
        <f>AL22</f>
        <v/>
      </c>
      <c r="BK22" s="33" t="n">
        <v>27</v>
      </c>
      <c r="BL22" s="34">
        <f>IF(BO22&lt;=13,400,500)</f>
        <v/>
      </c>
      <c r="BM22" s="34">
        <f>IF(BR22&lt;=13,400,500)</f>
        <v/>
      </c>
      <c r="BN22" s="34">
        <f>VLOOKUP(BO22,$A$1:$B$4,2)</f>
        <v/>
      </c>
      <c r="BO22" s="68" t="n">
        <v>10</v>
      </c>
      <c r="BP22" s="69" t="n">
        <v>280</v>
      </c>
      <c r="BQ22" s="34">
        <f>VLOOKUP(BR22,$A$1:$B$4,2)</f>
        <v/>
      </c>
      <c r="BR22" s="72" t="n">
        <v>10</v>
      </c>
      <c r="BS22" s="73" t="n">
        <v>200</v>
      </c>
    </row>
    <row r="23">
      <c r="C23" s="63">
        <f>C22-1</f>
        <v/>
      </c>
      <c r="D23" s="56" t="n">
        <v>15.2</v>
      </c>
      <c r="E23" s="53" t="n">
        <v>3379.462222222222</v>
      </c>
      <c r="F23" s="53" t="n">
        <v>3471.81</v>
      </c>
      <c r="G23" s="53" t="n">
        <v>3179.507777777777</v>
      </c>
      <c r="H23" s="53" t="n">
        <v>2609.744444444445</v>
      </c>
      <c r="I23" s="53" t="n">
        <v>2338.336666666666</v>
      </c>
      <c r="J23" s="53" t="n">
        <v>3372.345555555556</v>
      </c>
      <c r="K23" s="20" t="n">
        <v>2782.457777777778</v>
      </c>
      <c r="L23" s="20" t="n">
        <v>2655.752222222223</v>
      </c>
      <c r="M23" s="20" t="n">
        <v>3241.008888888889</v>
      </c>
      <c r="N23" s="20" t="n">
        <v>2321.658888888889</v>
      </c>
      <c r="O23" s="20" t="n">
        <v>2945.008888888889</v>
      </c>
      <c r="P23" s="20" t="n">
        <v>2081.297555555555</v>
      </c>
      <c r="Q23" s="20" t="n">
        <v>2290.058888888888</v>
      </c>
      <c r="R23" s="20" t="n">
        <v>2790.256666666667</v>
      </c>
      <c r="S23" s="20" t="n">
        <v>2818.479031746032</v>
      </c>
      <c r="T23" s="21" t="n">
        <v>20</v>
      </c>
      <c r="U23" s="63">
        <f>C23</f>
        <v/>
      </c>
      <c r="V23" s="64">
        <f>E23*$V$1*$V$2</f>
        <v/>
      </c>
      <c r="W23" s="64">
        <f>F23*$V$1*$V$2</f>
        <v/>
      </c>
      <c r="X23" s="64">
        <f>G23*$V$1*$V$2</f>
        <v/>
      </c>
      <c r="Y23" s="64">
        <f>H23*$V$1*$V$2</f>
        <v/>
      </c>
      <c r="Z23" s="64">
        <f>I23*$V$1*$V$2</f>
        <v/>
      </c>
      <c r="AA23" s="64">
        <f>J23*$V$1*$V$2</f>
        <v/>
      </c>
      <c r="AB23" s="64">
        <f>K23*$V$1*$V$2</f>
        <v/>
      </c>
      <c r="AC23" s="64">
        <f>L23*$V$1*$V$2</f>
        <v/>
      </c>
      <c r="AD23" s="64">
        <f>M23*$V$1*$V$2</f>
        <v/>
      </c>
      <c r="AE23" s="64">
        <f>N23*$V$1*$V$2</f>
        <v/>
      </c>
      <c r="AF23" s="64">
        <f>O23*$V$1*$V$2</f>
        <v/>
      </c>
      <c r="AG23" s="64">
        <f>P23*$V$1*$V$2</f>
        <v/>
      </c>
      <c r="AH23" s="64">
        <f>Q23*$V$1*$V$2</f>
        <v/>
      </c>
      <c r="AI23" s="64">
        <f>R23*$V$1*$V$2</f>
        <v/>
      </c>
      <c r="AJ23" s="64">
        <f>S23*$V$1*$V$2</f>
        <v/>
      </c>
      <c r="AL23" s="57">
        <f>U23</f>
        <v/>
      </c>
      <c r="AM23" s="56">
        <f>V23</f>
        <v/>
      </c>
      <c r="AN23" s="56">
        <f>W23</f>
        <v/>
      </c>
      <c r="AO23" s="56">
        <f>X23</f>
        <v/>
      </c>
      <c r="AP23" s="56">
        <f>Y23</f>
        <v/>
      </c>
      <c r="AQ23" s="56">
        <f>Z23</f>
        <v/>
      </c>
      <c r="AR23" s="56">
        <f>AA23</f>
        <v/>
      </c>
      <c r="AS23" s="56">
        <f>AB23</f>
        <v/>
      </c>
      <c r="AT23" s="56">
        <f>AC23</f>
        <v/>
      </c>
      <c r="AU23" s="56">
        <f>AD23</f>
        <v/>
      </c>
      <c r="AV23" s="56">
        <f>AE23</f>
        <v/>
      </c>
      <c r="AW23" s="56">
        <f>AF23</f>
        <v/>
      </c>
      <c r="AX23" s="56">
        <f>AG23</f>
        <v/>
      </c>
      <c r="AY23" s="56">
        <f>AH23</f>
        <v/>
      </c>
      <c r="AZ23" s="56">
        <f>AI23</f>
        <v/>
      </c>
      <c r="BA23" s="56">
        <f>AJ23</f>
        <v/>
      </c>
      <c r="BB23" s="65">
        <f>BA23*1.2</f>
        <v/>
      </c>
      <c r="BC23" s="66">
        <f>(1/6*(BK23^0.5)*0.8*$V$2*1000*BI23+2*BN23*BL23*0.8*$V$2*1000/BP23)/1000</f>
        <v/>
      </c>
      <c r="BD23" s="66">
        <f>IF(BR23="",BC23,(1/6*(BK23^0.5)*0.8*$V$2*1000*BI23+2*BQ23*BM23*0.8*$V$2*1000/BS23)/1000)</f>
        <v/>
      </c>
      <c r="BE23" s="44">
        <f>IF(BB23&lt;BC23,"OK",IF(BB23&lt;BD23,"OK","NG"))</f>
        <v/>
      </c>
      <c r="BF23" s="64">
        <f>(5/6*(BK23^0.5)*0.8*$V$2*1000*BI23)/1000</f>
        <v/>
      </c>
      <c r="BG23" s="42">
        <f>IF(BD23&lt;=BF23,"OK","NG")</f>
        <v/>
      </c>
      <c r="BI23" s="57">
        <f>$V$1*1000</f>
        <v/>
      </c>
      <c r="BJ23" s="67">
        <f>AL23</f>
        <v/>
      </c>
      <c r="BK23" s="33" t="n">
        <v>27</v>
      </c>
      <c r="BL23" s="34">
        <f>IF(BO23&lt;=13,400,500)</f>
        <v/>
      </c>
      <c r="BM23" s="34">
        <f>IF(BR23&lt;=13,400,500)</f>
        <v/>
      </c>
      <c r="BN23" s="34">
        <f>VLOOKUP(BO23,$A$1:$B$4,2)</f>
        <v/>
      </c>
      <c r="BO23" s="68" t="n">
        <v>10</v>
      </c>
      <c r="BP23" s="69" t="n">
        <v>280</v>
      </c>
      <c r="BQ23" s="34">
        <f>VLOOKUP(BR23,$A$1:$B$4,2)</f>
        <v/>
      </c>
      <c r="BR23" s="72" t="n">
        <v>10</v>
      </c>
      <c r="BS23" s="73" t="n">
        <v>200</v>
      </c>
    </row>
    <row r="24">
      <c r="C24" s="63">
        <f>C23-1</f>
        <v/>
      </c>
      <c r="D24" s="56" t="n">
        <v>10.4</v>
      </c>
      <c r="E24" s="53" t="n">
        <v>1887.964444444445</v>
      </c>
      <c r="F24" s="53" t="n">
        <v>1987.855555555556</v>
      </c>
      <c r="G24" s="53" t="n">
        <v>1369.876666666667</v>
      </c>
      <c r="H24" s="53" t="n">
        <v>1200.877777777778</v>
      </c>
      <c r="I24" s="53" t="n">
        <v>1163.34</v>
      </c>
      <c r="J24" s="53" t="n">
        <v>1664.542222222222</v>
      </c>
      <c r="K24" s="53" t="n">
        <v>1815.6</v>
      </c>
      <c r="L24" s="53" t="n">
        <v>1320.504444444444</v>
      </c>
      <c r="M24" s="53" t="n">
        <v>2090.9</v>
      </c>
      <c r="N24" s="53" t="n">
        <v>1791.256666666667</v>
      </c>
      <c r="O24" s="53" t="n">
        <v>1745.728888888889</v>
      </c>
      <c r="P24" s="53" t="n">
        <v>1656.424444444444</v>
      </c>
      <c r="Q24" s="53" t="n">
        <v>2238.731111111111</v>
      </c>
      <c r="R24" s="53" t="n">
        <v>1702.211111111111</v>
      </c>
      <c r="S24" s="53" t="n">
        <v>1688.272380952381</v>
      </c>
      <c r="U24" s="63">
        <f>C24</f>
        <v/>
      </c>
      <c r="V24" s="64">
        <f>E24*$V$1*$V$2</f>
        <v/>
      </c>
      <c r="W24" s="64">
        <f>F24*$V$1*$V$2</f>
        <v/>
      </c>
      <c r="X24" s="64">
        <f>G24*$V$1*$V$2</f>
        <v/>
      </c>
      <c r="Y24" s="64">
        <f>H24*$V$1*$V$2</f>
        <v/>
      </c>
      <c r="Z24" s="64">
        <f>I24*$V$1*$V$2</f>
        <v/>
      </c>
      <c r="AA24" s="64">
        <f>J24*$V$1*$V$2</f>
        <v/>
      </c>
      <c r="AB24" s="64">
        <f>K24*$V$1*$V$2</f>
        <v/>
      </c>
      <c r="AC24" s="64">
        <f>L24*$V$1*$V$2</f>
        <v/>
      </c>
      <c r="AD24" s="64">
        <f>M24*$V$1*$V$2</f>
        <v/>
      </c>
      <c r="AE24" s="64">
        <f>N24*$V$1*$V$2</f>
        <v/>
      </c>
      <c r="AF24" s="64">
        <f>O24*$V$1*$V$2</f>
        <v/>
      </c>
      <c r="AG24" s="64">
        <f>P24*$V$1*$V$2</f>
        <v/>
      </c>
      <c r="AH24" s="64">
        <f>Q24*$V$1*$V$2</f>
        <v/>
      </c>
      <c r="AI24" s="64">
        <f>R24*$V$1*$V$2</f>
        <v/>
      </c>
      <c r="AJ24" s="64">
        <f>S24*$V$1*$V$2</f>
        <v/>
      </c>
      <c r="AL24" s="57">
        <f>U24</f>
        <v/>
      </c>
      <c r="AM24" s="56">
        <f>V24</f>
        <v/>
      </c>
      <c r="AN24" s="56">
        <f>W24</f>
        <v/>
      </c>
      <c r="AO24" s="56">
        <f>X24</f>
        <v/>
      </c>
      <c r="AP24" s="56">
        <f>Y24</f>
        <v/>
      </c>
      <c r="AQ24" s="56">
        <f>Z24</f>
        <v/>
      </c>
      <c r="AR24" s="56">
        <f>AA24</f>
        <v/>
      </c>
      <c r="AS24" s="56">
        <f>AB24</f>
        <v/>
      </c>
      <c r="AT24" s="56">
        <f>AC24</f>
        <v/>
      </c>
      <c r="AU24" s="56">
        <f>AD24</f>
        <v/>
      </c>
      <c r="AV24" s="56">
        <f>AE24</f>
        <v/>
      </c>
      <c r="AW24" s="56">
        <f>AF24</f>
        <v/>
      </c>
      <c r="AX24" s="56">
        <f>AG24</f>
        <v/>
      </c>
      <c r="AY24" s="56">
        <f>AH24</f>
        <v/>
      </c>
      <c r="AZ24" s="56">
        <f>AI24</f>
        <v/>
      </c>
      <c r="BA24" s="56">
        <f>AJ24</f>
        <v/>
      </c>
      <c r="BB24" s="65">
        <f>BA24*1.2</f>
        <v/>
      </c>
      <c r="BC24" s="66">
        <f>(1/6*(BK24^0.5)*0.8*$V$2*1000*BI24+2*BN24*BL24*0.8*$V$2*1000/BP24)/1000</f>
        <v/>
      </c>
      <c r="BD24" s="66">
        <f>IF(BR24="",BC24,(1/6*(BK24^0.5)*0.8*$V$2*1000*BI24+2*BQ24*BM24*0.8*$V$2*1000/BS24)/1000)</f>
        <v/>
      </c>
      <c r="BE24" s="44">
        <f>IF(BB24&lt;BC24,"OK",IF(BB24&lt;BD24,"OK","NG"))</f>
        <v/>
      </c>
      <c r="BF24" s="64">
        <f>(5/6*(BK24^0.5)*0.8*$V$2*1000*BI24)/1000</f>
        <v/>
      </c>
      <c r="BG24" s="42">
        <f>IF(BD24&lt;=BF24,"OK","NG")</f>
        <v/>
      </c>
      <c r="BI24" s="57">
        <f>$V$1*1000</f>
        <v/>
      </c>
      <c r="BJ24" s="67">
        <f>AL24</f>
        <v/>
      </c>
      <c r="BK24" s="33" t="n">
        <v>27</v>
      </c>
      <c r="BL24" s="34">
        <f>IF(BO24&lt;=13,400,500)</f>
        <v/>
      </c>
      <c r="BM24" s="34">
        <f>IF(BR24&lt;=13,400,500)</f>
        <v/>
      </c>
      <c r="BN24" s="34">
        <f>VLOOKUP(BO24,$A$1:$B$4,2)</f>
        <v/>
      </c>
      <c r="BO24" s="68" t="n">
        <v>10</v>
      </c>
      <c r="BP24" s="69" t="n">
        <v>280</v>
      </c>
      <c r="BQ24" s="34">
        <f>VLOOKUP(BR24,$A$1:$B$4,2)</f>
        <v/>
      </c>
      <c r="BR24" s="72" t="n">
        <v>10</v>
      </c>
      <c r="BS24" s="73" t="n">
        <v>200</v>
      </c>
    </row>
    <row r="25">
      <c r="C25" s="63">
        <f>C24-1</f>
        <v/>
      </c>
      <c r="D25" s="56" t="n">
        <v>5.6</v>
      </c>
      <c r="E25" s="53" t="n">
        <v>2161.51</v>
      </c>
      <c r="F25" s="53" t="n">
        <v>2052.893333333333</v>
      </c>
      <c r="G25" s="53" t="n">
        <v>1489.684444444444</v>
      </c>
      <c r="H25" s="53" t="n">
        <v>1315.277777777778</v>
      </c>
      <c r="I25" s="53" t="n">
        <v>1380.524444444444</v>
      </c>
      <c r="J25" s="53" t="n">
        <v>1929.137777777778</v>
      </c>
      <c r="K25" s="53" t="n">
        <v>1849.013333333334</v>
      </c>
      <c r="L25" s="53" t="n">
        <v>1647.453333333334</v>
      </c>
      <c r="M25" s="53" t="n">
        <v>2238.048888888889</v>
      </c>
      <c r="N25" s="53" t="n">
        <v>1770.592222222222</v>
      </c>
      <c r="O25" s="53" t="n">
        <v>1698.148888888889</v>
      </c>
      <c r="P25" s="53" t="n">
        <v>1827.1</v>
      </c>
      <c r="Q25" s="53" t="n">
        <v>1976.105555555556</v>
      </c>
      <c r="R25" s="53" t="n">
        <v>1905.565555555556</v>
      </c>
      <c r="S25" s="53" t="n">
        <v>1802.93253968254</v>
      </c>
      <c r="U25" s="63">
        <f>C25</f>
        <v/>
      </c>
      <c r="V25" s="64">
        <f>E25*$V$1*$V$2</f>
        <v/>
      </c>
      <c r="W25" s="64">
        <f>F25*$V$1*$V$2</f>
        <v/>
      </c>
      <c r="X25" s="64">
        <f>G25*$V$1*$V$2</f>
        <v/>
      </c>
      <c r="Y25" s="64">
        <f>H25*$V$1*$V$2</f>
        <v/>
      </c>
      <c r="Z25" s="64">
        <f>I25*$V$1*$V$2</f>
        <v/>
      </c>
      <c r="AA25" s="64">
        <f>J25*$V$1*$V$2</f>
        <v/>
      </c>
      <c r="AB25" s="64">
        <f>K25*$V$1*$V$2</f>
        <v/>
      </c>
      <c r="AC25" s="64">
        <f>L25*$V$1*$V$2</f>
        <v/>
      </c>
      <c r="AD25" s="64">
        <f>M25*$V$1*$V$2</f>
        <v/>
      </c>
      <c r="AE25" s="64">
        <f>N25*$V$1*$V$2</f>
        <v/>
      </c>
      <c r="AF25" s="64">
        <f>O25*$V$1*$V$2</f>
        <v/>
      </c>
      <c r="AG25" s="64">
        <f>P25*$V$1*$V$2</f>
        <v/>
      </c>
      <c r="AH25" s="64">
        <f>Q25*$V$1*$V$2</f>
        <v/>
      </c>
      <c r="AI25" s="64">
        <f>R25*$V$1*$V$2</f>
        <v/>
      </c>
      <c r="AJ25" s="64">
        <f>S25*$V$1*$V$2</f>
        <v/>
      </c>
      <c r="AL25" s="57">
        <f>U25</f>
        <v/>
      </c>
      <c r="AM25" s="56">
        <f>V25</f>
        <v/>
      </c>
      <c r="AN25" s="56">
        <f>W25</f>
        <v/>
      </c>
      <c r="AO25" s="56">
        <f>X25</f>
        <v/>
      </c>
      <c r="AP25" s="56">
        <f>Y25</f>
        <v/>
      </c>
      <c r="AQ25" s="56">
        <f>Z25</f>
        <v/>
      </c>
      <c r="AR25" s="56">
        <f>AA25</f>
        <v/>
      </c>
      <c r="AS25" s="56">
        <f>AB25</f>
        <v/>
      </c>
      <c r="AT25" s="56">
        <f>AC25</f>
        <v/>
      </c>
      <c r="AU25" s="56">
        <f>AD25</f>
        <v/>
      </c>
      <c r="AV25" s="56">
        <f>AE25</f>
        <v/>
      </c>
      <c r="AW25" s="56">
        <f>AF25</f>
        <v/>
      </c>
      <c r="AX25" s="56">
        <f>AG25</f>
        <v/>
      </c>
      <c r="AY25" s="56">
        <f>AH25</f>
        <v/>
      </c>
      <c r="AZ25" s="56">
        <f>AI25</f>
        <v/>
      </c>
      <c r="BA25" s="56">
        <f>AJ25</f>
        <v/>
      </c>
      <c r="BB25" s="65">
        <f>BA25*1.2</f>
        <v/>
      </c>
      <c r="BC25" s="66">
        <f>(1/6*(BK25^0.5)*0.8*$V$2*1000*BI25+2*BN25*BL25*0.8*$V$2*1000/BP25)/1000</f>
        <v/>
      </c>
      <c r="BD25" s="66">
        <f>IF(BR25="",BC25,(1/6*(BK25^0.5)*0.8*$V$2*1000*BI25+2*BQ25*BM25*0.8*$V$2*1000/BS25)/1000)</f>
        <v/>
      </c>
      <c r="BE25" s="44">
        <f>IF(BB25&lt;BC25,"OK",IF(BB25&lt;BD25,"OK","NG"))</f>
        <v/>
      </c>
      <c r="BF25" s="64">
        <f>(5/6*(BK25^0.5)*0.8*$V$2*1000*BI25)/1000</f>
        <v/>
      </c>
      <c r="BG25" s="42">
        <f>IF(BD25&lt;=BF25,"OK","NG")</f>
        <v/>
      </c>
      <c r="BI25" s="57">
        <f>$V$1*1000</f>
        <v/>
      </c>
      <c r="BJ25" s="67">
        <f>AL25</f>
        <v/>
      </c>
      <c r="BK25" s="33" t="n">
        <v>27</v>
      </c>
      <c r="BL25" s="34">
        <f>IF(BO25&lt;=13,400,500)</f>
        <v/>
      </c>
      <c r="BM25" s="34">
        <f>IF(BR25&lt;=13,400,500)</f>
        <v/>
      </c>
      <c r="BN25" s="34">
        <f>VLOOKUP(BO25,$A$1:$B$4,2)</f>
        <v/>
      </c>
      <c r="BO25" s="68" t="n">
        <v>10</v>
      </c>
      <c r="BP25" s="69" t="n">
        <v>280</v>
      </c>
      <c r="BQ25" s="34">
        <f>VLOOKUP(BR25,$A$1:$B$4,2)</f>
        <v/>
      </c>
      <c r="BR25" s="72" t="n">
        <v>10</v>
      </c>
      <c r="BS25" s="73" t="n">
        <v>200</v>
      </c>
    </row>
    <row r="26">
      <c r="C26" s="63">
        <f>C25-1</f>
        <v/>
      </c>
      <c r="D26" s="56" t="n">
        <v>0</v>
      </c>
      <c r="E26" s="53" t="n">
        <v>1023.023333333333</v>
      </c>
      <c r="F26" s="53" t="n">
        <v>970.9399999999999</v>
      </c>
      <c r="G26" s="53" t="n">
        <v>810.0666666666666</v>
      </c>
      <c r="H26" s="53" t="n">
        <v>646.1411111111111</v>
      </c>
      <c r="I26" s="53" t="n">
        <v>707.1922222222222</v>
      </c>
      <c r="J26" s="53" t="n">
        <v>999.071111111111</v>
      </c>
      <c r="K26" s="53" t="n">
        <v>861.2544444444445</v>
      </c>
      <c r="L26" s="53" t="n">
        <v>1042.91</v>
      </c>
      <c r="M26" s="53" t="n">
        <v>1053.331111111111</v>
      </c>
      <c r="N26" s="53" t="n">
        <v>899.9633333333334</v>
      </c>
      <c r="O26" s="53" t="n">
        <v>851.3566666666666</v>
      </c>
      <c r="P26" s="53" t="n">
        <v>893.6766666666666</v>
      </c>
      <c r="Q26" s="53" t="n">
        <v>881.8011111111113</v>
      </c>
      <c r="R26" s="53" t="n">
        <v>1029.238888888889</v>
      </c>
      <c r="S26" s="53" t="n">
        <v>904.9976190476191</v>
      </c>
      <c r="U26" s="63">
        <f>C26</f>
        <v/>
      </c>
      <c r="V26" s="64">
        <f>E26*$V$1*$V$2</f>
        <v/>
      </c>
      <c r="W26" s="64">
        <f>F26*$V$1*$V$2</f>
        <v/>
      </c>
      <c r="X26" s="64">
        <f>G26*$V$1*$V$2</f>
        <v/>
      </c>
      <c r="Y26" s="64">
        <f>H26*$V$1*$V$2</f>
        <v/>
      </c>
      <c r="Z26" s="64">
        <f>I26*$V$1*$V$2</f>
        <v/>
      </c>
      <c r="AA26" s="64">
        <f>J26*$V$1*$V$2</f>
        <v/>
      </c>
      <c r="AB26" s="64">
        <f>K26*$V$1*$V$2</f>
        <v/>
      </c>
      <c r="AC26" s="64">
        <f>L26*$V$1*$V$2</f>
        <v/>
      </c>
      <c r="AD26" s="64">
        <f>M26*$V$1*$V$2</f>
        <v/>
      </c>
      <c r="AE26" s="64">
        <f>N26*$V$1*$V$2</f>
        <v/>
      </c>
      <c r="AF26" s="64">
        <f>O26*$V$1*$V$2</f>
        <v/>
      </c>
      <c r="AG26" s="64">
        <f>P26*$V$1*$V$2</f>
        <v/>
      </c>
      <c r="AH26" s="64">
        <f>Q26*$V$1*$V$2</f>
        <v/>
      </c>
      <c r="AI26" s="64">
        <f>R26*$V$1*$V$2</f>
        <v/>
      </c>
      <c r="AJ26" s="64">
        <f>S26*$V$1*$V$2</f>
        <v/>
      </c>
      <c r="AL26" s="57">
        <f>U26</f>
        <v/>
      </c>
      <c r="AM26" s="56">
        <f>V26</f>
        <v/>
      </c>
      <c r="AN26" s="56">
        <f>W26</f>
        <v/>
      </c>
      <c r="AO26" s="56">
        <f>X26</f>
        <v/>
      </c>
      <c r="AP26" s="56">
        <f>Y26</f>
        <v/>
      </c>
      <c r="AQ26" s="56">
        <f>Z26</f>
        <v/>
      </c>
      <c r="AR26" s="56">
        <f>AA26</f>
        <v/>
      </c>
      <c r="AS26" s="56">
        <f>AB26</f>
        <v/>
      </c>
      <c r="AT26" s="56">
        <f>AC26</f>
        <v/>
      </c>
      <c r="AU26" s="56">
        <f>AD26</f>
        <v/>
      </c>
      <c r="AV26" s="56">
        <f>AE26</f>
        <v/>
      </c>
      <c r="AW26" s="56">
        <f>AF26</f>
        <v/>
      </c>
      <c r="AX26" s="56">
        <f>AG26</f>
        <v/>
      </c>
      <c r="AY26" s="56">
        <f>AH26</f>
        <v/>
      </c>
      <c r="AZ26" s="56">
        <f>AI26</f>
        <v/>
      </c>
      <c r="BA26" s="56">
        <f>AJ26</f>
        <v/>
      </c>
      <c r="BB26" s="65">
        <f>BA26*1.2</f>
        <v/>
      </c>
      <c r="BC26" s="66">
        <f>(1/6*(BK26^0.5)*0.8*$V$2*1000*BI26+2*BN26*BL26*0.8*$V$2*1000/BP26)/1000</f>
        <v/>
      </c>
      <c r="BD26" s="66">
        <f>IF(BR26="",BC26,(1/6*(BK26^0.5)*0.8*$V$2*1000*BI26+2*BQ26*BM26*0.8*$V$2*1000/BS26)/1000)</f>
        <v/>
      </c>
      <c r="BE26" s="44">
        <f>IF(BB26&lt;BC26,"OK",IF(BB26&lt;BD26,"OK","NG"))</f>
        <v/>
      </c>
      <c r="BF26" s="64">
        <f>(5/6*(BK26^0.5)*0.8*$V$2*1000*BI26)/1000</f>
        <v/>
      </c>
      <c r="BG26" s="42">
        <f>IF(BD26&lt;=BF26,"OK","NG")</f>
        <v/>
      </c>
      <c r="BI26" s="57">
        <f>$V$1*1000</f>
        <v/>
      </c>
      <c r="BJ26" s="67">
        <f>AL26</f>
        <v/>
      </c>
      <c r="BK26" s="33" t="n">
        <v>27</v>
      </c>
      <c r="BL26" s="34">
        <f>IF(BO26&lt;=13,400,500)</f>
        <v/>
      </c>
      <c r="BM26" s="34">
        <f>IF(BR26&lt;=13,400,500)</f>
        <v/>
      </c>
      <c r="BN26" s="34">
        <f>VLOOKUP(BO26,$A$1:$B$4,2)</f>
        <v/>
      </c>
      <c r="BO26" s="68" t="n">
        <v>10</v>
      </c>
      <c r="BP26" s="69" t="n">
        <v>280</v>
      </c>
      <c r="BQ26" s="34">
        <f>VLOOKUP(BR26,$A$1:$B$4,2)</f>
        <v/>
      </c>
      <c r="BR26" s="72" t="n">
        <v>10</v>
      </c>
      <c r="BS26" s="73" t="n">
        <v>200</v>
      </c>
    </row>
    <row r="27">
      <c r="C27" s="63">
        <f>C26-1</f>
        <v/>
      </c>
      <c r="D27" s="56" t="n">
        <v>-4.7</v>
      </c>
      <c r="E27" s="53" t="n">
        <v>1898.2</v>
      </c>
      <c r="F27" s="53" t="n">
        <v>1904.833333333333</v>
      </c>
      <c r="G27" s="53" t="n">
        <v>1128.098888888889</v>
      </c>
      <c r="H27" s="53" t="n">
        <v>1473.616666666667</v>
      </c>
      <c r="I27" s="53" t="n">
        <v>1474.467777777778</v>
      </c>
      <c r="J27" s="53" t="n">
        <v>1754.666666666667</v>
      </c>
      <c r="K27" s="53" t="n">
        <v>1977.633333333333</v>
      </c>
      <c r="L27" s="53" t="n">
        <v>1912.2</v>
      </c>
      <c r="M27" s="53" t="n">
        <v>2608.644444444444</v>
      </c>
      <c r="N27" s="53" t="n">
        <v>1888.411111111111</v>
      </c>
      <c r="O27" s="53" t="n">
        <v>1804.622222222222</v>
      </c>
      <c r="P27" s="53" t="n">
        <v>1478.488888888889</v>
      </c>
      <c r="Q27" s="53" t="n">
        <v>2347.688888888888</v>
      </c>
      <c r="R27" s="53" t="n">
        <v>2190.577777777778</v>
      </c>
      <c r="S27" s="53" t="n">
        <v>1845.867857142857</v>
      </c>
      <c r="U27" s="63">
        <f>C27</f>
        <v/>
      </c>
      <c r="V27" s="64">
        <f>E27*$V$1*$V$2</f>
        <v/>
      </c>
      <c r="W27" s="64">
        <f>F27*$V$1*$V$2</f>
        <v/>
      </c>
      <c r="X27" s="64">
        <f>G27*$V$1*$V$2</f>
        <v/>
      </c>
      <c r="Y27" s="64">
        <f>H27*$V$1*$V$2</f>
        <v/>
      </c>
      <c r="Z27" s="64">
        <f>I27*$V$1*$V$2</f>
        <v/>
      </c>
      <c r="AA27" s="64">
        <f>J27*$V$1*$V$2</f>
        <v/>
      </c>
      <c r="AB27" s="64">
        <f>K27*$V$1*$V$2</f>
        <v/>
      </c>
      <c r="AC27" s="64">
        <f>L27*$V$1*$V$2</f>
        <v/>
      </c>
      <c r="AD27" s="64">
        <f>M27*$V$1*$V$2</f>
        <v/>
      </c>
      <c r="AE27" s="64">
        <f>N27*$V$1*$V$2</f>
        <v/>
      </c>
      <c r="AF27" s="64">
        <f>O27*$V$1*$V$2</f>
        <v/>
      </c>
      <c r="AG27" s="64">
        <f>P27*$V$1*$V$2</f>
        <v/>
      </c>
      <c r="AH27" s="64">
        <f>Q27*$V$1*$V$2</f>
        <v/>
      </c>
      <c r="AI27" s="64">
        <f>R27*$V$1*$V$2</f>
        <v/>
      </c>
      <c r="AJ27" s="64">
        <f>S27*$V$1*$V$2</f>
        <v/>
      </c>
      <c r="AL27" s="57">
        <f>U27</f>
        <v/>
      </c>
      <c r="AM27" s="56">
        <f>V27</f>
        <v/>
      </c>
      <c r="AN27" s="56">
        <f>W27</f>
        <v/>
      </c>
      <c r="AO27" s="56">
        <f>X27</f>
        <v/>
      </c>
      <c r="AP27" s="56">
        <f>Y27</f>
        <v/>
      </c>
      <c r="AQ27" s="56">
        <f>Z27</f>
        <v/>
      </c>
      <c r="AR27" s="56">
        <f>AA27</f>
        <v/>
      </c>
      <c r="AS27" s="56">
        <f>AB27</f>
        <v/>
      </c>
      <c r="AT27" s="56">
        <f>AC27</f>
        <v/>
      </c>
      <c r="AU27" s="56">
        <f>AD27</f>
        <v/>
      </c>
      <c r="AV27" s="56">
        <f>AE27</f>
        <v/>
      </c>
      <c r="AW27" s="56">
        <f>AF27</f>
        <v/>
      </c>
      <c r="AX27" s="56">
        <f>AG27</f>
        <v/>
      </c>
      <c r="AY27" s="56">
        <f>AH27</f>
        <v/>
      </c>
      <c r="AZ27" s="56">
        <f>AI27</f>
        <v/>
      </c>
      <c r="BA27" s="56">
        <f>AJ27</f>
        <v/>
      </c>
      <c r="BB27" s="65">
        <f>BA27*1.2</f>
        <v/>
      </c>
      <c r="BC27" s="66">
        <f>(1/6*(BK27^0.5)*0.8*$V$2*1000*BI27+2*BN27*BL27*0.8*$V$2*1000/BP27)/1000</f>
        <v/>
      </c>
      <c r="BD27" s="66">
        <f>IF(BR27="",BC27,(1/6*(BK27^0.5)*0.8*$V$2*1000*BI27+2*BQ27*BM27*0.8*$V$2*1000/BS27)/1000)</f>
        <v/>
      </c>
      <c r="BE27" s="44">
        <f>IF(BB27&lt;BC27,"OK",IF(BB27&lt;BD27,"OK","NG"))</f>
        <v/>
      </c>
      <c r="BF27" s="64">
        <f>(5/6*(BK27^0.5)*0.8*$V$2*1000*BI27)/1000</f>
        <v/>
      </c>
      <c r="BG27" s="42">
        <f>IF(BD27&lt;=BF27,"OK","NG")</f>
        <v/>
      </c>
      <c r="BI27" s="57">
        <f>$V$1*1000</f>
        <v/>
      </c>
      <c r="BJ27" s="67">
        <f>AL27</f>
        <v/>
      </c>
      <c r="BK27" s="33" t="n">
        <v>30</v>
      </c>
      <c r="BL27" s="34">
        <f>IF(BO27&lt;=13,400,500)</f>
        <v/>
      </c>
      <c r="BM27" s="34">
        <f>IF(BR27&lt;=13,400,500)</f>
        <v/>
      </c>
      <c r="BN27" s="34">
        <f>VLOOKUP(BO27,$A$1:$B$4,2)</f>
        <v/>
      </c>
      <c r="BO27" s="68" t="n">
        <v>10</v>
      </c>
      <c r="BP27" s="69" t="n">
        <v>280</v>
      </c>
      <c r="BQ27" s="34">
        <f>VLOOKUP(BR27,$A$1:$B$4,2)</f>
        <v/>
      </c>
      <c r="BR27" s="72" t="n">
        <v>10</v>
      </c>
      <c r="BS27" s="73" t="n">
        <v>200</v>
      </c>
    </row>
    <row r="28">
      <c r="C28" s="63">
        <f>C27-1</f>
        <v/>
      </c>
      <c r="D28" s="56" t="n">
        <v>-8</v>
      </c>
      <c r="E28" s="53" t="n">
        <v>493.1477777777778</v>
      </c>
      <c r="F28" s="53" t="n">
        <v>534.2866666666666</v>
      </c>
      <c r="G28" s="53" t="n">
        <v>457.4977777777779</v>
      </c>
      <c r="H28" s="53" t="n">
        <v>404.7111111111111</v>
      </c>
      <c r="I28" s="53" t="n">
        <v>355.1337777777778</v>
      </c>
      <c r="J28" s="53" t="n">
        <v>459.5533333333335</v>
      </c>
      <c r="K28" s="53" t="n">
        <v>460.1488888888889</v>
      </c>
      <c r="L28" s="53" t="n">
        <v>397.3477777777778</v>
      </c>
      <c r="M28" s="53" t="n">
        <v>610.1877777777778</v>
      </c>
      <c r="N28" s="53" t="n">
        <v>440.9466666666667</v>
      </c>
      <c r="O28" s="53" t="n">
        <v>489.6855555555555</v>
      </c>
      <c r="P28" s="53" t="n">
        <v>406.2988888888888</v>
      </c>
      <c r="Q28" s="53" t="n">
        <v>530.3288888888889</v>
      </c>
      <c r="R28" s="53" t="n">
        <v>507.3411111111111</v>
      </c>
      <c r="S28" s="53" t="n">
        <v>467.6154285714287</v>
      </c>
      <c r="U28" s="63">
        <f>C28</f>
        <v/>
      </c>
      <c r="V28" s="64">
        <f>E28*$V$1*$V$2</f>
        <v/>
      </c>
      <c r="W28" s="64">
        <f>F28*$V$1*$V$2</f>
        <v/>
      </c>
      <c r="X28" s="64">
        <f>G28*$V$1*$V$2</f>
        <v/>
      </c>
      <c r="Y28" s="64">
        <f>H28*$V$1*$V$2</f>
        <v/>
      </c>
      <c r="Z28" s="64">
        <f>I28*$V$1*$V$2</f>
        <v/>
      </c>
      <c r="AA28" s="64">
        <f>J28*$V$1*$V$2</f>
        <v/>
      </c>
      <c r="AB28" s="64">
        <f>K28*$V$1*$V$2</f>
        <v/>
      </c>
      <c r="AC28" s="64">
        <f>L28*$V$1*$V$2</f>
        <v/>
      </c>
      <c r="AD28" s="64">
        <f>M28*$V$1*$V$2</f>
        <v/>
      </c>
      <c r="AE28" s="64">
        <f>N28*$V$1*$V$2</f>
        <v/>
      </c>
      <c r="AF28" s="64">
        <f>O28*$V$1*$V$2</f>
        <v/>
      </c>
      <c r="AG28" s="64">
        <f>P28*$V$1*$V$2</f>
        <v/>
      </c>
      <c r="AH28" s="64">
        <f>Q28*$V$1*$V$2</f>
        <v/>
      </c>
      <c r="AI28" s="64">
        <f>R28*$V$1*$V$2</f>
        <v/>
      </c>
      <c r="AJ28" s="64">
        <f>S28*$V$1*$V$2</f>
        <v/>
      </c>
      <c r="AL28" s="57">
        <f>U28</f>
        <v/>
      </c>
      <c r="AM28" s="56">
        <f>V28</f>
        <v/>
      </c>
      <c r="AN28" s="56">
        <f>W28</f>
        <v/>
      </c>
      <c r="AO28" s="56">
        <f>X28</f>
        <v/>
      </c>
      <c r="AP28" s="56">
        <f>Y28</f>
        <v/>
      </c>
      <c r="AQ28" s="56">
        <f>Z28</f>
        <v/>
      </c>
      <c r="AR28" s="56">
        <f>AA28</f>
        <v/>
      </c>
      <c r="AS28" s="56">
        <f>AB28</f>
        <v/>
      </c>
      <c r="AT28" s="56">
        <f>AC28</f>
        <v/>
      </c>
      <c r="AU28" s="56">
        <f>AD28</f>
        <v/>
      </c>
      <c r="AV28" s="56">
        <f>AE28</f>
        <v/>
      </c>
      <c r="AW28" s="56">
        <f>AF28</f>
        <v/>
      </c>
      <c r="AX28" s="56">
        <f>AG28</f>
        <v/>
      </c>
      <c r="AY28" s="56">
        <f>AH28</f>
        <v/>
      </c>
      <c r="AZ28" s="56">
        <f>AI28</f>
        <v/>
      </c>
      <c r="BA28" s="56">
        <f>AJ28</f>
        <v/>
      </c>
      <c r="BB28" s="65">
        <f>BA28*1.2</f>
        <v/>
      </c>
      <c r="BC28" s="66">
        <f>(1/6*(BK28^0.5)*0.8*$V$2*1000*BI28+2*BN28*BL28*0.8*$V$2*1000/BP28)/1000</f>
        <v/>
      </c>
      <c r="BD28" s="66">
        <f>IF(BR28="",BC28,(1/6*(BK28^0.5)*0.8*$V$2*1000*BI28+2*BQ28*BM28*0.8*$V$2*1000/BS28)/1000)</f>
        <v/>
      </c>
      <c r="BE28" s="44">
        <f>IF(BB28&lt;BC28,"OK",IF(BB28&lt;BD28,"OK","NG"))</f>
        <v/>
      </c>
      <c r="BF28" s="64">
        <f>(5/6*(BK28^0.5)*0.8*$V$2*1000*BI28)/1000</f>
        <v/>
      </c>
      <c r="BG28" s="42">
        <f>IF(BD28&lt;=BF28,"OK","NG")</f>
        <v/>
      </c>
      <c r="BI28" s="57">
        <f>$V$1*1000</f>
        <v/>
      </c>
      <c r="BJ28" s="67">
        <f>AL28</f>
        <v/>
      </c>
      <c r="BK28" s="33" t="n">
        <v>30</v>
      </c>
      <c r="BL28" s="34">
        <f>IF(BO28&lt;=13,400,500)</f>
        <v/>
      </c>
      <c r="BM28" s="34">
        <f>IF(BR28&lt;=13,400,500)</f>
        <v/>
      </c>
      <c r="BN28" s="34">
        <f>VLOOKUP(BO28,$A$1:$B$4,2)</f>
        <v/>
      </c>
      <c r="BO28" s="68" t="n">
        <v>10</v>
      </c>
      <c r="BP28" s="69" t="n">
        <v>280</v>
      </c>
      <c r="BQ28" s="34">
        <f>VLOOKUP(BR28,$A$1:$B$4,2)</f>
        <v/>
      </c>
      <c r="BR28" s="72" t="n">
        <v>10</v>
      </c>
      <c r="BS28" s="73" t="n">
        <v>200</v>
      </c>
    </row>
    <row r="29">
      <c r="C29" s="63">
        <f>C28-1</f>
        <v/>
      </c>
      <c r="D29" s="56" t="n">
        <v>-11.3</v>
      </c>
      <c r="E29" s="53" t="n">
        <v>248.4022222222223</v>
      </c>
      <c r="F29" s="53" t="n">
        <v>239.2411111111111</v>
      </c>
      <c r="G29" s="53" t="n">
        <v>204.889</v>
      </c>
      <c r="H29" s="53" t="n">
        <v>192.5044444444444</v>
      </c>
      <c r="I29" s="53" t="n">
        <v>158.26</v>
      </c>
      <c r="J29" s="53" t="n">
        <v>207.7444444444444</v>
      </c>
      <c r="K29" s="53" t="n">
        <v>220.0133333333333</v>
      </c>
      <c r="L29" s="53" t="n">
        <v>190.7544444444444</v>
      </c>
      <c r="M29" s="53" t="n">
        <v>299.3955555555556</v>
      </c>
      <c r="N29" s="53" t="n">
        <v>206.1822222222222</v>
      </c>
      <c r="O29" s="53" t="n">
        <v>238.0622222222222</v>
      </c>
      <c r="P29" s="53" t="n">
        <v>177.4971111111111</v>
      </c>
      <c r="Q29" s="53" t="n">
        <v>283.2733333333333</v>
      </c>
      <c r="R29" s="53" t="n">
        <v>247.1622222222222</v>
      </c>
      <c r="S29" s="53" t="n">
        <v>222.3844047619048</v>
      </c>
      <c r="U29" s="63">
        <f>C29</f>
        <v/>
      </c>
      <c r="V29" s="64">
        <f>E29*$V$1*$V$2</f>
        <v/>
      </c>
      <c r="W29" s="64">
        <f>F29*$V$1*$V$2</f>
        <v/>
      </c>
      <c r="X29" s="64">
        <f>G29*$V$1*$V$2</f>
        <v/>
      </c>
      <c r="Y29" s="64">
        <f>H29*$V$1*$V$2</f>
        <v/>
      </c>
      <c r="Z29" s="64">
        <f>I29*$V$1*$V$2</f>
        <v/>
      </c>
      <c r="AA29" s="64">
        <f>J29*$V$1*$V$2</f>
        <v/>
      </c>
      <c r="AB29" s="64">
        <f>K29*$V$1*$V$2</f>
        <v/>
      </c>
      <c r="AC29" s="64">
        <f>L29*$V$1*$V$2</f>
        <v/>
      </c>
      <c r="AD29" s="64">
        <f>M29*$V$1*$V$2</f>
        <v/>
      </c>
      <c r="AE29" s="64">
        <f>N29*$V$1*$V$2</f>
        <v/>
      </c>
      <c r="AF29" s="64">
        <f>O29*$V$1*$V$2</f>
        <v/>
      </c>
      <c r="AG29" s="64">
        <f>P29*$V$1*$V$2</f>
        <v/>
      </c>
      <c r="AH29" s="64">
        <f>Q29*$V$1*$V$2</f>
        <v/>
      </c>
      <c r="AI29" s="64">
        <f>R29*$V$1*$V$2</f>
        <v/>
      </c>
      <c r="AJ29" s="64">
        <f>S29*$V$1*$V$2</f>
        <v/>
      </c>
      <c r="AL29" s="57">
        <f>U29</f>
        <v/>
      </c>
      <c r="AM29" s="56">
        <f>V29</f>
        <v/>
      </c>
      <c r="AN29" s="56">
        <f>W29</f>
        <v/>
      </c>
      <c r="AO29" s="56">
        <f>X29</f>
        <v/>
      </c>
      <c r="AP29" s="56">
        <f>Y29</f>
        <v/>
      </c>
      <c r="AQ29" s="56">
        <f>Z29</f>
        <v/>
      </c>
      <c r="AR29" s="56">
        <f>AA29</f>
        <v/>
      </c>
      <c r="AS29" s="56">
        <f>AB29</f>
        <v/>
      </c>
      <c r="AT29" s="56">
        <f>AC29</f>
        <v/>
      </c>
      <c r="AU29" s="56">
        <f>AD29</f>
        <v/>
      </c>
      <c r="AV29" s="56">
        <f>AE29</f>
        <v/>
      </c>
      <c r="AW29" s="56">
        <f>AF29</f>
        <v/>
      </c>
      <c r="AX29" s="56">
        <f>AG29</f>
        <v/>
      </c>
      <c r="AY29" s="56">
        <f>AH29</f>
        <v/>
      </c>
      <c r="AZ29" s="56">
        <f>AI29</f>
        <v/>
      </c>
      <c r="BA29" s="56">
        <f>AJ29</f>
        <v/>
      </c>
      <c r="BB29" s="65">
        <f>BA29*1.2</f>
        <v/>
      </c>
      <c r="BC29" s="66">
        <f>(1/6*(BK29^0.5)*0.8*$V$2*1000*BI29+2*BN29*BL29*0.8*$V$2*1000/BP29)/1000</f>
        <v/>
      </c>
      <c r="BD29" s="66">
        <f>IF(BR29="",BC29,(1/6*(BK29^0.5)*0.8*$V$2*1000*BI29+2*BQ29*BM29*0.8*$V$2*1000/BS29)/1000)</f>
        <v/>
      </c>
      <c r="BE29" s="44">
        <f>IF(BB29&lt;BC29,"OK",IF(BB29&lt;BD29,"OK","NG"))</f>
        <v/>
      </c>
      <c r="BF29" s="64">
        <f>(5/6*(BK29^0.5)*0.8*$V$2*1000*BI29)/1000</f>
        <v/>
      </c>
      <c r="BG29" s="42">
        <f>IF(BD29&lt;=BF29,"OK","NG")</f>
        <v/>
      </c>
      <c r="BI29" s="57">
        <f>$V$1*1000</f>
        <v/>
      </c>
      <c r="BJ29" s="67">
        <f>AL29</f>
        <v/>
      </c>
      <c r="BK29" s="33" t="n">
        <v>30</v>
      </c>
      <c r="BL29" s="34">
        <f>IF(BO29&lt;=13,400,500)</f>
        <v/>
      </c>
      <c r="BM29" s="34">
        <f>IF(BR29&lt;=13,400,500)</f>
        <v/>
      </c>
      <c r="BN29" s="34">
        <f>VLOOKUP(BO29,$A$1:$B$4,2)</f>
        <v/>
      </c>
      <c r="BO29" s="68" t="n">
        <v>10</v>
      </c>
      <c r="BP29" s="69" t="n">
        <v>280</v>
      </c>
      <c r="BQ29" s="34">
        <f>VLOOKUP(BR29,$A$1:$B$4,2)</f>
        <v/>
      </c>
      <c r="BR29" s="72" t="n">
        <v>10</v>
      </c>
      <c r="BS29" s="73" t="n">
        <v>200</v>
      </c>
    </row>
    <row r="30">
      <c r="C30" s="63">
        <f>C29-1</f>
        <v/>
      </c>
      <c r="D30" s="56" t="n">
        <v>-14.6</v>
      </c>
      <c r="E30" s="53" t="n">
        <v>146.9188888888889</v>
      </c>
      <c r="F30" s="53" t="n">
        <v>133.8644444444444</v>
      </c>
      <c r="G30" s="53" t="n">
        <v>116.7152222222222</v>
      </c>
      <c r="H30" s="53" t="n">
        <v>106.4112222222222</v>
      </c>
      <c r="I30" s="53" t="n">
        <v>87.25744444444445</v>
      </c>
      <c r="J30" s="53" t="n">
        <v>126.4651111111111</v>
      </c>
      <c r="K30" s="53" t="n">
        <v>119.0677777777778</v>
      </c>
      <c r="L30" s="53" t="n">
        <v>134.2176666666667</v>
      </c>
      <c r="M30" s="53" t="n">
        <v>163.3344444444445</v>
      </c>
      <c r="N30" s="53" t="n">
        <v>114.1013333333333</v>
      </c>
      <c r="O30" s="53" t="n">
        <v>129.5945555555556</v>
      </c>
      <c r="P30" s="53" t="n">
        <v>105.992</v>
      </c>
      <c r="Q30" s="53" t="n">
        <v>147.3588888888889</v>
      </c>
      <c r="R30" s="53" t="n">
        <v>126.5862222222222</v>
      </c>
      <c r="S30" s="53" t="n">
        <v>125.5632301587301</v>
      </c>
      <c r="U30" s="63">
        <f>C30</f>
        <v/>
      </c>
      <c r="V30" s="64">
        <f>E30*$V$1*$V$2</f>
        <v/>
      </c>
      <c r="W30" s="64">
        <f>F30*$V$1*$V$2</f>
        <v/>
      </c>
      <c r="X30" s="64">
        <f>G30*$V$1*$V$2</f>
        <v/>
      </c>
      <c r="Y30" s="64">
        <f>H30*$V$1*$V$2</f>
        <v/>
      </c>
      <c r="Z30" s="64">
        <f>I30*$V$1*$V$2</f>
        <v/>
      </c>
      <c r="AA30" s="64">
        <f>J30*$V$1*$V$2</f>
        <v/>
      </c>
      <c r="AB30" s="64">
        <f>K30*$V$1*$V$2</f>
        <v/>
      </c>
      <c r="AC30" s="64">
        <f>L30*$V$1*$V$2</f>
        <v/>
      </c>
      <c r="AD30" s="64">
        <f>M30*$V$1*$V$2</f>
        <v/>
      </c>
      <c r="AE30" s="64">
        <f>N30*$V$1*$V$2</f>
        <v/>
      </c>
      <c r="AF30" s="64">
        <f>O30*$V$1*$V$2</f>
        <v/>
      </c>
      <c r="AG30" s="64">
        <f>P30*$V$1*$V$2</f>
        <v/>
      </c>
      <c r="AH30" s="64">
        <f>Q30*$V$1*$V$2</f>
        <v/>
      </c>
      <c r="AI30" s="64">
        <f>R30*$V$1*$V$2</f>
        <v/>
      </c>
      <c r="AJ30" s="64">
        <f>S30*$V$1*$V$2</f>
        <v/>
      </c>
      <c r="AL30" s="57">
        <f>U30</f>
        <v/>
      </c>
      <c r="AM30" s="56">
        <f>V30</f>
        <v/>
      </c>
      <c r="AN30" s="56">
        <f>W30</f>
        <v/>
      </c>
      <c r="AO30" s="56">
        <f>X30</f>
        <v/>
      </c>
      <c r="AP30" s="56">
        <f>Y30</f>
        <v/>
      </c>
      <c r="AQ30" s="56">
        <f>Z30</f>
        <v/>
      </c>
      <c r="AR30" s="56">
        <f>AA30</f>
        <v/>
      </c>
      <c r="AS30" s="56">
        <f>AB30</f>
        <v/>
      </c>
      <c r="AT30" s="56">
        <f>AC30</f>
        <v/>
      </c>
      <c r="AU30" s="56">
        <f>AD30</f>
        <v/>
      </c>
      <c r="AV30" s="56">
        <f>AE30</f>
        <v/>
      </c>
      <c r="AW30" s="56">
        <f>AF30</f>
        <v/>
      </c>
      <c r="AX30" s="56">
        <f>AG30</f>
        <v/>
      </c>
      <c r="AY30" s="56">
        <f>AH30</f>
        <v/>
      </c>
      <c r="AZ30" s="56">
        <f>AI30</f>
        <v/>
      </c>
      <c r="BA30" s="56">
        <f>AJ30</f>
        <v/>
      </c>
      <c r="BB30" s="65">
        <f>BA30*1.2</f>
        <v/>
      </c>
      <c r="BC30" s="66">
        <f>(1/6*(BK30^0.5)*0.8*$V$2*1000*BI30+2*BN30*BL30*0.8*$V$2*1000/BP30)/1000</f>
        <v/>
      </c>
      <c r="BD30" s="66">
        <f>IF(BR30="",BC30,(1/6*(BK30^0.5)*0.8*$V$2*1000*BI30+2*BQ30*BM30*0.8*$V$2*1000/BS30)/1000)</f>
        <v/>
      </c>
      <c r="BE30" s="44">
        <f>IF(BB30&lt;BC30,"OK",IF(BB30&lt;BD30,"OK","NG"))</f>
        <v/>
      </c>
      <c r="BF30" s="64">
        <f>(5/6*(BK30^0.5)*0.8*$V$2*1000*BI30)/1000</f>
        <v/>
      </c>
      <c r="BG30" s="42">
        <f>IF(BD30&lt;=BF30,"OK","NG")</f>
        <v/>
      </c>
      <c r="BI30" s="57">
        <f>$V$1*1000</f>
        <v/>
      </c>
      <c r="BJ30" s="67">
        <f>AL30</f>
        <v/>
      </c>
      <c r="BK30" s="33" t="n">
        <v>30</v>
      </c>
      <c r="BL30" s="34">
        <f>IF(BO30&lt;=13,400,500)</f>
        <v/>
      </c>
      <c r="BM30" s="34">
        <f>IF(BR30&lt;=13,400,500)</f>
        <v/>
      </c>
      <c r="BN30" s="34">
        <f>VLOOKUP(BO30,$A$1:$B$4,2)</f>
        <v/>
      </c>
      <c r="BO30" s="68" t="n">
        <v>10</v>
      </c>
      <c r="BP30" s="69" t="n">
        <v>250</v>
      </c>
      <c r="BQ30" s="34">
        <f>VLOOKUP(BR30,$A$1:$B$4,2)</f>
        <v/>
      </c>
      <c r="BR30" s="72" t="n">
        <v>10</v>
      </c>
      <c r="BS30" s="73" t="n">
        <v>200</v>
      </c>
    </row>
    <row r="31">
      <c r="C31" s="63">
        <f>C30-1</f>
        <v/>
      </c>
      <c r="D31" s="56" t="n">
        <v>-17.9</v>
      </c>
      <c r="E31" s="53" t="n">
        <v>117.0402222222222</v>
      </c>
      <c r="F31" s="53" t="n">
        <v>109.0417777777778</v>
      </c>
      <c r="G31" s="53" t="n">
        <v>74.25966666666667</v>
      </c>
      <c r="H31" s="53" t="n">
        <v>60.84311111111111</v>
      </c>
      <c r="I31" s="53" t="n">
        <v>65.38477777777778</v>
      </c>
      <c r="J31" s="53" t="n">
        <v>94.56877777777778</v>
      </c>
      <c r="K31" s="53" t="n">
        <v>75.14866666666668</v>
      </c>
      <c r="L31" s="53" t="n">
        <v>123.0027777777778</v>
      </c>
      <c r="M31" s="53" t="n">
        <v>110.6993333333333</v>
      </c>
      <c r="N31" s="53" t="n">
        <v>77.646</v>
      </c>
      <c r="O31" s="53" t="n">
        <v>70.01811111111111</v>
      </c>
      <c r="P31" s="53" t="n">
        <v>69.84255555555555</v>
      </c>
      <c r="Q31" s="53" t="n">
        <v>94.13211111111112</v>
      </c>
      <c r="R31" s="53" t="n">
        <v>79.96444444444445</v>
      </c>
      <c r="S31" s="53" t="n">
        <v>87.25659523809524</v>
      </c>
      <c r="U31" s="63">
        <f>C31</f>
        <v/>
      </c>
      <c r="V31" s="64">
        <f>E31*$V$1*$V$2</f>
        <v/>
      </c>
      <c r="W31" s="64">
        <f>F31*$V$1*$V$2</f>
        <v/>
      </c>
      <c r="X31" s="64">
        <f>G31*$V$1*$V$2</f>
        <v/>
      </c>
      <c r="Y31" s="64">
        <f>H31*$V$1*$V$2</f>
        <v/>
      </c>
      <c r="Z31" s="64">
        <f>I31*$V$1*$V$2</f>
        <v/>
      </c>
      <c r="AA31" s="64">
        <f>J31*$V$1*$V$2</f>
        <v/>
      </c>
      <c r="AB31" s="64">
        <f>K31*$V$1*$V$2</f>
        <v/>
      </c>
      <c r="AC31" s="64">
        <f>L31*$V$1*$V$2</f>
        <v/>
      </c>
      <c r="AD31" s="64">
        <f>M31*$V$1*$V$2</f>
        <v/>
      </c>
      <c r="AE31" s="64">
        <f>N31*$V$1*$V$2</f>
        <v/>
      </c>
      <c r="AF31" s="64">
        <f>O31*$V$1*$V$2</f>
        <v/>
      </c>
      <c r="AG31" s="64">
        <f>P31*$V$1*$V$2</f>
        <v/>
      </c>
      <c r="AH31" s="64">
        <f>Q31*$V$1*$V$2</f>
        <v/>
      </c>
      <c r="AI31" s="64">
        <f>R31*$V$1*$V$2</f>
        <v/>
      </c>
      <c r="AJ31" s="64">
        <f>S31*$V$1*$V$2</f>
        <v/>
      </c>
      <c r="AL31" s="57">
        <f>U31</f>
        <v/>
      </c>
      <c r="AM31" s="56">
        <f>V31</f>
        <v/>
      </c>
      <c r="AN31" s="56">
        <f>W31</f>
        <v/>
      </c>
      <c r="AO31" s="56">
        <f>X31</f>
        <v/>
      </c>
      <c r="AP31" s="56">
        <f>Y31</f>
        <v/>
      </c>
      <c r="AQ31" s="56">
        <f>Z31</f>
        <v/>
      </c>
      <c r="AR31" s="56">
        <f>AA31</f>
        <v/>
      </c>
      <c r="AS31" s="56">
        <f>AB31</f>
        <v/>
      </c>
      <c r="AT31" s="56">
        <f>AC31</f>
        <v/>
      </c>
      <c r="AU31" s="56">
        <f>AD31</f>
        <v/>
      </c>
      <c r="AV31" s="56">
        <f>AE31</f>
        <v/>
      </c>
      <c r="AW31" s="56">
        <f>AF31</f>
        <v/>
      </c>
      <c r="AX31" s="56">
        <f>AG31</f>
        <v/>
      </c>
      <c r="AY31" s="56">
        <f>AH31</f>
        <v/>
      </c>
      <c r="AZ31" s="56">
        <f>AI31</f>
        <v/>
      </c>
      <c r="BA31" s="56">
        <f>AJ31</f>
        <v/>
      </c>
      <c r="BB31" s="65">
        <f>BA31*1.2</f>
        <v/>
      </c>
      <c r="BC31" s="66">
        <f>(1/6*(BK31^0.5)*0.8*$V$2*1000*BI31+2*BN31*BL31*0.8*$V$2*1000/BP31)/1000</f>
        <v/>
      </c>
      <c r="BD31" s="66">
        <f>IF(BR31="",BC31,(1/6*(BK31^0.5)*0.8*$V$2*1000*BI31+2*BQ31*BM31*0.8*$V$2*1000/BS31)/1000)</f>
        <v/>
      </c>
      <c r="BE31" s="44">
        <f>IF(BB31&lt;BC31,"OK",IF(BB31&lt;BD31,"OK","NG"))</f>
        <v/>
      </c>
      <c r="BF31" s="64">
        <f>(5/6*(BK31^0.5)*0.8*$V$2*1000*BI31)/1000</f>
        <v/>
      </c>
      <c r="BG31" s="42">
        <f>IF(BD31&lt;=BF31,"OK","NG")</f>
        <v/>
      </c>
      <c r="BI31" s="57">
        <f>$V$1*1000</f>
        <v/>
      </c>
      <c r="BJ31" s="67">
        <f>AL31</f>
        <v/>
      </c>
      <c r="BK31" s="33" t="n">
        <v>30</v>
      </c>
      <c r="BL31" s="34">
        <f>IF(BO31&lt;=13,400,500)</f>
        <v/>
      </c>
      <c r="BM31" s="34">
        <f>IF(BR31&lt;=13,400,500)</f>
        <v/>
      </c>
      <c r="BN31" s="34">
        <f>VLOOKUP(BO31,$A$1:$B$4,2)</f>
        <v/>
      </c>
      <c r="BO31" s="68" t="n">
        <v>10</v>
      </c>
      <c r="BP31" s="69" t="n">
        <v>250</v>
      </c>
      <c r="BQ31" s="34">
        <f>VLOOKUP(BR31,$A$1:$B$4,2)</f>
        <v/>
      </c>
      <c r="BR31" s="72" t="n">
        <v>10</v>
      </c>
      <c r="BS31" s="73" t="n">
        <v>200</v>
      </c>
    </row>
    <row r="32">
      <c r="C32" s="63">
        <f>C31-1</f>
        <v/>
      </c>
      <c r="D32" s="56" t="n">
        <v>-21.2</v>
      </c>
      <c r="E32" s="53" t="n">
        <v>307.2944444444444</v>
      </c>
      <c r="F32" s="53" t="n">
        <v>308.2777777777778</v>
      </c>
      <c r="G32" s="53" t="n">
        <v>187.7222222222223</v>
      </c>
      <c r="H32" s="53" t="n">
        <v>152.3</v>
      </c>
      <c r="I32" s="53" t="n">
        <v>177.7544444444445</v>
      </c>
      <c r="J32" s="53" t="n">
        <v>233.6611111111112</v>
      </c>
      <c r="K32" s="53" t="n">
        <v>222.0377777777778</v>
      </c>
      <c r="L32" s="53" t="n">
        <v>304.7988888888888</v>
      </c>
      <c r="M32" s="53" t="n">
        <v>336.3555555555556</v>
      </c>
      <c r="N32" s="53" t="n">
        <v>292.7877777777778</v>
      </c>
      <c r="O32" s="53" t="n">
        <v>174.3077777777777</v>
      </c>
      <c r="P32" s="53" t="n">
        <v>241.6366666666667</v>
      </c>
      <c r="Q32" s="53" t="n">
        <v>291.4188888888889</v>
      </c>
      <c r="R32" s="53" t="n">
        <v>294.83</v>
      </c>
      <c r="S32" s="53" t="n">
        <v>251.7988095238095</v>
      </c>
      <c r="U32" s="63">
        <f>C32</f>
        <v/>
      </c>
      <c r="V32" s="64">
        <f>E32*$V$1*$V$2</f>
        <v/>
      </c>
      <c r="W32" s="64">
        <f>F32*$V$1*$V$2</f>
        <v/>
      </c>
      <c r="X32" s="64">
        <f>G32*$V$1*$V$2</f>
        <v/>
      </c>
      <c r="Y32" s="64">
        <f>H32*$V$1*$V$2</f>
        <v/>
      </c>
      <c r="Z32" s="64">
        <f>I32*$V$1*$V$2</f>
        <v/>
      </c>
      <c r="AA32" s="64">
        <f>J32*$V$1*$V$2</f>
        <v/>
      </c>
      <c r="AB32" s="64">
        <f>K32*$V$1*$V$2</f>
        <v/>
      </c>
      <c r="AC32" s="64">
        <f>L32*$V$1*$V$2</f>
        <v/>
      </c>
      <c r="AD32" s="64">
        <f>M32*$V$1*$V$2</f>
        <v/>
      </c>
      <c r="AE32" s="64">
        <f>N32*$V$1*$V$2</f>
        <v/>
      </c>
      <c r="AF32" s="64">
        <f>O32*$V$1*$V$2</f>
        <v/>
      </c>
      <c r="AG32" s="64">
        <f>P32*$V$1*$V$2</f>
        <v/>
      </c>
      <c r="AH32" s="64">
        <f>Q32*$V$1*$V$2</f>
        <v/>
      </c>
      <c r="AI32" s="64">
        <f>R32*$V$1*$V$2</f>
        <v/>
      </c>
      <c r="AJ32" s="64">
        <f>S32*$V$1*$V$2</f>
        <v/>
      </c>
      <c r="AL32" s="57">
        <f>U32</f>
        <v/>
      </c>
      <c r="AM32" s="56">
        <f>V32</f>
        <v/>
      </c>
      <c r="AN32" s="56">
        <f>W32</f>
        <v/>
      </c>
      <c r="AO32" s="56">
        <f>X32</f>
        <v/>
      </c>
      <c r="AP32" s="56">
        <f>Y32</f>
        <v/>
      </c>
      <c r="AQ32" s="56">
        <f>Z32</f>
        <v/>
      </c>
      <c r="AR32" s="56">
        <f>AA32</f>
        <v/>
      </c>
      <c r="AS32" s="56">
        <f>AB32</f>
        <v/>
      </c>
      <c r="AT32" s="56">
        <f>AC32</f>
        <v/>
      </c>
      <c r="AU32" s="56">
        <f>AD32</f>
        <v/>
      </c>
      <c r="AV32" s="56">
        <f>AE32</f>
        <v/>
      </c>
      <c r="AW32" s="56">
        <f>AF32</f>
        <v/>
      </c>
      <c r="AX32" s="56">
        <f>AG32</f>
        <v/>
      </c>
      <c r="AY32" s="56">
        <f>AH32</f>
        <v/>
      </c>
      <c r="AZ32" s="56">
        <f>AI32</f>
        <v/>
      </c>
      <c r="BA32" s="56">
        <f>AJ32</f>
        <v/>
      </c>
      <c r="BB32" s="65">
        <f>BA32*1.2</f>
        <v/>
      </c>
      <c r="BC32" s="66">
        <f>(1/6*(BK32^0.5)*0.8*$V$2*1000*BI32+2*BN32*BL32*0.8*$V$2*1000/BP32)/1000</f>
        <v/>
      </c>
      <c r="BD32" s="66">
        <f>IF(BR32="",BC32,(1/6*(BK32^0.5)*0.8*$V$2*1000*BI32+2*BQ32*BM32*0.8*$V$2*1000/BS32)/1000)</f>
        <v/>
      </c>
      <c r="BE32" s="44">
        <f>IF(BB32&lt;BC32,"OK",IF(BB32&lt;BD32,"OK","NG"))</f>
        <v/>
      </c>
      <c r="BF32" s="64">
        <f>(5/6*(BK32^0.5)*0.8*$V$2*1000*BI32)/1000</f>
        <v/>
      </c>
      <c r="BG32" s="42">
        <f>IF(BD32&lt;=BF32,"OK","NG")</f>
        <v/>
      </c>
      <c r="BI32" s="57">
        <f>$V$1*1000</f>
        <v/>
      </c>
      <c r="BJ32" s="67">
        <f>AL32</f>
        <v/>
      </c>
      <c r="BK32" s="33" t="n">
        <v>30</v>
      </c>
      <c r="BL32" s="34">
        <f>IF(BO32&lt;=13,400,500)</f>
        <v/>
      </c>
      <c r="BM32" s="34">
        <f>IF(BR32&lt;=13,400,500)</f>
        <v/>
      </c>
      <c r="BN32" s="34">
        <f>VLOOKUP(BO32,$A$1:$B$4,2)</f>
        <v/>
      </c>
      <c r="BO32" s="68" t="n">
        <v>10</v>
      </c>
      <c r="BP32" s="69" t="n">
        <v>250</v>
      </c>
      <c r="BQ32" s="34">
        <f>VLOOKUP(BR32,$A$1:$B$4,2)</f>
        <v/>
      </c>
      <c r="BR32" s="72" t="n">
        <v>10</v>
      </c>
      <c r="BS32" s="73" t="n">
        <v>200</v>
      </c>
    </row>
    <row r="33">
      <c r="C33" s="63">
        <f>C32-1</f>
        <v/>
      </c>
      <c r="D33" s="56" t="n"/>
      <c r="E33" s="53" t="n"/>
      <c r="F33" s="53" t="n"/>
      <c r="G33" s="53" t="n"/>
      <c r="H33" s="53" t="n"/>
      <c r="I33" s="53" t="n"/>
      <c r="J33" s="53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U33" s="63">
        <f>C33</f>
        <v/>
      </c>
      <c r="V33" s="64">
        <f>E33*$V$1*$V$2</f>
        <v/>
      </c>
      <c r="W33" s="64">
        <f>F33*$V$1*$V$2</f>
        <v/>
      </c>
      <c r="X33" s="64">
        <f>G33*$V$1*$V$2</f>
        <v/>
      </c>
      <c r="Y33" s="64">
        <f>H33*$V$1*$V$2</f>
        <v/>
      </c>
      <c r="Z33" s="64">
        <f>I33*$V$1*$V$2</f>
        <v/>
      </c>
      <c r="AA33" s="64">
        <f>J33*$V$1*$V$2</f>
        <v/>
      </c>
      <c r="AB33" s="64">
        <f>K33*$V$1*$V$2</f>
        <v/>
      </c>
      <c r="AC33" s="64">
        <f>L33*$V$1*$V$2</f>
        <v/>
      </c>
      <c r="AD33" s="64">
        <f>M33*$V$1*$V$2</f>
        <v/>
      </c>
      <c r="AE33" s="64">
        <f>N33*$V$1*$V$2</f>
        <v/>
      </c>
      <c r="AF33" s="64">
        <f>O33*$V$1*$V$2</f>
        <v/>
      </c>
      <c r="AG33" s="64">
        <f>P33*$V$1*$V$2</f>
        <v/>
      </c>
      <c r="AH33" s="64">
        <f>Q33*$V$1*$V$2</f>
        <v/>
      </c>
      <c r="AI33" s="64">
        <f>R33*$V$1*$V$2</f>
        <v/>
      </c>
      <c r="AJ33" s="64">
        <f>S33*$V$1*$V$2</f>
        <v/>
      </c>
      <c r="AL33" s="57">
        <f>U33</f>
        <v/>
      </c>
      <c r="AM33" s="56">
        <f>V33</f>
        <v/>
      </c>
      <c r="AN33" s="56">
        <f>W33</f>
        <v/>
      </c>
      <c r="AO33" s="56">
        <f>X33</f>
        <v/>
      </c>
      <c r="AP33" s="56">
        <f>Y33</f>
        <v/>
      </c>
      <c r="AQ33" s="56">
        <f>Z33</f>
        <v/>
      </c>
      <c r="AR33" s="56">
        <f>AA33</f>
        <v/>
      </c>
      <c r="AS33" s="56">
        <f>AB33</f>
        <v/>
      </c>
      <c r="AT33" s="56">
        <f>AC33</f>
        <v/>
      </c>
      <c r="AU33" s="56">
        <f>AD33</f>
        <v/>
      </c>
      <c r="AV33" s="56">
        <f>AE33</f>
        <v/>
      </c>
      <c r="AW33" s="56">
        <f>AF33</f>
        <v/>
      </c>
      <c r="AX33" s="56">
        <f>AG33</f>
        <v/>
      </c>
      <c r="AY33" s="56">
        <f>AH33</f>
        <v/>
      </c>
      <c r="AZ33" s="56">
        <f>AI33</f>
        <v/>
      </c>
      <c r="BA33" s="56">
        <f>AJ33</f>
        <v/>
      </c>
      <c r="BB33" s="65">
        <f>BA33*1.2</f>
        <v/>
      </c>
      <c r="BC33" s="66">
        <f>(1/6*(BK33^0.5)*0.8*$V$2*1000*BI33+2*BN33*BL33*0.8*$V$2*1000/BP33)/1000</f>
        <v/>
      </c>
      <c r="BD33" s="66">
        <f>IF(BR33="",BC33,(1/6*(BK33^0.5)*0.8*$V$2*1000*BI33+2*BQ33*BM33*0.8*$V$2*1000/BS33)/1000)</f>
        <v/>
      </c>
      <c r="BE33" s="44">
        <f>IF(BB33&lt;BC33,"OK",IF(BB33&lt;BD33,"OK","NG"))</f>
        <v/>
      </c>
      <c r="BF33" s="64">
        <f>(5/6*(BK33^0.5)*0.8*$V$2*1000*BI33)/1000</f>
        <v/>
      </c>
      <c r="BG33" s="42">
        <f>IF(BD33&lt;=BF33,"OK","NG")</f>
        <v/>
      </c>
      <c r="BI33" s="57">
        <f>$V$1*1000</f>
        <v/>
      </c>
      <c r="BJ33" s="67">
        <f>AL33</f>
        <v/>
      </c>
      <c r="BK33" s="33" t="n">
        <v>30</v>
      </c>
      <c r="BL33" s="34">
        <f>IF(BO33&lt;=13,400,500)</f>
        <v/>
      </c>
      <c r="BM33" s="34">
        <f>IF(BR33&lt;=13,400,500)</f>
        <v/>
      </c>
      <c r="BN33" s="34">
        <f>VLOOKUP(BO33,$A$1:$B$4,2)</f>
        <v/>
      </c>
      <c r="BO33" s="68" t="n">
        <v>10</v>
      </c>
      <c r="BP33" s="69" t="n">
        <v>250</v>
      </c>
      <c r="BQ33" s="34">
        <f>VLOOKUP(BR33,$A$1:$B$4,2)</f>
        <v/>
      </c>
      <c r="BR33" s="72" t="n">
        <v>10</v>
      </c>
      <c r="BS33" s="73" t="n">
        <v>200</v>
      </c>
    </row>
    <row r="34">
      <c r="C34" s="63">
        <f>C33-1</f>
        <v/>
      </c>
      <c r="D34" s="56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U34" s="63">
        <f>C34</f>
        <v/>
      </c>
      <c r="V34" s="64">
        <f>E34*$V$1*$V$2</f>
        <v/>
      </c>
      <c r="W34" s="64">
        <f>F34*$V$1*$V$2</f>
        <v/>
      </c>
      <c r="X34" s="64">
        <f>G34*$V$1*$V$2</f>
        <v/>
      </c>
      <c r="Y34" s="64">
        <f>H34*$V$1*$V$2</f>
        <v/>
      </c>
      <c r="Z34" s="64">
        <f>I34*$V$1*$V$2</f>
        <v/>
      </c>
      <c r="AA34" s="64">
        <f>J34*$V$1*$V$2</f>
        <v/>
      </c>
      <c r="AB34" s="64">
        <f>K34*$V$1*$V$2</f>
        <v/>
      </c>
      <c r="AC34" s="64">
        <f>L34*$V$1*$V$2</f>
        <v/>
      </c>
      <c r="AD34" s="64">
        <f>M34*$V$1*$V$2</f>
        <v/>
      </c>
      <c r="AE34" s="64">
        <f>N34*$V$1*$V$2</f>
        <v/>
      </c>
      <c r="AF34" s="64">
        <f>O34*$V$1*$V$2</f>
        <v/>
      </c>
      <c r="AG34" s="64">
        <f>P34*$V$1*$V$2</f>
        <v/>
      </c>
      <c r="AH34" s="64">
        <f>Q34*$V$1*$V$2</f>
        <v/>
      </c>
      <c r="AI34" s="64">
        <f>R34*$V$1*$V$2</f>
        <v/>
      </c>
      <c r="AJ34" s="64">
        <f>S34*$V$1*$V$2</f>
        <v/>
      </c>
      <c r="AL34" s="57">
        <f>U34</f>
        <v/>
      </c>
      <c r="AM34" s="56">
        <f>V34</f>
        <v/>
      </c>
      <c r="AN34" s="56">
        <f>W34</f>
        <v/>
      </c>
      <c r="AO34" s="56">
        <f>X34</f>
        <v/>
      </c>
      <c r="AP34" s="56">
        <f>Y34</f>
        <v/>
      </c>
      <c r="AQ34" s="56">
        <f>Z34</f>
        <v/>
      </c>
      <c r="AR34" s="56">
        <f>AA34</f>
        <v/>
      </c>
      <c r="AS34" s="56">
        <f>AB34</f>
        <v/>
      </c>
      <c r="AT34" s="56">
        <f>AC34</f>
        <v/>
      </c>
      <c r="AU34" s="56">
        <f>AD34</f>
        <v/>
      </c>
      <c r="AV34" s="56">
        <f>AE34</f>
        <v/>
      </c>
      <c r="AW34" s="56">
        <f>AF34</f>
        <v/>
      </c>
      <c r="AX34" s="56">
        <f>AG34</f>
        <v/>
      </c>
      <c r="AY34" s="56">
        <f>AH34</f>
        <v/>
      </c>
      <c r="AZ34" s="56">
        <f>AI34</f>
        <v/>
      </c>
      <c r="BA34" s="56">
        <f>AJ34</f>
        <v/>
      </c>
      <c r="BB34" s="65">
        <f>BA34*1.2</f>
        <v/>
      </c>
      <c r="BC34" s="66">
        <f>(1/6*(BK34^0.5)*0.8*$V$2*1000*BI34+2*BN34*BL34*0.8*$V$2*1000/BP34)/1000</f>
        <v/>
      </c>
      <c r="BD34" s="66">
        <f>IF(BR34="",BC34,(1/6*(BK34^0.5)*0.8*$V$2*1000*BI34+2*BQ34*BM34*0.8*$V$2*1000/BS34)/1000)</f>
        <v/>
      </c>
      <c r="BE34" s="44">
        <f>IF(BB34&lt;BC34,"OK",IF(BB34&lt;BD34,"OK","NG"))</f>
        <v/>
      </c>
      <c r="BF34" s="64">
        <f>(5/6*(BK34^0.5)*0.8*$V$2*1000*BI34)/1000</f>
        <v/>
      </c>
      <c r="BG34" s="42">
        <f>IF(BD34&lt;=BF34,"OK","NG")</f>
        <v/>
      </c>
      <c r="BI34" s="57">
        <f>$V$1*1000</f>
        <v/>
      </c>
      <c r="BJ34" s="67">
        <f>AL34</f>
        <v/>
      </c>
      <c r="BK34" s="33" t="n">
        <v>35</v>
      </c>
      <c r="BL34" s="34">
        <f>IF(BO34&lt;=13,400,500)</f>
        <v/>
      </c>
      <c r="BM34" s="34">
        <f>IF(BR34&lt;=13,400,500)</f>
        <v/>
      </c>
      <c r="BN34" s="34">
        <f>VLOOKUP(BO34,$A$1:$B$4,2)</f>
        <v/>
      </c>
      <c r="BO34" s="68" t="n">
        <v>10</v>
      </c>
      <c r="BP34" s="69" t="n">
        <v>250</v>
      </c>
      <c r="BQ34" s="34">
        <f>VLOOKUP(BR34,$A$1:$B$4,2)</f>
        <v/>
      </c>
      <c r="BR34" s="72" t="n">
        <v>10</v>
      </c>
      <c r="BS34" s="73" t="n">
        <v>200</v>
      </c>
    </row>
    <row r="35">
      <c r="C35" s="63">
        <f>C34-1</f>
        <v/>
      </c>
      <c r="D35" s="56" t="n"/>
      <c r="E35" s="53" t="n"/>
      <c r="F35" s="53" t="n"/>
      <c r="G35" s="53" t="n"/>
      <c r="H35" s="53" t="n"/>
      <c r="I35" s="53" t="n"/>
      <c r="J35" s="53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U35" s="63">
        <f>C35</f>
        <v/>
      </c>
      <c r="V35" s="64">
        <f>E35*$V$1*$V$2</f>
        <v/>
      </c>
      <c r="W35" s="64">
        <f>F35*$V$1*$V$2</f>
        <v/>
      </c>
      <c r="X35" s="64">
        <f>G35*$V$1*$V$2</f>
        <v/>
      </c>
      <c r="Y35" s="64">
        <f>H35*$V$1*$V$2</f>
        <v/>
      </c>
      <c r="Z35" s="64">
        <f>I35*$V$1*$V$2</f>
        <v/>
      </c>
      <c r="AA35" s="64">
        <f>J35*$V$1*$V$2</f>
        <v/>
      </c>
      <c r="AB35" s="64">
        <f>K35*$V$1*$V$2</f>
        <v/>
      </c>
      <c r="AC35" s="64">
        <f>L35*$V$1*$V$2</f>
        <v/>
      </c>
      <c r="AD35" s="64">
        <f>M35*$V$1*$V$2</f>
        <v/>
      </c>
      <c r="AE35" s="64">
        <f>N35*$V$1*$V$2</f>
        <v/>
      </c>
      <c r="AF35" s="64">
        <f>O35*$V$1*$V$2</f>
        <v/>
      </c>
      <c r="AG35" s="64">
        <f>P35*$V$1*$V$2</f>
        <v/>
      </c>
      <c r="AH35" s="64">
        <f>Q35*$V$1*$V$2</f>
        <v/>
      </c>
      <c r="AI35" s="64">
        <f>R35*$V$1*$V$2</f>
        <v/>
      </c>
      <c r="AJ35" s="64">
        <f>S35*$V$1*$V$2</f>
        <v/>
      </c>
      <c r="AL35" s="57">
        <f>U35</f>
        <v/>
      </c>
      <c r="AM35" s="56">
        <f>V35</f>
        <v/>
      </c>
      <c r="AN35" s="56">
        <f>W35</f>
        <v/>
      </c>
      <c r="AO35" s="56">
        <f>X35</f>
        <v/>
      </c>
      <c r="AP35" s="56">
        <f>Y35</f>
        <v/>
      </c>
      <c r="AQ35" s="56">
        <f>Z35</f>
        <v/>
      </c>
      <c r="AR35" s="56">
        <f>AA35</f>
        <v/>
      </c>
      <c r="AS35" s="56">
        <f>AB35</f>
        <v/>
      </c>
      <c r="AT35" s="56">
        <f>AC35</f>
        <v/>
      </c>
      <c r="AU35" s="56">
        <f>AD35</f>
        <v/>
      </c>
      <c r="AV35" s="56">
        <f>AE35</f>
        <v/>
      </c>
      <c r="AW35" s="56">
        <f>AF35</f>
        <v/>
      </c>
      <c r="AX35" s="56">
        <f>AG35</f>
        <v/>
      </c>
      <c r="AY35" s="56">
        <f>AH35</f>
        <v/>
      </c>
      <c r="AZ35" s="56">
        <f>AI35</f>
        <v/>
      </c>
      <c r="BA35" s="56">
        <f>AJ35</f>
        <v/>
      </c>
      <c r="BB35" s="65">
        <f>BA35*1.2</f>
        <v/>
      </c>
      <c r="BC35" s="66">
        <f>(1/6*(BK35^0.5)*0.8*$V$2*1000*BI35+2*BN35*BL35*0.8*$V$2*1000/BP35)/1000</f>
        <v/>
      </c>
      <c r="BD35" s="66">
        <f>IF(BR35="",BC35,(1/6*(BK35^0.5)*0.8*$V$2*1000*BI35+2*BQ35*BM35*0.8*$V$2*1000/BS35)/1000)</f>
        <v/>
      </c>
      <c r="BE35" s="44">
        <f>IF(BB35&lt;BC35,"OK",IF(BB35&lt;BD35,"OK","NG"))</f>
        <v/>
      </c>
      <c r="BF35" s="64">
        <f>(5/6*(BK35^0.5)*0.8*$V$2*1000*BI35)/1000</f>
        <v/>
      </c>
      <c r="BG35" s="42">
        <f>IF(BD35&lt;=BF35,"OK","NG")</f>
        <v/>
      </c>
      <c r="BI35" s="57">
        <f>$V$1*1000</f>
        <v/>
      </c>
      <c r="BJ35" s="67">
        <f>AL35</f>
        <v/>
      </c>
      <c r="BK35" s="33" t="n">
        <v>35</v>
      </c>
      <c r="BL35" s="34">
        <f>IF(BO35&lt;=13,400,500)</f>
        <v/>
      </c>
      <c r="BM35" s="34">
        <f>IF(BR35&lt;=13,400,500)</f>
        <v/>
      </c>
      <c r="BN35" s="34">
        <f>VLOOKUP(BO35,$A$1:$B$4,2)</f>
        <v/>
      </c>
      <c r="BO35" s="68" t="n">
        <v>10</v>
      </c>
      <c r="BP35" s="69" t="n">
        <v>250</v>
      </c>
      <c r="BQ35" s="34">
        <f>VLOOKUP(BR35,$A$1:$B$4,2)</f>
        <v/>
      </c>
      <c r="BR35" s="72" t="n">
        <v>10</v>
      </c>
      <c r="BS35" s="73" t="n">
        <v>200</v>
      </c>
    </row>
    <row r="36">
      <c r="C36" s="63">
        <f>C35-1</f>
        <v/>
      </c>
      <c r="D36" s="56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U36" s="63">
        <f>C36</f>
        <v/>
      </c>
      <c r="V36" s="64">
        <f>E36*$V$1*$V$2</f>
        <v/>
      </c>
      <c r="W36" s="64">
        <f>F36*$V$1*$V$2</f>
        <v/>
      </c>
      <c r="X36" s="64">
        <f>G36*$V$1*$V$2</f>
        <v/>
      </c>
      <c r="Y36" s="64">
        <f>H36*$V$1*$V$2</f>
        <v/>
      </c>
      <c r="Z36" s="64">
        <f>I36*$V$1*$V$2</f>
        <v/>
      </c>
      <c r="AA36" s="64">
        <f>J36*$V$1*$V$2</f>
        <v/>
      </c>
      <c r="AB36" s="64">
        <f>K36*$V$1*$V$2</f>
        <v/>
      </c>
      <c r="AC36" s="64">
        <f>L36*$V$1*$V$2</f>
        <v/>
      </c>
      <c r="AD36" s="64">
        <f>M36*$V$1*$V$2</f>
        <v/>
      </c>
      <c r="AE36" s="64">
        <f>N36*$V$1*$V$2</f>
        <v/>
      </c>
      <c r="AF36" s="64">
        <f>O36*$V$1*$V$2</f>
        <v/>
      </c>
      <c r="AG36" s="64">
        <f>P36*$V$1*$V$2</f>
        <v/>
      </c>
      <c r="AH36" s="64">
        <f>Q36*$V$1*$V$2</f>
        <v/>
      </c>
      <c r="AI36" s="64">
        <f>R36*$V$1*$V$2</f>
        <v/>
      </c>
      <c r="AJ36" s="64">
        <f>S36*$V$1*$V$2</f>
        <v/>
      </c>
      <c r="AL36" s="57">
        <f>U36</f>
        <v/>
      </c>
      <c r="AM36" s="56">
        <f>V36</f>
        <v/>
      </c>
      <c r="AN36" s="56">
        <f>W36</f>
        <v/>
      </c>
      <c r="AO36" s="56">
        <f>X36</f>
        <v/>
      </c>
      <c r="AP36" s="56">
        <f>Y36</f>
        <v/>
      </c>
      <c r="AQ36" s="56">
        <f>Z36</f>
        <v/>
      </c>
      <c r="AR36" s="56">
        <f>AA36</f>
        <v/>
      </c>
      <c r="AS36" s="56">
        <f>AB36</f>
        <v/>
      </c>
      <c r="AT36" s="56">
        <f>AC36</f>
        <v/>
      </c>
      <c r="AU36" s="56">
        <f>AD36</f>
        <v/>
      </c>
      <c r="AV36" s="56">
        <f>AE36</f>
        <v/>
      </c>
      <c r="AW36" s="56">
        <f>AF36</f>
        <v/>
      </c>
      <c r="AX36" s="56">
        <f>AG36</f>
        <v/>
      </c>
      <c r="AY36" s="56">
        <f>AH36</f>
        <v/>
      </c>
      <c r="AZ36" s="56">
        <f>AI36</f>
        <v/>
      </c>
      <c r="BA36" s="56">
        <f>AJ36</f>
        <v/>
      </c>
      <c r="BB36" s="65">
        <f>BA36*1.2</f>
        <v/>
      </c>
      <c r="BC36" s="66">
        <f>(1/6*(BK36^0.5)*0.8*$V$2*1000*BI36+2*BN36*BL36*0.8*$V$2*1000/BP36)/1000</f>
        <v/>
      </c>
      <c r="BD36" s="66">
        <f>IF(BR36="",BC36,(1/6*(BK36^0.5)*0.8*$V$2*1000*BI36+2*BQ36*BM36*0.8*$V$2*1000/BS36)/1000)</f>
        <v/>
      </c>
      <c r="BE36" s="44">
        <f>IF(BB36&lt;BC36,"OK",IF(BB36&lt;BD36,"OK","NG"))</f>
        <v/>
      </c>
      <c r="BF36" s="64">
        <f>(5/6*(BK36^0.5)*0.8*$V$2*1000*BI36)/1000</f>
        <v/>
      </c>
      <c r="BG36" s="42">
        <f>IF(BD36&lt;=BF36,"OK","NG")</f>
        <v/>
      </c>
      <c r="BI36" s="57">
        <f>$V$1*1000</f>
        <v/>
      </c>
      <c r="BJ36" s="67">
        <f>AL36</f>
        <v/>
      </c>
      <c r="BK36" s="33" t="n">
        <v>35</v>
      </c>
      <c r="BL36" s="34">
        <f>IF(BO36&lt;=13,400,500)</f>
        <v/>
      </c>
      <c r="BM36" s="34">
        <f>IF(BR36&lt;=13,400,500)</f>
        <v/>
      </c>
      <c r="BN36" s="34">
        <f>VLOOKUP(BO36,$A$1:$B$4,2)</f>
        <v/>
      </c>
      <c r="BO36" s="68" t="n">
        <v>10</v>
      </c>
      <c r="BP36" s="69" t="n">
        <v>250</v>
      </c>
      <c r="BQ36" s="34">
        <f>VLOOKUP(BR36,$A$1:$B$4,2)</f>
        <v/>
      </c>
      <c r="BR36" s="72" t="n">
        <v>10</v>
      </c>
      <c r="BS36" s="73" t="n">
        <v>200</v>
      </c>
    </row>
    <row r="37">
      <c r="C37" s="63">
        <f>C36-1</f>
        <v/>
      </c>
      <c r="D37" s="56" t="n"/>
      <c r="E37" s="53" t="n"/>
      <c r="F37" s="53" t="n"/>
      <c r="G37" s="53" t="n"/>
      <c r="H37" s="53" t="n"/>
      <c r="I37" s="53" t="n"/>
      <c r="J37" s="53" t="n"/>
      <c r="K37" s="53" t="n"/>
      <c r="L37" s="53" t="n"/>
      <c r="M37" s="53" t="n"/>
      <c r="N37" s="53" t="n"/>
      <c r="O37" s="53" t="n"/>
      <c r="P37" s="53" t="n"/>
      <c r="Q37" s="53" t="n"/>
      <c r="R37" s="53" t="n"/>
      <c r="S37" s="53" t="n"/>
      <c r="U37" s="63">
        <f>C37</f>
        <v/>
      </c>
      <c r="V37" s="64">
        <f>E37*$V$1*$V$2</f>
        <v/>
      </c>
      <c r="W37" s="64">
        <f>F37*$V$1*$V$2</f>
        <v/>
      </c>
      <c r="X37" s="64">
        <f>G37*$V$1*$V$2</f>
        <v/>
      </c>
      <c r="Y37" s="64">
        <f>H37*$V$1*$V$2</f>
        <v/>
      </c>
      <c r="Z37" s="64">
        <f>I37*$V$1*$V$2</f>
        <v/>
      </c>
      <c r="AA37" s="64">
        <f>J37*$V$1*$V$2</f>
        <v/>
      </c>
      <c r="AB37" s="64">
        <f>K37*$V$1*$V$2</f>
        <v/>
      </c>
      <c r="AC37" s="64">
        <f>L37*$V$1*$V$2</f>
        <v/>
      </c>
      <c r="AD37" s="64">
        <f>M37*$V$1*$V$2</f>
        <v/>
      </c>
      <c r="AE37" s="64">
        <f>N37*$V$1*$V$2</f>
        <v/>
      </c>
      <c r="AF37" s="64">
        <f>O37*$V$1*$V$2</f>
        <v/>
      </c>
      <c r="AG37" s="64">
        <f>P37*$V$1*$V$2</f>
        <v/>
      </c>
      <c r="AH37" s="64">
        <f>Q37*$V$1*$V$2</f>
        <v/>
      </c>
      <c r="AI37" s="64">
        <f>R37*$V$1*$V$2</f>
        <v/>
      </c>
      <c r="AJ37" s="64">
        <f>S37*$V$1*$V$2</f>
        <v/>
      </c>
      <c r="AL37" s="57">
        <f>U37</f>
        <v/>
      </c>
      <c r="AM37" s="56">
        <f>V37</f>
        <v/>
      </c>
      <c r="AN37" s="56">
        <f>W37</f>
        <v/>
      </c>
      <c r="AO37" s="56">
        <f>X37</f>
        <v/>
      </c>
      <c r="AP37" s="56">
        <f>Y37</f>
        <v/>
      </c>
      <c r="AQ37" s="56">
        <f>Z37</f>
        <v/>
      </c>
      <c r="AR37" s="56">
        <f>AA37</f>
        <v/>
      </c>
      <c r="AS37" s="56">
        <f>AB37</f>
        <v/>
      </c>
      <c r="AT37" s="56">
        <f>AC37</f>
        <v/>
      </c>
      <c r="AU37" s="56">
        <f>AD37</f>
        <v/>
      </c>
      <c r="AV37" s="56">
        <f>AE37</f>
        <v/>
      </c>
      <c r="AW37" s="56">
        <f>AF37</f>
        <v/>
      </c>
      <c r="AX37" s="56">
        <f>AG37</f>
        <v/>
      </c>
      <c r="AY37" s="56">
        <f>AH37</f>
        <v/>
      </c>
      <c r="AZ37" s="56">
        <f>AI37</f>
        <v/>
      </c>
      <c r="BA37" s="56">
        <f>AJ37</f>
        <v/>
      </c>
      <c r="BB37" s="65">
        <f>BA37*1.2</f>
        <v/>
      </c>
      <c r="BC37" s="66">
        <f>(1/6*(BK37^0.5)*0.8*$V$2*1000*BI37+2*BN37*BL37*0.8*$V$2*1000/BP37)/1000</f>
        <v/>
      </c>
      <c r="BD37" s="66">
        <f>IF(BR37="",BC37,(1/6*(BK37^0.5)*0.8*$V$2*1000*BI37+2*BQ37*BM37*0.8*$V$2*1000/BS37)/1000)</f>
        <v/>
      </c>
      <c r="BE37" s="44">
        <f>IF(BB37&lt;BC37,"OK",IF(BB37&lt;BD37,"OK","NG"))</f>
        <v/>
      </c>
      <c r="BF37" s="64">
        <f>(5/6*(BK37^0.5)*0.8*$V$2*1000*BI37)/1000</f>
        <v/>
      </c>
      <c r="BG37" s="42">
        <f>IF(BD37&lt;=BF37,"OK","NG")</f>
        <v/>
      </c>
      <c r="BI37" s="57">
        <f>$V$1*1000</f>
        <v/>
      </c>
      <c r="BJ37" s="67">
        <f>AL37</f>
        <v/>
      </c>
      <c r="BK37" s="33" t="n">
        <v>35</v>
      </c>
      <c r="BL37" s="34">
        <f>IF(BO37&lt;=13,400,500)</f>
        <v/>
      </c>
      <c r="BM37" s="34">
        <f>IF(BR37&lt;=13,400,500)</f>
        <v/>
      </c>
      <c r="BN37" s="34">
        <f>VLOOKUP(BO37,$A$1:$B$4,2)</f>
        <v/>
      </c>
      <c r="BO37" s="68" t="n">
        <v>10</v>
      </c>
      <c r="BP37" s="69" t="n">
        <v>250</v>
      </c>
      <c r="BQ37" s="34">
        <f>VLOOKUP(BR37,$A$1:$B$4,2)</f>
        <v/>
      </c>
      <c r="BR37" s="72" t="n">
        <v>10</v>
      </c>
      <c r="BS37" s="73" t="n">
        <v>200</v>
      </c>
    </row>
    <row r="38">
      <c r="C38" s="63">
        <f>C37-1</f>
        <v/>
      </c>
      <c r="D38" s="56" t="n"/>
      <c r="E38" s="53" t="n"/>
      <c r="F38" s="53" t="n"/>
      <c r="G38" s="53" t="n"/>
      <c r="H38" s="53" t="n"/>
      <c r="I38" s="53" t="n"/>
      <c r="J38" s="53" t="n"/>
      <c r="K38" s="53" t="n"/>
      <c r="L38" s="53" t="n"/>
      <c r="M38" s="53" t="n"/>
      <c r="N38" s="53" t="n"/>
      <c r="O38" s="53" t="n"/>
      <c r="P38" s="53" t="n"/>
      <c r="Q38" s="53" t="n"/>
      <c r="R38" s="53" t="n"/>
      <c r="S38" s="53" t="n"/>
      <c r="U38" s="63">
        <f>C38</f>
        <v/>
      </c>
      <c r="V38" s="64">
        <f>E38*$V$1*$V$2</f>
        <v/>
      </c>
      <c r="W38" s="64">
        <f>F38*$V$1*$V$2</f>
        <v/>
      </c>
      <c r="X38" s="64">
        <f>G38*$V$1*$V$2</f>
        <v/>
      </c>
      <c r="Y38" s="64">
        <f>H38*$V$1*$V$2</f>
        <v/>
      </c>
      <c r="Z38" s="64">
        <f>I38*$V$1*$V$2</f>
        <v/>
      </c>
      <c r="AA38" s="64">
        <f>J38*$V$1*$V$2</f>
        <v/>
      </c>
      <c r="AB38" s="64">
        <f>K38*$V$1*$V$2</f>
        <v/>
      </c>
      <c r="AC38" s="64">
        <f>L38*$V$1*$V$2</f>
        <v/>
      </c>
      <c r="AD38" s="64">
        <f>M38*$V$1*$V$2</f>
        <v/>
      </c>
      <c r="AE38" s="64">
        <f>N38*$V$1*$V$2</f>
        <v/>
      </c>
      <c r="AF38" s="64">
        <f>O38*$V$1*$V$2</f>
        <v/>
      </c>
      <c r="AG38" s="64">
        <f>P38*$V$1*$V$2</f>
        <v/>
      </c>
      <c r="AH38" s="64">
        <f>Q38*$V$1*$V$2</f>
        <v/>
      </c>
      <c r="AI38" s="64">
        <f>R38*$V$1*$V$2</f>
        <v/>
      </c>
      <c r="AJ38" s="64">
        <f>S38*$V$1*$V$2</f>
        <v/>
      </c>
      <c r="AL38" s="57">
        <f>U38</f>
        <v/>
      </c>
      <c r="AM38" s="56">
        <f>V38</f>
        <v/>
      </c>
      <c r="AN38" s="56">
        <f>W38</f>
        <v/>
      </c>
      <c r="AO38" s="56">
        <f>X38</f>
        <v/>
      </c>
      <c r="AP38" s="56">
        <f>Y38</f>
        <v/>
      </c>
      <c r="AQ38" s="56">
        <f>Z38</f>
        <v/>
      </c>
      <c r="AR38" s="56">
        <f>AA38</f>
        <v/>
      </c>
      <c r="AS38" s="56">
        <f>AB38</f>
        <v/>
      </c>
      <c r="AT38" s="56">
        <f>AC38</f>
        <v/>
      </c>
      <c r="AU38" s="56">
        <f>AD38</f>
        <v/>
      </c>
      <c r="AV38" s="56">
        <f>AE38</f>
        <v/>
      </c>
      <c r="AW38" s="56">
        <f>AF38</f>
        <v/>
      </c>
      <c r="AX38" s="56">
        <f>AG38</f>
        <v/>
      </c>
      <c r="AY38" s="56">
        <f>AH38</f>
        <v/>
      </c>
      <c r="AZ38" s="56">
        <f>AI38</f>
        <v/>
      </c>
      <c r="BA38" s="56">
        <f>AJ38</f>
        <v/>
      </c>
      <c r="BB38" s="65">
        <f>BA38*1.2</f>
        <v/>
      </c>
      <c r="BC38" s="66">
        <f>(1/6*(BK38^0.5)*0.8*$V$2*1000*BI38+2*BN38*BL38*0.8*$V$2*1000/BP38)/1000</f>
        <v/>
      </c>
      <c r="BD38" s="66">
        <f>IF(BR38="",BC38,(1/6*(BK38^0.5)*0.8*$V$2*1000*BI38+2*BQ38*BM38*0.8*$V$2*1000/BS38)/1000)</f>
        <v/>
      </c>
      <c r="BE38" s="44">
        <f>IF(BB38&lt;BC38,"OK",IF(BB38&lt;BD38,"OK","NG"))</f>
        <v/>
      </c>
      <c r="BF38" s="64">
        <f>(5/6*(BK38^0.5)*0.8*$V$2*1000*BI38)/1000</f>
        <v/>
      </c>
      <c r="BG38" s="42">
        <f>IF(BD38&lt;=BF38,"OK","NG")</f>
        <v/>
      </c>
      <c r="BI38" s="57">
        <f>$V$1*1000</f>
        <v/>
      </c>
      <c r="BJ38" s="67">
        <f>AL38</f>
        <v/>
      </c>
      <c r="BK38" s="33" t="n">
        <v>35</v>
      </c>
      <c r="BL38" s="34">
        <f>IF(BO38&lt;=13,400,500)</f>
        <v/>
      </c>
      <c r="BM38" s="34">
        <f>IF(BR38&lt;=13,400,500)</f>
        <v/>
      </c>
      <c r="BN38" s="34">
        <f>VLOOKUP(BO38,$A$1:$B$4,2)</f>
        <v/>
      </c>
      <c r="BO38" s="68" t="n">
        <v>10</v>
      </c>
      <c r="BP38" s="69" t="n">
        <v>250</v>
      </c>
      <c r="BQ38" s="34">
        <f>VLOOKUP(BR38,$A$1:$B$4,2)</f>
        <v/>
      </c>
      <c r="BR38" s="72" t="n">
        <v>10</v>
      </c>
      <c r="BS38" s="73" t="n">
        <v>200</v>
      </c>
    </row>
    <row r="39">
      <c r="C39" s="63">
        <f>C38-1</f>
        <v/>
      </c>
      <c r="D39" s="56" t="n"/>
      <c r="E39" s="53" t="n"/>
      <c r="F39" s="53" t="n"/>
      <c r="G39" s="53" t="n"/>
      <c r="H39" s="53" t="n"/>
      <c r="I39" s="53" t="n"/>
      <c r="J39" s="53" t="n"/>
      <c r="K39" s="53" t="n"/>
      <c r="L39" s="53" t="n"/>
      <c r="M39" s="53" t="n"/>
      <c r="N39" s="53" t="n"/>
      <c r="O39" s="53" t="n"/>
      <c r="P39" s="53" t="n"/>
      <c r="Q39" s="53" t="n"/>
      <c r="R39" s="53" t="n"/>
      <c r="S39" s="53" t="n"/>
      <c r="U39" s="63">
        <f>C39</f>
        <v/>
      </c>
      <c r="V39" s="64">
        <f>E39*$V$1*$V$2</f>
        <v/>
      </c>
      <c r="W39" s="64">
        <f>F39*$V$1*$V$2</f>
        <v/>
      </c>
      <c r="X39" s="64">
        <f>G39*$V$1*$V$2</f>
        <v/>
      </c>
      <c r="Y39" s="64">
        <f>H39*$V$1*$V$2</f>
        <v/>
      </c>
      <c r="Z39" s="64">
        <f>I39*$V$1*$V$2</f>
        <v/>
      </c>
      <c r="AA39" s="64">
        <f>J39*$V$1*$V$2</f>
        <v/>
      </c>
      <c r="AB39" s="64">
        <f>K39*$V$1*$V$2</f>
        <v/>
      </c>
      <c r="AC39" s="64">
        <f>L39*$V$1*$V$2</f>
        <v/>
      </c>
      <c r="AD39" s="64">
        <f>M39*$V$1*$V$2</f>
        <v/>
      </c>
      <c r="AE39" s="64">
        <f>N39*$V$1*$V$2</f>
        <v/>
      </c>
      <c r="AF39" s="64">
        <f>O39*$V$1*$V$2</f>
        <v/>
      </c>
      <c r="AG39" s="64">
        <f>P39*$V$1*$V$2</f>
        <v/>
      </c>
      <c r="AH39" s="64">
        <f>Q39*$V$1*$V$2</f>
        <v/>
      </c>
      <c r="AI39" s="64">
        <f>R39*$V$1*$V$2</f>
        <v/>
      </c>
      <c r="AJ39" s="64">
        <f>S39*$V$1*$V$2</f>
        <v/>
      </c>
      <c r="AL39" s="57">
        <f>U39</f>
        <v/>
      </c>
      <c r="AM39" s="56">
        <f>V39</f>
        <v/>
      </c>
      <c r="AN39" s="56">
        <f>W39</f>
        <v/>
      </c>
      <c r="AO39" s="56">
        <f>X39</f>
        <v/>
      </c>
      <c r="AP39" s="56">
        <f>Y39</f>
        <v/>
      </c>
      <c r="AQ39" s="56">
        <f>Z39</f>
        <v/>
      </c>
      <c r="AR39" s="56">
        <f>AA39</f>
        <v/>
      </c>
      <c r="AS39" s="56">
        <f>AB39</f>
        <v/>
      </c>
      <c r="AT39" s="56">
        <f>AC39</f>
        <v/>
      </c>
      <c r="AU39" s="56">
        <f>AD39</f>
        <v/>
      </c>
      <c r="AV39" s="56">
        <f>AE39</f>
        <v/>
      </c>
      <c r="AW39" s="56">
        <f>AF39</f>
        <v/>
      </c>
      <c r="AX39" s="56">
        <f>AG39</f>
        <v/>
      </c>
      <c r="AY39" s="56">
        <f>AH39</f>
        <v/>
      </c>
      <c r="AZ39" s="56">
        <f>AI39</f>
        <v/>
      </c>
      <c r="BA39" s="56">
        <f>AJ39</f>
        <v/>
      </c>
      <c r="BB39" s="65">
        <f>BA39*1.2</f>
        <v/>
      </c>
      <c r="BC39" s="66">
        <f>(1/6*(BK39^0.5)*0.8*$V$2*1000*BI39+2*BN39*BL39*0.8*$V$2*1000/BP39)/1000</f>
        <v/>
      </c>
      <c r="BD39" s="66">
        <f>IF(BR39="",BC39,(1/6*(BK39^0.5)*0.8*$V$2*1000*BI39+2*BQ39*BM39*0.8*$V$2*1000/BS39)/1000)</f>
        <v/>
      </c>
      <c r="BE39" s="44">
        <f>IF(BB39&lt;BC39,"OK",IF(BB39&lt;BD39,"OK","NG"))</f>
        <v/>
      </c>
      <c r="BF39" s="64">
        <f>(5/6*(BK39^0.5)*0.8*$V$2*1000*BI39)/1000</f>
        <v/>
      </c>
      <c r="BG39" s="42">
        <f>IF(BD39&lt;=BF39,"OK","NG")</f>
        <v/>
      </c>
      <c r="BI39" s="57">
        <f>$V$1*1000</f>
        <v/>
      </c>
      <c r="BJ39" s="67">
        <f>AL39</f>
        <v/>
      </c>
      <c r="BK39" s="33" t="n">
        <v>35</v>
      </c>
      <c r="BL39" s="34">
        <f>IF(BO39&lt;=13,400,500)</f>
        <v/>
      </c>
      <c r="BM39" s="34">
        <f>IF(BR39&lt;=13,400,500)</f>
        <v/>
      </c>
      <c r="BN39" s="34">
        <f>VLOOKUP(BO39,$A$1:$B$4,2)</f>
        <v/>
      </c>
      <c r="BO39" s="68" t="n">
        <v>10</v>
      </c>
      <c r="BP39" s="69" t="n">
        <v>250</v>
      </c>
      <c r="BQ39" s="34">
        <f>VLOOKUP(BR39,$A$1:$B$4,2)</f>
        <v/>
      </c>
      <c r="BR39" s="72" t="n">
        <v>10</v>
      </c>
      <c r="BS39" s="73" t="n">
        <v>200</v>
      </c>
    </row>
    <row r="40">
      <c r="C40" s="63">
        <f>C39-1</f>
        <v/>
      </c>
      <c r="D40" s="56" t="n"/>
      <c r="E40" s="53" t="n"/>
      <c r="F40" s="53" t="n"/>
      <c r="G40" s="53" t="n"/>
      <c r="H40" s="53" t="n"/>
      <c r="I40" s="53" t="n"/>
      <c r="J40" s="53" t="n"/>
      <c r="K40" s="53" t="n"/>
      <c r="L40" s="53" t="n"/>
      <c r="M40" s="53" t="n"/>
      <c r="N40" s="53" t="n"/>
      <c r="O40" s="53" t="n"/>
      <c r="P40" s="53" t="n"/>
      <c r="Q40" s="53" t="n"/>
      <c r="R40" s="53" t="n"/>
      <c r="S40" s="53" t="n"/>
      <c r="U40" s="63">
        <f>C40</f>
        <v/>
      </c>
      <c r="V40" s="64">
        <f>E40*$V$1*$V$2</f>
        <v/>
      </c>
      <c r="W40" s="64">
        <f>F40*$V$1*$V$2</f>
        <v/>
      </c>
      <c r="X40" s="64">
        <f>G40*$V$1*$V$2</f>
        <v/>
      </c>
      <c r="Y40" s="64">
        <f>H40*$V$1*$V$2</f>
        <v/>
      </c>
      <c r="Z40" s="64">
        <f>I40*$V$1*$V$2</f>
        <v/>
      </c>
      <c r="AA40" s="64">
        <f>J40*$V$1*$V$2</f>
        <v/>
      </c>
      <c r="AB40" s="64">
        <f>K40*$V$1*$V$2</f>
        <v/>
      </c>
      <c r="AC40" s="64">
        <f>L40*$V$1*$V$2</f>
        <v/>
      </c>
      <c r="AD40" s="64">
        <f>M40*$V$1*$V$2</f>
        <v/>
      </c>
      <c r="AE40" s="64">
        <f>N40*$V$1*$V$2</f>
        <v/>
      </c>
      <c r="AF40" s="64">
        <f>O40*$V$1*$V$2</f>
        <v/>
      </c>
      <c r="AG40" s="64">
        <f>P40*$V$1*$V$2</f>
        <v/>
      </c>
      <c r="AH40" s="64">
        <f>Q40*$V$1*$V$2</f>
        <v/>
      </c>
      <c r="AI40" s="64">
        <f>R40*$V$1*$V$2</f>
        <v/>
      </c>
      <c r="AJ40" s="64">
        <f>S40*$V$1*$V$2</f>
        <v/>
      </c>
      <c r="AL40" s="57">
        <f>U40</f>
        <v/>
      </c>
      <c r="AM40" s="56">
        <f>V40</f>
        <v/>
      </c>
      <c r="AN40" s="56">
        <f>W40</f>
        <v/>
      </c>
      <c r="AO40" s="56">
        <f>X40</f>
        <v/>
      </c>
      <c r="AP40" s="56">
        <f>Y40</f>
        <v/>
      </c>
      <c r="AQ40" s="56">
        <f>Z40</f>
        <v/>
      </c>
      <c r="AR40" s="56">
        <f>AA40</f>
        <v/>
      </c>
      <c r="AS40" s="56">
        <f>AB40</f>
        <v/>
      </c>
      <c r="AT40" s="56">
        <f>AC40</f>
        <v/>
      </c>
      <c r="AU40" s="56">
        <f>AD40</f>
        <v/>
      </c>
      <c r="AV40" s="56">
        <f>AE40</f>
        <v/>
      </c>
      <c r="AW40" s="56">
        <f>AF40</f>
        <v/>
      </c>
      <c r="AX40" s="56">
        <f>AG40</f>
        <v/>
      </c>
      <c r="AY40" s="56">
        <f>AH40</f>
        <v/>
      </c>
      <c r="AZ40" s="56">
        <f>AI40</f>
        <v/>
      </c>
      <c r="BA40" s="56">
        <f>AJ40</f>
        <v/>
      </c>
      <c r="BB40" s="65">
        <f>BA40*1.2</f>
        <v/>
      </c>
      <c r="BC40" s="66">
        <f>(1/6*(BK40^0.5)*0.8*$V$2*1000*BI40+2*BN40*BL40*0.8*$V$2*1000/BP40)/1000</f>
        <v/>
      </c>
      <c r="BD40" s="66">
        <f>IF(BR40="",BC40,(1/6*(BK40^0.5)*0.8*$V$2*1000*BI40+2*BQ40*BM40*0.8*$V$2*1000/BS40)/1000)</f>
        <v/>
      </c>
      <c r="BE40" s="44">
        <f>IF(BB40&lt;BC40,"OK",IF(BB40&lt;BD40,"OK","NG"))</f>
        <v/>
      </c>
      <c r="BF40" s="64">
        <f>(5/6*(BK40^0.5)*0.8*$V$2*1000*BI40)/1000</f>
        <v/>
      </c>
      <c r="BG40" s="42">
        <f>IF(BD40&lt;=BF40,"OK","NG")</f>
        <v/>
      </c>
      <c r="BI40" s="57">
        <f>$V$1*1000</f>
        <v/>
      </c>
      <c r="BJ40" s="67">
        <f>AL40</f>
        <v/>
      </c>
      <c r="BK40" s="33" t="n">
        <v>35</v>
      </c>
      <c r="BL40" s="34">
        <f>IF(BO40&lt;=13,400,500)</f>
        <v/>
      </c>
      <c r="BM40" s="34">
        <f>IF(BR40&lt;=13,400,500)</f>
        <v/>
      </c>
      <c r="BN40" s="34">
        <f>VLOOKUP(BO40,$A$1:$B$4,2)</f>
        <v/>
      </c>
      <c r="BO40" s="68" t="n">
        <v>10</v>
      </c>
      <c r="BP40" s="69" t="n">
        <v>250</v>
      </c>
      <c r="BQ40" s="34">
        <f>VLOOKUP(BR40,$A$1:$B$4,2)</f>
        <v/>
      </c>
      <c r="BR40" s="72" t="n">
        <v>10</v>
      </c>
      <c r="BS40" s="73" t="n">
        <v>200</v>
      </c>
    </row>
    <row r="41">
      <c r="C41" s="63">
        <f>C40-1</f>
        <v/>
      </c>
      <c r="D41" s="56" t="n"/>
      <c r="E41" s="53" t="n"/>
      <c r="F41" s="53" t="n"/>
      <c r="G41" s="53" t="n"/>
      <c r="H41" s="53" t="n"/>
      <c r="I41" s="53" t="n"/>
      <c r="J41" s="53" t="n"/>
      <c r="K41" s="53" t="n"/>
      <c r="L41" s="53" t="n"/>
      <c r="M41" s="53" t="n"/>
      <c r="N41" s="53" t="n"/>
      <c r="O41" s="53" t="n"/>
      <c r="P41" s="53" t="n"/>
      <c r="Q41" s="53" t="n"/>
      <c r="R41" s="53" t="n"/>
      <c r="S41" s="53" t="n"/>
      <c r="U41" s="63">
        <f>C41</f>
        <v/>
      </c>
      <c r="V41" s="64">
        <f>E41*$V$1*$V$2</f>
        <v/>
      </c>
      <c r="W41" s="64">
        <f>F41*$V$1*$V$2</f>
        <v/>
      </c>
      <c r="X41" s="64">
        <f>G41*$V$1*$V$2</f>
        <v/>
      </c>
      <c r="Y41" s="64">
        <f>H41*$V$1*$V$2</f>
        <v/>
      </c>
      <c r="Z41" s="64">
        <f>I41*$V$1*$V$2</f>
        <v/>
      </c>
      <c r="AA41" s="64">
        <f>J41*$V$1*$V$2</f>
        <v/>
      </c>
      <c r="AB41" s="64">
        <f>K41*$V$1*$V$2</f>
        <v/>
      </c>
      <c r="AC41" s="64">
        <f>L41*$V$1*$V$2</f>
        <v/>
      </c>
      <c r="AD41" s="64">
        <f>M41*$V$1*$V$2</f>
        <v/>
      </c>
      <c r="AE41" s="64">
        <f>N41*$V$1*$V$2</f>
        <v/>
      </c>
      <c r="AF41" s="64">
        <f>O41*$V$1*$V$2</f>
        <v/>
      </c>
      <c r="AG41" s="64">
        <f>P41*$V$1*$V$2</f>
        <v/>
      </c>
      <c r="AH41" s="64">
        <f>Q41*$V$1*$V$2</f>
        <v/>
      </c>
      <c r="AI41" s="64">
        <f>R41*$V$1*$V$2</f>
        <v/>
      </c>
      <c r="AJ41" s="64">
        <f>S41*$V$1*$V$2</f>
        <v/>
      </c>
      <c r="AL41" s="57">
        <f>U41</f>
        <v/>
      </c>
      <c r="AM41" s="56">
        <f>V41</f>
        <v/>
      </c>
      <c r="AN41" s="56">
        <f>W41</f>
        <v/>
      </c>
      <c r="AO41" s="56">
        <f>X41</f>
        <v/>
      </c>
      <c r="AP41" s="56">
        <f>Y41</f>
        <v/>
      </c>
      <c r="AQ41" s="56">
        <f>Z41</f>
        <v/>
      </c>
      <c r="AR41" s="56">
        <f>AA41</f>
        <v/>
      </c>
      <c r="AS41" s="56">
        <f>AB41</f>
        <v/>
      </c>
      <c r="AT41" s="56">
        <f>AC41</f>
        <v/>
      </c>
      <c r="AU41" s="56">
        <f>AD41</f>
        <v/>
      </c>
      <c r="AV41" s="56">
        <f>AE41</f>
        <v/>
      </c>
      <c r="AW41" s="56">
        <f>AF41</f>
        <v/>
      </c>
      <c r="AX41" s="56">
        <f>AG41</f>
        <v/>
      </c>
      <c r="AY41" s="56">
        <f>AH41</f>
        <v/>
      </c>
      <c r="AZ41" s="56">
        <f>AI41</f>
        <v/>
      </c>
      <c r="BA41" s="56">
        <f>AJ41</f>
        <v/>
      </c>
      <c r="BB41" s="65">
        <f>BA41*1.2</f>
        <v/>
      </c>
      <c r="BC41" s="66">
        <f>(1/6*(BK41^0.5)*0.8*$V$2*1000*BI41+2*BN41*BL41*0.8*$V$2*1000/BP41)/1000</f>
        <v/>
      </c>
      <c r="BD41" s="66">
        <f>IF(BR41="",BC41,(1/6*(BK41^0.5)*0.8*$V$2*1000*BI41+2*BQ41*BM41*0.8*$V$2*1000/BS41)/1000)</f>
        <v/>
      </c>
      <c r="BE41" s="44">
        <f>IF(BB41&lt;BC41,"OK",IF(BB41&lt;BD41,"OK","NG"))</f>
        <v/>
      </c>
      <c r="BF41" s="64">
        <f>(5/6*(BK41^0.5)*0.8*$V$2*1000*BI41)/1000</f>
        <v/>
      </c>
      <c r="BG41" s="42">
        <f>IF(BD41&lt;=BF41,"OK","NG")</f>
        <v/>
      </c>
      <c r="BI41" s="57">
        <f>$V$1*1000</f>
        <v/>
      </c>
      <c r="BJ41" s="67">
        <f>AL41</f>
        <v/>
      </c>
      <c r="BK41" s="33" t="n">
        <v>40</v>
      </c>
      <c r="BL41" s="34">
        <f>IF(BO41&lt;=13,400,500)</f>
        <v/>
      </c>
      <c r="BM41" s="34">
        <f>IF(BR41&lt;=13,400,500)</f>
        <v/>
      </c>
      <c r="BN41" s="34">
        <f>VLOOKUP(BO41,$A$1:$B$4,2)</f>
        <v/>
      </c>
      <c r="BO41" s="68" t="n">
        <v>10</v>
      </c>
      <c r="BP41" s="69" t="n">
        <v>250</v>
      </c>
      <c r="BQ41" s="34">
        <f>VLOOKUP(BR41,$A$1:$B$4,2)</f>
        <v/>
      </c>
      <c r="BR41" s="72" t="n">
        <v>10</v>
      </c>
      <c r="BS41" s="73" t="n">
        <v>200</v>
      </c>
    </row>
    <row r="42">
      <c r="C42" s="63">
        <f>C41-1</f>
        <v/>
      </c>
      <c r="D42" s="56" t="n"/>
      <c r="E42" s="53" t="n"/>
      <c r="F42" s="53" t="n"/>
      <c r="G42" s="53" t="n"/>
      <c r="H42" s="53" t="n"/>
      <c r="I42" s="53" t="n"/>
      <c r="J42" s="53" t="n"/>
      <c r="K42" s="53" t="n"/>
      <c r="L42" s="53" t="n"/>
      <c r="M42" s="53" t="n"/>
      <c r="N42" s="53" t="n"/>
      <c r="O42" s="53" t="n"/>
      <c r="P42" s="53" t="n"/>
      <c r="Q42" s="53" t="n"/>
      <c r="R42" s="53" t="n"/>
      <c r="S42" s="53" t="n"/>
      <c r="U42" s="63">
        <f>C42</f>
        <v/>
      </c>
      <c r="V42" s="64">
        <f>E42*$V$1*$V$2</f>
        <v/>
      </c>
      <c r="W42" s="64">
        <f>F42*$V$1*$V$2</f>
        <v/>
      </c>
      <c r="X42" s="64">
        <f>G42*$V$1*$V$2</f>
        <v/>
      </c>
      <c r="Y42" s="64">
        <f>H42*$V$1*$V$2</f>
        <v/>
      </c>
      <c r="Z42" s="64">
        <f>I42*$V$1*$V$2</f>
        <v/>
      </c>
      <c r="AA42" s="64">
        <f>J42*$V$1*$V$2</f>
        <v/>
      </c>
      <c r="AB42" s="64">
        <f>K42*$V$1*$V$2</f>
        <v/>
      </c>
      <c r="AC42" s="64">
        <f>L42*$V$1*$V$2</f>
        <v/>
      </c>
      <c r="AD42" s="64">
        <f>M42*$V$1*$V$2</f>
        <v/>
      </c>
      <c r="AE42" s="64">
        <f>N42*$V$1*$V$2</f>
        <v/>
      </c>
      <c r="AF42" s="64">
        <f>O42*$V$1*$V$2</f>
        <v/>
      </c>
      <c r="AG42" s="64">
        <f>P42*$V$1*$V$2</f>
        <v/>
      </c>
      <c r="AH42" s="64">
        <f>Q42*$V$1*$V$2</f>
        <v/>
      </c>
      <c r="AI42" s="64">
        <f>R42*$V$1*$V$2</f>
        <v/>
      </c>
      <c r="AJ42" s="64">
        <f>S42*$V$1*$V$2</f>
        <v/>
      </c>
      <c r="AL42" s="57">
        <f>U42</f>
        <v/>
      </c>
      <c r="AM42" s="56">
        <f>V42</f>
        <v/>
      </c>
      <c r="AN42" s="56">
        <f>W42</f>
        <v/>
      </c>
      <c r="AO42" s="56">
        <f>X42</f>
        <v/>
      </c>
      <c r="AP42" s="56">
        <f>Y42</f>
        <v/>
      </c>
      <c r="AQ42" s="56">
        <f>Z42</f>
        <v/>
      </c>
      <c r="AR42" s="56">
        <f>AA42</f>
        <v/>
      </c>
      <c r="AS42" s="56">
        <f>AB42</f>
        <v/>
      </c>
      <c r="AT42" s="56">
        <f>AC42</f>
        <v/>
      </c>
      <c r="AU42" s="56">
        <f>AD42</f>
        <v/>
      </c>
      <c r="AV42" s="56">
        <f>AE42</f>
        <v/>
      </c>
      <c r="AW42" s="56">
        <f>AF42</f>
        <v/>
      </c>
      <c r="AX42" s="56">
        <f>AG42</f>
        <v/>
      </c>
      <c r="AY42" s="56">
        <f>AH42</f>
        <v/>
      </c>
      <c r="AZ42" s="56">
        <f>AI42</f>
        <v/>
      </c>
      <c r="BA42" s="56">
        <f>AJ42</f>
        <v/>
      </c>
      <c r="BB42" s="65">
        <f>BA42*1.2</f>
        <v/>
      </c>
      <c r="BC42" s="66">
        <f>(1/6*(BK42^0.5)*0.8*$V$2*1000*BI42+2*BN42*BL42*0.8*$V$2*1000/BP42)/1000</f>
        <v/>
      </c>
      <c r="BD42" s="66">
        <f>IF(BR42="",BC42,(1/6*(BK42^0.5)*0.8*$V$2*1000*BI42+2*BQ42*BM42*0.8*$V$2*1000/BS42)/1000)</f>
        <v/>
      </c>
      <c r="BE42" s="44">
        <f>IF(BB42&lt;BC42,"OK",IF(BB42&lt;BD42,"OK","NG"))</f>
        <v/>
      </c>
      <c r="BF42" s="64">
        <f>(5/6*(BK42^0.5)*0.8*$V$2*1000*BI42)/1000</f>
        <v/>
      </c>
      <c r="BG42" s="42">
        <f>IF(BD42&lt;=BF42,"OK","NG")</f>
        <v/>
      </c>
      <c r="BI42" s="57">
        <f>$V$1*1000</f>
        <v/>
      </c>
      <c r="BJ42" s="67">
        <f>AL42</f>
        <v/>
      </c>
      <c r="BK42" s="33" t="n">
        <v>40</v>
      </c>
      <c r="BL42" s="34">
        <f>IF(BO42&lt;=13,400,500)</f>
        <v/>
      </c>
      <c r="BM42" s="34">
        <f>IF(BR42&lt;=13,400,500)</f>
        <v/>
      </c>
      <c r="BN42" s="34">
        <f>VLOOKUP(BO42,$A$1:$B$4,2)</f>
        <v/>
      </c>
      <c r="BO42" s="68" t="n">
        <v>10</v>
      </c>
      <c r="BP42" s="69" t="n">
        <v>250</v>
      </c>
      <c r="BQ42" s="34">
        <f>VLOOKUP(BR42,$A$1:$B$4,2)</f>
        <v/>
      </c>
      <c r="BR42" s="72" t="n">
        <v>10</v>
      </c>
      <c r="BS42" s="73" t="n">
        <v>200</v>
      </c>
    </row>
    <row r="43">
      <c r="C43" s="63">
        <f>C42-1</f>
        <v/>
      </c>
      <c r="D43" s="56" t="n"/>
      <c r="E43" s="53" t="n"/>
      <c r="F43" s="53" t="n"/>
      <c r="G43" s="53" t="n"/>
      <c r="H43" s="53" t="n"/>
      <c r="I43" s="53" t="n"/>
      <c r="J43" s="53" t="n"/>
      <c r="K43" s="53" t="n"/>
      <c r="L43" s="53" t="n"/>
      <c r="M43" s="53" t="n"/>
      <c r="N43" s="53" t="n"/>
      <c r="O43" s="53" t="n"/>
      <c r="P43" s="53" t="n"/>
      <c r="Q43" s="53" t="n"/>
      <c r="R43" s="53" t="n"/>
      <c r="S43" s="53" t="n"/>
      <c r="U43" s="63">
        <f>C43</f>
        <v/>
      </c>
      <c r="V43" s="64">
        <f>E43*$V$1*$V$2</f>
        <v/>
      </c>
      <c r="W43" s="64">
        <f>F43*$V$1*$V$2</f>
        <v/>
      </c>
      <c r="X43" s="64">
        <f>G43*$V$1*$V$2</f>
        <v/>
      </c>
      <c r="Y43" s="64">
        <f>H43*$V$1*$V$2</f>
        <v/>
      </c>
      <c r="Z43" s="64">
        <f>I43*$V$1*$V$2</f>
        <v/>
      </c>
      <c r="AA43" s="64">
        <f>J43*$V$1*$V$2</f>
        <v/>
      </c>
      <c r="AB43" s="64">
        <f>K43*$V$1*$V$2</f>
        <v/>
      </c>
      <c r="AC43" s="64">
        <f>L43*$V$1*$V$2</f>
        <v/>
      </c>
      <c r="AD43" s="64">
        <f>M43*$V$1*$V$2</f>
        <v/>
      </c>
      <c r="AE43" s="64">
        <f>N43*$V$1*$V$2</f>
        <v/>
      </c>
      <c r="AF43" s="64">
        <f>O43*$V$1*$V$2</f>
        <v/>
      </c>
      <c r="AG43" s="64">
        <f>P43*$V$1*$V$2</f>
        <v/>
      </c>
      <c r="AH43" s="64">
        <f>Q43*$V$1*$V$2</f>
        <v/>
      </c>
      <c r="AI43" s="64">
        <f>R43*$V$1*$V$2</f>
        <v/>
      </c>
      <c r="AJ43" s="64">
        <f>S43*$V$1*$V$2</f>
        <v/>
      </c>
      <c r="AL43" s="57">
        <f>U43</f>
        <v/>
      </c>
      <c r="AM43" s="56">
        <f>V43</f>
        <v/>
      </c>
      <c r="AN43" s="56">
        <f>W43</f>
        <v/>
      </c>
      <c r="AO43" s="56">
        <f>X43</f>
        <v/>
      </c>
      <c r="AP43" s="56">
        <f>Y43</f>
        <v/>
      </c>
      <c r="AQ43" s="56">
        <f>Z43</f>
        <v/>
      </c>
      <c r="AR43" s="56">
        <f>AA43</f>
        <v/>
      </c>
      <c r="AS43" s="56">
        <f>AB43</f>
        <v/>
      </c>
      <c r="AT43" s="56">
        <f>AC43</f>
        <v/>
      </c>
      <c r="AU43" s="56">
        <f>AD43</f>
        <v/>
      </c>
      <c r="AV43" s="56">
        <f>AE43</f>
        <v/>
      </c>
      <c r="AW43" s="56">
        <f>AF43</f>
        <v/>
      </c>
      <c r="AX43" s="56">
        <f>AG43</f>
        <v/>
      </c>
      <c r="AY43" s="56">
        <f>AH43</f>
        <v/>
      </c>
      <c r="AZ43" s="56">
        <f>AI43</f>
        <v/>
      </c>
      <c r="BA43" s="56">
        <f>AJ43</f>
        <v/>
      </c>
      <c r="BB43" s="65">
        <f>BA43*1.2</f>
        <v/>
      </c>
      <c r="BC43" s="66">
        <f>(1/6*(BK43^0.5)*0.8*$V$2*1000*BI43+2*BN43*BL43*0.8*$V$2*1000/BP43)/1000</f>
        <v/>
      </c>
      <c r="BD43" s="66">
        <f>IF(BR43="",BC43,(1/6*(BK43^0.5)*0.8*$V$2*1000*BI43+2*BQ43*BM43*0.8*$V$2*1000/BS43)/1000)</f>
        <v/>
      </c>
      <c r="BE43" s="44">
        <f>IF(BB43&lt;BC43,"OK",IF(BB43&lt;BD43,"OK","NG"))</f>
        <v/>
      </c>
      <c r="BF43" s="64">
        <f>(5/6*(BK43^0.5)*0.8*$V$2*1000*BI43)/1000</f>
        <v/>
      </c>
      <c r="BG43" s="42">
        <f>IF(BD43&lt;=BF43,"OK","NG")</f>
        <v/>
      </c>
      <c r="BI43" s="57">
        <f>$V$1*1000</f>
        <v/>
      </c>
      <c r="BJ43" s="67">
        <f>AL43</f>
        <v/>
      </c>
      <c r="BK43" s="33" t="n">
        <v>40</v>
      </c>
      <c r="BL43" s="34">
        <f>IF(BO43&lt;=13,400,500)</f>
        <v/>
      </c>
      <c r="BM43" s="34">
        <f>IF(BR43&lt;=13,400,500)</f>
        <v/>
      </c>
      <c r="BN43" s="34">
        <f>VLOOKUP(BO43,$A$1:$B$4,2)</f>
        <v/>
      </c>
      <c r="BO43" s="68" t="n">
        <v>10</v>
      </c>
      <c r="BP43" s="69" t="n">
        <v>200</v>
      </c>
      <c r="BQ43" s="34">
        <f>VLOOKUP(BR43,$A$1:$B$4,2)</f>
        <v/>
      </c>
      <c r="BR43" s="72" t="n">
        <v>10</v>
      </c>
      <c r="BS43" s="73" t="n">
        <v>200</v>
      </c>
    </row>
    <row r="44">
      <c r="C44" s="63">
        <f>C43-1</f>
        <v/>
      </c>
      <c r="D44" s="56" t="n"/>
      <c r="E44" s="53" t="n"/>
      <c r="F44" s="53" t="n"/>
      <c r="G44" s="53" t="n"/>
      <c r="H44" s="53" t="n"/>
      <c r="I44" s="53" t="n"/>
      <c r="J44" s="53" t="n"/>
      <c r="K44" s="53" t="n"/>
      <c r="L44" s="53" t="n"/>
      <c r="M44" s="53" t="n"/>
      <c r="N44" s="53" t="n"/>
      <c r="O44" s="53" t="n"/>
      <c r="P44" s="53" t="n"/>
      <c r="Q44" s="53" t="n"/>
      <c r="R44" s="53" t="n"/>
      <c r="S44" s="53" t="n"/>
      <c r="U44" s="63">
        <f>C44</f>
        <v/>
      </c>
      <c r="V44" s="64">
        <f>E44*$V$1*$V$2</f>
        <v/>
      </c>
      <c r="W44" s="64">
        <f>F44*$V$1*$V$2</f>
        <v/>
      </c>
      <c r="X44" s="64">
        <f>G44*$V$1*$V$2</f>
        <v/>
      </c>
      <c r="Y44" s="64">
        <f>H44*$V$1*$V$2</f>
        <v/>
      </c>
      <c r="Z44" s="64">
        <f>I44*$V$1*$V$2</f>
        <v/>
      </c>
      <c r="AA44" s="64">
        <f>J44*$V$1*$V$2</f>
        <v/>
      </c>
      <c r="AB44" s="64">
        <f>K44*$V$1*$V$2</f>
        <v/>
      </c>
      <c r="AC44" s="64">
        <f>L44*$V$1*$V$2</f>
        <v/>
      </c>
      <c r="AD44" s="64">
        <f>M44*$V$1*$V$2</f>
        <v/>
      </c>
      <c r="AE44" s="64">
        <f>N44*$V$1*$V$2</f>
        <v/>
      </c>
      <c r="AF44" s="64">
        <f>O44*$V$1*$V$2</f>
        <v/>
      </c>
      <c r="AG44" s="64">
        <f>P44*$V$1*$V$2</f>
        <v/>
      </c>
      <c r="AH44" s="64">
        <f>Q44*$V$1*$V$2</f>
        <v/>
      </c>
      <c r="AI44" s="64">
        <f>R44*$V$1*$V$2</f>
        <v/>
      </c>
      <c r="AJ44" s="64">
        <f>S44*$V$1*$V$2</f>
        <v/>
      </c>
      <c r="AL44" s="57">
        <f>U44</f>
        <v/>
      </c>
      <c r="AM44" s="56">
        <f>V44</f>
        <v/>
      </c>
      <c r="AN44" s="56">
        <f>W44</f>
        <v/>
      </c>
      <c r="AO44" s="56">
        <f>X44</f>
        <v/>
      </c>
      <c r="AP44" s="56">
        <f>Y44</f>
        <v/>
      </c>
      <c r="AQ44" s="56">
        <f>Z44</f>
        <v/>
      </c>
      <c r="AR44" s="56">
        <f>AA44</f>
        <v/>
      </c>
      <c r="AS44" s="56">
        <f>AB44</f>
        <v/>
      </c>
      <c r="AT44" s="56">
        <f>AC44</f>
        <v/>
      </c>
      <c r="AU44" s="56">
        <f>AD44</f>
        <v/>
      </c>
      <c r="AV44" s="56">
        <f>AE44</f>
        <v/>
      </c>
      <c r="AW44" s="56">
        <f>AF44</f>
        <v/>
      </c>
      <c r="AX44" s="56">
        <f>AG44</f>
        <v/>
      </c>
      <c r="AY44" s="56">
        <f>AH44</f>
        <v/>
      </c>
      <c r="AZ44" s="56">
        <f>AI44</f>
        <v/>
      </c>
      <c r="BA44" s="56">
        <f>AJ44</f>
        <v/>
      </c>
      <c r="BB44" s="65">
        <f>BA44*1.2</f>
        <v/>
      </c>
      <c r="BC44" s="66">
        <f>(1/6*(BK44^0.5)*0.8*$V$2*1000*BI44+2*BN44*BL44*0.8*$V$2*1000/BP44)/1000</f>
        <v/>
      </c>
      <c r="BD44" s="66">
        <f>IF(BR44="",BC44,(1/6*(BK44^0.5)*0.8*$V$2*1000*BI44+2*BQ44*BM44*0.8*$V$2*1000/BS44)/1000)</f>
        <v/>
      </c>
      <c r="BE44" s="44">
        <f>IF(BB44&lt;BC44,"OK",IF(BB44&lt;BD44,"OK","NG"))</f>
        <v/>
      </c>
      <c r="BF44" s="64">
        <f>(5/6*(BK44^0.5)*0.8*$V$2*1000*BI44)/1000</f>
        <v/>
      </c>
      <c r="BG44" s="42">
        <f>IF(BD44&lt;=BF44,"OK","NG")</f>
        <v/>
      </c>
      <c r="BI44" s="57">
        <f>$V$1*1000</f>
        <v/>
      </c>
      <c r="BJ44" s="67">
        <f>AL44</f>
        <v/>
      </c>
      <c r="BK44" s="33" t="n">
        <v>40</v>
      </c>
      <c r="BL44" s="34">
        <f>IF(BO44&lt;=13,400,500)</f>
        <v/>
      </c>
      <c r="BM44" s="34">
        <f>IF(BR44&lt;=13,400,500)</f>
        <v/>
      </c>
      <c r="BN44" s="34">
        <f>VLOOKUP(BO44,$A$1:$B$4,2)</f>
        <v/>
      </c>
      <c r="BO44" s="68" t="n">
        <v>10</v>
      </c>
      <c r="BP44" s="69" t="n">
        <v>200</v>
      </c>
      <c r="BQ44" s="34">
        <f>VLOOKUP(BR44,$A$1:$B$4,2)</f>
        <v/>
      </c>
      <c r="BR44" s="72" t="n">
        <v>10</v>
      </c>
      <c r="BS44" s="73" t="n">
        <v>200</v>
      </c>
    </row>
    <row r="45">
      <c r="C45" s="63">
        <f>C44-1</f>
        <v/>
      </c>
      <c r="D45" s="56" t="n"/>
      <c r="E45" s="53" t="n"/>
      <c r="F45" s="53" t="n"/>
      <c r="G45" s="53" t="n"/>
      <c r="H45" s="53" t="n"/>
      <c r="I45" s="53" t="n"/>
      <c r="J45" s="53" t="n"/>
      <c r="K45" s="53" t="n"/>
      <c r="L45" s="53" t="n"/>
      <c r="M45" s="53" t="n"/>
      <c r="N45" s="53" t="n"/>
      <c r="O45" s="53" t="n"/>
      <c r="P45" s="53" t="n"/>
      <c r="Q45" s="53" t="n"/>
      <c r="R45" s="53" t="n"/>
      <c r="S45" s="53" t="n"/>
      <c r="U45" s="63">
        <f>C45</f>
        <v/>
      </c>
      <c r="V45" s="64">
        <f>E45*$V$1*$V$2</f>
        <v/>
      </c>
      <c r="W45" s="64">
        <f>F45*$V$1*$V$2</f>
        <v/>
      </c>
      <c r="X45" s="64">
        <f>G45*$V$1*$V$2</f>
        <v/>
      </c>
      <c r="Y45" s="64">
        <f>H45*$V$1*$V$2</f>
        <v/>
      </c>
      <c r="Z45" s="64">
        <f>I45*$V$1*$V$2</f>
        <v/>
      </c>
      <c r="AA45" s="64">
        <f>J45*$V$1*$V$2</f>
        <v/>
      </c>
      <c r="AB45" s="64">
        <f>K45*$V$1*$V$2</f>
        <v/>
      </c>
      <c r="AC45" s="64">
        <f>L45*$V$1*$V$2</f>
        <v/>
      </c>
      <c r="AD45" s="64">
        <f>M45*$V$1*$V$2</f>
        <v/>
      </c>
      <c r="AE45" s="64">
        <f>N45*$V$1*$V$2</f>
        <v/>
      </c>
      <c r="AF45" s="64">
        <f>O45*$V$1*$V$2</f>
        <v/>
      </c>
      <c r="AG45" s="64">
        <f>P45*$V$1*$V$2</f>
        <v/>
      </c>
      <c r="AH45" s="64">
        <f>Q45*$V$1*$V$2</f>
        <v/>
      </c>
      <c r="AI45" s="64">
        <f>R45*$V$1*$V$2</f>
        <v/>
      </c>
      <c r="AJ45" s="64">
        <f>S45*$V$1*$V$2</f>
        <v/>
      </c>
      <c r="AL45" s="57">
        <f>U45</f>
        <v/>
      </c>
      <c r="AM45" s="56">
        <f>V45</f>
        <v/>
      </c>
      <c r="AN45" s="56">
        <f>W45</f>
        <v/>
      </c>
      <c r="AO45" s="56">
        <f>X45</f>
        <v/>
      </c>
      <c r="AP45" s="56">
        <f>Y45</f>
        <v/>
      </c>
      <c r="AQ45" s="56">
        <f>Z45</f>
        <v/>
      </c>
      <c r="AR45" s="56">
        <f>AA45</f>
        <v/>
      </c>
      <c r="AS45" s="56">
        <f>AB45</f>
        <v/>
      </c>
      <c r="AT45" s="56">
        <f>AC45</f>
        <v/>
      </c>
      <c r="AU45" s="56">
        <f>AD45</f>
        <v/>
      </c>
      <c r="AV45" s="56">
        <f>AE45</f>
        <v/>
      </c>
      <c r="AW45" s="56">
        <f>AF45</f>
        <v/>
      </c>
      <c r="AX45" s="56">
        <f>AG45</f>
        <v/>
      </c>
      <c r="AY45" s="56">
        <f>AH45</f>
        <v/>
      </c>
      <c r="AZ45" s="56">
        <f>AI45</f>
        <v/>
      </c>
      <c r="BA45" s="56">
        <f>AJ45</f>
        <v/>
      </c>
      <c r="BB45" s="65">
        <f>BA45*1.2</f>
        <v/>
      </c>
      <c r="BC45" s="66">
        <f>(1/6*(BK45^0.5)*0.8*$V$2*1000*BI45+2*BN45*BL45*0.8*$V$2*1000/BP45)/1000</f>
        <v/>
      </c>
      <c r="BD45" s="66">
        <f>IF(BR45="",BC45,(1/6*(BK45^0.5)*0.8*$V$2*1000*BI45+2*BQ45*BM45*0.8*$V$2*1000/BS45)/1000)</f>
        <v/>
      </c>
      <c r="BE45" s="44">
        <f>IF(BB45&lt;BC45,"OK",IF(BB45&lt;BD45,"OK","NG"))</f>
        <v/>
      </c>
      <c r="BF45" s="64">
        <f>(5/6*(BK45^0.5)*0.8*$V$2*1000*BI45)/1000</f>
        <v/>
      </c>
      <c r="BG45" s="42">
        <f>IF(BD45&lt;=BF45,"OK","NG")</f>
        <v/>
      </c>
      <c r="BI45" s="57">
        <f>$V$1*1000</f>
        <v/>
      </c>
      <c r="BJ45" s="67">
        <f>AL45</f>
        <v/>
      </c>
      <c r="BK45" s="33" t="n">
        <v>40</v>
      </c>
      <c r="BL45" s="34">
        <f>IF(BO45&lt;=13,400,500)</f>
        <v/>
      </c>
      <c r="BM45" s="34">
        <f>IF(BR45&lt;=13,400,500)</f>
        <v/>
      </c>
      <c r="BN45" s="34">
        <f>VLOOKUP(BO45,$A$1:$B$4,2)</f>
        <v/>
      </c>
      <c r="BO45" s="68" t="n">
        <v>10</v>
      </c>
      <c r="BP45" s="69" t="n">
        <v>200</v>
      </c>
      <c r="BQ45" s="34">
        <f>VLOOKUP(BR45,$A$1:$B$4,2)</f>
        <v/>
      </c>
      <c r="BR45" s="72" t="n">
        <v>10</v>
      </c>
      <c r="BS45" s="73" t="n">
        <v>200</v>
      </c>
    </row>
    <row r="46">
      <c r="C46" s="63">
        <f>C45-1</f>
        <v/>
      </c>
      <c r="D46" s="56" t="n"/>
      <c r="E46" s="53" t="n"/>
      <c r="F46" s="53" t="n"/>
      <c r="G46" s="53" t="n"/>
      <c r="H46" s="53" t="n"/>
      <c r="I46" s="53" t="n"/>
      <c r="J46" s="53" t="n"/>
      <c r="K46" s="53" t="n"/>
      <c r="L46" s="53" t="n"/>
      <c r="M46" s="53" t="n"/>
      <c r="N46" s="53" t="n"/>
      <c r="O46" s="53" t="n"/>
      <c r="P46" s="53" t="n"/>
      <c r="Q46" s="53" t="n"/>
      <c r="R46" s="53" t="n"/>
      <c r="S46" s="53" t="n"/>
      <c r="U46" s="63">
        <f>C46</f>
        <v/>
      </c>
      <c r="V46" s="64">
        <f>E46*$V$1*$V$2</f>
        <v/>
      </c>
      <c r="W46" s="64">
        <f>F46*$V$1*$V$2</f>
        <v/>
      </c>
      <c r="X46" s="64">
        <f>G46*$V$1*$V$2</f>
        <v/>
      </c>
      <c r="Y46" s="64">
        <f>H46*$V$1*$V$2</f>
        <v/>
      </c>
      <c r="Z46" s="64">
        <f>I46*$V$1*$V$2</f>
        <v/>
      </c>
      <c r="AA46" s="64">
        <f>J46*$V$1*$V$2</f>
        <v/>
      </c>
      <c r="AB46" s="64">
        <f>K46*$V$1*$V$2</f>
        <v/>
      </c>
      <c r="AC46" s="64">
        <f>L46*$V$1*$V$2</f>
        <v/>
      </c>
      <c r="AD46" s="64">
        <f>M46*$V$1*$V$2</f>
        <v/>
      </c>
      <c r="AE46" s="64">
        <f>N46*$V$1*$V$2</f>
        <v/>
      </c>
      <c r="AF46" s="64">
        <f>O46*$V$1*$V$2</f>
        <v/>
      </c>
      <c r="AG46" s="64">
        <f>P46*$V$1*$V$2</f>
        <v/>
      </c>
      <c r="AH46" s="64">
        <f>Q46*$V$1*$V$2</f>
        <v/>
      </c>
      <c r="AI46" s="64">
        <f>R46*$V$1*$V$2</f>
        <v/>
      </c>
      <c r="AJ46" s="64">
        <f>S46*$V$1*$V$2</f>
        <v/>
      </c>
      <c r="AL46" s="57">
        <f>U46</f>
        <v/>
      </c>
      <c r="AM46" s="56">
        <f>V46</f>
        <v/>
      </c>
      <c r="AN46" s="56">
        <f>W46</f>
        <v/>
      </c>
      <c r="AO46" s="56">
        <f>X46</f>
        <v/>
      </c>
      <c r="AP46" s="56">
        <f>Y46</f>
        <v/>
      </c>
      <c r="AQ46" s="56">
        <f>Z46</f>
        <v/>
      </c>
      <c r="AR46" s="56">
        <f>AA46</f>
        <v/>
      </c>
      <c r="AS46" s="56">
        <f>AB46</f>
        <v/>
      </c>
      <c r="AT46" s="56">
        <f>AC46</f>
        <v/>
      </c>
      <c r="AU46" s="56">
        <f>AD46</f>
        <v/>
      </c>
      <c r="AV46" s="56">
        <f>AE46</f>
        <v/>
      </c>
      <c r="AW46" s="56">
        <f>AF46</f>
        <v/>
      </c>
      <c r="AX46" s="56">
        <f>AG46</f>
        <v/>
      </c>
      <c r="AY46" s="56">
        <f>AH46</f>
        <v/>
      </c>
      <c r="AZ46" s="56">
        <f>AI46</f>
        <v/>
      </c>
      <c r="BA46" s="56">
        <f>AJ46</f>
        <v/>
      </c>
      <c r="BB46" s="65">
        <f>BA46*1.2</f>
        <v/>
      </c>
      <c r="BC46" s="66">
        <f>(1/6*(BK46^0.5)*0.8*$V$2*1000*BI46+2*BN46*BL46*0.8*$V$2*1000/BP46)/1000</f>
        <v/>
      </c>
      <c r="BD46" s="66">
        <f>IF(BR46="",BC46,(1/6*(BK46^0.5)*0.8*$V$2*1000*BI46+2*BQ46*BM46*0.8*$V$2*1000/BS46)/1000)</f>
        <v/>
      </c>
      <c r="BE46" s="44">
        <f>IF(BB46&lt;BC46,"OK",IF(BB46&lt;BD46,"OK","NG"))</f>
        <v/>
      </c>
      <c r="BF46" s="64">
        <f>(5/6*(BK46^0.5)*0.8*$V$2*1000*BI46)/1000</f>
        <v/>
      </c>
      <c r="BG46" s="42">
        <f>IF(BD46&lt;=BF46,"OK","NG")</f>
        <v/>
      </c>
      <c r="BI46" s="57">
        <f>$V$1*1000</f>
        <v/>
      </c>
      <c r="BJ46" s="67">
        <f>AL46</f>
        <v/>
      </c>
      <c r="BK46" s="33" t="n">
        <v>40</v>
      </c>
      <c r="BL46" s="34">
        <f>IF(BO46&lt;=13,400,500)</f>
        <v/>
      </c>
      <c r="BM46" s="34">
        <f>IF(BR46&lt;=13,400,500)</f>
        <v/>
      </c>
      <c r="BN46" s="34">
        <f>VLOOKUP(BO46,$A$1:$B$4,2)</f>
        <v/>
      </c>
      <c r="BO46" s="68" t="n">
        <v>10</v>
      </c>
      <c r="BP46" s="69" t="n">
        <v>150</v>
      </c>
      <c r="BQ46" s="34">
        <f>VLOOKUP(BR46,$A$1:$B$4,2)</f>
        <v/>
      </c>
      <c r="BR46" s="72" t="n"/>
      <c r="BS46" s="74" t="n"/>
    </row>
    <row r="47">
      <c r="C47" s="63">
        <f>C46-1</f>
        <v/>
      </c>
      <c r="D47" s="56" t="n"/>
      <c r="E47" s="53" t="n"/>
      <c r="F47" s="53" t="n"/>
      <c r="G47" s="53" t="n"/>
      <c r="H47" s="53" t="n"/>
      <c r="I47" s="53" t="n"/>
      <c r="J47" s="53" t="n"/>
      <c r="K47" s="53" t="n"/>
      <c r="L47" s="53" t="n"/>
      <c r="M47" s="53" t="n"/>
      <c r="N47" s="53" t="n"/>
      <c r="O47" s="53" t="n"/>
      <c r="P47" s="53" t="n"/>
      <c r="Q47" s="53" t="n"/>
      <c r="R47" s="53" t="n"/>
      <c r="S47" s="53" t="n"/>
      <c r="U47" s="63">
        <f>C47</f>
        <v/>
      </c>
      <c r="V47" s="64">
        <f>E47*$V$1*$V$2</f>
        <v/>
      </c>
      <c r="W47" s="64">
        <f>F47*$V$1*$V$2</f>
        <v/>
      </c>
      <c r="X47" s="64">
        <f>G47*$V$1*$V$2</f>
        <v/>
      </c>
      <c r="Y47" s="64">
        <f>H47*$V$1*$V$2</f>
        <v/>
      </c>
      <c r="Z47" s="64">
        <f>I47*$V$1*$V$2</f>
        <v/>
      </c>
      <c r="AA47" s="64">
        <f>J47*$V$1*$V$2</f>
        <v/>
      </c>
      <c r="AB47" s="64">
        <f>K47*$V$1*$V$2</f>
        <v/>
      </c>
      <c r="AC47" s="64">
        <f>L47*$V$1*$V$2</f>
        <v/>
      </c>
      <c r="AD47" s="64">
        <f>M47*$V$1*$V$2</f>
        <v/>
      </c>
      <c r="AE47" s="64">
        <f>N47*$V$1*$V$2</f>
        <v/>
      </c>
      <c r="AF47" s="64">
        <f>O47*$V$1*$V$2</f>
        <v/>
      </c>
      <c r="AG47" s="64">
        <f>P47*$V$1*$V$2</f>
        <v/>
      </c>
      <c r="AH47" s="64">
        <f>Q47*$V$1*$V$2</f>
        <v/>
      </c>
      <c r="AI47" s="64">
        <f>R47*$V$1*$V$2</f>
        <v/>
      </c>
      <c r="AJ47" s="64">
        <f>S47*$V$1*$V$2</f>
        <v/>
      </c>
      <c r="AL47" s="57">
        <f>U47</f>
        <v/>
      </c>
      <c r="AM47" s="56">
        <f>V47</f>
        <v/>
      </c>
      <c r="AN47" s="56">
        <f>W47</f>
        <v/>
      </c>
      <c r="AO47" s="56">
        <f>X47</f>
        <v/>
      </c>
      <c r="AP47" s="56">
        <f>Y47</f>
        <v/>
      </c>
      <c r="AQ47" s="56">
        <f>Z47</f>
        <v/>
      </c>
      <c r="AR47" s="56">
        <f>AA47</f>
        <v/>
      </c>
      <c r="AS47" s="56">
        <f>AB47</f>
        <v/>
      </c>
      <c r="AT47" s="56">
        <f>AC47</f>
        <v/>
      </c>
      <c r="AU47" s="56">
        <f>AD47</f>
        <v/>
      </c>
      <c r="AV47" s="56">
        <f>AE47</f>
        <v/>
      </c>
      <c r="AW47" s="56">
        <f>AF47</f>
        <v/>
      </c>
      <c r="AX47" s="56">
        <f>AG47</f>
        <v/>
      </c>
      <c r="AY47" s="56">
        <f>AH47</f>
        <v/>
      </c>
      <c r="AZ47" s="56">
        <f>AI47</f>
        <v/>
      </c>
      <c r="BA47" s="56">
        <f>AJ47</f>
        <v/>
      </c>
      <c r="BB47" s="65">
        <f>BA47*1.2</f>
        <v/>
      </c>
      <c r="BC47" s="66">
        <f>(1/6*(BK47^0.5)*0.8*$V$2*1000*BI47+2*BN47*BL47*0.8*$V$2*1000/BP47)/1000</f>
        <v/>
      </c>
      <c r="BD47" s="66">
        <f>IF(BR47="",BC47,(1/6*(BK47^0.5)*0.8*$V$2*1000*BI47+2*BQ47*BM47*0.8*$V$2*1000/BS47)/1000)</f>
        <v/>
      </c>
      <c r="BE47" s="44">
        <f>IF(BB47&lt;BC47,"OK",IF(BB47&lt;BD47,"OK","NG"))</f>
        <v/>
      </c>
      <c r="BF47" s="64">
        <f>(5/6*(BK47^0.5)*0.8*$V$2*1000*BI47)/1000</f>
        <v/>
      </c>
      <c r="BG47" s="42">
        <f>IF(BD47&lt;=BF47,"OK","NG")</f>
        <v/>
      </c>
      <c r="BI47" s="57">
        <f>$V$1*1000</f>
        <v/>
      </c>
      <c r="BJ47" s="67">
        <f>AL47</f>
        <v/>
      </c>
      <c r="BK47" s="33" t="n">
        <v>40</v>
      </c>
      <c r="BL47" s="34">
        <f>IF(BO47&lt;=13,400,500)</f>
        <v/>
      </c>
      <c r="BM47" s="34">
        <f>IF(BR47&lt;=13,400,500)</f>
        <v/>
      </c>
      <c r="BN47" s="34">
        <f>VLOOKUP(BO47,$A$1:$B$4,2)</f>
        <v/>
      </c>
      <c r="BO47" s="68" t="n">
        <v>10</v>
      </c>
      <c r="BP47" s="69" t="n">
        <v>150</v>
      </c>
      <c r="BQ47" s="34">
        <f>VLOOKUP(BR47,$A$1:$B$4,2)</f>
        <v/>
      </c>
      <c r="BR47" s="72" t="n">
        <v>13</v>
      </c>
      <c r="BS47" s="74" t="n">
        <v>200</v>
      </c>
    </row>
    <row r="48">
      <c r="C48" s="63">
        <f>C47-1</f>
        <v/>
      </c>
      <c r="D48" s="56" t="n"/>
      <c r="E48" s="53" t="n"/>
      <c r="F48" s="53" t="n"/>
      <c r="G48" s="53" t="n"/>
      <c r="H48" s="53" t="n"/>
      <c r="I48" s="53" t="n"/>
      <c r="J48" s="53" t="n"/>
      <c r="K48" s="53" t="n"/>
      <c r="L48" s="53" t="n"/>
      <c r="M48" s="53" t="n"/>
      <c r="N48" s="53" t="n"/>
      <c r="O48" s="53" t="n"/>
      <c r="P48" s="53" t="n"/>
      <c r="Q48" s="53" t="n"/>
      <c r="R48" s="53" t="n"/>
      <c r="S48" s="53" t="n"/>
      <c r="U48" s="63">
        <f>C48</f>
        <v/>
      </c>
      <c r="V48" s="64">
        <f>E48*$V$1*$V$2</f>
        <v/>
      </c>
      <c r="W48" s="64">
        <f>F48*$V$1*$V$2</f>
        <v/>
      </c>
      <c r="X48" s="64">
        <f>G48*$V$1*$V$2</f>
        <v/>
      </c>
      <c r="Y48" s="64">
        <f>H48*$V$1*$V$2</f>
        <v/>
      </c>
      <c r="Z48" s="64">
        <f>I48*$V$1*$V$2</f>
        <v/>
      </c>
      <c r="AA48" s="64">
        <f>J48*$V$1*$V$2</f>
        <v/>
      </c>
      <c r="AB48" s="64">
        <f>K48*$V$1*$V$2</f>
        <v/>
      </c>
      <c r="AC48" s="64">
        <f>L48*$V$1*$V$2</f>
        <v/>
      </c>
      <c r="AD48" s="64">
        <f>M48*$V$1*$V$2</f>
        <v/>
      </c>
      <c r="AE48" s="64">
        <f>N48*$V$1*$V$2</f>
        <v/>
      </c>
      <c r="AF48" s="64">
        <f>O48*$V$1*$V$2</f>
        <v/>
      </c>
      <c r="AG48" s="64">
        <f>P48*$V$1*$V$2</f>
        <v/>
      </c>
      <c r="AH48" s="64">
        <f>Q48*$V$1*$V$2</f>
        <v/>
      </c>
      <c r="AI48" s="64">
        <f>R48*$V$1*$V$2</f>
        <v/>
      </c>
      <c r="AJ48" s="64">
        <f>S48*$V$1*$V$2</f>
        <v/>
      </c>
      <c r="AL48" s="57">
        <f>U48</f>
        <v/>
      </c>
      <c r="AM48" s="56">
        <f>V48</f>
        <v/>
      </c>
      <c r="AN48" s="56">
        <f>W48</f>
        <v/>
      </c>
      <c r="AO48" s="56">
        <f>X48</f>
        <v/>
      </c>
      <c r="AP48" s="56">
        <f>Y48</f>
        <v/>
      </c>
      <c r="AQ48" s="56">
        <f>Z48</f>
        <v/>
      </c>
      <c r="AR48" s="56">
        <f>AA48</f>
        <v/>
      </c>
      <c r="AS48" s="56">
        <f>AB48</f>
        <v/>
      </c>
      <c r="AT48" s="56">
        <f>AC48</f>
        <v/>
      </c>
      <c r="AU48" s="56">
        <f>AD48</f>
        <v/>
      </c>
      <c r="AV48" s="56">
        <f>AE48</f>
        <v/>
      </c>
      <c r="AW48" s="56">
        <f>AF48</f>
        <v/>
      </c>
      <c r="AX48" s="56">
        <f>AG48</f>
        <v/>
      </c>
      <c r="AY48" s="56">
        <f>AH48</f>
        <v/>
      </c>
      <c r="AZ48" s="56">
        <f>AI48</f>
        <v/>
      </c>
      <c r="BA48" s="56">
        <f>AJ48</f>
        <v/>
      </c>
      <c r="BB48" s="65">
        <f>BA48*1.2</f>
        <v/>
      </c>
      <c r="BC48" s="66">
        <f>(1/6*(BK48^0.5)*0.8*$V$2*1000*BI48+2*BN48*BL48*0.8*$V$2*1000/BP48)/1000</f>
        <v/>
      </c>
      <c r="BD48" s="66">
        <f>IF(BR48="",BC48,(1/6*(BK48^0.5)*0.8*$V$2*1000*BI48+2*BQ48*BM48*0.8*$V$2*1000/BS48)/1000)</f>
        <v/>
      </c>
      <c r="BE48" s="44">
        <f>IF(BB48&lt;BC48,"OK",IF(BB48&lt;BD48,"OK","NG"))</f>
        <v/>
      </c>
      <c r="BF48" s="64">
        <f>(5/6*(BK48^0.5)*0.8*$V$2*1000*BI48)/1000</f>
        <v/>
      </c>
      <c r="BG48" s="42">
        <f>IF(BD48&lt;=BF48,"OK","NG")</f>
        <v/>
      </c>
      <c r="BI48" s="57">
        <f>$V$1*1000</f>
        <v/>
      </c>
      <c r="BJ48" s="67" t="inlineStr">
        <is>
          <t>PIT</t>
        </is>
      </c>
      <c r="BK48" s="33" t="n">
        <v>40</v>
      </c>
      <c r="BL48" s="34">
        <f>IF(BO48&lt;=13,400,500)</f>
        <v/>
      </c>
      <c r="BM48" s="34">
        <f>IF(BR48&lt;=13,400,500)</f>
        <v/>
      </c>
      <c r="BN48" s="34">
        <f>VLOOKUP(BO48,$A$1:$B$4,2)</f>
        <v/>
      </c>
      <c r="BO48" s="68" t="n">
        <v>10</v>
      </c>
      <c r="BP48" s="69" t="n">
        <v>150</v>
      </c>
      <c r="BQ48" s="34">
        <f>VLOOKUP(BR48,$A$1:$B$4,2)</f>
        <v/>
      </c>
      <c r="BR48" s="72" t="n">
        <v>13</v>
      </c>
      <c r="BS48" s="74" t="n">
        <v>200</v>
      </c>
    </row>
    <row r="49">
      <c r="C49" s="63">
        <f>C48-1</f>
        <v/>
      </c>
      <c r="D49" s="56" t="n"/>
      <c r="E49" s="53" t="n"/>
      <c r="F49" s="53" t="n"/>
      <c r="G49" s="53" t="n"/>
      <c r="H49" s="53" t="n"/>
      <c r="I49" s="53" t="n"/>
      <c r="J49" s="53" t="n"/>
      <c r="K49" s="53" t="n"/>
      <c r="L49" s="53" t="n"/>
      <c r="M49" s="53" t="n"/>
      <c r="N49" s="53" t="n"/>
      <c r="O49" s="53" t="n"/>
      <c r="P49" s="53" t="n"/>
      <c r="Q49" s="53" t="n"/>
      <c r="R49" s="53" t="n"/>
      <c r="S49" s="53" t="n"/>
      <c r="U49" s="63">
        <f>C49</f>
        <v/>
      </c>
      <c r="V49" s="64">
        <f>E49*$V$1*$V$2</f>
        <v/>
      </c>
      <c r="W49" s="64">
        <f>F49*$V$1*$V$2</f>
        <v/>
      </c>
      <c r="X49" s="64">
        <f>G49*$V$1*$V$2</f>
        <v/>
      </c>
      <c r="Y49" s="64">
        <f>H49*$V$1*$V$2</f>
        <v/>
      </c>
      <c r="Z49" s="64">
        <f>I49*$V$1*$V$2</f>
        <v/>
      </c>
      <c r="AA49" s="64">
        <f>J49*$V$1*$V$2</f>
        <v/>
      </c>
      <c r="AB49" s="64">
        <f>K49*$V$1*$V$2</f>
        <v/>
      </c>
      <c r="AC49" s="64">
        <f>L49*$V$1*$V$2</f>
        <v/>
      </c>
      <c r="AD49" s="64">
        <f>M49*$V$1*$V$2</f>
        <v/>
      </c>
      <c r="AE49" s="64">
        <f>N49*$V$1*$V$2</f>
        <v/>
      </c>
      <c r="AF49" s="64">
        <f>O49*$V$1*$V$2</f>
        <v/>
      </c>
      <c r="AG49" s="64">
        <f>P49*$V$1*$V$2</f>
        <v/>
      </c>
      <c r="AH49" s="64">
        <f>Q49*$V$1*$V$2</f>
        <v/>
      </c>
      <c r="AI49" s="64">
        <f>R49*$V$1*$V$2</f>
        <v/>
      </c>
      <c r="AJ49" s="64">
        <f>S49*$V$1*$V$2</f>
        <v/>
      </c>
      <c r="AL49" s="57">
        <f>U49</f>
        <v/>
      </c>
      <c r="AM49" s="56">
        <f>V49</f>
        <v/>
      </c>
      <c r="AN49" s="56">
        <f>W49</f>
        <v/>
      </c>
      <c r="AO49" s="56">
        <f>X49</f>
        <v/>
      </c>
      <c r="AP49" s="56">
        <f>Y49</f>
        <v/>
      </c>
      <c r="AQ49" s="56">
        <f>Z49</f>
        <v/>
      </c>
      <c r="AR49" s="56">
        <f>AA49</f>
        <v/>
      </c>
      <c r="AS49" s="56">
        <f>AB49</f>
        <v/>
      </c>
      <c r="AT49" s="56">
        <f>AC49</f>
        <v/>
      </c>
      <c r="AU49" s="56">
        <f>AD49</f>
        <v/>
      </c>
      <c r="AV49" s="56">
        <f>AE49</f>
        <v/>
      </c>
      <c r="AW49" s="56">
        <f>AF49</f>
        <v/>
      </c>
      <c r="AX49" s="56">
        <f>AG49</f>
        <v/>
      </c>
      <c r="AY49" s="56">
        <f>AH49</f>
        <v/>
      </c>
      <c r="AZ49" s="56">
        <f>AI49</f>
        <v/>
      </c>
      <c r="BA49" s="56">
        <f>AJ49</f>
        <v/>
      </c>
      <c r="BB49" s="65">
        <f>BA49*1.2</f>
        <v/>
      </c>
      <c r="BC49" s="66">
        <f>(1/6*(BK49^0.5)*0.8*$V$2*1000*BI49+2*BN49*BL49*0.8*$V$2*1000/BP49)/1000</f>
        <v/>
      </c>
      <c r="BD49" s="66">
        <f>IF(BR49="",BC49,(1/6*(BK49^0.5)*0.8*$V$2*1000*BI49+2*BQ49*BM49*0.8*$V$2*1000/BS49)/1000)</f>
        <v/>
      </c>
      <c r="BE49" s="44">
        <f>IF(BB49&lt;BC49,"OK",IF(BB49&lt;BD49,"OK","NG"))</f>
        <v/>
      </c>
      <c r="BF49" s="64">
        <f>(5/6*(BK49^0.5)*0.8*$V$2*1000*BI49)/1000</f>
        <v/>
      </c>
      <c r="BG49" s="42">
        <f>IF(BD49&lt;=BF49,"OK","NG")</f>
        <v/>
      </c>
      <c r="BI49" s="57">
        <f>$V$1*1000</f>
        <v/>
      </c>
      <c r="BJ49" s="67" t="n">
        <v>2</v>
      </c>
      <c r="BK49" s="33" t="n">
        <v>45</v>
      </c>
      <c r="BL49" s="34">
        <f>IF(BO49&lt;=13,400,500)</f>
        <v/>
      </c>
      <c r="BM49" s="34">
        <f>IF(BR49&lt;=13,400,500)</f>
        <v/>
      </c>
      <c r="BN49" s="34">
        <f>VLOOKUP(BO49,$A$1:$B$4,2)</f>
        <v/>
      </c>
      <c r="BO49" s="68" t="n">
        <v>13</v>
      </c>
      <c r="BP49" s="69" t="n">
        <v>150</v>
      </c>
      <c r="BQ49" s="34">
        <f>VLOOKUP(BR49,$A$1:$B$4,2)</f>
        <v/>
      </c>
      <c r="BR49" s="68" t="n"/>
      <c r="BS49" s="69" t="n"/>
    </row>
    <row r="50">
      <c r="C50" s="63">
        <f>C49-1</f>
        <v/>
      </c>
      <c r="D50" s="56" t="n"/>
      <c r="E50" s="53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U50" s="63">
        <f>C50</f>
        <v/>
      </c>
      <c r="V50" s="64">
        <f>E50*$V$1*$V$2</f>
        <v/>
      </c>
      <c r="W50" s="64">
        <f>F50*$V$1*$V$2</f>
        <v/>
      </c>
      <c r="X50" s="64">
        <f>G50*$V$1*$V$2</f>
        <v/>
      </c>
      <c r="Y50" s="64">
        <f>H50*$V$1*$V$2</f>
        <v/>
      </c>
      <c r="Z50" s="64">
        <f>I50*$V$1*$V$2</f>
        <v/>
      </c>
      <c r="AA50" s="64">
        <f>J50*$V$1*$V$2</f>
        <v/>
      </c>
      <c r="AB50" s="64">
        <f>K50*$V$1*$V$2</f>
        <v/>
      </c>
      <c r="AC50" s="64">
        <f>L50*$V$1*$V$2</f>
        <v/>
      </c>
      <c r="AD50" s="64">
        <f>M50*$V$1*$V$2</f>
        <v/>
      </c>
      <c r="AE50" s="64">
        <f>N50*$V$1*$V$2</f>
        <v/>
      </c>
      <c r="AF50" s="64">
        <f>O50*$V$1*$V$2</f>
        <v/>
      </c>
      <c r="AG50" s="64">
        <f>P50*$V$1*$V$2</f>
        <v/>
      </c>
      <c r="AH50" s="64">
        <f>Q50*$V$1*$V$2</f>
        <v/>
      </c>
      <c r="AI50" s="64">
        <f>R50*$V$1*$V$2</f>
        <v/>
      </c>
      <c r="AJ50" s="64">
        <f>S50*$V$1*$V$2</f>
        <v/>
      </c>
      <c r="AL50" s="57">
        <f>U50</f>
        <v/>
      </c>
      <c r="AM50" s="56">
        <f>V50</f>
        <v/>
      </c>
      <c r="AN50" s="56">
        <f>W50</f>
        <v/>
      </c>
      <c r="AO50" s="56">
        <f>X50</f>
        <v/>
      </c>
      <c r="AP50" s="56">
        <f>Y50</f>
        <v/>
      </c>
      <c r="AQ50" s="56">
        <f>Z50</f>
        <v/>
      </c>
      <c r="AR50" s="56">
        <f>AA50</f>
        <v/>
      </c>
      <c r="AS50" s="56">
        <f>AB50</f>
        <v/>
      </c>
      <c r="AT50" s="56">
        <f>AC50</f>
        <v/>
      </c>
      <c r="AU50" s="56">
        <f>AD50</f>
        <v/>
      </c>
      <c r="AV50" s="56">
        <f>AE50</f>
        <v/>
      </c>
      <c r="AW50" s="56">
        <f>AF50</f>
        <v/>
      </c>
      <c r="AX50" s="56">
        <f>AG50</f>
        <v/>
      </c>
      <c r="AY50" s="56">
        <f>AH50</f>
        <v/>
      </c>
      <c r="AZ50" s="56">
        <f>AI50</f>
        <v/>
      </c>
      <c r="BA50" s="56">
        <f>AJ50</f>
        <v/>
      </c>
      <c r="BB50" s="65">
        <f>BA50*1.2</f>
        <v/>
      </c>
      <c r="BC50" s="66">
        <f>(1/6*(BK50^0.5)*0.8*$V$2*1000*BI50+2*BN50*BL50*0.8*$V$2*1000/BP50)/1000</f>
        <v/>
      </c>
      <c r="BD50" s="66">
        <f>IF(BR50="",BC50,(1/6*(BK50^0.5)*0.8*$V$2*1000*BI50+2*BQ50*BM50*0.8*$V$2*1000/BS50)/1000)</f>
        <v/>
      </c>
      <c r="BE50" s="44">
        <f>IF(BB50&lt;BC50,"OK",IF(BB50&lt;BD50,"OK","NG"))</f>
        <v/>
      </c>
      <c r="BF50" s="64">
        <f>(5/6*(BK50^0.5)*0.8*$V$2*1000*BI50)/1000</f>
        <v/>
      </c>
      <c r="BG50" s="42">
        <f>IF(BD50&lt;=BF50,"OK","NG")</f>
        <v/>
      </c>
      <c r="BI50" s="57">
        <f>$V$1*1000</f>
        <v/>
      </c>
      <c r="BJ50" s="67" t="n">
        <v>1</v>
      </c>
      <c r="BK50" s="33" t="n">
        <v>45</v>
      </c>
      <c r="BL50" s="34">
        <f>IF(BO50&lt;=13,400,500)</f>
        <v/>
      </c>
      <c r="BM50" s="34">
        <f>IF(BR50&lt;=13,400,500)</f>
        <v/>
      </c>
      <c r="BN50" s="34">
        <f>VLOOKUP(BO50,$A$1:$B$4,2)</f>
        <v/>
      </c>
      <c r="BO50" s="68" t="n">
        <v>13</v>
      </c>
      <c r="BP50" s="69" t="n">
        <v>150</v>
      </c>
      <c r="BQ50" s="34">
        <f>VLOOKUP(BR50,$A$1:$B$4,2)</f>
        <v/>
      </c>
      <c r="BR50" s="68" t="n"/>
      <c r="BS50" s="69" t="n"/>
    </row>
    <row r="51">
      <c r="C51" s="63">
        <f>C50-1</f>
        <v/>
      </c>
      <c r="D51" s="56" t="n"/>
      <c r="E51" s="53" t="n"/>
      <c r="F51" s="53" t="n"/>
      <c r="G51" s="53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U51" s="63">
        <f>C51</f>
        <v/>
      </c>
      <c r="V51" s="64">
        <f>E51*$V$1*$V$2</f>
        <v/>
      </c>
      <c r="W51" s="64">
        <f>F51*$V$1*$V$2</f>
        <v/>
      </c>
      <c r="X51" s="64">
        <f>G51*$V$1*$V$2</f>
        <v/>
      </c>
      <c r="Y51" s="64">
        <f>H51*$V$1*$V$2</f>
        <v/>
      </c>
      <c r="Z51" s="64">
        <f>I51*$V$1*$V$2</f>
        <v/>
      </c>
      <c r="AA51" s="64">
        <f>J51*$V$1*$V$2</f>
        <v/>
      </c>
      <c r="AB51" s="64">
        <f>K51*$V$1*$V$2</f>
        <v/>
      </c>
      <c r="AC51" s="64">
        <f>L51*$V$1*$V$2</f>
        <v/>
      </c>
      <c r="AD51" s="64">
        <f>M51*$V$1*$V$2</f>
        <v/>
      </c>
      <c r="AE51" s="64">
        <f>N51*$V$1*$V$2</f>
        <v/>
      </c>
      <c r="AF51" s="64">
        <f>O51*$V$1*$V$2</f>
        <v/>
      </c>
      <c r="AG51" s="64">
        <f>P51*$V$1*$V$2</f>
        <v/>
      </c>
      <c r="AH51" s="64">
        <f>Q51*$V$1*$V$2</f>
        <v/>
      </c>
      <c r="AI51" s="64">
        <f>R51*$V$1*$V$2</f>
        <v/>
      </c>
      <c r="AJ51" s="64">
        <f>S51*$V$1*$V$2</f>
        <v/>
      </c>
      <c r="AL51" s="57">
        <f>U51</f>
        <v/>
      </c>
      <c r="AM51" s="56">
        <f>V51</f>
        <v/>
      </c>
      <c r="AN51" s="56">
        <f>W51</f>
        <v/>
      </c>
      <c r="AO51" s="56">
        <f>X51</f>
        <v/>
      </c>
      <c r="AP51" s="56">
        <f>Y51</f>
        <v/>
      </c>
      <c r="AQ51" s="56">
        <f>Z51</f>
        <v/>
      </c>
      <c r="AR51" s="56">
        <f>AA51</f>
        <v/>
      </c>
      <c r="AS51" s="56">
        <f>AB51</f>
        <v/>
      </c>
      <c r="AT51" s="56">
        <f>AC51</f>
        <v/>
      </c>
      <c r="AU51" s="56">
        <f>AD51</f>
        <v/>
      </c>
      <c r="AV51" s="56">
        <f>AE51</f>
        <v/>
      </c>
      <c r="AW51" s="56">
        <f>AF51</f>
        <v/>
      </c>
      <c r="AX51" s="56">
        <f>AG51</f>
        <v/>
      </c>
      <c r="AY51" s="56">
        <f>AH51</f>
        <v/>
      </c>
      <c r="AZ51" s="56">
        <f>AI51</f>
        <v/>
      </c>
      <c r="BA51" s="56">
        <f>AJ51</f>
        <v/>
      </c>
      <c r="BB51" s="65">
        <f>BA51*1.2</f>
        <v/>
      </c>
      <c r="BC51" s="66">
        <f>(1/6*(BK51^0.5)*0.8*$V$2*1000*BI51+2*BN51*BL51*0.8*$V$2*1000/BP51)/1000</f>
        <v/>
      </c>
      <c r="BD51" s="66">
        <f>IF(BR51="",BC51,(1/6*(BK51^0.5)*0.8*$V$2*1000*BI51+2*BQ51*BM51*0.8*$V$2*1000/BS51)/1000)</f>
        <v/>
      </c>
      <c r="BE51" s="44">
        <f>IF(BB51&lt;BC51,"OK",IF(BB51&lt;BD51,"OK","NG"))</f>
        <v/>
      </c>
      <c r="BF51" s="64">
        <f>(5/6*(BK51^0.5)*0.8*$V$2*1000*BI51)/1000</f>
        <v/>
      </c>
      <c r="BG51" s="42">
        <f>IF(BD51&lt;=BF51,"OK","NG")</f>
        <v/>
      </c>
      <c r="BI51" s="57">
        <f>$V$1*1000</f>
        <v/>
      </c>
      <c r="BJ51" s="75" t="n">
        <v>1</v>
      </c>
      <c r="BK51" s="33" t="n">
        <v>45</v>
      </c>
      <c r="BL51" s="34">
        <f>IF(BO51&lt;=13,400,500)</f>
        <v/>
      </c>
      <c r="BM51" s="34">
        <f>IF(BR51&lt;=13,400,500)</f>
        <v/>
      </c>
      <c r="BN51" s="34">
        <f>VLOOKUP(BO51,$A$1:$B$4,2)</f>
        <v/>
      </c>
      <c r="BO51" s="68" t="n">
        <v>13</v>
      </c>
      <c r="BP51" s="69" t="n">
        <v>150</v>
      </c>
      <c r="BQ51" s="34">
        <f>VLOOKUP(BR51,$A$1:$B$4,2)</f>
        <v/>
      </c>
      <c r="BR51" s="68" t="n"/>
      <c r="BS51" s="69" t="n"/>
    </row>
    <row r="52">
      <c r="C52" s="63">
        <f>C51-1</f>
        <v/>
      </c>
      <c r="D52" s="56" t="n"/>
      <c r="E52" s="53" t="n"/>
      <c r="F52" s="53" t="n"/>
      <c r="G52" s="53" t="n"/>
      <c r="H52" s="53" t="n"/>
      <c r="I52" s="53" t="n"/>
      <c r="J52" s="53" t="n"/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U52" s="63">
        <f>C52</f>
        <v/>
      </c>
      <c r="V52" s="64">
        <f>E52*$V$1*$V$2</f>
        <v/>
      </c>
      <c r="W52" s="64">
        <f>F52*$V$1*$V$2</f>
        <v/>
      </c>
      <c r="X52" s="64">
        <f>G52*$V$1*$V$2</f>
        <v/>
      </c>
      <c r="Y52" s="64">
        <f>H52*$V$1*$V$2</f>
        <v/>
      </c>
      <c r="Z52" s="64">
        <f>I52*$V$1*$V$2</f>
        <v/>
      </c>
      <c r="AA52" s="64">
        <f>J52*$V$1*$V$2</f>
        <v/>
      </c>
      <c r="AB52" s="64">
        <f>K52*$V$1*$V$2</f>
        <v/>
      </c>
      <c r="AC52" s="64">
        <f>L52*$V$1*$V$2</f>
        <v/>
      </c>
      <c r="AD52" s="64">
        <f>M52*$V$1*$V$2</f>
        <v/>
      </c>
      <c r="AE52" s="64">
        <f>N52*$V$1*$V$2</f>
        <v/>
      </c>
      <c r="AF52" s="64">
        <f>O52*$V$1*$V$2</f>
        <v/>
      </c>
      <c r="AG52" s="64">
        <f>P52*$V$1*$V$2</f>
        <v/>
      </c>
      <c r="AH52" s="64">
        <f>Q52*$V$1*$V$2</f>
        <v/>
      </c>
      <c r="AI52" s="64">
        <f>R52*$V$1*$V$2</f>
        <v/>
      </c>
      <c r="AJ52" s="64">
        <f>S52*$V$1*$V$2</f>
        <v/>
      </c>
      <c r="AL52" s="57">
        <f>U52</f>
        <v/>
      </c>
      <c r="AM52" s="56">
        <f>V52</f>
        <v/>
      </c>
      <c r="AN52" s="56">
        <f>W52</f>
        <v/>
      </c>
      <c r="AO52" s="56">
        <f>X52</f>
        <v/>
      </c>
      <c r="AP52" s="56">
        <f>Y52</f>
        <v/>
      </c>
      <c r="AQ52" s="56">
        <f>Z52</f>
        <v/>
      </c>
      <c r="AR52" s="56">
        <f>AA52</f>
        <v/>
      </c>
      <c r="AS52" s="56">
        <f>AB52</f>
        <v/>
      </c>
      <c r="AT52" s="56">
        <f>AC52</f>
        <v/>
      </c>
      <c r="AU52" s="56">
        <f>AD52</f>
        <v/>
      </c>
      <c r="AV52" s="56">
        <f>AE52</f>
        <v/>
      </c>
      <c r="AW52" s="56">
        <f>AF52</f>
        <v/>
      </c>
      <c r="AX52" s="56">
        <f>AG52</f>
        <v/>
      </c>
      <c r="AY52" s="56">
        <f>AH52</f>
        <v/>
      </c>
      <c r="AZ52" s="56">
        <f>AI52</f>
        <v/>
      </c>
      <c r="BA52" s="56">
        <f>AJ52</f>
        <v/>
      </c>
      <c r="BB52" s="65">
        <f>BA52*1.2</f>
        <v/>
      </c>
      <c r="BC52" s="66">
        <f>(1/6*(BK52^0.5)*0.8*$V$2*1000*BI52+2*BN52*BL52*0.8*$V$2*1000/BP52)/1000</f>
        <v/>
      </c>
      <c r="BD52" s="66">
        <f>IF(BR52="",BC52,(1/6*(BK52^0.5)*0.8*$V$2*1000*BI52+2*BQ52*BM52*0.8*$V$2*1000/BS52)/1000)</f>
        <v/>
      </c>
      <c r="BE52" s="44">
        <f>IF(BB52&lt;BC52,"OK",IF(BB52&lt;BD52,"OK","NG"))</f>
        <v/>
      </c>
      <c r="BF52" s="64">
        <f>(5/6*(BK52^0.5)*0.8*$V$2*1000*BI52)/1000</f>
        <v/>
      </c>
      <c r="BG52" s="42">
        <f>IF(BD52&lt;=BF52,"OK","NG")</f>
        <v/>
      </c>
      <c r="BI52" s="57">
        <f>$V$1*1000</f>
        <v/>
      </c>
      <c r="BJ52" s="75">
        <f>BJ51+1</f>
        <v/>
      </c>
      <c r="BK52" s="33" t="n">
        <v>45</v>
      </c>
      <c r="BL52" s="34">
        <f>IF(BO52&lt;=13,400,500)</f>
        <v/>
      </c>
      <c r="BM52" s="34">
        <f>IF(BR52&lt;=13,400,500)</f>
        <v/>
      </c>
      <c r="BN52" s="34">
        <f>VLOOKUP(BO52,$A$1:$B$4,2)</f>
        <v/>
      </c>
      <c r="BO52" s="68" t="n">
        <v>13</v>
      </c>
      <c r="BP52" s="69" t="n">
        <v>150</v>
      </c>
      <c r="BQ52" s="34">
        <f>VLOOKUP(BR52,$A$1:$B$4,2)</f>
        <v/>
      </c>
      <c r="BR52" s="68" t="n"/>
      <c r="BS52" s="69" t="n"/>
    </row>
    <row r="53">
      <c r="C53" s="63">
        <f>C52-1</f>
        <v/>
      </c>
      <c r="D53" s="56" t="n"/>
      <c r="E53" s="53" t="n"/>
      <c r="F53" s="53" t="n"/>
      <c r="G53" s="53" t="n"/>
      <c r="H53" s="53" t="n"/>
      <c r="I53" s="53" t="n"/>
      <c r="J53" s="53" t="n"/>
      <c r="K53" s="53" t="n"/>
      <c r="L53" s="53" t="n"/>
      <c r="M53" s="53" t="n"/>
      <c r="N53" s="53" t="n"/>
      <c r="O53" s="53" t="n"/>
      <c r="P53" s="53" t="n"/>
      <c r="Q53" s="53" t="n"/>
      <c r="R53" s="53" t="n"/>
      <c r="S53" s="53" t="n"/>
      <c r="U53" s="63">
        <f>C53</f>
        <v/>
      </c>
      <c r="V53" s="64">
        <f>E53*$V$1*$V$2</f>
        <v/>
      </c>
      <c r="W53" s="64">
        <f>F53*$V$1*$V$2</f>
        <v/>
      </c>
      <c r="X53" s="64">
        <f>G53*$V$1*$V$2</f>
        <v/>
      </c>
      <c r="Y53" s="64">
        <f>H53*$V$1*$V$2</f>
        <v/>
      </c>
      <c r="Z53" s="64">
        <f>I53*$V$1*$V$2</f>
        <v/>
      </c>
      <c r="AA53" s="64">
        <f>J53*$V$1*$V$2</f>
        <v/>
      </c>
      <c r="AB53" s="64">
        <f>K53*$V$1*$V$2</f>
        <v/>
      </c>
      <c r="AC53" s="64">
        <f>L53*$V$1*$V$2</f>
        <v/>
      </c>
      <c r="AD53" s="64">
        <f>M53*$V$1*$V$2</f>
        <v/>
      </c>
      <c r="AE53" s="64">
        <f>N53*$V$1*$V$2</f>
        <v/>
      </c>
      <c r="AF53" s="64">
        <f>O53*$V$1*$V$2</f>
        <v/>
      </c>
      <c r="AG53" s="64">
        <f>P53*$V$1*$V$2</f>
        <v/>
      </c>
      <c r="AH53" s="64">
        <f>Q53*$V$1*$V$2</f>
        <v/>
      </c>
      <c r="AI53" s="64">
        <f>R53*$V$1*$V$2</f>
        <v/>
      </c>
      <c r="AJ53" s="64">
        <f>S53*$V$1*$V$2</f>
        <v/>
      </c>
      <c r="AL53" s="57">
        <f>U53</f>
        <v/>
      </c>
      <c r="AM53" s="56">
        <f>V53</f>
        <v/>
      </c>
      <c r="AN53" s="56">
        <f>W53</f>
        <v/>
      </c>
      <c r="AO53" s="56">
        <f>X53</f>
        <v/>
      </c>
      <c r="AP53" s="56">
        <f>Y53</f>
        <v/>
      </c>
      <c r="AQ53" s="56">
        <f>Z53</f>
        <v/>
      </c>
      <c r="AR53" s="56">
        <f>AA53</f>
        <v/>
      </c>
      <c r="AS53" s="56">
        <f>AB53</f>
        <v/>
      </c>
      <c r="AT53" s="56">
        <f>AC53</f>
        <v/>
      </c>
      <c r="AU53" s="56">
        <f>AD53</f>
        <v/>
      </c>
      <c r="AV53" s="56">
        <f>AE53</f>
        <v/>
      </c>
      <c r="AW53" s="56">
        <f>AF53</f>
        <v/>
      </c>
      <c r="AX53" s="56">
        <f>AG53</f>
        <v/>
      </c>
      <c r="AY53" s="56">
        <f>AH53</f>
        <v/>
      </c>
      <c r="AZ53" s="56">
        <f>AI53</f>
        <v/>
      </c>
      <c r="BA53" s="56">
        <f>AJ53</f>
        <v/>
      </c>
      <c r="BB53" s="65">
        <f>BA53*1.2</f>
        <v/>
      </c>
      <c r="BC53" s="66">
        <f>(1/6*(BK53^0.5)*0.8*$V$2*1000*BI53+2*BN53*BL53*0.8*$V$2*1000/BP53)/1000</f>
        <v/>
      </c>
      <c r="BD53" s="66">
        <f>IF(BR53="",BC53,(1/6*(BK53^0.5)*0.8*$V$2*1000*BI53+2*BQ53*BM53*0.8*$V$2*1000/BS53)/1000)</f>
        <v/>
      </c>
      <c r="BE53" s="44">
        <f>IF(BB53&lt;BC53,"OK",IF(BB53&lt;BD53,"OK","NG"))</f>
        <v/>
      </c>
      <c r="BF53" s="64">
        <f>(5/6*(BK53^0.5)*0.8*$V$2*1000*BI53)/1000</f>
        <v/>
      </c>
      <c r="BG53" s="42">
        <f>IF(BD53&lt;=BF53,"OK","NG")</f>
        <v/>
      </c>
      <c r="BI53" s="57">
        <f>$V$1*1000</f>
        <v/>
      </c>
      <c r="BJ53" s="75">
        <f>BJ52+1</f>
        <v/>
      </c>
      <c r="BK53" s="33" t="n">
        <v>45</v>
      </c>
      <c r="BL53" s="34">
        <f>IF(BO53&lt;=13,400,500)</f>
        <v/>
      </c>
      <c r="BM53" s="34">
        <f>IF(BR53&lt;=13,400,500)</f>
        <v/>
      </c>
      <c r="BN53" s="34">
        <f>VLOOKUP(BO53,$A$1:$B$4,2)</f>
        <v/>
      </c>
      <c r="BO53" s="68" t="n">
        <v>13</v>
      </c>
      <c r="BP53" s="69" t="n">
        <v>150</v>
      </c>
      <c r="BQ53" s="34">
        <f>VLOOKUP(BR53,$A$1:$B$4,2)</f>
        <v/>
      </c>
      <c r="BR53" s="68" t="n"/>
      <c r="BS53" s="69" t="n"/>
    </row>
    <row r="54">
      <c r="C54" s="63">
        <f>C53-1</f>
        <v/>
      </c>
      <c r="D54" s="56" t="n"/>
      <c r="E54" s="53" t="n"/>
      <c r="F54" s="53" t="n"/>
      <c r="G54" s="53" t="n"/>
      <c r="H54" s="53" t="n"/>
      <c r="I54" s="53" t="n"/>
      <c r="J54" s="53" t="n"/>
      <c r="K54" s="53" t="n"/>
      <c r="L54" s="53" t="n"/>
      <c r="M54" s="53" t="n"/>
      <c r="N54" s="53" t="n"/>
      <c r="O54" s="53" t="n"/>
      <c r="P54" s="53" t="n"/>
      <c r="Q54" s="53" t="n"/>
      <c r="R54" s="53" t="n"/>
      <c r="S54" s="53" t="n"/>
      <c r="U54" s="63">
        <f>C54</f>
        <v/>
      </c>
      <c r="V54" s="64">
        <f>E54*$V$1*$V$2</f>
        <v/>
      </c>
      <c r="W54" s="64">
        <f>F54*$V$1*$V$2</f>
        <v/>
      </c>
      <c r="X54" s="64">
        <f>G54*$V$1*$V$2</f>
        <v/>
      </c>
      <c r="Y54" s="64">
        <f>H54*$V$1*$V$2</f>
        <v/>
      </c>
      <c r="Z54" s="64">
        <f>I54*$V$1*$V$2</f>
        <v/>
      </c>
      <c r="AA54" s="64">
        <f>J54*$V$1*$V$2</f>
        <v/>
      </c>
      <c r="AB54" s="64">
        <f>K54*$V$1*$V$2</f>
        <v/>
      </c>
      <c r="AC54" s="64">
        <f>L54*$V$1*$V$2</f>
        <v/>
      </c>
      <c r="AD54" s="64">
        <f>M54*$V$1*$V$2</f>
        <v/>
      </c>
      <c r="AE54" s="64">
        <f>N54*$V$1*$V$2</f>
        <v/>
      </c>
      <c r="AF54" s="64">
        <f>O54*$V$1*$V$2</f>
        <v/>
      </c>
      <c r="AG54" s="64">
        <f>P54*$V$1*$V$2</f>
        <v/>
      </c>
      <c r="AH54" s="64">
        <f>Q54*$V$1*$V$2</f>
        <v/>
      </c>
      <c r="AI54" s="64">
        <f>R54*$V$1*$V$2</f>
        <v/>
      </c>
      <c r="AJ54" s="64">
        <f>S54*$V$1*$V$2</f>
        <v/>
      </c>
      <c r="AL54" s="57">
        <f>U54</f>
        <v/>
      </c>
      <c r="AM54" s="56">
        <f>V54</f>
        <v/>
      </c>
      <c r="AN54" s="56">
        <f>W54</f>
        <v/>
      </c>
      <c r="AO54" s="56">
        <f>X54</f>
        <v/>
      </c>
      <c r="AP54" s="56">
        <f>Y54</f>
        <v/>
      </c>
      <c r="AQ54" s="56">
        <f>Z54</f>
        <v/>
      </c>
      <c r="AR54" s="56">
        <f>AA54</f>
        <v/>
      </c>
      <c r="AS54" s="56">
        <f>AB54</f>
        <v/>
      </c>
      <c r="AT54" s="56">
        <f>AC54</f>
        <v/>
      </c>
      <c r="AU54" s="56">
        <f>AD54</f>
        <v/>
      </c>
      <c r="AV54" s="56">
        <f>AE54</f>
        <v/>
      </c>
      <c r="AW54" s="56">
        <f>AF54</f>
        <v/>
      </c>
      <c r="AX54" s="56">
        <f>AG54</f>
        <v/>
      </c>
      <c r="AY54" s="56">
        <f>AH54</f>
        <v/>
      </c>
      <c r="AZ54" s="56">
        <f>AI54</f>
        <v/>
      </c>
      <c r="BA54" s="56">
        <f>AJ54</f>
        <v/>
      </c>
      <c r="BB54" s="65">
        <f>BA54*1.2</f>
        <v/>
      </c>
      <c r="BC54" s="66">
        <f>(1/6*(BK54^0.5)*0.8*$V$2*1000*BI54+2*BN54*BL54*0.8*$V$2*1000/BP54)/1000</f>
        <v/>
      </c>
      <c r="BD54" s="66">
        <f>IF(BR54="",BC54,(1/6*(BK54^0.5)*0.8*$V$2*1000*BI54+2*BQ54*BM54*0.8*$V$2*1000/BS54)/1000)</f>
        <v/>
      </c>
      <c r="BE54" s="44">
        <f>IF(BB54&lt;BC54,"OK",IF(BB54&lt;BD54,"OK","NG"))</f>
        <v/>
      </c>
      <c r="BF54" s="64">
        <f>(5/6*(BK54^0.5)*0.8*$V$2*1000*BI54)/1000</f>
        <v/>
      </c>
      <c r="BG54" s="42">
        <f>IF(BD54&lt;=BF54,"OK","NG")</f>
        <v/>
      </c>
      <c r="BI54" s="57">
        <f>$V$1*1000</f>
        <v/>
      </c>
      <c r="BJ54" s="75">
        <f>BJ53+1</f>
        <v/>
      </c>
      <c r="BK54" s="33" t="n">
        <v>45</v>
      </c>
      <c r="BL54" s="34">
        <f>IF(BO54&lt;=13,400,500)</f>
        <v/>
      </c>
      <c r="BM54" s="34">
        <f>IF(BR54&lt;=13,400,500)</f>
        <v/>
      </c>
      <c r="BN54" s="34">
        <f>VLOOKUP(BO54,$A$1:$B$4,2)</f>
        <v/>
      </c>
      <c r="BO54" s="68" t="n">
        <v>13</v>
      </c>
      <c r="BP54" s="69" t="n">
        <v>150</v>
      </c>
      <c r="BQ54" s="34">
        <f>VLOOKUP(BR54,$A$1:$B$4,2)</f>
        <v/>
      </c>
      <c r="BR54" s="68" t="n"/>
      <c r="BS54" s="69" t="n"/>
    </row>
    <row r="55">
      <c r="C55" s="63">
        <f>C54-1</f>
        <v/>
      </c>
      <c r="D55" s="56" t="n"/>
      <c r="E55" s="53" t="n"/>
      <c r="F55" s="53" t="n"/>
      <c r="G55" s="53" t="n"/>
      <c r="H55" s="53" t="n"/>
      <c r="I55" s="53" t="n"/>
      <c r="J55" s="53" t="n"/>
      <c r="K55" s="53" t="n"/>
      <c r="L55" s="53" t="n"/>
      <c r="M55" s="53" t="n"/>
      <c r="N55" s="53" t="n"/>
      <c r="O55" s="53" t="n"/>
      <c r="P55" s="53" t="n"/>
      <c r="Q55" s="53" t="n"/>
      <c r="R55" s="53" t="n"/>
      <c r="S55" s="53" t="n"/>
      <c r="U55" s="63">
        <f>C55</f>
        <v/>
      </c>
      <c r="V55" s="64">
        <f>E55*$V$1*$V$2</f>
        <v/>
      </c>
      <c r="W55" s="64">
        <f>F55*$V$1*$V$2</f>
        <v/>
      </c>
      <c r="X55" s="64">
        <f>G55*$V$1*$V$2</f>
        <v/>
      </c>
      <c r="Y55" s="64">
        <f>H55*$V$1*$V$2</f>
        <v/>
      </c>
      <c r="Z55" s="64">
        <f>I55*$V$1*$V$2</f>
        <v/>
      </c>
      <c r="AA55" s="64">
        <f>J55*$V$1*$V$2</f>
        <v/>
      </c>
      <c r="AB55" s="64">
        <f>K55*$V$1*$V$2</f>
        <v/>
      </c>
      <c r="AC55" s="64">
        <f>L55*$V$1*$V$2</f>
        <v/>
      </c>
      <c r="AD55" s="64">
        <f>M55*$V$1*$V$2</f>
        <v/>
      </c>
      <c r="AE55" s="64">
        <f>N55*$V$1*$V$2</f>
        <v/>
      </c>
      <c r="AF55" s="64">
        <f>O55*$V$1*$V$2</f>
        <v/>
      </c>
      <c r="AG55" s="64">
        <f>P55*$V$1*$V$2</f>
        <v/>
      </c>
      <c r="AH55" s="64">
        <f>Q55*$V$1*$V$2</f>
        <v/>
      </c>
      <c r="AI55" s="64">
        <f>R55*$V$1*$V$2</f>
        <v/>
      </c>
      <c r="AJ55" s="64">
        <f>S55*$V$1*$V$2</f>
        <v/>
      </c>
      <c r="AL55" s="57">
        <f>U55</f>
        <v/>
      </c>
      <c r="AM55" s="56">
        <f>V55</f>
        <v/>
      </c>
      <c r="AN55" s="56">
        <f>W55</f>
        <v/>
      </c>
      <c r="AO55" s="56">
        <f>X55</f>
        <v/>
      </c>
      <c r="AP55" s="56">
        <f>Y55</f>
        <v/>
      </c>
      <c r="AQ55" s="56">
        <f>Z55</f>
        <v/>
      </c>
      <c r="AR55" s="56">
        <f>AA55</f>
        <v/>
      </c>
      <c r="AS55" s="56">
        <f>AB55</f>
        <v/>
      </c>
      <c r="AT55" s="56">
        <f>AC55</f>
        <v/>
      </c>
      <c r="AU55" s="56">
        <f>AD55</f>
        <v/>
      </c>
      <c r="AV55" s="56">
        <f>AE55</f>
        <v/>
      </c>
      <c r="AW55" s="56">
        <f>AF55</f>
        <v/>
      </c>
      <c r="AX55" s="56">
        <f>AG55</f>
        <v/>
      </c>
      <c r="AY55" s="56">
        <f>AH55</f>
        <v/>
      </c>
      <c r="AZ55" s="56">
        <f>AI55</f>
        <v/>
      </c>
      <c r="BA55" s="56">
        <f>AJ55</f>
        <v/>
      </c>
      <c r="BB55" s="65">
        <f>BA55*1.2</f>
        <v/>
      </c>
      <c r="BC55" s="66">
        <f>(1/6*(BK55^0.5)*0.8*$V$2*1000*BI55+2*BN55*BL55*0.8*$V$2*1000/BP55)/1000</f>
        <v/>
      </c>
      <c r="BD55" s="66">
        <f>IF(BR55="",BC55,(1/6*(BK55^0.5)*0.8*$V$2*1000*BI55+2*BQ55*BM55*0.8*$V$2*1000/BS55)/1000)</f>
        <v/>
      </c>
      <c r="BE55" s="44">
        <f>IF(BB55&lt;BC55,"OK",IF(BB55&lt;BD55,"OK","NG"))</f>
        <v/>
      </c>
      <c r="BF55" s="64">
        <f>(5/6*(BK55^0.5)*0.8*$V$2*1000*BI55)/1000</f>
        <v/>
      </c>
      <c r="BG55" s="42">
        <f>IF(BD55&lt;=BF55,"OK","NG")</f>
        <v/>
      </c>
      <c r="BI55" s="57" t="n"/>
      <c r="BJ55" s="75" t="n"/>
      <c r="BK55" s="33" t="n"/>
      <c r="BL55" s="34" t="n"/>
      <c r="BM55" s="34" t="n"/>
      <c r="BN55" s="34" t="n"/>
      <c r="BO55" s="68" t="n"/>
      <c r="BP55" s="69" t="n"/>
      <c r="BQ55" s="34" t="n"/>
      <c r="BR55" s="68" t="n"/>
      <c r="BS55" s="69" t="n"/>
    </row>
    <row r="56">
      <c r="C56" s="63">
        <f>C55-1</f>
        <v/>
      </c>
      <c r="D56" s="56" t="n"/>
      <c r="E56" s="53" t="n"/>
      <c r="F56" s="53" t="n"/>
      <c r="G56" s="53" t="n"/>
      <c r="H56" s="53" t="n"/>
      <c r="I56" s="53" t="n"/>
      <c r="J56" s="53" t="n"/>
      <c r="K56" s="53" t="n"/>
      <c r="L56" s="53" t="n"/>
      <c r="M56" s="53" t="n"/>
      <c r="N56" s="53" t="n"/>
      <c r="O56" s="53" t="n"/>
      <c r="P56" s="53" t="n"/>
      <c r="Q56" s="53" t="n"/>
      <c r="R56" s="53" t="n"/>
      <c r="S56" s="53" t="n"/>
      <c r="U56" s="63">
        <f>C56</f>
        <v/>
      </c>
      <c r="V56" s="64">
        <f>E56*$V$1*$V$2</f>
        <v/>
      </c>
      <c r="W56" s="64">
        <f>F56*$V$1*$V$2</f>
        <v/>
      </c>
      <c r="X56" s="64">
        <f>G56*$V$1*$V$2</f>
        <v/>
      </c>
      <c r="Y56" s="64">
        <f>H56*$V$1*$V$2</f>
        <v/>
      </c>
      <c r="Z56" s="64">
        <f>I56*$V$1*$V$2</f>
        <v/>
      </c>
      <c r="AA56" s="64">
        <f>J56*$V$1*$V$2</f>
        <v/>
      </c>
      <c r="AB56" s="64">
        <f>K56*$V$1*$V$2</f>
        <v/>
      </c>
      <c r="AC56" s="64">
        <f>L56*$V$1*$V$2</f>
        <v/>
      </c>
      <c r="AD56" s="64">
        <f>M56*$V$1*$V$2</f>
        <v/>
      </c>
      <c r="AE56" s="64">
        <f>N56*$V$1*$V$2</f>
        <v/>
      </c>
      <c r="AF56" s="64">
        <f>O56*$V$1*$V$2</f>
        <v/>
      </c>
      <c r="AG56" s="64">
        <f>P56*$V$1*$V$2</f>
        <v/>
      </c>
      <c r="AH56" s="64">
        <f>Q56*$V$1*$V$2</f>
        <v/>
      </c>
      <c r="AI56" s="64">
        <f>R56*$V$1*$V$2</f>
        <v/>
      </c>
      <c r="AJ56" s="64">
        <f>S56*$V$1*$V$2</f>
        <v/>
      </c>
      <c r="AL56" s="57">
        <f>U56</f>
        <v/>
      </c>
      <c r="AM56" s="56">
        <f>V56</f>
        <v/>
      </c>
      <c r="AN56" s="56">
        <f>W56</f>
        <v/>
      </c>
      <c r="AO56" s="56">
        <f>X56</f>
        <v/>
      </c>
      <c r="AP56" s="56">
        <f>Y56</f>
        <v/>
      </c>
      <c r="AQ56" s="56">
        <f>Z56</f>
        <v/>
      </c>
      <c r="AR56" s="56">
        <f>AA56</f>
        <v/>
      </c>
      <c r="AS56" s="56">
        <f>AB56</f>
        <v/>
      </c>
      <c r="AT56" s="56">
        <f>AC56</f>
        <v/>
      </c>
      <c r="AU56" s="56">
        <f>AD56</f>
        <v/>
      </c>
      <c r="AV56" s="56">
        <f>AE56</f>
        <v/>
      </c>
      <c r="AW56" s="56">
        <f>AF56</f>
        <v/>
      </c>
      <c r="AX56" s="56">
        <f>AG56</f>
        <v/>
      </c>
      <c r="AY56" s="56">
        <f>AH56</f>
        <v/>
      </c>
      <c r="AZ56" s="56">
        <f>AI56</f>
        <v/>
      </c>
      <c r="BA56" s="56">
        <f>AJ56</f>
        <v/>
      </c>
      <c r="BB56" s="65">
        <f>BA56*1.2</f>
        <v/>
      </c>
      <c r="BC56" s="66">
        <f>(1/6*(BK56^0.5)*0.8*$V$2*1000*BI56+2*BN56*BL56*0.8*$V$2*1000/BP56)/1000</f>
        <v/>
      </c>
      <c r="BD56" s="66">
        <f>IF(BR56="",BC56,(1/6*(BK56^0.5)*0.8*$V$2*1000*BI56+2*BQ56*BM56*0.8*$V$2*1000/BS56)/1000)</f>
        <v/>
      </c>
      <c r="BE56" s="44">
        <f>IF(BB56&lt;BC56,"OK",IF(BB56&lt;BD56,"OK","NG"))</f>
        <v/>
      </c>
      <c r="BF56" s="64">
        <f>(5/6*(BK56^0.5)*0.8*$V$2*1000*BI56)/1000</f>
        <v/>
      </c>
      <c r="BG56" s="42">
        <f>IF(BD56&lt;=BF56,"OK","NG")</f>
        <v/>
      </c>
      <c r="BI56" s="57" t="n"/>
      <c r="BJ56" s="75" t="n"/>
      <c r="BK56" s="33" t="n"/>
      <c r="BL56" s="34" t="n"/>
      <c r="BM56" s="34" t="n"/>
      <c r="BN56" s="34" t="n"/>
      <c r="BO56" s="68" t="n"/>
      <c r="BP56" s="69" t="n"/>
      <c r="BQ56" s="34" t="n"/>
      <c r="BR56" s="68" t="n"/>
      <c r="BS56" s="69" t="n"/>
    </row>
    <row r="57">
      <c r="C57" s="63">
        <f>C56-1</f>
        <v/>
      </c>
      <c r="D57" s="56" t="n"/>
      <c r="E57" s="53" t="n"/>
      <c r="F57" s="53" t="n"/>
      <c r="G57" s="53" t="n"/>
      <c r="H57" s="53" t="n"/>
      <c r="I57" s="53" t="n"/>
      <c r="J57" s="53" t="n"/>
      <c r="K57" s="53" t="n"/>
      <c r="L57" s="53" t="n"/>
      <c r="M57" s="53" t="n"/>
      <c r="N57" s="53" t="n"/>
      <c r="O57" s="53" t="n"/>
      <c r="P57" s="53" t="n"/>
      <c r="Q57" s="53" t="n"/>
      <c r="R57" s="53" t="n"/>
      <c r="S57" s="53" t="n"/>
      <c r="U57" s="63">
        <f>C57</f>
        <v/>
      </c>
      <c r="V57" s="64">
        <f>E57*$V$1*$V$2</f>
        <v/>
      </c>
      <c r="W57" s="64">
        <f>F57*$V$1*$V$2</f>
        <v/>
      </c>
      <c r="X57" s="64">
        <f>G57*$V$1*$V$2</f>
        <v/>
      </c>
      <c r="Y57" s="64">
        <f>H57*$V$1*$V$2</f>
        <v/>
      </c>
      <c r="Z57" s="64">
        <f>I57*$V$1*$V$2</f>
        <v/>
      </c>
      <c r="AA57" s="64">
        <f>J57*$V$1*$V$2</f>
        <v/>
      </c>
      <c r="AB57" s="64">
        <f>K57*$V$1*$V$2</f>
        <v/>
      </c>
      <c r="AC57" s="64">
        <f>L57*$V$1*$V$2</f>
        <v/>
      </c>
      <c r="AD57" s="64">
        <f>M57*$V$1*$V$2</f>
        <v/>
      </c>
      <c r="AE57" s="64">
        <f>N57*$V$1*$V$2</f>
        <v/>
      </c>
      <c r="AF57" s="64">
        <f>O57*$V$1*$V$2</f>
        <v/>
      </c>
      <c r="AG57" s="64">
        <f>P57*$V$1*$V$2</f>
        <v/>
      </c>
      <c r="AH57" s="64">
        <f>Q57*$V$1*$V$2</f>
        <v/>
      </c>
      <c r="AI57" s="64">
        <f>R57*$V$1*$V$2</f>
        <v/>
      </c>
      <c r="AJ57" s="64">
        <f>S57*$V$1*$V$2</f>
        <v/>
      </c>
      <c r="AL57" s="57">
        <f>U57</f>
        <v/>
      </c>
      <c r="AM57" s="56">
        <f>V57</f>
        <v/>
      </c>
      <c r="AN57" s="56">
        <f>W57</f>
        <v/>
      </c>
      <c r="AO57" s="56">
        <f>X57</f>
        <v/>
      </c>
      <c r="AP57" s="56">
        <f>Y57</f>
        <v/>
      </c>
      <c r="AQ57" s="56">
        <f>Z57</f>
        <v/>
      </c>
      <c r="AR57" s="56">
        <f>AA57</f>
        <v/>
      </c>
      <c r="AS57" s="56">
        <f>AB57</f>
        <v/>
      </c>
      <c r="AT57" s="56">
        <f>AC57</f>
        <v/>
      </c>
      <c r="AU57" s="56">
        <f>AD57</f>
        <v/>
      </c>
      <c r="AV57" s="56">
        <f>AE57</f>
        <v/>
      </c>
      <c r="AW57" s="56">
        <f>AF57</f>
        <v/>
      </c>
      <c r="AX57" s="56">
        <f>AG57</f>
        <v/>
      </c>
      <c r="AY57" s="56">
        <f>AH57</f>
        <v/>
      </c>
      <c r="AZ57" s="56">
        <f>AI57</f>
        <v/>
      </c>
      <c r="BA57" s="56">
        <f>AJ57</f>
        <v/>
      </c>
      <c r="BB57" s="65">
        <f>BA57*1.2</f>
        <v/>
      </c>
      <c r="BC57" s="66">
        <f>(1/6*(BK57^0.5)*0.8*$V$2*1000*BI57+2*BN57*BL57*0.8*$V$2*1000/BP57)/1000</f>
        <v/>
      </c>
      <c r="BD57" s="66">
        <f>IF(BR57="",BC57,(1/6*(BK57^0.5)*0.8*$V$2*1000*BI57+2*BQ57*BM57*0.8*$V$2*1000/BS57)/1000)</f>
        <v/>
      </c>
      <c r="BE57" s="44">
        <f>IF(BB57&lt;BC57,"OK",IF(BB57&lt;BD57,"OK","NG"))</f>
        <v/>
      </c>
      <c r="BF57" s="64">
        <f>(5/6*(BK57^0.5)*0.8*$V$2*1000*BI57)/1000</f>
        <v/>
      </c>
      <c r="BG57" s="42">
        <f>IF(BD57&lt;=BF57,"OK","NG")</f>
        <v/>
      </c>
      <c r="BI57" s="57" t="n"/>
      <c r="BJ57" s="75" t="n"/>
      <c r="BK57" s="33" t="n"/>
      <c r="BL57" s="34" t="n"/>
      <c r="BM57" s="34" t="n"/>
      <c r="BN57" s="34" t="n"/>
      <c r="BO57" s="68" t="n"/>
      <c r="BP57" s="69" t="n"/>
      <c r="BQ57" s="34" t="n"/>
      <c r="BR57" s="68" t="n"/>
      <c r="BS57" s="69" t="n"/>
    </row>
  </sheetData>
  <mergeCells count="2">
    <mergeCell ref="BO3:BP3"/>
    <mergeCell ref="BR3:BS3"/>
  </mergeCells>
  <pageMargins left="0.7" right="0.7" top="0.75" bottom="0.75" header="0.3" footer="0.3"/>
  <pageSetup orientation="portrait" paperSize="9" horizontalDpi="4294967295" verticalDpi="429496729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S57"/>
  <sheetViews>
    <sheetView topLeftCell="C1" zoomScale="55" zoomScaleNormal="55" workbookViewId="0">
      <selection activeCell="E4" sqref="E4:S57"/>
    </sheetView>
  </sheetViews>
  <sheetFormatPr baseColWidth="8" defaultRowHeight="17"/>
  <cols>
    <col hidden="1" width="6.33203125" customWidth="1" style="59" min="1" max="1"/>
    <col hidden="1" width="6.25" customWidth="1" style="59" min="2" max="2"/>
    <col width="6.25" customWidth="1" style="49" min="3" max="3"/>
    <col width="8" bestFit="1" customWidth="1" style="49" min="4" max="4"/>
    <col width="8.6640625" customWidth="1" style="59" min="5" max="5"/>
    <col hidden="1" width="9" customWidth="1" style="59" min="6" max="18"/>
    <col width="9" customWidth="1" style="59" min="19" max="19"/>
    <col width="5" customWidth="1" style="59" min="20" max="20"/>
    <col width="13.5" customWidth="1" style="59" min="21" max="21"/>
    <col width="9.58203125" customWidth="1" style="59" min="22" max="22"/>
    <col hidden="1" width="9.58203125" customWidth="1" style="59" min="23" max="27"/>
    <col hidden="1" width="9.58203125" customWidth="1" style="56" min="28" max="35"/>
    <col width="9.58203125" customWidth="1" style="56" min="36" max="36"/>
    <col width="8.6640625" customWidth="1" style="56" min="37" max="37"/>
    <col width="6.33203125" customWidth="1" style="56" min="38" max="38"/>
    <col width="8.6640625" customWidth="1" style="56" min="39" max="46"/>
    <col width="14.25" bestFit="1" customWidth="1" style="59" min="54" max="54"/>
    <col width="12.58203125" bestFit="1" customWidth="1" style="59" min="56" max="56"/>
    <col width="7.58203125" customWidth="1" style="59" min="57" max="59"/>
    <col width="2.75" customWidth="1" style="59" min="60" max="60"/>
    <col width="7.58203125" customWidth="1" style="59" min="61" max="63"/>
    <col hidden="1" width="7.58203125" customWidth="1" style="59" min="64" max="66"/>
    <col width="7.58203125" customWidth="1" style="59" min="67" max="68"/>
    <col hidden="1" width="7.58203125" customWidth="1" style="59" min="69" max="69"/>
  </cols>
  <sheetData>
    <row r="1">
      <c r="A1" s="1" t="n">
        <v>10</v>
      </c>
      <c r="B1" s="1" t="n">
        <v>71</v>
      </c>
      <c r="C1" s="2" t="n"/>
      <c r="D1" s="2" t="n"/>
      <c r="U1" s="3" t="inlineStr">
        <is>
          <t>벽체두께(m)</t>
        </is>
      </c>
      <c r="V1" s="4" t="n">
        <v>0.4</v>
      </c>
      <c r="BI1" s="6" t="n"/>
      <c r="BJ1" s="6" t="n"/>
    </row>
    <row r="2">
      <c r="A2" s="1" t="n">
        <v>13</v>
      </c>
      <c r="B2" s="1" t="n">
        <v>127</v>
      </c>
      <c r="C2" s="2" t="n"/>
      <c r="D2" s="2" t="n"/>
      <c r="U2" s="7" t="inlineStr">
        <is>
          <t>단위길이(m)</t>
        </is>
      </c>
      <c r="V2" s="60" t="n">
        <v>1</v>
      </c>
    </row>
    <row r="3">
      <c r="A3" s="1" t="n">
        <v>16</v>
      </c>
      <c r="B3" s="1" t="n">
        <v>199</v>
      </c>
      <c r="C3" s="54" t="inlineStr">
        <is>
          <t>STORY</t>
        </is>
      </c>
      <c r="D3" s="54" t="inlineStr">
        <is>
          <t>HEIGHT</t>
        </is>
      </c>
      <c r="E3" s="57" t="inlineStr">
        <is>
          <t>EQ1</t>
        </is>
      </c>
      <c r="F3" s="57" t="inlineStr">
        <is>
          <t>EQ2</t>
        </is>
      </c>
      <c r="G3" s="57" t="inlineStr">
        <is>
          <t>EQ3</t>
        </is>
      </c>
      <c r="H3" s="57" t="inlineStr">
        <is>
          <t>EQ4</t>
        </is>
      </c>
      <c r="I3" s="57" t="inlineStr">
        <is>
          <t>EQ5</t>
        </is>
      </c>
      <c r="J3" s="57" t="inlineStr">
        <is>
          <t>EQ6</t>
        </is>
      </c>
      <c r="K3" s="57" t="inlineStr">
        <is>
          <t>EQ7</t>
        </is>
      </c>
      <c r="L3" s="57" t="inlineStr">
        <is>
          <t>EQ8</t>
        </is>
      </c>
      <c r="M3" s="57" t="inlineStr">
        <is>
          <t>EQ9</t>
        </is>
      </c>
      <c r="N3" s="57" t="inlineStr">
        <is>
          <t>EQ10</t>
        </is>
      </c>
      <c r="O3" s="57" t="inlineStr">
        <is>
          <t>EQ11</t>
        </is>
      </c>
      <c r="P3" s="57" t="inlineStr">
        <is>
          <t>EQ12</t>
        </is>
      </c>
      <c r="Q3" s="57" t="inlineStr">
        <is>
          <t>EQ13</t>
        </is>
      </c>
      <c r="R3" s="57" t="inlineStr">
        <is>
          <t>EQ14</t>
        </is>
      </c>
      <c r="S3" s="57" t="inlineStr">
        <is>
          <t>Average</t>
        </is>
      </c>
      <c r="U3" s="57" t="inlineStr">
        <is>
          <t xml:space="preserve">Story </t>
        </is>
      </c>
      <c r="V3" s="57" t="inlineStr">
        <is>
          <t>EQ1</t>
        </is>
      </c>
      <c r="W3" s="57" t="inlineStr">
        <is>
          <t>EQ2</t>
        </is>
      </c>
      <c r="X3" s="57" t="inlineStr">
        <is>
          <t>EQ3</t>
        </is>
      </c>
      <c r="Y3" s="57" t="inlineStr">
        <is>
          <t>EQ4</t>
        </is>
      </c>
      <c r="Z3" s="57" t="inlineStr">
        <is>
          <t>EQ5</t>
        </is>
      </c>
      <c r="AA3" s="57" t="inlineStr">
        <is>
          <t>EQ6</t>
        </is>
      </c>
      <c r="AB3" s="57" t="inlineStr">
        <is>
          <t>EQ7</t>
        </is>
      </c>
      <c r="AC3" s="57" t="inlineStr">
        <is>
          <t>EQ8</t>
        </is>
      </c>
      <c r="AD3" s="57" t="inlineStr">
        <is>
          <t>EQ9</t>
        </is>
      </c>
      <c r="AE3" s="57" t="inlineStr">
        <is>
          <t>EQ10</t>
        </is>
      </c>
      <c r="AF3" s="57" t="inlineStr">
        <is>
          <t>EQ11</t>
        </is>
      </c>
      <c r="AG3" s="57" t="inlineStr">
        <is>
          <t>EQ12</t>
        </is>
      </c>
      <c r="AH3" s="57" t="inlineStr">
        <is>
          <t>EQ13</t>
        </is>
      </c>
      <c r="AI3" s="57" t="inlineStr">
        <is>
          <t>EQ14</t>
        </is>
      </c>
      <c r="AJ3" s="57" t="inlineStr">
        <is>
          <t>Average</t>
        </is>
      </c>
      <c r="AL3" s="57" t="inlineStr">
        <is>
          <t>Story</t>
        </is>
      </c>
      <c r="AM3" s="57" t="inlineStr">
        <is>
          <t>EQ1</t>
        </is>
      </c>
      <c r="AN3" s="57" t="inlineStr">
        <is>
          <t>EQ2</t>
        </is>
      </c>
      <c r="AO3" s="57" t="inlineStr">
        <is>
          <t>EQ3</t>
        </is>
      </c>
      <c r="AP3" s="57" t="inlineStr">
        <is>
          <t>EQ4</t>
        </is>
      </c>
      <c r="AQ3" s="57" t="inlineStr">
        <is>
          <t>EQ5</t>
        </is>
      </c>
      <c r="AR3" s="57" t="inlineStr">
        <is>
          <t>EQ6</t>
        </is>
      </c>
      <c r="AS3" s="57" t="inlineStr">
        <is>
          <t>EQ7</t>
        </is>
      </c>
      <c r="AT3" s="57" t="inlineStr">
        <is>
          <t>EQ8</t>
        </is>
      </c>
      <c r="AU3" s="57" t="inlineStr">
        <is>
          <t>EQ9</t>
        </is>
      </c>
      <c r="AV3" s="57" t="inlineStr">
        <is>
          <t>EQ10</t>
        </is>
      </c>
      <c r="AW3" s="57" t="inlineStr">
        <is>
          <t>EQ11</t>
        </is>
      </c>
      <c r="AX3" s="57" t="inlineStr">
        <is>
          <t>EQ12</t>
        </is>
      </c>
      <c r="AY3" s="57" t="inlineStr">
        <is>
          <t>EQ13</t>
        </is>
      </c>
      <c r="AZ3" s="57" t="inlineStr">
        <is>
          <t>EQ14</t>
        </is>
      </c>
      <c r="BA3" s="57" t="inlineStr">
        <is>
          <t>Average</t>
        </is>
      </c>
      <c r="BB3" s="58" t="inlineStr">
        <is>
          <t>1.2*Average</t>
        </is>
      </c>
      <c r="BC3" s="11" t="inlineStr">
        <is>
          <t>ØVn</t>
        </is>
      </c>
      <c r="BD3" s="11" t="inlineStr">
        <is>
          <t>ØVn(보강시)</t>
        </is>
      </c>
      <c r="BE3" s="12" t="n"/>
      <c r="BF3" s="13" t="inlineStr">
        <is>
          <t>Vnmax</t>
        </is>
      </c>
      <c r="BG3" s="12" t="n"/>
      <c r="BH3" s="49" t="n"/>
      <c r="BI3" s="57" t="inlineStr">
        <is>
          <t>THK</t>
        </is>
      </c>
      <c r="BJ3" s="57" t="inlineStr">
        <is>
          <t>층</t>
        </is>
      </c>
      <c r="BK3" s="16" t="inlineStr">
        <is>
          <t>fck</t>
        </is>
      </c>
      <c r="BL3" s="17" t="inlineStr">
        <is>
          <t>fy</t>
        </is>
      </c>
      <c r="BM3" s="17" t="inlineStr">
        <is>
          <t>f'y</t>
        </is>
      </c>
      <c r="BN3" s="57" t="inlineStr">
        <is>
          <t>As</t>
        </is>
      </c>
      <c r="BO3" s="57" t="inlineStr">
        <is>
          <t>기존배근</t>
        </is>
      </c>
      <c r="BP3" s="61" t="n"/>
      <c r="BQ3" s="57" t="inlineStr">
        <is>
          <t>As'</t>
        </is>
      </c>
      <c r="BR3" s="58" t="inlineStr">
        <is>
          <t>보강배근</t>
        </is>
      </c>
      <c r="BS3" s="61" t="n"/>
    </row>
    <row r="4">
      <c r="A4" s="1" t="n">
        <v>19</v>
      </c>
      <c r="B4" s="1" t="n">
        <v>287</v>
      </c>
      <c r="C4" s="62" t="n">
        <v>46</v>
      </c>
      <c r="D4" s="55" t="n">
        <v>74.59999999999999</v>
      </c>
      <c r="E4" s="53" t="n">
        <v>404.8366666666666</v>
      </c>
      <c r="F4" s="53" t="n">
        <v>757.3522222222222</v>
      </c>
      <c r="G4" s="53" t="n">
        <v>337.2777777777778</v>
      </c>
      <c r="H4" s="53" t="n">
        <v>665.0622222222223</v>
      </c>
      <c r="I4" s="53" t="n">
        <v>347.0044444444444</v>
      </c>
      <c r="J4" s="53" t="n">
        <v>674.0733333333333</v>
      </c>
      <c r="K4" s="20" t="n">
        <v>597.3388888888888</v>
      </c>
      <c r="L4" s="20" t="n">
        <v>424.9655555555555</v>
      </c>
      <c r="M4" s="20" t="n">
        <v>832.7422222222223</v>
      </c>
      <c r="N4" s="20" t="n">
        <v>635.3311111111111</v>
      </c>
      <c r="O4" s="20" t="n">
        <v>524.4833333333332</v>
      </c>
      <c r="P4" s="20" t="n">
        <v>583.0655555555556</v>
      </c>
      <c r="Q4" s="20" t="n">
        <v>337.9344444444445</v>
      </c>
      <c r="R4" s="20" t="n">
        <v>511.7755555555555</v>
      </c>
      <c r="S4" s="20" t="n">
        <v>545.2316666666667</v>
      </c>
      <c r="T4" s="21" t="n">
        <v>1</v>
      </c>
      <c r="U4" s="63">
        <f>C4</f>
        <v/>
      </c>
      <c r="V4" s="64">
        <f>E4*$V$1*$V$2</f>
        <v/>
      </c>
      <c r="W4" s="64">
        <f>F4*$V$1*$V$2</f>
        <v/>
      </c>
      <c r="X4" s="64">
        <f>G4*$V$1*$V$2</f>
        <v/>
      </c>
      <c r="Y4" s="64">
        <f>H4*$V$1*$V$2</f>
        <v/>
      </c>
      <c r="Z4" s="64">
        <f>I4*$V$1*$V$2</f>
        <v/>
      </c>
      <c r="AA4" s="64">
        <f>J4*$V$1*$V$2</f>
        <v/>
      </c>
      <c r="AB4" s="64">
        <f>K4*$V$1*$V$2</f>
        <v/>
      </c>
      <c r="AC4" s="64">
        <f>L4*$V$1*$V$2</f>
        <v/>
      </c>
      <c r="AD4" s="64">
        <f>M4*$V$1*$V$2</f>
        <v/>
      </c>
      <c r="AE4" s="64">
        <f>N4*$V$1*$V$2</f>
        <v/>
      </c>
      <c r="AF4" s="64">
        <f>O4*$V$1*$V$2</f>
        <v/>
      </c>
      <c r="AG4" s="64">
        <f>P4*$V$1*$V$2</f>
        <v/>
      </c>
      <c r="AH4" s="64">
        <f>Q4*$V$1*$V$2</f>
        <v/>
      </c>
      <c r="AI4" s="64">
        <f>R4*$V$1*$V$2</f>
        <v/>
      </c>
      <c r="AJ4" s="64">
        <f>S4*$V$1*$V$2</f>
        <v/>
      </c>
      <c r="AL4" s="57">
        <f>U4</f>
        <v/>
      </c>
      <c r="AM4" s="56">
        <f>V4</f>
        <v/>
      </c>
      <c r="AN4" s="56">
        <f>W4</f>
        <v/>
      </c>
      <c r="AO4" s="56">
        <f>X4</f>
        <v/>
      </c>
      <c r="AP4" s="56">
        <f>Y4</f>
        <v/>
      </c>
      <c r="AQ4" s="56">
        <f>Z4</f>
        <v/>
      </c>
      <c r="AR4" s="56">
        <f>AA4</f>
        <v/>
      </c>
      <c r="AS4" s="56">
        <f>AB4</f>
        <v/>
      </c>
      <c r="AT4" s="56">
        <f>AC4</f>
        <v/>
      </c>
      <c r="AU4" s="56">
        <f>AD4</f>
        <v/>
      </c>
      <c r="AV4" s="56">
        <f>AE4</f>
        <v/>
      </c>
      <c r="AW4" s="56">
        <f>AF4</f>
        <v/>
      </c>
      <c r="AX4" s="56">
        <f>AG4</f>
        <v/>
      </c>
      <c r="AY4" s="56">
        <f>AH4</f>
        <v/>
      </c>
      <c r="AZ4" s="56">
        <f>AI4</f>
        <v/>
      </c>
      <c r="BA4" s="56">
        <f>AJ4</f>
        <v/>
      </c>
      <c r="BB4" s="65">
        <f>BA4*1.2</f>
        <v/>
      </c>
      <c r="BC4" s="66">
        <f>(1/6*(BK4^0.5)*0.8*$V$2*1000*BI4+2*BN4*BL4*0.8*$V$2*1000/BP4)/1000</f>
        <v/>
      </c>
      <c r="BD4" s="66">
        <f>IF(BR4="",BC4,(1/6*(BK4^0.5)*0.8*$V$2*1000*BI4+2*BQ4*BM4*0.8*$V$2*1000/BS4)/1000)</f>
        <v/>
      </c>
      <c r="BE4" s="42">
        <f>IF(BB4&lt;BC4,"OK",IF(BB4&lt;BD4,"OK","NG"))</f>
        <v/>
      </c>
      <c r="BF4" s="64">
        <f>(5/6*(BK4^0.5)*0.8*$V$2*1000*BI4)/1000</f>
        <v/>
      </c>
      <c r="BG4" s="42">
        <f>IF(BD4&lt;=BF4,"OK","NG")</f>
        <v/>
      </c>
      <c r="BH4" s="42" t="n"/>
      <c r="BI4" s="57">
        <f>$V$1*1000</f>
        <v/>
      </c>
      <c r="BJ4" s="67" t="inlineStr">
        <is>
          <t>PH1</t>
        </is>
      </c>
      <c r="BK4" s="33" t="n">
        <v>24</v>
      </c>
      <c r="BL4" s="34">
        <f>IF(BO4&lt;=13,400,500)</f>
        <v/>
      </c>
      <c r="BM4" s="34">
        <f>IF(BR4&lt;=13,400,500)</f>
        <v/>
      </c>
      <c r="BN4" s="34">
        <f>VLOOKUP(BO4,$A$1:$B$4,2)</f>
        <v/>
      </c>
      <c r="BO4" s="68" t="n">
        <v>10</v>
      </c>
      <c r="BP4" s="69" t="n">
        <v>140</v>
      </c>
      <c r="BQ4" s="34">
        <f>VLOOKUP(BR4,$A$1:$B$4,2)</f>
        <v/>
      </c>
      <c r="BR4" s="70" t="n"/>
      <c r="BS4" s="71" t="n"/>
    </row>
    <row r="5">
      <c r="C5" s="63">
        <f>C4-1</f>
        <v/>
      </c>
      <c r="D5" s="56" t="n">
        <v>71.7</v>
      </c>
      <c r="E5" s="53" t="n">
        <v>359.4177777777778</v>
      </c>
      <c r="F5" s="53" t="n">
        <v>498.5744444444445</v>
      </c>
      <c r="G5" s="53" t="n">
        <v>297.3055555555555</v>
      </c>
      <c r="H5" s="53" t="n">
        <v>465.1111111111111</v>
      </c>
      <c r="I5" s="53" t="n">
        <v>305.8244444444444</v>
      </c>
      <c r="J5" s="53" t="n">
        <v>498.0500000000001</v>
      </c>
      <c r="K5" s="20" t="n">
        <v>460.8055555555555</v>
      </c>
      <c r="L5" s="20" t="n">
        <v>374.62</v>
      </c>
      <c r="M5" s="20" t="n">
        <v>551.6022222222223</v>
      </c>
      <c r="N5" s="20" t="n">
        <v>478.3388888888889</v>
      </c>
      <c r="O5" s="20" t="n">
        <v>399.3466666666666</v>
      </c>
      <c r="P5" s="20" t="n">
        <v>491.1455555555556</v>
      </c>
      <c r="Q5" s="20" t="n">
        <v>296.2122222222222</v>
      </c>
      <c r="R5" s="20" t="n">
        <v>411.5133333333334</v>
      </c>
      <c r="S5" s="20" t="n">
        <v>420.5619841269841</v>
      </c>
      <c r="T5" s="21" t="n">
        <v>2</v>
      </c>
      <c r="U5" s="63">
        <f>C5</f>
        <v/>
      </c>
      <c r="V5" s="64">
        <f>E5*$V$1*$V$2</f>
        <v/>
      </c>
      <c r="W5" s="64">
        <f>F5*$V$1*$V$2</f>
        <v/>
      </c>
      <c r="X5" s="64">
        <f>G5*$V$1*$V$2</f>
        <v/>
      </c>
      <c r="Y5" s="64">
        <f>H5*$V$1*$V$2</f>
        <v/>
      </c>
      <c r="Z5" s="64">
        <f>I5*$V$1*$V$2</f>
        <v/>
      </c>
      <c r="AA5" s="64">
        <f>J5*$V$1*$V$2</f>
        <v/>
      </c>
      <c r="AB5" s="64">
        <f>K5*$V$1*$V$2</f>
        <v/>
      </c>
      <c r="AC5" s="64">
        <f>L5*$V$1*$V$2</f>
        <v/>
      </c>
      <c r="AD5" s="64">
        <f>M5*$V$1*$V$2</f>
        <v/>
      </c>
      <c r="AE5" s="64">
        <f>N5*$V$1*$V$2</f>
        <v/>
      </c>
      <c r="AF5" s="64">
        <f>O5*$V$1*$V$2</f>
        <v/>
      </c>
      <c r="AG5" s="64">
        <f>P5*$V$1*$V$2</f>
        <v/>
      </c>
      <c r="AH5" s="64">
        <f>Q5*$V$1*$V$2</f>
        <v/>
      </c>
      <c r="AI5" s="64">
        <f>R5*$V$1*$V$2</f>
        <v/>
      </c>
      <c r="AJ5" s="64">
        <f>S5*$V$1*$V$2</f>
        <v/>
      </c>
      <c r="AL5" s="57">
        <f>U5</f>
        <v/>
      </c>
      <c r="AM5" s="56">
        <f>V5</f>
        <v/>
      </c>
      <c r="AN5" s="56">
        <f>W5</f>
        <v/>
      </c>
      <c r="AO5" s="56">
        <f>X5</f>
        <v/>
      </c>
      <c r="AP5" s="56">
        <f>Y5</f>
        <v/>
      </c>
      <c r="AQ5" s="56">
        <f>Z5</f>
        <v/>
      </c>
      <c r="AR5" s="56">
        <f>AA5</f>
        <v/>
      </c>
      <c r="AS5" s="56">
        <f>AB5</f>
        <v/>
      </c>
      <c r="AT5" s="56">
        <f>AC5</f>
        <v/>
      </c>
      <c r="AU5" s="56">
        <f>AD5</f>
        <v/>
      </c>
      <c r="AV5" s="56">
        <f>AE5</f>
        <v/>
      </c>
      <c r="AW5" s="56">
        <f>AF5</f>
        <v/>
      </c>
      <c r="AX5" s="56">
        <f>AG5</f>
        <v/>
      </c>
      <c r="AY5" s="56">
        <f>AH5</f>
        <v/>
      </c>
      <c r="AZ5" s="56">
        <f>AI5</f>
        <v/>
      </c>
      <c r="BA5" s="56">
        <f>AJ5</f>
        <v/>
      </c>
      <c r="BB5" s="65">
        <f>BA5*1.2</f>
        <v/>
      </c>
      <c r="BC5" s="66">
        <f>(1/6*(BK5^0.5)*0.8*$V$2*1000*BI5+2*BN5*BL5*0.8*$V$2*1000/BP5)/1000</f>
        <v/>
      </c>
      <c r="BD5" s="66">
        <f>IF(BR5="",BC5,(1/6*(BK5^0.5)*0.8*$V$2*1000*BI5+2*BQ5*BM5*0.8*$V$2*1000/BS5)/1000)</f>
        <v/>
      </c>
      <c r="BE5" s="42">
        <f>IF(BB5&lt;BC5,"OK",IF(BB5&lt;BD5,"OK","NG"))</f>
        <v/>
      </c>
      <c r="BF5" s="64">
        <f>(5/6*(BK5^0.5)*0.8*$V$2*1000*BI5)/1000</f>
        <v/>
      </c>
      <c r="BG5" s="42">
        <f>IF(BD5&lt;=BF5,"OK","NG")</f>
        <v/>
      </c>
      <c r="BH5" s="42" t="n"/>
      <c r="BI5" s="57">
        <f>$V$1*1000</f>
        <v/>
      </c>
      <c r="BJ5" s="67" t="inlineStr">
        <is>
          <t>RF</t>
        </is>
      </c>
      <c r="BK5" s="33" t="n">
        <v>24</v>
      </c>
      <c r="BL5" s="34">
        <f>IF(BO5&lt;=13,400,500)</f>
        <v/>
      </c>
      <c r="BM5" s="34">
        <f>IF(BR5&lt;=13,400,500)</f>
        <v/>
      </c>
      <c r="BN5" s="34">
        <f>VLOOKUP(BO5,$A$1:$B$4,2)</f>
        <v/>
      </c>
      <c r="BO5" s="68" t="n">
        <v>10</v>
      </c>
      <c r="BP5" s="69" t="n">
        <v>280</v>
      </c>
      <c r="BQ5" s="34">
        <f>VLOOKUP(BR5,$A$1:$B$4,2)</f>
        <v/>
      </c>
      <c r="BR5" s="72" t="n">
        <v>10</v>
      </c>
      <c r="BS5" s="73" t="n">
        <v>200</v>
      </c>
    </row>
    <row r="6">
      <c r="C6" s="63">
        <f>C5-1</f>
        <v/>
      </c>
      <c r="D6" s="56" t="n">
        <v>68.8</v>
      </c>
      <c r="E6" s="53" t="n">
        <v>419.2077777777778</v>
      </c>
      <c r="F6" s="53" t="n">
        <v>520.2277777777778</v>
      </c>
      <c r="G6" s="53" t="n">
        <v>313.72</v>
      </c>
      <c r="H6" s="53" t="n">
        <v>478.4777777777778</v>
      </c>
      <c r="I6" s="53" t="n">
        <v>330.8744444444444</v>
      </c>
      <c r="J6" s="53" t="n">
        <v>544.5222222222222</v>
      </c>
      <c r="K6" s="20" t="n">
        <v>476.5766666666666</v>
      </c>
      <c r="L6" s="20" t="n">
        <v>378.3833333333333</v>
      </c>
      <c r="M6" s="20" t="n">
        <v>571.9933333333333</v>
      </c>
      <c r="N6" s="20" t="n">
        <v>493.2866666666666</v>
      </c>
      <c r="O6" s="20" t="n">
        <v>411.1133333333333</v>
      </c>
      <c r="P6" s="20" t="n">
        <v>510.8222222222222</v>
      </c>
      <c r="Q6" s="20" t="n">
        <v>320.5488888888888</v>
      </c>
      <c r="R6" s="20" t="n">
        <v>434.6622222222223</v>
      </c>
      <c r="S6" s="20" t="n">
        <v>443.172619047619</v>
      </c>
      <c r="T6" s="21" t="n">
        <v>3</v>
      </c>
      <c r="U6" s="63">
        <f>C6</f>
        <v/>
      </c>
      <c r="V6" s="64">
        <f>E6*$V$1*$V$2</f>
        <v/>
      </c>
      <c r="W6" s="64">
        <f>F6*$V$1*$V$2</f>
        <v/>
      </c>
      <c r="X6" s="64">
        <f>G6*$V$1*$V$2</f>
        <v/>
      </c>
      <c r="Y6" s="64">
        <f>H6*$V$1*$V$2</f>
        <v/>
      </c>
      <c r="Z6" s="64">
        <f>I6*$V$1*$V$2</f>
        <v/>
      </c>
      <c r="AA6" s="64">
        <f>J6*$V$1*$V$2</f>
        <v/>
      </c>
      <c r="AB6" s="64">
        <f>K6*$V$1*$V$2</f>
        <v/>
      </c>
      <c r="AC6" s="64">
        <f>L6*$V$1*$V$2</f>
        <v/>
      </c>
      <c r="AD6" s="64">
        <f>M6*$V$1*$V$2</f>
        <v/>
      </c>
      <c r="AE6" s="64">
        <f>N6*$V$1*$V$2</f>
        <v/>
      </c>
      <c r="AF6" s="64">
        <f>O6*$V$1*$V$2</f>
        <v/>
      </c>
      <c r="AG6" s="64">
        <f>P6*$V$1*$V$2</f>
        <v/>
      </c>
      <c r="AH6" s="64">
        <f>Q6*$V$1*$V$2</f>
        <v/>
      </c>
      <c r="AI6" s="64">
        <f>R6*$V$1*$V$2</f>
        <v/>
      </c>
      <c r="AJ6" s="64">
        <f>S6*$V$1*$V$2</f>
        <v/>
      </c>
      <c r="AL6" s="57">
        <f>U6</f>
        <v/>
      </c>
      <c r="AM6" s="56">
        <f>V6</f>
        <v/>
      </c>
      <c r="AN6" s="56">
        <f>W6</f>
        <v/>
      </c>
      <c r="AO6" s="56">
        <f>X6</f>
        <v/>
      </c>
      <c r="AP6" s="56">
        <f>Y6</f>
        <v/>
      </c>
      <c r="AQ6" s="56">
        <f>Z6</f>
        <v/>
      </c>
      <c r="AR6" s="56">
        <f>AA6</f>
        <v/>
      </c>
      <c r="AS6" s="56">
        <f>AB6</f>
        <v/>
      </c>
      <c r="AT6" s="56">
        <f>AC6</f>
        <v/>
      </c>
      <c r="AU6" s="56">
        <f>AD6</f>
        <v/>
      </c>
      <c r="AV6" s="56">
        <f>AE6</f>
        <v/>
      </c>
      <c r="AW6" s="56">
        <f>AF6</f>
        <v/>
      </c>
      <c r="AX6" s="56">
        <f>AG6</f>
        <v/>
      </c>
      <c r="AY6" s="56">
        <f>AH6</f>
        <v/>
      </c>
      <c r="AZ6" s="56">
        <f>AI6</f>
        <v/>
      </c>
      <c r="BA6" s="56">
        <f>AJ6</f>
        <v/>
      </c>
      <c r="BB6" s="65">
        <f>BA6*1.2</f>
        <v/>
      </c>
      <c r="BC6" s="66">
        <f>(1/6*(BK6^0.5)*0.8*$V$2*1000*BI6+2*BN6*BL6*0.8*$V$2*1000/BP6)/1000</f>
        <v/>
      </c>
      <c r="BD6" s="66">
        <f>IF(BR6="",BC6,(1/6*(BK6^0.5)*0.8*$V$2*1000*BI6+2*BQ6*BM6*0.8*$V$2*1000/BS6)/1000)</f>
        <v/>
      </c>
      <c r="BE6" s="42">
        <f>IF(BB6&lt;BC6,"OK",IF(BB6&lt;BD6,"OK","NG"))</f>
        <v/>
      </c>
      <c r="BF6" s="64">
        <f>(5/6*(BK6^0.5)*0.8*$V$2*1000*BI6)/1000</f>
        <v/>
      </c>
      <c r="BG6" s="42">
        <f>IF(BD6&lt;=BF6,"OK","NG")</f>
        <v/>
      </c>
      <c r="BH6" s="42" t="n"/>
      <c r="BI6" s="57">
        <f>$V$1*1000</f>
        <v/>
      </c>
      <c r="BJ6" s="67">
        <f>AL6</f>
        <v/>
      </c>
      <c r="BK6" s="33" t="n">
        <v>24</v>
      </c>
      <c r="BL6" s="34">
        <f>IF(BO6&lt;=13,400,500)</f>
        <v/>
      </c>
      <c r="BM6" s="34">
        <f>IF(BR6&lt;=13,400,500)</f>
        <v/>
      </c>
      <c r="BN6" s="34">
        <f>VLOOKUP(BO6,$A$1:$B$4,2)</f>
        <v/>
      </c>
      <c r="BO6" s="68" t="n">
        <v>10</v>
      </c>
      <c r="BP6" s="69" t="n">
        <v>280</v>
      </c>
      <c r="BQ6" s="34">
        <f>VLOOKUP(BR6,$A$1:$B$4,2)</f>
        <v/>
      </c>
      <c r="BR6" s="72" t="n">
        <v>10</v>
      </c>
      <c r="BS6" s="73" t="n">
        <v>200</v>
      </c>
    </row>
    <row r="7">
      <c r="C7" s="63">
        <f>C6-1</f>
        <v/>
      </c>
      <c r="D7" s="56" t="n">
        <v>65.90000000000001</v>
      </c>
      <c r="E7" s="53" t="n">
        <v>430.1022222222222</v>
      </c>
      <c r="F7" s="53" t="n">
        <v>533.7233333333332</v>
      </c>
      <c r="G7" s="53" t="n">
        <v>325.7522222222223</v>
      </c>
      <c r="H7" s="53" t="n">
        <v>487.3722222222223</v>
      </c>
      <c r="I7" s="53" t="n">
        <v>342.7588888888889</v>
      </c>
      <c r="J7" s="53" t="n">
        <v>594.5855555555556</v>
      </c>
      <c r="K7" s="20" t="n">
        <v>491.4377777777779</v>
      </c>
      <c r="L7" s="20" t="n">
        <v>388.5744444444444</v>
      </c>
      <c r="M7" s="20" t="n">
        <v>605.73</v>
      </c>
      <c r="N7" s="20" t="n">
        <v>498.0188888888889</v>
      </c>
      <c r="O7" s="20" t="n">
        <v>426.89</v>
      </c>
      <c r="P7" s="20" t="n">
        <v>526.6999999999999</v>
      </c>
      <c r="Q7" s="20" t="n">
        <v>342.2788888888888</v>
      </c>
      <c r="R7" s="20" t="n">
        <v>446.4811111111111</v>
      </c>
      <c r="S7" s="20" t="n">
        <v>460.0289682539683</v>
      </c>
      <c r="T7" s="21" t="n">
        <v>4</v>
      </c>
      <c r="U7" s="63">
        <f>C7</f>
        <v/>
      </c>
      <c r="V7" s="64">
        <f>E7*$V$1*$V$2</f>
        <v/>
      </c>
      <c r="W7" s="64">
        <f>F7*$V$1*$V$2</f>
        <v/>
      </c>
      <c r="X7" s="64">
        <f>G7*$V$1*$V$2</f>
        <v/>
      </c>
      <c r="Y7" s="64">
        <f>H7*$V$1*$V$2</f>
        <v/>
      </c>
      <c r="Z7" s="64">
        <f>I7*$V$1*$V$2</f>
        <v/>
      </c>
      <c r="AA7" s="64">
        <f>J7*$V$1*$V$2</f>
        <v/>
      </c>
      <c r="AB7" s="64">
        <f>K7*$V$1*$V$2</f>
        <v/>
      </c>
      <c r="AC7" s="64">
        <f>L7*$V$1*$V$2</f>
        <v/>
      </c>
      <c r="AD7" s="64">
        <f>M7*$V$1*$V$2</f>
        <v/>
      </c>
      <c r="AE7" s="64">
        <f>N7*$V$1*$V$2</f>
        <v/>
      </c>
      <c r="AF7" s="64">
        <f>O7*$V$1*$V$2</f>
        <v/>
      </c>
      <c r="AG7" s="64">
        <f>P7*$V$1*$V$2</f>
        <v/>
      </c>
      <c r="AH7" s="64">
        <f>Q7*$V$1*$V$2</f>
        <v/>
      </c>
      <c r="AI7" s="64">
        <f>R7*$V$1*$V$2</f>
        <v/>
      </c>
      <c r="AJ7" s="64">
        <f>S7*$V$1*$V$2</f>
        <v/>
      </c>
      <c r="AL7" s="57">
        <f>U7</f>
        <v/>
      </c>
      <c r="AM7" s="56">
        <f>V7</f>
        <v/>
      </c>
      <c r="AN7" s="56">
        <f>W7</f>
        <v/>
      </c>
      <c r="AO7" s="56">
        <f>X7</f>
        <v/>
      </c>
      <c r="AP7" s="56">
        <f>Y7</f>
        <v/>
      </c>
      <c r="AQ7" s="56">
        <f>Z7</f>
        <v/>
      </c>
      <c r="AR7" s="56">
        <f>AA7</f>
        <v/>
      </c>
      <c r="AS7" s="56">
        <f>AB7</f>
        <v/>
      </c>
      <c r="AT7" s="56">
        <f>AC7</f>
        <v/>
      </c>
      <c r="AU7" s="56">
        <f>AD7</f>
        <v/>
      </c>
      <c r="AV7" s="56">
        <f>AE7</f>
        <v/>
      </c>
      <c r="AW7" s="56">
        <f>AF7</f>
        <v/>
      </c>
      <c r="AX7" s="56">
        <f>AG7</f>
        <v/>
      </c>
      <c r="AY7" s="56">
        <f>AH7</f>
        <v/>
      </c>
      <c r="AZ7" s="56">
        <f>AI7</f>
        <v/>
      </c>
      <c r="BA7" s="56">
        <f>AJ7</f>
        <v/>
      </c>
      <c r="BB7" s="65">
        <f>BA7*1.2</f>
        <v/>
      </c>
      <c r="BC7" s="66">
        <f>(1/6*(BK7^0.5)*0.8*$V$2*1000*BI7+2*BN7*BL7*0.8*$V$2*1000/BP7)/1000</f>
        <v/>
      </c>
      <c r="BD7" s="66">
        <f>IF(BR7="",BC7,(1/6*(BK7^0.5)*0.8*$V$2*1000*BI7+2*BQ7*BM7*0.8*$V$2*1000/BS7)/1000)</f>
        <v/>
      </c>
      <c r="BE7" s="42">
        <f>IF(BB7&lt;BC7,"OK",IF(BB7&lt;BD7,"OK","NG"))</f>
        <v/>
      </c>
      <c r="BF7" s="64">
        <f>(5/6*(BK7^0.5)*0.8*$V$2*1000*BI7)/1000</f>
        <v/>
      </c>
      <c r="BG7" s="42">
        <f>IF(BD7&lt;=BF7,"OK","NG")</f>
        <v/>
      </c>
      <c r="BH7" s="42" t="n"/>
      <c r="BI7" s="57">
        <f>$V$1*1000</f>
        <v/>
      </c>
      <c r="BJ7" s="67">
        <f>AL7</f>
        <v/>
      </c>
      <c r="BK7" s="33" t="n">
        <v>24</v>
      </c>
      <c r="BL7" s="34">
        <f>IF(BO7&lt;=13,400,500)</f>
        <v/>
      </c>
      <c r="BM7" s="34">
        <f>IF(BR7&lt;=13,400,500)</f>
        <v/>
      </c>
      <c r="BN7" s="34">
        <f>VLOOKUP(BO7,$A$1:$B$4,2)</f>
        <v/>
      </c>
      <c r="BO7" s="68" t="n">
        <v>10</v>
      </c>
      <c r="BP7" s="69" t="n">
        <v>280</v>
      </c>
      <c r="BQ7" s="34">
        <f>VLOOKUP(BR7,$A$1:$B$4,2)</f>
        <v/>
      </c>
      <c r="BR7" s="72" t="n">
        <v>10</v>
      </c>
      <c r="BS7" s="73" t="n">
        <v>200</v>
      </c>
    </row>
    <row r="8">
      <c r="C8" s="63">
        <f>C7-1</f>
        <v/>
      </c>
      <c r="D8" s="56" t="n">
        <v>63</v>
      </c>
      <c r="E8" s="53" t="n">
        <v>409.95</v>
      </c>
      <c r="F8" s="53" t="n">
        <v>546.9022222222222</v>
      </c>
      <c r="G8" s="53" t="n">
        <v>340.6522222222222</v>
      </c>
      <c r="H8" s="53" t="n">
        <v>495.7666666666667</v>
      </c>
      <c r="I8" s="53" t="n">
        <v>354.7144444444444</v>
      </c>
      <c r="J8" s="53" t="n">
        <v>630.6411111111111</v>
      </c>
      <c r="K8" s="20" t="n">
        <v>508.0022222222221</v>
      </c>
      <c r="L8" s="20" t="n">
        <v>404.1355555555555</v>
      </c>
      <c r="M8" s="20" t="n">
        <v>640.4822222222223</v>
      </c>
      <c r="N8" s="20" t="n">
        <v>479.2088888888889</v>
      </c>
      <c r="O8" s="20" t="n">
        <v>439.2433333333333</v>
      </c>
      <c r="P8" s="20" t="n">
        <v>540.8255555555556</v>
      </c>
      <c r="Q8" s="20" t="n">
        <v>365.6388888888889</v>
      </c>
      <c r="R8" s="20" t="n">
        <v>458.1644444444445</v>
      </c>
      <c r="S8" s="20" t="n">
        <v>472.451984126984</v>
      </c>
      <c r="T8" s="21" t="n">
        <v>5</v>
      </c>
      <c r="U8" s="63">
        <f>C8</f>
        <v/>
      </c>
      <c r="V8" s="64">
        <f>E8*$V$1*$V$2</f>
        <v/>
      </c>
      <c r="W8" s="64">
        <f>F8*$V$1*$V$2</f>
        <v/>
      </c>
      <c r="X8" s="64">
        <f>G8*$V$1*$V$2</f>
        <v/>
      </c>
      <c r="Y8" s="64">
        <f>H8*$V$1*$V$2</f>
        <v/>
      </c>
      <c r="Z8" s="64">
        <f>I8*$V$1*$V$2</f>
        <v/>
      </c>
      <c r="AA8" s="64">
        <f>J8*$V$1*$V$2</f>
        <v/>
      </c>
      <c r="AB8" s="64">
        <f>K8*$V$1*$V$2</f>
        <v/>
      </c>
      <c r="AC8" s="64">
        <f>L8*$V$1*$V$2</f>
        <v/>
      </c>
      <c r="AD8" s="64">
        <f>M8*$V$1*$V$2</f>
        <v/>
      </c>
      <c r="AE8" s="64">
        <f>N8*$V$1*$V$2</f>
        <v/>
      </c>
      <c r="AF8" s="64">
        <f>O8*$V$1*$V$2</f>
        <v/>
      </c>
      <c r="AG8" s="64">
        <f>P8*$V$1*$V$2</f>
        <v/>
      </c>
      <c r="AH8" s="64">
        <f>Q8*$V$1*$V$2</f>
        <v/>
      </c>
      <c r="AI8" s="64">
        <f>R8*$V$1*$V$2</f>
        <v/>
      </c>
      <c r="AJ8" s="64">
        <f>S8*$V$1*$V$2</f>
        <v/>
      </c>
      <c r="AL8" s="57">
        <f>U8</f>
        <v/>
      </c>
      <c r="AM8" s="56">
        <f>V8</f>
        <v/>
      </c>
      <c r="AN8" s="56">
        <f>W8</f>
        <v/>
      </c>
      <c r="AO8" s="56">
        <f>X8</f>
        <v/>
      </c>
      <c r="AP8" s="56">
        <f>Y8</f>
        <v/>
      </c>
      <c r="AQ8" s="56">
        <f>Z8</f>
        <v/>
      </c>
      <c r="AR8" s="56">
        <f>AA8</f>
        <v/>
      </c>
      <c r="AS8" s="56">
        <f>AB8</f>
        <v/>
      </c>
      <c r="AT8" s="56">
        <f>AC8</f>
        <v/>
      </c>
      <c r="AU8" s="56">
        <f>AD8</f>
        <v/>
      </c>
      <c r="AV8" s="56">
        <f>AE8</f>
        <v/>
      </c>
      <c r="AW8" s="56">
        <f>AF8</f>
        <v/>
      </c>
      <c r="AX8" s="56">
        <f>AG8</f>
        <v/>
      </c>
      <c r="AY8" s="56">
        <f>AH8</f>
        <v/>
      </c>
      <c r="AZ8" s="56">
        <f>AI8</f>
        <v/>
      </c>
      <c r="BA8" s="56">
        <f>AJ8</f>
        <v/>
      </c>
      <c r="BB8" s="65">
        <f>BA8*1.2</f>
        <v/>
      </c>
      <c r="BC8" s="66">
        <f>(1/6*(BK8^0.5)*0.8*$V$2*1000*BI8+2*BN8*BL8*0.8*$V$2*1000/BP8)/1000</f>
        <v/>
      </c>
      <c r="BD8" s="66">
        <f>IF(BR8="",BC8,(1/6*(BK8^0.5)*0.8*$V$2*1000*BI8+2*BQ8*BM8*0.8*$V$2*1000/BS8)/1000)</f>
        <v/>
      </c>
      <c r="BE8" s="42">
        <f>IF(BB8&lt;BC8,"OK",IF(BB8&lt;BD8,"OK","NG"))</f>
        <v/>
      </c>
      <c r="BF8" s="64">
        <f>(5/6*(BK8^0.5)*0.8*$V$2*1000*BI8)/1000</f>
        <v/>
      </c>
      <c r="BG8" s="42">
        <f>IF(BD8&lt;=BF8,"OK","NG")</f>
        <v/>
      </c>
      <c r="BH8" s="42" t="n"/>
      <c r="BI8" s="57">
        <f>$V$1*1000</f>
        <v/>
      </c>
      <c r="BJ8" s="67">
        <f>AL8</f>
        <v/>
      </c>
      <c r="BK8" s="33" t="n">
        <v>24</v>
      </c>
      <c r="BL8" s="34">
        <f>IF(BO8&lt;=13,400,500)</f>
        <v/>
      </c>
      <c r="BM8" s="34">
        <f>IF(BR8&lt;=13,400,500)</f>
        <v/>
      </c>
      <c r="BN8" s="34">
        <f>VLOOKUP(BO8,$A$1:$B$4,2)</f>
        <v/>
      </c>
      <c r="BO8" s="68" t="n">
        <v>10</v>
      </c>
      <c r="BP8" s="69" t="n">
        <v>280</v>
      </c>
      <c r="BQ8" s="34">
        <f>VLOOKUP(BR8,$A$1:$B$4,2)</f>
        <v/>
      </c>
      <c r="BR8" s="72" t="n">
        <v>10</v>
      </c>
      <c r="BS8" s="73" t="n">
        <v>200</v>
      </c>
    </row>
    <row r="9">
      <c r="C9" s="63">
        <f>C8-1</f>
        <v/>
      </c>
      <c r="D9" s="56" t="n">
        <v>60.1</v>
      </c>
      <c r="E9" s="53" t="n">
        <v>399.5155555555555</v>
      </c>
      <c r="F9" s="53" t="n">
        <v>555.1488888888888</v>
      </c>
      <c r="G9" s="53" t="n">
        <v>360.2322222222222</v>
      </c>
      <c r="H9" s="53" t="n">
        <v>502.0088888888889</v>
      </c>
      <c r="I9" s="53" t="n">
        <v>368.75</v>
      </c>
      <c r="J9" s="53" t="n">
        <v>644.2888888888888</v>
      </c>
      <c r="K9" s="20" t="n">
        <v>515.2677777777777</v>
      </c>
      <c r="L9" s="20" t="n">
        <v>408.62</v>
      </c>
      <c r="M9" s="20" t="n">
        <v>608.63</v>
      </c>
      <c r="N9" s="20" t="n">
        <v>476.2488888888889</v>
      </c>
      <c r="O9" s="20" t="n">
        <v>451.0333333333334</v>
      </c>
      <c r="P9" s="20" t="n">
        <v>567.5755555555556</v>
      </c>
      <c r="Q9" s="20" t="n">
        <v>388.8266666666667</v>
      </c>
      <c r="R9" s="20" t="n">
        <v>464.9188888888888</v>
      </c>
      <c r="S9" s="20" t="n">
        <v>479.3618253968253</v>
      </c>
      <c r="T9" s="21" t="n">
        <v>6</v>
      </c>
      <c r="U9" s="63">
        <f>C9</f>
        <v/>
      </c>
      <c r="V9" s="64">
        <f>E9*$V$1*$V$2</f>
        <v/>
      </c>
      <c r="W9" s="64">
        <f>F9*$V$1*$V$2</f>
        <v/>
      </c>
      <c r="X9" s="64">
        <f>G9*$V$1*$V$2</f>
        <v/>
      </c>
      <c r="Y9" s="64">
        <f>H9*$V$1*$V$2</f>
        <v/>
      </c>
      <c r="Z9" s="64">
        <f>I9*$V$1*$V$2</f>
        <v/>
      </c>
      <c r="AA9" s="64">
        <f>J9*$V$1*$V$2</f>
        <v/>
      </c>
      <c r="AB9" s="64">
        <f>K9*$V$1*$V$2</f>
        <v/>
      </c>
      <c r="AC9" s="64">
        <f>L9*$V$1*$V$2</f>
        <v/>
      </c>
      <c r="AD9" s="64">
        <f>M9*$V$1*$V$2</f>
        <v/>
      </c>
      <c r="AE9" s="64">
        <f>N9*$V$1*$V$2</f>
        <v/>
      </c>
      <c r="AF9" s="64">
        <f>O9*$V$1*$V$2</f>
        <v/>
      </c>
      <c r="AG9" s="64">
        <f>P9*$V$1*$V$2</f>
        <v/>
      </c>
      <c r="AH9" s="64">
        <f>Q9*$V$1*$V$2</f>
        <v/>
      </c>
      <c r="AI9" s="64">
        <f>R9*$V$1*$V$2</f>
        <v/>
      </c>
      <c r="AJ9" s="64">
        <f>S9*$V$1*$V$2</f>
        <v/>
      </c>
      <c r="AL9" s="57">
        <f>U9</f>
        <v/>
      </c>
      <c r="AM9" s="56">
        <f>V9</f>
        <v/>
      </c>
      <c r="AN9" s="56">
        <f>W9</f>
        <v/>
      </c>
      <c r="AO9" s="56">
        <f>X9</f>
        <v/>
      </c>
      <c r="AP9" s="56">
        <f>Y9</f>
        <v/>
      </c>
      <c r="AQ9" s="56">
        <f>Z9</f>
        <v/>
      </c>
      <c r="AR9" s="56">
        <f>AA9</f>
        <v/>
      </c>
      <c r="AS9" s="56">
        <f>AB9</f>
        <v/>
      </c>
      <c r="AT9" s="56">
        <f>AC9</f>
        <v/>
      </c>
      <c r="AU9" s="56">
        <f>AD9</f>
        <v/>
      </c>
      <c r="AV9" s="56">
        <f>AE9</f>
        <v/>
      </c>
      <c r="AW9" s="56">
        <f>AF9</f>
        <v/>
      </c>
      <c r="AX9" s="56">
        <f>AG9</f>
        <v/>
      </c>
      <c r="AY9" s="56">
        <f>AH9</f>
        <v/>
      </c>
      <c r="AZ9" s="56">
        <f>AI9</f>
        <v/>
      </c>
      <c r="BA9" s="56">
        <f>AJ9</f>
        <v/>
      </c>
      <c r="BB9" s="65">
        <f>BA9*1.2</f>
        <v/>
      </c>
      <c r="BC9" s="66">
        <f>(1/6*(BK9^0.5)*0.8*$V$2*1000*BI9+2*BN9*BL9*0.8*$V$2*1000/BP9)/1000</f>
        <v/>
      </c>
      <c r="BD9" s="66">
        <f>IF(BR9="",BC9,(1/6*(BK9^0.5)*0.8*$V$2*1000*BI9+2*BQ9*BM9*0.8*$V$2*1000/BS9)/1000)</f>
        <v/>
      </c>
      <c r="BE9" s="42">
        <f>IF(BB9&lt;BC9,"OK",IF(BB9&lt;BD9,"OK","NG"))</f>
        <v/>
      </c>
      <c r="BF9" s="64">
        <f>(5/6*(BK9^0.5)*0.8*$V$2*1000*BI9)/1000</f>
        <v/>
      </c>
      <c r="BG9" s="42">
        <f>IF(BD9&lt;=BF9,"OK","NG")</f>
        <v/>
      </c>
      <c r="BH9" s="42" t="n"/>
      <c r="BI9" s="57">
        <f>$V$1*1000</f>
        <v/>
      </c>
      <c r="BJ9" s="67">
        <f>AL9</f>
        <v/>
      </c>
      <c r="BK9" s="33" t="n">
        <v>24</v>
      </c>
      <c r="BL9" s="34">
        <f>IF(BO9&lt;=13,400,500)</f>
        <v/>
      </c>
      <c r="BM9" s="34">
        <f>IF(BR9&lt;=13,400,500)</f>
        <v/>
      </c>
      <c r="BN9" s="34">
        <f>VLOOKUP(BO9,$A$1:$B$4,2)</f>
        <v/>
      </c>
      <c r="BO9" s="68" t="n">
        <v>10</v>
      </c>
      <c r="BP9" s="69" t="n">
        <v>280</v>
      </c>
      <c r="BQ9" s="34">
        <f>VLOOKUP(BR9,$A$1:$B$4,2)</f>
        <v/>
      </c>
      <c r="BR9" s="72" t="n">
        <v>10</v>
      </c>
      <c r="BS9" s="73" t="n">
        <v>200</v>
      </c>
    </row>
    <row r="10">
      <c r="C10" s="63">
        <f>C9-1</f>
        <v/>
      </c>
      <c r="D10" s="56" t="n">
        <v>57.2</v>
      </c>
      <c r="E10" s="53" t="n">
        <v>435.8444444444445</v>
      </c>
      <c r="F10" s="53" t="n">
        <v>570.2611111111112</v>
      </c>
      <c r="G10" s="53" t="n">
        <v>384.4633333333334</v>
      </c>
      <c r="H10" s="53" t="n">
        <v>505.8</v>
      </c>
      <c r="I10" s="53" t="n">
        <v>383.98</v>
      </c>
      <c r="J10" s="53" t="n">
        <v>649.5844444444444</v>
      </c>
      <c r="K10" s="20" t="n">
        <v>543.3533333333332</v>
      </c>
      <c r="L10" s="20" t="n">
        <v>412.9833333333333</v>
      </c>
      <c r="M10" s="20" t="n">
        <v>621.7344444444444</v>
      </c>
      <c r="N10" s="20" t="n">
        <v>485.6311111111111</v>
      </c>
      <c r="O10" s="20" t="n">
        <v>462.1111111111111</v>
      </c>
      <c r="P10" s="20" t="n">
        <v>582.9722222222223</v>
      </c>
      <c r="Q10" s="20" t="n">
        <v>401.1333333333333</v>
      </c>
      <c r="R10" s="20" t="n">
        <v>465.3111111111111</v>
      </c>
      <c r="S10" s="20" t="n">
        <v>493.2259523809524</v>
      </c>
      <c r="T10" s="21" t="n">
        <v>7</v>
      </c>
      <c r="U10" s="63">
        <f>C10</f>
        <v/>
      </c>
      <c r="V10" s="64">
        <f>E10*$V$1*$V$2</f>
        <v/>
      </c>
      <c r="W10" s="64">
        <f>F10*$V$1*$V$2</f>
        <v/>
      </c>
      <c r="X10" s="64">
        <f>G10*$V$1*$V$2</f>
        <v/>
      </c>
      <c r="Y10" s="64">
        <f>H10*$V$1*$V$2</f>
        <v/>
      </c>
      <c r="Z10" s="64">
        <f>I10*$V$1*$V$2</f>
        <v/>
      </c>
      <c r="AA10" s="64">
        <f>J10*$V$1*$V$2</f>
        <v/>
      </c>
      <c r="AB10" s="64">
        <f>K10*$V$1*$V$2</f>
        <v/>
      </c>
      <c r="AC10" s="64">
        <f>L10*$V$1*$V$2</f>
        <v/>
      </c>
      <c r="AD10" s="64">
        <f>M10*$V$1*$V$2</f>
        <v/>
      </c>
      <c r="AE10" s="64">
        <f>N10*$V$1*$V$2</f>
        <v/>
      </c>
      <c r="AF10" s="64">
        <f>O10*$V$1*$V$2</f>
        <v/>
      </c>
      <c r="AG10" s="64">
        <f>P10*$V$1*$V$2</f>
        <v/>
      </c>
      <c r="AH10" s="64">
        <f>Q10*$V$1*$V$2</f>
        <v/>
      </c>
      <c r="AI10" s="64">
        <f>R10*$V$1*$V$2</f>
        <v/>
      </c>
      <c r="AJ10" s="64">
        <f>S10*$V$1*$V$2</f>
        <v/>
      </c>
      <c r="AL10" s="57">
        <f>U10</f>
        <v/>
      </c>
      <c r="AM10" s="56">
        <f>V10</f>
        <v/>
      </c>
      <c r="AN10" s="56">
        <f>W10</f>
        <v/>
      </c>
      <c r="AO10" s="56">
        <f>X10</f>
        <v/>
      </c>
      <c r="AP10" s="56">
        <f>Y10</f>
        <v/>
      </c>
      <c r="AQ10" s="56">
        <f>Z10</f>
        <v/>
      </c>
      <c r="AR10" s="56">
        <f>AA10</f>
        <v/>
      </c>
      <c r="AS10" s="56">
        <f>AB10</f>
        <v/>
      </c>
      <c r="AT10" s="56">
        <f>AC10</f>
        <v/>
      </c>
      <c r="AU10" s="56">
        <f>AD10</f>
        <v/>
      </c>
      <c r="AV10" s="56">
        <f>AE10</f>
        <v/>
      </c>
      <c r="AW10" s="56">
        <f>AF10</f>
        <v/>
      </c>
      <c r="AX10" s="56">
        <f>AG10</f>
        <v/>
      </c>
      <c r="AY10" s="56">
        <f>AH10</f>
        <v/>
      </c>
      <c r="AZ10" s="56">
        <f>AI10</f>
        <v/>
      </c>
      <c r="BA10" s="56">
        <f>AJ10</f>
        <v/>
      </c>
      <c r="BB10" s="65">
        <f>BA10*1.2</f>
        <v/>
      </c>
      <c r="BC10" s="66">
        <f>(1/6*(BK10^0.5)*0.8*$V$2*1000*BI10+2*BN10*BL10*0.8*$V$2*1000/BP10)/1000</f>
        <v/>
      </c>
      <c r="BD10" s="66">
        <f>IF(BR10="",BC10,(1/6*(BK10^0.5)*0.8*$V$2*1000*BI10+2*BQ10*BM10*0.8*$V$2*1000/BS10)/1000)</f>
        <v/>
      </c>
      <c r="BE10" s="42">
        <f>IF(BB10&lt;BC10,"OK",IF(BB10&lt;BD10,"OK","NG"))</f>
        <v/>
      </c>
      <c r="BF10" s="64">
        <f>(5/6*(BK10^0.5)*0.8*$V$2*1000*BI10)/1000</f>
        <v/>
      </c>
      <c r="BG10" s="42">
        <f>IF(BD10&lt;=BF10,"OK","NG")</f>
        <v/>
      </c>
      <c r="BH10" s="42" t="n"/>
      <c r="BI10" s="57">
        <f>$V$1*1000</f>
        <v/>
      </c>
      <c r="BJ10" s="67">
        <f>AL10</f>
        <v/>
      </c>
      <c r="BK10" s="33" t="n">
        <v>24</v>
      </c>
      <c r="BL10" s="34">
        <f>IF(BO10&lt;=13,400,500)</f>
        <v/>
      </c>
      <c r="BM10" s="34">
        <f>IF(BR10&lt;=13,400,500)</f>
        <v/>
      </c>
      <c r="BN10" s="34">
        <f>VLOOKUP(BO10,$A$1:$B$4,2)</f>
        <v/>
      </c>
      <c r="BO10" s="68" t="n">
        <v>10</v>
      </c>
      <c r="BP10" s="69" t="n">
        <v>280</v>
      </c>
      <c r="BQ10" s="34">
        <f>VLOOKUP(BR10,$A$1:$B$4,2)</f>
        <v/>
      </c>
      <c r="BR10" s="72" t="n">
        <v>10</v>
      </c>
      <c r="BS10" s="73" t="n">
        <v>200</v>
      </c>
    </row>
    <row r="11">
      <c r="C11" s="63">
        <f>C10-1</f>
        <v/>
      </c>
      <c r="D11" s="56" t="n">
        <v>54.3</v>
      </c>
      <c r="E11" s="53" t="n">
        <v>429.5155555555555</v>
      </c>
      <c r="F11" s="53" t="n">
        <v>627.6077777777778</v>
      </c>
      <c r="G11" s="53" t="n">
        <v>407.1288888888888</v>
      </c>
      <c r="H11" s="53" t="n">
        <v>508.0855555555556</v>
      </c>
      <c r="I11" s="53" t="n">
        <v>385.2422222222222</v>
      </c>
      <c r="J11" s="53" t="n">
        <v>604.7344444444444</v>
      </c>
      <c r="K11" s="20" t="n">
        <v>581.7166666666667</v>
      </c>
      <c r="L11" s="20" t="n">
        <v>414.6922222222222</v>
      </c>
      <c r="M11" s="20" t="n">
        <v>630.2933333333334</v>
      </c>
      <c r="N11" s="20" t="n">
        <v>504.2</v>
      </c>
      <c r="O11" s="20" t="n">
        <v>470.4522222222222</v>
      </c>
      <c r="P11" s="20" t="n">
        <v>562.2133333333334</v>
      </c>
      <c r="Q11" s="20" t="n">
        <v>382.4433333333333</v>
      </c>
      <c r="R11" s="20" t="n">
        <v>451.4266666666667</v>
      </c>
      <c r="S11" s="20" t="n">
        <v>497.1251587301587</v>
      </c>
      <c r="T11" s="21" t="n">
        <v>8</v>
      </c>
      <c r="U11" s="63">
        <f>C11</f>
        <v/>
      </c>
      <c r="V11" s="64">
        <f>E11*$V$1*$V$2</f>
        <v/>
      </c>
      <c r="W11" s="64">
        <f>F11*$V$1*$V$2</f>
        <v/>
      </c>
      <c r="X11" s="64">
        <f>G11*$V$1*$V$2</f>
        <v/>
      </c>
      <c r="Y11" s="64">
        <f>H11*$V$1*$V$2</f>
        <v/>
      </c>
      <c r="Z11" s="64">
        <f>I11*$V$1*$V$2</f>
        <v/>
      </c>
      <c r="AA11" s="64">
        <f>J11*$V$1*$V$2</f>
        <v/>
      </c>
      <c r="AB11" s="64">
        <f>K11*$V$1*$V$2</f>
        <v/>
      </c>
      <c r="AC11" s="64">
        <f>L11*$V$1*$V$2</f>
        <v/>
      </c>
      <c r="AD11" s="64">
        <f>M11*$V$1*$V$2</f>
        <v/>
      </c>
      <c r="AE11" s="64">
        <f>N11*$V$1*$V$2</f>
        <v/>
      </c>
      <c r="AF11" s="64">
        <f>O11*$V$1*$V$2</f>
        <v/>
      </c>
      <c r="AG11" s="64">
        <f>P11*$V$1*$V$2</f>
        <v/>
      </c>
      <c r="AH11" s="64">
        <f>Q11*$V$1*$V$2</f>
        <v/>
      </c>
      <c r="AI11" s="64">
        <f>R11*$V$1*$V$2</f>
        <v/>
      </c>
      <c r="AJ11" s="64">
        <f>S11*$V$1*$V$2</f>
        <v/>
      </c>
      <c r="AL11" s="57">
        <f>U11</f>
        <v/>
      </c>
      <c r="AM11" s="56">
        <f>V11</f>
        <v/>
      </c>
      <c r="AN11" s="56">
        <f>W11</f>
        <v/>
      </c>
      <c r="AO11" s="56">
        <f>X11</f>
        <v/>
      </c>
      <c r="AP11" s="56">
        <f>Y11</f>
        <v/>
      </c>
      <c r="AQ11" s="56">
        <f>Z11</f>
        <v/>
      </c>
      <c r="AR11" s="56">
        <f>AA11</f>
        <v/>
      </c>
      <c r="AS11" s="56">
        <f>AB11</f>
        <v/>
      </c>
      <c r="AT11" s="56">
        <f>AC11</f>
        <v/>
      </c>
      <c r="AU11" s="56">
        <f>AD11</f>
        <v/>
      </c>
      <c r="AV11" s="56">
        <f>AE11</f>
        <v/>
      </c>
      <c r="AW11" s="56">
        <f>AF11</f>
        <v/>
      </c>
      <c r="AX11" s="56">
        <f>AG11</f>
        <v/>
      </c>
      <c r="AY11" s="56">
        <f>AH11</f>
        <v/>
      </c>
      <c r="AZ11" s="56">
        <f>AI11</f>
        <v/>
      </c>
      <c r="BA11" s="56">
        <f>AJ11</f>
        <v/>
      </c>
      <c r="BB11" s="65">
        <f>BA11*1.2</f>
        <v/>
      </c>
      <c r="BC11" s="66">
        <f>(1/6*(BK11^0.5)*0.8*$V$2*1000*BI11+2*BN11*BL11*0.8*$V$2*1000/BP11)/1000</f>
        <v/>
      </c>
      <c r="BD11" s="66">
        <f>IF(BR11="",BC11,(1/6*(BK11^0.5)*0.8*$V$2*1000*BI11+2*BQ11*BM11*0.8*$V$2*1000/BS11)/1000)</f>
        <v/>
      </c>
      <c r="BE11" s="42">
        <f>IF(BB11&lt;BC11,"OK",IF(BB11&lt;BD11,"OK","NG"))</f>
        <v/>
      </c>
      <c r="BF11" s="64">
        <f>(5/6*(BK11^0.5)*0.8*$V$2*1000*BI11)/1000</f>
        <v/>
      </c>
      <c r="BG11" s="42">
        <f>IF(BD11&lt;=BF11,"OK","NG")</f>
        <v/>
      </c>
      <c r="BH11" s="42" t="n"/>
      <c r="BI11" s="57">
        <f>$V$1*1000</f>
        <v/>
      </c>
      <c r="BJ11" s="67">
        <f>AL11</f>
        <v/>
      </c>
      <c r="BK11" s="33" t="n">
        <v>24</v>
      </c>
      <c r="BL11" s="34">
        <f>IF(BO11&lt;=13,400,500)</f>
        <v/>
      </c>
      <c r="BM11" s="34">
        <f>IF(BR11&lt;=13,400,500)</f>
        <v/>
      </c>
      <c r="BN11" s="34">
        <f>VLOOKUP(BO11,$A$1:$B$4,2)</f>
        <v/>
      </c>
      <c r="BO11" s="68" t="n">
        <v>10</v>
      </c>
      <c r="BP11" s="69" t="n">
        <v>280</v>
      </c>
      <c r="BQ11" s="34">
        <f>VLOOKUP(BR11,$A$1:$B$4,2)</f>
        <v/>
      </c>
      <c r="BR11" s="72" t="n">
        <v>10</v>
      </c>
      <c r="BS11" s="73" t="n">
        <v>200</v>
      </c>
    </row>
    <row r="12">
      <c r="C12" s="63">
        <f>C11-1</f>
        <v/>
      </c>
      <c r="D12" s="56" t="n">
        <v>51.4</v>
      </c>
      <c r="E12" s="53" t="n">
        <v>396.5555555555555</v>
      </c>
      <c r="F12" s="53" t="n">
        <v>648.4022222222223</v>
      </c>
      <c r="G12" s="53" t="n">
        <v>416.6688888888889</v>
      </c>
      <c r="H12" s="53" t="n">
        <v>508.6833333333334</v>
      </c>
      <c r="I12" s="53" t="n">
        <v>377.66</v>
      </c>
      <c r="J12" s="53" t="n">
        <v>557.5222222222222</v>
      </c>
      <c r="K12" s="20" t="n">
        <v>611.6377777777777</v>
      </c>
      <c r="L12" s="20" t="n">
        <v>413.9266666666666</v>
      </c>
      <c r="M12" s="20" t="n">
        <v>637.2655555555555</v>
      </c>
      <c r="N12" s="20" t="n">
        <v>558.3411111111111</v>
      </c>
      <c r="O12" s="20" t="n">
        <v>473.6911111111111</v>
      </c>
      <c r="P12" s="20" t="n">
        <v>518.3611111111111</v>
      </c>
      <c r="Q12" s="20" t="n">
        <v>368.6433333333333</v>
      </c>
      <c r="R12" s="20" t="n">
        <v>459.651111111111</v>
      </c>
      <c r="S12" s="20" t="n">
        <v>496.215</v>
      </c>
      <c r="T12" s="21" t="n">
        <v>9</v>
      </c>
      <c r="U12" s="63">
        <f>C12</f>
        <v/>
      </c>
      <c r="V12" s="64">
        <f>E12*$V$1*$V$2</f>
        <v/>
      </c>
      <c r="W12" s="64">
        <f>F12*$V$1*$V$2</f>
        <v/>
      </c>
      <c r="X12" s="64">
        <f>G12*$V$1*$V$2</f>
        <v/>
      </c>
      <c r="Y12" s="64">
        <f>H12*$V$1*$V$2</f>
        <v/>
      </c>
      <c r="Z12" s="64">
        <f>I12*$V$1*$V$2</f>
        <v/>
      </c>
      <c r="AA12" s="64">
        <f>J12*$V$1*$V$2</f>
        <v/>
      </c>
      <c r="AB12" s="64">
        <f>K12*$V$1*$V$2</f>
        <v/>
      </c>
      <c r="AC12" s="64">
        <f>L12*$V$1*$V$2</f>
        <v/>
      </c>
      <c r="AD12" s="64">
        <f>M12*$V$1*$V$2</f>
        <v/>
      </c>
      <c r="AE12" s="64">
        <f>N12*$V$1*$V$2</f>
        <v/>
      </c>
      <c r="AF12" s="64">
        <f>O12*$V$1*$V$2</f>
        <v/>
      </c>
      <c r="AG12" s="64">
        <f>P12*$V$1*$V$2</f>
        <v/>
      </c>
      <c r="AH12" s="64">
        <f>Q12*$V$1*$V$2</f>
        <v/>
      </c>
      <c r="AI12" s="64">
        <f>R12*$V$1*$V$2</f>
        <v/>
      </c>
      <c r="AJ12" s="64">
        <f>S12*$V$1*$V$2</f>
        <v/>
      </c>
      <c r="AL12" s="57">
        <f>U12</f>
        <v/>
      </c>
      <c r="AM12" s="56">
        <f>V12</f>
        <v/>
      </c>
      <c r="AN12" s="56">
        <f>W12</f>
        <v/>
      </c>
      <c r="AO12" s="56">
        <f>X12</f>
        <v/>
      </c>
      <c r="AP12" s="56">
        <f>Y12</f>
        <v/>
      </c>
      <c r="AQ12" s="56">
        <f>Z12</f>
        <v/>
      </c>
      <c r="AR12" s="56">
        <f>AA12</f>
        <v/>
      </c>
      <c r="AS12" s="56">
        <f>AB12</f>
        <v/>
      </c>
      <c r="AT12" s="56">
        <f>AC12</f>
        <v/>
      </c>
      <c r="AU12" s="56">
        <f>AD12</f>
        <v/>
      </c>
      <c r="AV12" s="56">
        <f>AE12</f>
        <v/>
      </c>
      <c r="AW12" s="56">
        <f>AF12</f>
        <v/>
      </c>
      <c r="AX12" s="56">
        <f>AG12</f>
        <v/>
      </c>
      <c r="AY12" s="56">
        <f>AH12</f>
        <v/>
      </c>
      <c r="AZ12" s="56">
        <f>AI12</f>
        <v/>
      </c>
      <c r="BA12" s="56">
        <f>AJ12</f>
        <v/>
      </c>
      <c r="BB12" s="65">
        <f>BA12*1.2</f>
        <v/>
      </c>
      <c r="BC12" s="66">
        <f>(1/6*(BK12^0.5)*0.8*$V$2*1000*BI12+2*BN12*BL12*0.8*$V$2*1000/BP12)/1000</f>
        <v/>
      </c>
      <c r="BD12" s="66">
        <f>IF(BR12="",BC12,(1/6*(BK12^0.5)*0.8*$V$2*1000*BI12+2*BQ12*BM12*0.8*$V$2*1000/BS12)/1000)</f>
        <v/>
      </c>
      <c r="BE12" s="42">
        <f>IF(BB12&lt;BC12,"OK",IF(BB12&lt;BD12,"OK","NG"))</f>
        <v/>
      </c>
      <c r="BF12" s="64">
        <f>(5/6*(BK12^0.5)*0.8*$V$2*1000*BI12)/1000</f>
        <v/>
      </c>
      <c r="BG12" s="42">
        <f>IF(BD12&lt;=BF12,"OK","NG")</f>
        <v/>
      </c>
      <c r="BH12" s="42" t="n"/>
      <c r="BI12" s="57">
        <f>$V$1*1000</f>
        <v/>
      </c>
      <c r="BJ12" s="67">
        <f>AL12</f>
        <v/>
      </c>
      <c r="BK12" s="33" t="n">
        <v>24</v>
      </c>
      <c r="BL12" s="34">
        <f>IF(BO12&lt;=13,400,500)</f>
        <v/>
      </c>
      <c r="BM12" s="34">
        <f>IF(BR12&lt;=13,400,500)</f>
        <v/>
      </c>
      <c r="BN12" s="34">
        <f>VLOOKUP(BO12,$A$1:$B$4,2)</f>
        <v/>
      </c>
      <c r="BO12" s="68" t="n">
        <v>10</v>
      </c>
      <c r="BP12" s="69" t="n">
        <v>280</v>
      </c>
      <c r="BQ12" s="34">
        <f>VLOOKUP(BR12,$A$1:$B$4,2)</f>
        <v/>
      </c>
      <c r="BR12" s="72" t="n">
        <v>10</v>
      </c>
      <c r="BS12" s="73" t="n">
        <v>200</v>
      </c>
    </row>
    <row r="13">
      <c r="C13" s="63">
        <f>C12-1</f>
        <v/>
      </c>
      <c r="D13" s="56" t="n">
        <v>48.5</v>
      </c>
      <c r="E13" s="53" t="n">
        <v>414.4444444444444</v>
      </c>
      <c r="F13" s="53" t="n">
        <v>650.1933333333334</v>
      </c>
      <c r="G13" s="53" t="n">
        <v>407.0044444444445</v>
      </c>
      <c r="H13" s="53" t="n">
        <v>513.3877777777777</v>
      </c>
      <c r="I13" s="53" t="n">
        <v>361.0577777777777</v>
      </c>
      <c r="J13" s="53" t="n">
        <v>505.2922222222221</v>
      </c>
      <c r="K13" s="20" t="n">
        <v>614.8299999999999</v>
      </c>
      <c r="L13" s="20" t="n">
        <v>435.8955555555556</v>
      </c>
      <c r="M13" s="20" t="n">
        <v>635.951111111111</v>
      </c>
      <c r="N13" s="20" t="n">
        <v>562.7355555555555</v>
      </c>
      <c r="O13" s="20" t="n">
        <v>463.2033333333333</v>
      </c>
      <c r="P13" s="20" t="n">
        <v>464.6766666666667</v>
      </c>
      <c r="Q13" s="20" t="n">
        <v>367.1566666666666</v>
      </c>
      <c r="R13" s="20" t="n">
        <v>457.9488888888889</v>
      </c>
      <c r="S13" s="20" t="n">
        <v>489.5555555555555</v>
      </c>
      <c r="T13" s="21" t="n">
        <v>10</v>
      </c>
      <c r="U13" s="63">
        <f>C13</f>
        <v/>
      </c>
      <c r="V13" s="64">
        <f>E13*$V$1*$V$2</f>
        <v/>
      </c>
      <c r="W13" s="64">
        <f>F13*$V$1*$V$2</f>
        <v/>
      </c>
      <c r="X13" s="64">
        <f>G13*$V$1*$V$2</f>
        <v/>
      </c>
      <c r="Y13" s="64">
        <f>H13*$V$1*$V$2</f>
        <v/>
      </c>
      <c r="Z13" s="64">
        <f>I13*$V$1*$V$2</f>
        <v/>
      </c>
      <c r="AA13" s="64">
        <f>J13*$V$1*$V$2</f>
        <v/>
      </c>
      <c r="AB13" s="64">
        <f>K13*$V$1*$V$2</f>
        <v/>
      </c>
      <c r="AC13" s="64">
        <f>L13*$V$1*$V$2</f>
        <v/>
      </c>
      <c r="AD13" s="64">
        <f>M13*$V$1*$V$2</f>
        <v/>
      </c>
      <c r="AE13" s="64">
        <f>N13*$V$1*$V$2</f>
        <v/>
      </c>
      <c r="AF13" s="64">
        <f>O13*$V$1*$V$2</f>
        <v/>
      </c>
      <c r="AG13" s="64">
        <f>P13*$V$1*$V$2</f>
        <v/>
      </c>
      <c r="AH13" s="64">
        <f>Q13*$V$1*$V$2</f>
        <v/>
      </c>
      <c r="AI13" s="64">
        <f>R13*$V$1*$V$2</f>
        <v/>
      </c>
      <c r="AJ13" s="64">
        <f>S13*$V$1*$V$2</f>
        <v/>
      </c>
      <c r="AL13" s="57">
        <f>U13</f>
        <v/>
      </c>
      <c r="AM13" s="56">
        <f>V13</f>
        <v/>
      </c>
      <c r="AN13" s="56">
        <f>W13</f>
        <v/>
      </c>
      <c r="AO13" s="56">
        <f>X13</f>
        <v/>
      </c>
      <c r="AP13" s="56">
        <f>Y13</f>
        <v/>
      </c>
      <c r="AQ13" s="56">
        <f>Z13</f>
        <v/>
      </c>
      <c r="AR13" s="56">
        <f>AA13</f>
        <v/>
      </c>
      <c r="AS13" s="56">
        <f>AB13</f>
        <v/>
      </c>
      <c r="AT13" s="56">
        <f>AC13</f>
        <v/>
      </c>
      <c r="AU13" s="56">
        <f>AD13</f>
        <v/>
      </c>
      <c r="AV13" s="56">
        <f>AE13</f>
        <v/>
      </c>
      <c r="AW13" s="56">
        <f>AF13</f>
        <v/>
      </c>
      <c r="AX13" s="56">
        <f>AG13</f>
        <v/>
      </c>
      <c r="AY13" s="56">
        <f>AH13</f>
        <v/>
      </c>
      <c r="AZ13" s="56">
        <f>AI13</f>
        <v/>
      </c>
      <c r="BA13" s="56">
        <f>AJ13</f>
        <v/>
      </c>
      <c r="BB13" s="65">
        <f>BA13*1.2</f>
        <v/>
      </c>
      <c r="BC13" s="66">
        <f>(1/6*(BK13^0.5)*0.8*$V$2*1000*BI13+2*BN13*BL13*0.8*$V$2*1000/BP13)/1000</f>
        <v/>
      </c>
      <c r="BD13" s="66">
        <f>IF(BR13="",BC13,(1/6*(BK13^0.5)*0.8*$V$2*1000*BI13+2*BQ13*BM13*0.8*$V$2*1000/BS13)/1000)</f>
        <v/>
      </c>
      <c r="BE13" s="42">
        <f>IF(BB13&lt;BC13,"OK",IF(BB13&lt;BD13,"OK","NG"))</f>
        <v/>
      </c>
      <c r="BF13" s="64">
        <f>(5/6*(BK13^0.5)*0.8*$V$2*1000*BI13)/1000</f>
        <v/>
      </c>
      <c r="BG13" s="42">
        <f>IF(BD13&lt;=BF13,"OK","NG")</f>
        <v/>
      </c>
      <c r="BH13" s="42" t="n"/>
      <c r="BI13" s="57">
        <f>$V$1*1000</f>
        <v/>
      </c>
      <c r="BJ13" s="67">
        <f>AL13</f>
        <v/>
      </c>
      <c r="BK13" s="33" t="n">
        <v>24</v>
      </c>
      <c r="BL13" s="34">
        <f>IF(BO13&lt;=13,400,500)</f>
        <v/>
      </c>
      <c r="BM13" s="34">
        <f>IF(BR13&lt;=13,400,500)</f>
        <v/>
      </c>
      <c r="BN13" s="34">
        <f>VLOOKUP(BO13,$A$1:$B$4,2)</f>
        <v/>
      </c>
      <c r="BO13" s="68" t="n">
        <v>10</v>
      </c>
      <c r="BP13" s="69" t="n">
        <v>280</v>
      </c>
      <c r="BQ13" s="34">
        <f>VLOOKUP(BR13,$A$1:$B$4,2)</f>
        <v/>
      </c>
      <c r="BR13" s="72" t="n">
        <v>10</v>
      </c>
      <c r="BS13" s="73" t="n">
        <v>200</v>
      </c>
    </row>
    <row r="14">
      <c r="C14" s="63">
        <f>C13-1</f>
        <v/>
      </c>
      <c r="D14" s="56" t="n">
        <v>45.6</v>
      </c>
      <c r="E14" s="53" t="n">
        <v>411.5188888888889</v>
      </c>
      <c r="F14" s="53" t="n">
        <v>669.27</v>
      </c>
      <c r="G14" s="53" t="n">
        <v>383.2877777777778</v>
      </c>
      <c r="H14" s="53" t="n">
        <v>518.8788888888889</v>
      </c>
      <c r="I14" s="53" t="n">
        <v>338.9711111111112</v>
      </c>
      <c r="J14" s="53" t="n">
        <v>525.3288888888889</v>
      </c>
      <c r="K14" s="20" t="n">
        <v>628.5122222222222</v>
      </c>
      <c r="L14" s="20" t="n">
        <v>437.7133333333333</v>
      </c>
      <c r="M14" s="20" t="n">
        <v>635.0277777777778</v>
      </c>
      <c r="N14" s="20" t="n">
        <v>533.3022222222222</v>
      </c>
      <c r="O14" s="20" t="n">
        <v>470.3633333333333</v>
      </c>
      <c r="P14" s="20" t="n">
        <v>433.6377777777778</v>
      </c>
      <c r="Q14" s="20" t="n">
        <v>390.0255555555556</v>
      </c>
      <c r="R14" s="20" t="n">
        <v>471.38</v>
      </c>
      <c r="S14" s="20" t="n">
        <v>489.0869841269842</v>
      </c>
      <c r="T14" s="21" t="n">
        <v>11</v>
      </c>
      <c r="U14" s="63">
        <f>C14</f>
        <v/>
      </c>
      <c r="V14" s="64">
        <f>E14*$V$1*$V$2</f>
        <v/>
      </c>
      <c r="W14" s="64">
        <f>F14*$V$1*$V$2</f>
        <v/>
      </c>
      <c r="X14" s="64">
        <f>G14*$V$1*$V$2</f>
        <v/>
      </c>
      <c r="Y14" s="64">
        <f>H14*$V$1*$V$2</f>
        <v/>
      </c>
      <c r="Z14" s="64">
        <f>I14*$V$1*$V$2</f>
        <v/>
      </c>
      <c r="AA14" s="64">
        <f>J14*$V$1*$V$2</f>
        <v/>
      </c>
      <c r="AB14" s="64">
        <f>K14*$V$1*$V$2</f>
        <v/>
      </c>
      <c r="AC14" s="64">
        <f>L14*$V$1*$V$2</f>
        <v/>
      </c>
      <c r="AD14" s="64">
        <f>M14*$V$1*$V$2</f>
        <v/>
      </c>
      <c r="AE14" s="64">
        <f>N14*$V$1*$V$2</f>
        <v/>
      </c>
      <c r="AF14" s="64">
        <f>O14*$V$1*$V$2</f>
        <v/>
      </c>
      <c r="AG14" s="64">
        <f>P14*$V$1*$V$2</f>
        <v/>
      </c>
      <c r="AH14" s="64">
        <f>Q14*$V$1*$V$2</f>
        <v/>
      </c>
      <c r="AI14" s="64">
        <f>R14*$V$1*$V$2</f>
        <v/>
      </c>
      <c r="AJ14" s="64">
        <f>S14*$V$1*$V$2</f>
        <v/>
      </c>
      <c r="AL14" s="57">
        <f>U14</f>
        <v/>
      </c>
      <c r="AM14" s="56">
        <f>V14</f>
        <v/>
      </c>
      <c r="AN14" s="56">
        <f>W14</f>
        <v/>
      </c>
      <c r="AO14" s="56">
        <f>X14</f>
        <v/>
      </c>
      <c r="AP14" s="56">
        <f>Y14</f>
        <v/>
      </c>
      <c r="AQ14" s="56">
        <f>Z14</f>
        <v/>
      </c>
      <c r="AR14" s="56">
        <f>AA14</f>
        <v/>
      </c>
      <c r="AS14" s="56">
        <f>AB14</f>
        <v/>
      </c>
      <c r="AT14" s="56">
        <f>AC14</f>
        <v/>
      </c>
      <c r="AU14" s="56">
        <f>AD14</f>
        <v/>
      </c>
      <c r="AV14" s="56">
        <f>AE14</f>
        <v/>
      </c>
      <c r="AW14" s="56">
        <f>AF14</f>
        <v/>
      </c>
      <c r="AX14" s="56">
        <f>AG14</f>
        <v/>
      </c>
      <c r="AY14" s="56">
        <f>AH14</f>
        <v/>
      </c>
      <c r="AZ14" s="56">
        <f>AI14</f>
        <v/>
      </c>
      <c r="BA14" s="56">
        <f>AJ14</f>
        <v/>
      </c>
      <c r="BB14" s="65">
        <f>BA14*1.2</f>
        <v/>
      </c>
      <c r="BC14" s="66">
        <f>(1/6*(BK14^0.5)*0.8*$V$2*1000*BI14+2*BN14*BL14*0.8*$V$2*1000/BP14)/1000</f>
        <v/>
      </c>
      <c r="BD14" s="66">
        <f>IF(BR14="",BC14,(1/6*(BK14^0.5)*0.8*$V$2*1000*BI14+2*BQ14*BM14*0.8*$V$2*1000/BS14)/1000)</f>
        <v/>
      </c>
      <c r="BE14" s="42">
        <f>IF(BB14&lt;BC14,"OK",IF(BB14&lt;BD14,"OK","NG"))</f>
        <v/>
      </c>
      <c r="BF14" s="64">
        <f>(5/6*(BK14^0.5)*0.8*$V$2*1000*BI14)/1000</f>
        <v/>
      </c>
      <c r="BG14" s="42">
        <f>IF(BD14&lt;=BF14,"OK","NG")</f>
        <v/>
      </c>
      <c r="BH14" s="42" t="n"/>
      <c r="BI14" s="57">
        <f>$V$1*1000</f>
        <v/>
      </c>
      <c r="BJ14" s="67">
        <f>AL14</f>
        <v/>
      </c>
      <c r="BK14" s="33" t="n">
        <v>24</v>
      </c>
      <c r="BL14" s="34">
        <f>IF(BO14&lt;=13,400,500)</f>
        <v/>
      </c>
      <c r="BM14" s="34">
        <f>IF(BR14&lt;=13,400,500)</f>
        <v/>
      </c>
      <c r="BN14" s="34">
        <f>VLOOKUP(BO14,$A$1:$B$4,2)</f>
        <v/>
      </c>
      <c r="BO14" s="68" t="n">
        <v>10</v>
      </c>
      <c r="BP14" s="69" t="n">
        <v>280</v>
      </c>
      <c r="BQ14" s="34">
        <f>VLOOKUP(BR14,$A$1:$B$4,2)</f>
        <v/>
      </c>
      <c r="BR14" s="72" t="n">
        <v>10</v>
      </c>
      <c r="BS14" s="73" t="n">
        <v>200</v>
      </c>
    </row>
    <row r="15">
      <c r="C15" s="63">
        <f>C14-1</f>
        <v/>
      </c>
      <c r="D15" s="56" t="n">
        <v>42.7</v>
      </c>
      <c r="E15" s="53" t="n">
        <v>427.0344444444445</v>
      </c>
      <c r="F15" s="53" t="n">
        <v>663.7144444444443</v>
      </c>
      <c r="G15" s="53" t="n">
        <v>372.9566666666667</v>
      </c>
      <c r="H15" s="53" t="n">
        <v>527.8866666666668</v>
      </c>
      <c r="I15" s="53" t="n">
        <v>320.1066666666667</v>
      </c>
      <c r="J15" s="53" t="n">
        <v>523.9122222222222</v>
      </c>
      <c r="K15" s="20" t="n">
        <v>633.9988888888889</v>
      </c>
      <c r="L15" s="20" t="n">
        <v>401.9111111111112</v>
      </c>
      <c r="M15" s="20" t="n">
        <v>625.2855555555557</v>
      </c>
      <c r="N15" s="20" t="n">
        <v>529.3611111111111</v>
      </c>
      <c r="O15" s="20" t="n">
        <v>498.0488888888888</v>
      </c>
      <c r="P15" s="20" t="n">
        <v>436.6088888888889</v>
      </c>
      <c r="Q15" s="20" t="n">
        <v>388.5577777777778</v>
      </c>
      <c r="R15" s="20" t="n">
        <v>498.7566666666667</v>
      </c>
      <c r="S15" s="20" t="n">
        <v>489.1528571428572</v>
      </c>
      <c r="T15" s="21" t="n">
        <v>12</v>
      </c>
      <c r="U15" s="63">
        <f>C15</f>
        <v/>
      </c>
      <c r="V15" s="64">
        <f>E15*$V$1*$V$2</f>
        <v/>
      </c>
      <c r="W15" s="64">
        <f>F15*$V$1*$V$2</f>
        <v/>
      </c>
      <c r="X15" s="64">
        <f>G15*$V$1*$V$2</f>
        <v/>
      </c>
      <c r="Y15" s="64">
        <f>H15*$V$1*$V$2</f>
        <v/>
      </c>
      <c r="Z15" s="64">
        <f>I15*$V$1*$V$2</f>
        <v/>
      </c>
      <c r="AA15" s="64">
        <f>J15*$V$1*$V$2</f>
        <v/>
      </c>
      <c r="AB15" s="64">
        <f>K15*$V$1*$V$2</f>
        <v/>
      </c>
      <c r="AC15" s="64">
        <f>L15*$V$1*$V$2</f>
        <v/>
      </c>
      <c r="AD15" s="64">
        <f>M15*$V$1*$V$2</f>
        <v/>
      </c>
      <c r="AE15" s="64">
        <f>N15*$V$1*$V$2</f>
        <v/>
      </c>
      <c r="AF15" s="64">
        <f>O15*$V$1*$V$2</f>
        <v/>
      </c>
      <c r="AG15" s="64">
        <f>P15*$V$1*$V$2</f>
        <v/>
      </c>
      <c r="AH15" s="64">
        <f>Q15*$V$1*$V$2</f>
        <v/>
      </c>
      <c r="AI15" s="64">
        <f>R15*$V$1*$V$2</f>
        <v/>
      </c>
      <c r="AJ15" s="64">
        <f>S15*$V$1*$V$2</f>
        <v/>
      </c>
      <c r="AL15" s="57">
        <f>U15</f>
        <v/>
      </c>
      <c r="AM15" s="56">
        <f>V15</f>
        <v/>
      </c>
      <c r="AN15" s="56">
        <f>W15</f>
        <v/>
      </c>
      <c r="AO15" s="56">
        <f>X15</f>
        <v/>
      </c>
      <c r="AP15" s="56">
        <f>Y15</f>
        <v/>
      </c>
      <c r="AQ15" s="56">
        <f>Z15</f>
        <v/>
      </c>
      <c r="AR15" s="56">
        <f>AA15</f>
        <v/>
      </c>
      <c r="AS15" s="56">
        <f>AB15</f>
        <v/>
      </c>
      <c r="AT15" s="56">
        <f>AC15</f>
        <v/>
      </c>
      <c r="AU15" s="56">
        <f>AD15</f>
        <v/>
      </c>
      <c r="AV15" s="56">
        <f>AE15</f>
        <v/>
      </c>
      <c r="AW15" s="56">
        <f>AF15</f>
        <v/>
      </c>
      <c r="AX15" s="56">
        <f>AG15</f>
        <v/>
      </c>
      <c r="AY15" s="56">
        <f>AH15</f>
        <v/>
      </c>
      <c r="AZ15" s="56">
        <f>AI15</f>
        <v/>
      </c>
      <c r="BA15" s="56">
        <f>AJ15</f>
        <v/>
      </c>
      <c r="BB15" s="65">
        <f>BA15*1.2</f>
        <v/>
      </c>
      <c r="BC15" s="66">
        <f>(1/6*(BK15^0.5)*0.8*$V$2*1000*BI15+2*BN15*BL15*0.8*$V$2*1000/BP15)/1000</f>
        <v/>
      </c>
      <c r="BD15" s="66">
        <f>IF(BR15="",BC15,(1/6*(BK15^0.5)*0.8*$V$2*1000*BI15+2*BQ15*BM15*0.8*$V$2*1000/BS15)/1000)</f>
        <v/>
      </c>
      <c r="BE15" s="42">
        <f>IF(BB15&lt;BC15,"OK",IF(BB15&lt;BD15,"OK","NG"))</f>
        <v/>
      </c>
      <c r="BF15" s="64">
        <f>(5/6*(BK15^0.5)*0.8*$V$2*1000*BI15)/1000</f>
        <v/>
      </c>
      <c r="BG15" s="42">
        <f>IF(BD15&lt;=BF15,"OK","NG")</f>
        <v/>
      </c>
      <c r="BH15" s="42" t="n"/>
      <c r="BI15" s="57">
        <f>$V$1*1000</f>
        <v/>
      </c>
      <c r="BJ15" s="67">
        <f>AL15</f>
        <v/>
      </c>
      <c r="BK15" s="33" t="n">
        <v>24</v>
      </c>
      <c r="BL15" s="34">
        <f>IF(BO15&lt;=13,400,500)</f>
        <v/>
      </c>
      <c r="BM15" s="34">
        <f>IF(BR15&lt;=13,400,500)</f>
        <v/>
      </c>
      <c r="BN15" s="34">
        <f>VLOOKUP(BO15,$A$1:$B$4,2)</f>
        <v/>
      </c>
      <c r="BO15" s="68" t="n">
        <v>10</v>
      </c>
      <c r="BP15" s="69" t="n">
        <v>280</v>
      </c>
      <c r="BQ15" s="34">
        <f>VLOOKUP(BR15,$A$1:$B$4,2)</f>
        <v/>
      </c>
      <c r="BR15" s="72" t="n">
        <v>10</v>
      </c>
      <c r="BS15" s="73" t="n">
        <v>200</v>
      </c>
    </row>
    <row r="16">
      <c r="C16" s="63">
        <f>C15-1</f>
        <v/>
      </c>
      <c r="D16" s="56" t="n">
        <v>39.8</v>
      </c>
      <c r="E16" s="53" t="n">
        <v>422.9766666666667</v>
      </c>
      <c r="F16" s="53" t="n">
        <v>628.0255555555555</v>
      </c>
      <c r="G16" s="53" t="n">
        <v>369.9466666666667</v>
      </c>
      <c r="H16" s="53" t="n">
        <v>534.3644444444444</v>
      </c>
      <c r="I16" s="53" t="n">
        <v>318.0544444444444</v>
      </c>
      <c r="J16" s="53" t="n">
        <v>495.1622222222222</v>
      </c>
      <c r="K16" s="20" t="n">
        <v>635.4666666666666</v>
      </c>
      <c r="L16" s="20" t="n">
        <v>401.6177777777777</v>
      </c>
      <c r="M16" s="20" t="n">
        <v>621.5300000000001</v>
      </c>
      <c r="N16" s="20" t="n">
        <v>457.7977777777778</v>
      </c>
      <c r="O16" s="20" t="n">
        <v>538.4788888888889</v>
      </c>
      <c r="P16" s="20" t="n">
        <v>469.8833333333333</v>
      </c>
      <c r="Q16" s="20" t="n">
        <v>422.0188888888889</v>
      </c>
      <c r="R16" s="20" t="n">
        <v>509.1466666666668</v>
      </c>
      <c r="S16" s="20" t="n">
        <v>487.4621428571428</v>
      </c>
      <c r="T16" s="21" t="n">
        <v>13</v>
      </c>
      <c r="U16" s="63">
        <f>C16</f>
        <v/>
      </c>
      <c r="V16" s="64">
        <f>E16*$V$1*$V$2</f>
        <v/>
      </c>
      <c r="W16" s="64">
        <f>F16*$V$1*$V$2</f>
        <v/>
      </c>
      <c r="X16" s="64">
        <f>G16*$V$1*$V$2</f>
        <v/>
      </c>
      <c r="Y16" s="64">
        <f>H16*$V$1*$V$2</f>
        <v/>
      </c>
      <c r="Z16" s="64">
        <f>I16*$V$1*$V$2</f>
        <v/>
      </c>
      <c r="AA16" s="64">
        <f>J16*$V$1*$V$2</f>
        <v/>
      </c>
      <c r="AB16" s="64">
        <f>K16*$V$1*$V$2</f>
        <v/>
      </c>
      <c r="AC16" s="64">
        <f>L16*$V$1*$V$2</f>
        <v/>
      </c>
      <c r="AD16" s="64">
        <f>M16*$V$1*$V$2</f>
        <v/>
      </c>
      <c r="AE16" s="64">
        <f>N16*$V$1*$V$2</f>
        <v/>
      </c>
      <c r="AF16" s="64">
        <f>O16*$V$1*$V$2</f>
        <v/>
      </c>
      <c r="AG16" s="64">
        <f>P16*$V$1*$V$2</f>
        <v/>
      </c>
      <c r="AH16" s="64">
        <f>Q16*$V$1*$V$2</f>
        <v/>
      </c>
      <c r="AI16" s="64">
        <f>R16*$V$1*$V$2</f>
        <v/>
      </c>
      <c r="AJ16" s="64">
        <f>S16*$V$1*$V$2</f>
        <v/>
      </c>
      <c r="AL16" s="57">
        <f>U16</f>
        <v/>
      </c>
      <c r="AM16" s="56">
        <f>V16</f>
        <v/>
      </c>
      <c r="AN16" s="56">
        <f>W16</f>
        <v/>
      </c>
      <c r="AO16" s="56">
        <f>X16</f>
        <v/>
      </c>
      <c r="AP16" s="56">
        <f>Y16</f>
        <v/>
      </c>
      <c r="AQ16" s="56">
        <f>Z16</f>
        <v/>
      </c>
      <c r="AR16" s="56">
        <f>AA16</f>
        <v/>
      </c>
      <c r="AS16" s="56">
        <f>AB16</f>
        <v/>
      </c>
      <c r="AT16" s="56">
        <f>AC16</f>
        <v/>
      </c>
      <c r="AU16" s="56">
        <f>AD16</f>
        <v/>
      </c>
      <c r="AV16" s="56">
        <f>AE16</f>
        <v/>
      </c>
      <c r="AW16" s="56">
        <f>AF16</f>
        <v/>
      </c>
      <c r="AX16" s="56">
        <f>AG16</f>
        <v/>
      </c>
      <c r="AY16" s="56">
        <f>AH16</f>
        <v/>
      </c>
      <c r="AZ16" s="56">
        <f>AI16</f>
        <v/>
      </c>
      <c r="BA16" s="56">
        <f>AJ16</f>
        <v/>
      </c>
      <c r="BB16" s="65">
        <f>BA16*1.2</f>
        <v/>
      </c>
      <c r="BC16" s="66">
        <f>(1/6*(BK16^0.5)*0.8*$V$2*1000*BI16+2*BN16*BL16*0.8*$V$2*1000/BP16)/1000</f>
        <v/>
      </c>
      <c r="BD16" s="66">
        <f>IF(BR16="",BC16,(1/6*(BK16^0.5)*0.8*$V$2*1000*BI16+2*BQ16*BM16*0.8*$V$2*1000/BS16)/1000)</f>
        <v/>
      </c>
      <c r="BE16" s="42">
        <f>IF(BB16&lt;BC16,"OK",IF(BB16&lt;BD16,"OK","NG"))</f>
        <v/>
      </c>
      <c r="BF16" s="64">
        <f>(5/6*(BK16^0.5)*0.8*$V$2*1000*BI16)/1000</f>
        <v/>
      </c>
      <c r="BG16" s="42">
        <f>IF(BD16&lt;=BF16,"OK","NG")</f>
        <v/>
      </c>
      <c r="BH16" s="42" t="n"/>
      <c r="BI16" s="57">
        <f>$V$1*1000</f>
        <v/>
      </c>
      <c r="BJ16" s="67">
        <f>AL16</f>
        <v/>
      </c>
      <c r="BK16" s="33" t="n">
        <v>24</v>
      </c>
      <c r="BL16" s="34">
        <f>IF(BO16&lt;=13,400,500)</f>
        <v/>
      </c>
      <c r="BM16" s="34">
        <f>IF(BR16&lt;=13,400,500)</f>
        <v/>
      </c>
      <c r="BN16" s="34">
        <f>VLOOKUP(BO16,$A$1:$B$4,2)</f>
        <v/>
      </c>
      <c r="BO16" s="68" t="n">
        <v>10</v>
      </c>
      <c r="BP16" s="69" t="n">
        <v>280</v>
      </c>
      <c r="BQ16" s="34">
        <f>VLOOKUP(BR16,$A$1:$B$4,2)</f>
        <v/>
      </c>
      <c r="BR16" s="72" t="n">
        <v>10</v>
      </c>
      <c r="BS16" s="73" t="n">
        <v>200</v>
      </c>
    </row>
    <row r="17">
      <c r="C17" s="63">
        <f>C16-1</f>
        <v/>
      </c>
      <c r="D17" s="56" t="n">
        <v>36.9</v>
      </c>
      <c r="E17" s="53" t="n">
        <v>412.58</v>
      </c>
      <c r="F17" s="53" t="n">
        <v>645.6811111111111</v>
      </c>
      <c r="G17" s="53" t="n">
        <v>361.9544444444444</v>
      </c>
      <c r="H17" s="53" t="n">
        <v>539.5566666666667</v>
      </c>
      <c r="I17" s="53" t="n">
        <v>325.2588888888889</v>
      </c>
      <c r="J17" s="53" t="n">
        <v>459.3322222222222</v>
      </c>
      <c r="K17" s="20" t="n">
        <v>658.3933333333334</v>
      </c>
      <c r="L17" s="20" t="n">
        <v>421.3411111111111</v>
      </c>
      <c r="M17" s="20" t="n">
        <v>647.1455555555556</v>
      </c>
      <c r="N17" s="20" t="n">
        <v>357.0877777777779</v>
      </c>
      <c r="O17" s="20" t="n">
        <v>598.6533333333332</v>
      </c>
      <c r="P17" s="20" t="n">
        <v>524.0722222222222</v>
      </c>
      <c r="Q17" s="20" t="n">
        <v>441.6988888888889</v>
      </c>
      <c r="R17" s="20" t="n">
        <v>498.5733333333334</v>
      </c>
      <c r="S17" s="20" t="n">
        <v>492.2377777777778</v>
      </c>
      <c r="T17" s="21" t="n">
        <v>14</v>
      </c>
      <c r="U17" s="63">
        <f>C17</f>
        <v/>
      </c>
      <c r="V17" s="64">
        <f>E17*$V$1*$V$2</f>
        <v/>
      </c>
      <c r="W17" s="64">
        <f>F17*$V$1*$V$2</f>
        <v/>
      </c>
      <c r="X17" s="64">
        <f>G17*$V$1*$V$2</f>
        <v/>
      </c>
      <c r="Y17" s="64">
        <f>H17*$V$1*$V$2</f>
        <v/>
      </c>
      <c r="Z17" s="64">
        <f>I17*$V$1*$V$2</f>
        <v/>
      </c>
      <c r="AA17" s="64">
        <f>J17*$V$1*$V$2</f>
        <v/>
      </c>
      <c r="AB17" s="64">
        <f>K17*$V$1*$V$2</f>
        <v/>
      </c>
      <c r="AC17" s="64">
        <f>L17*$V$1*$V$2</f>
        <v/>
      </c>
      <c r="AD17" s="64">
        <f>M17*$V$1*$V$2</f>
        <v/>
      </c>
      <c r="AE17" s="64">
        <f>N17*$V$1*$V$2</f>
        <v/>
      </c>
      <c r="AF17" s="64">
        <f>O17*$V$1*$V$2</f>
        <v/>
      </c>
      <c r="AG17" s="64">
        <f>P17*$V$1*$V$2</f>
        <v/>
      </c>
      <c r="AH17" s="64">
        <f>Q17*$V$1*$V$2</f>
        <v/>
      </c>
      <c r="AI17" s="64">
        <f>R17*$V$1*$V$2</f>
        <v/>
      </c>
      <c r="AJ17" s="64">
        <f>S17*$V$1*$V$2</f>
        <v/>
      </c>
      <c r="AL17" s="57">
        <f>U17</f>
        <v/>
      </c>
      <c r="AM17" s="56">
        <f>V17</f>
        <v/>
      </c>
      <c r="AN17" s="56">
        <f>W17</f>
        <v/>
      </c>
      <c r="AO17" s="56">
        <f>X17</f>
        <v/>
      </c>
      <c r="AP17" s="56">
        <f>Y17</f>
        <v/>
      </c>
      <c r="AQ17" s="56">
        <f>Z17</f>
        <v/>
      </c>
      <c r="AR17" s="56">
        <f>AA17</f>
        <v/>
      </c>
      <c r="AS17" s="56">
        <f>AB17</f>
        <v/>
      </c>
      <c r="AT17" s="56">
        <f>AC17</f>
        <v/>
      </c>
      <c r="AU17" s="56">
        <f>AD17</f>
        <v/>
      </c>
      <c r="AV17" s="56">
        <f>AE17</f>
        <v/>
      </c>
      <c r="AW17" s="56">
        <f>AF17</f>
        <v/>
      </c>
      <c r="AX17" s="56">
        <f>AG17</f>
        <v/>
      </c>
      <c r="AY17" s="56">
        <f>AH17</f>
        <v/>
      </c>
      <c r="AZ17" s="56">
        <f>AI17</f>
        <v/>
      </c>
      <c r="BA17" s="56">
        <f>AJ17</f>
        <v/>
      </c>
      <c r="BB17" s="65">
        <f>BA17*1.2</f>
        <v/>
      </c>
      <c r="BC17" s="66">
        <f>(1/6*(BK17^0.5)*0.8*$V$2*1000*BI17+2*BN17*BL17*0.8*$V$2*1000/BP17)/1000</f>
        <v/>
      </c>
      <c r="BD17" s="66">
        <f>IF(BR17="",BC17,(1/6*(BK17^0.5)*0.8*$V$2*1000*BI17+2*BQ17*BM17*0.8*$V$2*1000/BS17)/1000)</f>
        <v/>
      </c>
      <c r="BE17" s="44">
        <f>IF(BB17&lt;BC17,"OK",IF(BB17&lt;BD17,"OK","NG"))</f>
        <v/>
      </c>
      <c r="BF17" s="64">
        <f>(5/6*(BK17^0.5)*0.8*$V$2*1000*BI17)/1000</f>
        <v/>
      </c>
      <c r="BG17" s="42">
        <f>IF(BD17&lt;=BF17,"OK","NG")</f>
        <v/>
      </c>
      <c r="BH17" s="42" t="n"/>
      <c r="BI17" s="57">
        <f>$V$1*1000</f>
        <v/>
      </c>
      <c r="BJ17" s="67">
        <f>AL17</f>
        <v/>
      </c>
      <c r="BK17" s="33" t="n">
        <v>24</v>
      </c>
      <c r="BL17" s="34">
        <f>IF(BO17&lt;=13,400,500)</f>
        <v/>
      </c>
      <c r="BM17" s="34">
        <f>IF(BR17&lt;=13,400,500)</f>
        <v/>
      </c>
      <c r="BN17" s="34">
        <f>VLOOKUP(BO17,$A$1:$B$4,2)</f>
        <v/>
      </c>
      <c r="BO17" s="68" t="n">
        <v>10</v>
      </c>
      <c r="BP17" s="69" t="n">
        <v>280</v>
      </c>
      <c r="BQ17" s="34">
        <f>VLOOKUP(BR17,$A$1:$B$4,2)</f>
        <v/>
      </c>
      <c r="BR17" s="72" t="n">
        <v>10</v>
      </c>
      <c r="BS17" s="73" t="n">
        <v>200</v>
      </c>
    </row>
    <row r="18">
      <c r="C18" s="63">
        <f>C17-1</f>
        <v/>
      </c>
      <c r="D18" s="56" t="n">
        <v>34</v>
      </c>
      <c r="E18" s="53" t="n">
        <v>385.8022222222223</v>
      </c>
      <c r="F18" s="53" t="n">
        <v>667.438888888889</v>
      </c>
      <c r="G18" s="53" t="n">
        <v>378.2377777777777</v>
      </c>
      <c r="H18" s="53" t="n">
        <v>541.5466666666666</v>
      </c>
      <c r="I18" s="53" t="n">
        <v>353.4611111111111</v>
      </c>
      <c r="J18" s="53" t="n">
        <v>456.0222222222222</v>
      </c>
      <c r="K18" s="20" t="n">
        <v>675.4200000000001</v>
      </c>
      <c r="L18" s="20" t="n">
        <v>435.2022222222222</v>
      </c>
      <c r="M18" s="20" t="n">
        <v>656.8377777777777</v>
      </c>
      <c r="N18" s="20" t="n">
        <v>390.7411111111111</v>
      </c>
      <c r="O18" s="20" t="n">
        <v>673.6322222222221</v>
      </c>
      <c r="P18" s="20" t="n">
        <v>550.6155555555556</v>
      </c>
      <c r="Q18" s="20" t="n">
        <v>524.4822222222223</v>
      </c>
      <c r="R18" s="20" t="n">
        <v>496.8688888888889</v>
      </c>
      <c r="S18" s="20" t="n">
        <v>513.3077777777778</v>
      </c>
      <c r="T18" s="21" t="n">
        <v>15</v>
      </c>
      <c r="U18" s="63">
        <f>C18</f>
        <v/>
      </c>
      <c r="V18" s="64">
        <f>E18*$V$1*$V$2</f>
        <v/>
      </c>
      <c r="W18" s="64">
        <f>F18*$V$1*$V$2</f>
        <v/>
      </c>
      <c r="X18" s="64">
        <f>G18*$V$1*$V$2</f>
        <v/>
      </c>
      <c r="Y18" s="64">
        <f>H18*$V$1*$V$2</f>
        <v/>
      </c>
      <c r="Z18" s="64">
        <f>I18*$V$1*$V$2</f>
        <v/>
      </c>
      <c r="AA18" s="64">
        <f>J18*$V$1*$V$2</f>
        <v/>
      </c>
      <c r="AB18" s="64">
        <f>K18*$V$1*$V$2</f>
        <v/>
      </c>
      <c r="AC18" s="64">
        <f>L18*$V$1*$V$2</f>
        <v/>
      </c>
      <c r="AD18" s="64">
        <f>M18*$V$1*$V$2</f>
        <v/>
      </c>
      <c r="AE18" s="64">
        <f>N18*$V$1*$V$2</f>
        <v/>
      </c>
      <c r="AF18" s="64">
        <f>O18*$V$1*$V$2</f>
        <v/>
      </c>
      <c r="AG18" s="64">
        <f>P18*$V$1*$V$2</f>
        <v/>
      </c>
      <c r="AH18" s="64">
        <f>Q18*$V$1*$V$2</f>
        <v/>
      </c>
      <c r="AI18" s="64">
        <f>R18*$V$1*$V$2</f>
        <v/>
      </c>
      <c r="AJ18" s="64">
        <f>S18*$V$1*$V$2</f>
        <v/>
      </c>
      <c r="AL18" s="57">
        <f>U18</f>
        <v/>
      </c>
      <c r="AM18" s="56">
        <f>V18</f>
        <v/>
      </c>
      <c r="AN18" s="56">
        <f>W18</f>
        <v/>
      </c>
      <c r="AO18" s="56">
        <f>X18</f>
        <v/>
      </c>
      <c r="AP18" s="56">
        <f>Y18</f>
        <v/>
      </c>
      <c r="AQ18" s="56">
        <f>Z18</f>
        <v/>
      </c>
      <c r="AR18" s="56">
        <f>AA18</f>
        <v/>
      </c>
      <c r="AS18" s="56">
        <f>AB18</f>
        <v/>
      </c>
      <c r="AT18" s="56">
        <f>AC18</f>
        <v/>
      </c>
      <c r="AU18" s="56">
        <f>AD18</f>
        <v/>
      </c>
      <c r="AV18" s="56">
        <f>AE18</f>
        <v/>
      </c>
      <c r="AW18" s="56">
        <f>AF18</f>
        <v/>
      </c>
      <c r="AX18" s="56">
        <f>AG18</f>
        <v/>
      </c>
      <c r="AY18" s="56">
        <f>AH18</f>
        <v/>
      </c>
      <c r="AZ18" s="56">
        <f>AI18</f>
        <v/>
      </c>
      <c r="BA18" s="56">
        <f>AJ18</f>
        <v/>
      </c>
      <c r="BB18" s="65">
        <f>BA18*1.2</f>
        <v/>
      </c>
      <c r="BC18" s="66">
        <f>(1/6*(BK18^0.5)*0.8*$V$2*1000*BI18+2*BN18*BL18*0.8*$V$2*1000/BP18)/1000</f>
        <v/>
      </c>
      <c r="BD18" s="66">
        <f>IF(BR18="",BC18,(1/6*(BK18^0.5)*0.8*$V$2*1000*BI18+2*BQ18*BM18*0.8*$V$2*1000/BS18)/1000)</f>
        <v/>
      </c>
      <c r="BE18" s="44">
        <f>IF(BB18&lt;BC18,"OK",IF(BB18&lt;BD18,"OK","NG"))</f>
        <v/>
      </c>
      <c r="BF18" s="64">
        <f>(5/6*(BK18^0.5)*0.8*$V$2*1000*BI18)/1000</f>
        <v/>
      </c>
      <c r="BG18" s="42">
        <f>IF(BD18&lt;=BF18,"OK","NG")</f>
        <v/>
      </c>
      <c r="BH18" s="42" t="n"/>
      <c r="BI18" s="57">
        <f>$V$1*1000</f>
        <v/>
      </c>
      <c r="BJ18" s="67">
        <f>AL18</f>
        <v/>
      </c>
      <c r="BK18" s="33" t="n">
        <v>24</v>
      </c>
      <c r="BL18" s="34">
        <f>IF(BO18&lt;=13,400,500)</f>
        <v/>
      </c>
      <c r="BM18" s="34">
        <f>IF(BR18&lt;=13,400,500)</f>
        <v/>
      </c>
      <c r="BN18" s="34">
        <f>VLOOKUP(BO18,$A$1:$B$4,2)</f>
        <v/>
      </c>
      <c r="BO18" s="68" t="n">
        <v>10</v>
      </c>
      <c r="BP18" s="69" t="n">
        <v>280</v>
      </c>
      <c r="BQ18" s="34">
        <f>VLOOKUP(BR18,$A$1:$B$4,2)</f>
        <v/>
      </c>
      <c r="BR18" s="72" t="n">
        <v>10</v>
      </c>
      <c r="BS18" s="73" t="n">
        <v>200</v>
      </c>
    </row>
    <row r="19">
      <c r="C19" s="63">
        <f>C18-1</f>
        <v/>
      </c>
      <c r="D19" s="56" t="n">
        <v>31.1</v>
      </c>
      <c r="E19" s="53" t="n">
        <v>388.0244444444444</v>
      </c>
      <c r="F19" s="53" t="n">
        <v>737.6144444444445</v>
      </c>
      <c r="G19" s="53" t="n">
        <v>400.0611111111111</v>
      </c>
      <c r="H19" s="53" t="n">
        <v>573.4155555555557</v>
      </c>
      <c r="I19" s="53" t="n">
        <v>358.4188888888889</v>
      </c>
      <c r="J19" s="53" t="n">
        <v>551.3877777777777</v>
      </c>
      <c r="K19" s="20" t="n">
        <v>704.5700000000002</v>
      </c>
      <c r="L19" s="20" t="n">
        <v>530.7922222222222</v>
      </c>
      <c r="M19" s="20" t="n">
        <v>651.9766666666667</v>
      </c>
      <c r="N19" s="20" t="n">
        <v>460.6533333333334</v>
      </c>
      <c r="O19" s="20" t="n">
        <v>789.9522222222221</v>
      </c>
      <c r="P19" s="20" t="n">
        <v>560.838888888889</v>
      </c>
      <c r="Q19" s="20" t="n">
        <v>631.3944444444445</v>
      </c>
      <c r="R19" s="20" t="n">
        <v>518.2055555555556</v>
      </c>
      <c r="S19" s="20" t="n">
        <v>561.2361111111111</v>
      </c>
      <c r="T19" s="21" t="n">
        <v>16</v>
      </c>
      <c r="U19" s="63">
        <f>C19</f>
        <v/>
      </c>
      <c r="V19" s="64">
        <f>E19*$V$1*$V$2</f>
        <v/>
      </c>
      <c r="W19" s="64">
        <f>F19*$V$1*$V$2</f>
        <v/>
      </c>
      <c r="X19" s="64">
        <f>G19*$V$1*$V$2</f>
        <v/>
      </c>
      <c r="Y19" s="64">
        <f>H19*$V$1*$V$2</f>
        <v/>
      </c>
      <c r="Z19" s="64">
        <f>I19*$V$1*$V$2</f>
        <v/>
      </c>
      <c r="AA19" s="64">
        <f>J19*$V$1*$V$2</f>
        <v/>
      </c>
      <c r="AB19" s="64">
        <f>K19*$V$1*$V$2</f>
        <v/>
      </c>
      <c r="AC19" s="64">
        <f>L19*$V$1*$V$2</f>
        <v/>
      </c>
      <c r="AD19" s="64">
        <f>M19*$V$1*$V$2</f>
        <v/>
      </c>
      <c r="AE19" s="64">
        <f>N19*$V$1*$V$2</f>
        <v/>
      </c>
      <c r="AF19" s="64">
        <f>O19*$V$1*$V$2</f>
        <v/>
      </c>
      <c r="AG19" s="64">
        <f>P19*$V$1*$V$2</f>
        <v/>
      </c>
      <c r="AH19" s="64">
        <f>Q19*$V$1*$V$2</f>
        <v/>
      </c>
      <c r="AI19" s="64">
        <f>R19*$V$1*$V$2</f>
        <v/>
      </c>
      <c r="AJ19" s="64">
        <f>S19*$V$1*$V$2</f>
        <v/>
      </c>
      <c r="AL19" s="57">
        <f>U19</f>
        <v/>
      </c>
      <c r="AM19" s="56">
        <f>V19</f>
        <v/>
      </c>
      <c r="AN19" s="56">
        <f>W19</f>
        <v/>
      </c>
      <c r="AO19" s="56">
        <f>X19</f>
        <v/>
      </c>
      <c r="AP19" s="56">
        <f>Y19</f>
        <v/>
      </c>
      <c r="AQ19" s="56">
        <f>Z19</f>
        <v/>
      </c>
      <c r="AR19" s="56">
        <f>AA19</f>
        <v/>
      </c>
      <c r="AS19" s="56">
        <f>AB19</f>
        <v/>
      </c>
      <c r="AT19" s="56">
        <f>AC19</f>
        <v/>
      </c>
      <c r="AU19" s="56">
        <f>AD19</f>
        <v/>
      </c>
      <c r="AV19" s="56">
        <f>AE19</f>
        <v/>
      </c>
      <c r="AW19" s="56">
        <f>AF19</f>
        <v/>
      </c>
      <c r="AX19" s="56">
        <f>AG19</f>
        <v/>
      </c>
      <c r="AY19" s="56">
        <f>AH19</f>
        <v/>
      </c>
      <c r="AZ19" s="56">
        <f>AI19</f>
        <v/>
      </c>
      <c r="BA19" s="56">
        <f>AJ19</f>
        <v/>
      </c>
      <c r="BB19" s="65">
        <f>BA19*1.2</f>
        <v/>
      </c>
      <c r="BC19" s="66">
        <f>(1/6*(BK19^0.5)*0.8*$V$2*1000*BI19+2*BN19*BL19*0.8*$V$2*1000/BP19)/1000</f>
        <v/>
      </c>
      <c r="BD19" s="66">
        <f>IF(BR19="",BC19,(1/6*(BK19^0.5)*0.8*$V$2*1000*BI19+2*BQ19*BM19*0.8*$V$2*1000/BS19)/1000)</f>
        <v/>
      </c>
      <c r="BE19" s="44">
        <f>IF(BB19&lt;BC19,"OK",IF(BB19&lt;BD19,"OK","NG"))</f>
        <v/>
      </c>
      <c r="BF19" s="64">
        <f>(5/6*(BK19^0.5)*0.8*$V$2*1000*BI19)/1000</f>
        <v/>
      </c>
      <c r="BG19" s="42">
        <f>IF(BD19&lt;=BF19,"OK","NG")</f>
        <v/>
      </c>
      <c r="BH19" s="42" t="n"/>
      <c r="BI19" s="57">
        <f>$V$1*1000</f>
        <v/>
      </c>
      <c r="BJ19" s="67">
        <f>AL19</f>
        <v/>
      </c>
      <c r="BK19" s="33" t="n">
        <v>24</v>
      </c>
      <c r="BL19" s="34">
        <f>IF(BO19&lt;=13,400,500)</f>
        <v/>
      </c>
      <c r="BM19" s="34">
        <f>IF(BR19&lt;=13,400,500)</f>
        <v/>
      </c>
      <c r="BN19" s="34">
        <f>VLOOKUP(BO19,$A$1:$B$4,2)</f>
        <v/>
      </c>
      <c r="BO19" s="68" t="n">
        <v>10</v>
      </c>
      <c r="BP19" s="69" t="n">
        <v>280</v>
      </c>
      <c r="BQ19" s="34">
        <f>VLOOKUP(BR19,$A$1:$B$4,2)</f>
        <v/>
      </c>
      <c r="BR19" s="72" t="n">
        <v>10</v>
      </c>
      <c r="BS19" s="73" t="n">
        <v>200</v>
      </c>
    </row>
    <row r="20">
      <c r="C20" s="63">
        <f>C19-1</f>
        <v/>
      </c>
      <c r="D20" s="56" t="n">
        <v>28.2</v>
      </c>
      <c r="E20" s="53" t="n">
        <v>441.9788888888889</v>
      </c>
      <c r="F20" s="53" t="n">
        <v>707.6277777777777</v>
      </c>
      <c r="G20" s="53" t="n">
        <v>406.031111111111</v>
      </c>
      <c r="H20" s="53" t="n">
        <v>568.0777777777777</v>
      </c>
      <c r="I20" s="53" t="n">
        <v>418.1033333333333</v>
      </c>
      <c r="J20" s="53" t="n">
        <v>670.8722222222221</v>
      </c>
      <c r="K20" s="20" t="n">
        <v>671.3366666666667</v>
      </c>
      <c r="L20" s="20" t="n">
        <v>645.4522222222222</v>
      </c>
      <c r="M20" s="20" t="n">
        <v>715.4277777777777</v>
      </c>
      <c r="N20" s="20" t="n">
        <v>492.6088888888889</v>
      </c>
      <c r="O20" s="20" t="n">
        <v>938.3977777777777</v>
      </c>
      <c r="P20" s="20" t="n">
        <v>477.3644444444445</v>
      </c>
      <c r="Q20" s="20" t="n">
        <v>640.3944444444444</v>
      </c>
      <c r="R20" s="20" t="n">
        <v>554.9255555555555</v>
      </c>
      <c r="S20" s="20" t="n">
        <v>596.3284920634921</v>
      </c>
      <c r="T20" s="21" t="n">
        <v>17</v>
      </c>
      <c r="U20" s="63">
        <f>C20</f>
        <v/>
      </c>
      <c r="V20" s="64">
        <f>E20*$V$1*$V$2</f>
        <v/>
      </c>
      <c r="W20" s="64">
        <f>F20*$V$1*$V$2</f>
        <v/>
      </c>
      <c r="X20" s="64">
        <f>G20*$V$1*$V$2</f>
        <v/>
      </c>
      <c r="Y20" s="64">
        <f>H20*$V$1*$V$2</f>
        <v/>
      </c>
      <c r="Z20" s="64">
        <f>I20*$V$1*$V$2</f>
        <v/>
      </c>
      <c r="AA20" s="64">
        <f>J20*$V$1*$V$2</f>
        <v/>
      </c>
      <c r="AB20" s="64">
        <f>K20*$V$1*$V$2</f>
        <v/>
      </c>
      <c r="AC20" s="64">
        <f>L20*$V$1*$V$2</f>
        <v/>
      </c>
      <c r="AD20" s="64">
        <f>M20*$V$1*$V$2</f>
        <v/>
      </c>
      <c r="AE20" s="64">
        <f>N20*$V$1*$V$2</f>
        <v/>
      </c>
      <c r="AF20" s="64">
        <f>O20*$V$1*$V$2</f>
        <v/>
      </c>
      <c r="AG20" s="64">
        <f>P20*$V$1*$V$2</f>
        <v/>
      </c>
      <c r="AH20" s="64">
        <f>Q20*$V$1*$V$2</f>
        <v/>
      </c>
      <c r="AI20" s="64">
        <f>R20*$V$1*$V$2</f>
        <v/>
      </c>
      <c r="AJ20" s="64">
        <f>S20*$V$1*$V$2</f>
        <v/>
      </c>
      <c r="AL20" s="57">
        <f>U20</f>
        <v/>
      </c>
      <c r="AM20" s="56">
        <f>V20</f>
        <v/>
      </c>
      <c r="AN20" s="56">
        <f>W20</f>
        <v/>
      </c>
      <c r="AO20" s="56">
        <f>X20</f>
        <v/>
      </c>
      <c r="AP20" s="56">
        <f>Y20</f>
        <v/>
      </c>
      <c r="AQ20" s="56">
        <f>Z20</f>
        <v/>
      </c>
      <c r="AR20" s="56">
        <f>AA20</f>
        <v/>
      </c>
      <c r="AS20" s="56">
        <f>AB20</f>
        <v/>
      </c>
      <c r="AT20" s="56">
        <f>AC20</f>
        <v/>
      </c>
      <c r="AU20" s="56">
        <f>AD20</f>
        <v/>
      </c>
      <c r="AV20" s="56">
        <f>AE20</f>
        <v/>
      </c>
      <c r="AW20" s="56">
        <f>AF20</f>
        <v/>
      </c>
      <c r="AX20" s="56">
        <f>AG20</f>
        <v/>
      </c>
      <c r="AY20" s="56">
        <f>AH20</f>
        <v/>
      </c>
      <c r="AZ20" s="56">
        <f>AI20</f>
        <v/>
      </c>
      <c r="BA20" s="56">
        <f>AJ20</f>
        <v/>
      </c>
      <c r="BB20" s="65">
        <f>BA20*1.2</f>
        <v/>
      </c>
      <c r="BC20" s="66">
        <f>(1/6*(BK20^0.5)*0.8*$V$2*1000*BI20+2*BN20*BL20*0.8*$V$2*1000/BP20)/1000</f>
        <v/>
      </c>
      <c r="BD20" s="66">
        <f>IF(BR20="",BC20,(1/6*(BK20^0.5)*0.8*$V$2*1000*BI20+2*BQ20*BM20*0.8*$V$2*1000/BS20)/1000)</f>
        <v/>
      </c>
      <c r="BE20" s="44">
        <f>IF(BB20&lt;BC20,"OK",IF(BB20&lt;BD20,"OK","NG"))</f>
        <v/>
      </c>
      <c r="BF20" s="64">
        <f>(5/6*(BK20^0.5)*0.8*$V$2*1000*BI20)/1000</f>
        <v/>
      </c>
      <c r="BG20" s="42">
        <f>IF(BD20&lt;=BF20,"OK","NG")</f>
        <v/>
      </c>
      <c r="BH20" s="42" t="n"/>
      <c r="BI20" s="57">
        <f>$V$1*1000</f>
        <v/>
      </c>
      <c r="BJ20" s="67">
        <f>AL20</f>
        <v/>
      </c>
      <c r="BK20" s="33" t="n">
        <v>27</v>
      </c>
      <c r="BL20" s="34">
        <f>IF(BO20&lt;=13,400,500)</f>
        <v/>
      </c>
      <c r="BM20" s="34">
        <f>IF(BR20&lt;=13,400,500)</f>
        <v/>
      </c>
      <c r="BN20" s="34">
        <f>VLOOKUP(BO20,$A$1:$B$4,2)</f>
        <v/>
      </c>
      <c r="BO20" s="68" t="n">
        <v>10</v>
      </c>
      <c r="BP20" s="69" t="n">
        <v>280</v>
      </c>
      <c r="BQ20" s="34">
        <f>VLOOKUP(BR20,$A$1:$B$4,2)</f>
        <v/>
      </c>
      <c r="BR20" s="72" t="n">
        <v>10</v>
      </c>
      <c r="BS20" s="73" t="n">
        <v>200</v>
      </c>
    </row>
    <row r="21">
      <c r="C21" s="63">
        <f>C20-1</f>
        <v/>
      </c>
      <c r="D21" s="56" t="n">
        <v>25.3</v>
      </c>
      <c r="E21" s="53" t="n">
        <v>775.708888888889</v>
      </c>
      <c r="F21" s="53" t="n">
        <v>1213.327777777778</v>
      </c>
      <c r="G21" s="53" t="n">
        <v>827.3444444444444</v>
      </c>
      <c r="H21" s="53" t="n">
        <v>999.0355555555556</v>
      </c>
      <c r="I21" s="53" t="n">
        <v>774.9511111111112</v>
      </c>
      <c r="J21" s="53" t="n">
        <v>1170.122222222222</v>
      </c>
      <c r="K21" s="20" t="n">
        <v>1082.304444444444</v>
      </c>
      <c r="L21" s="20" t="n">
        <v>795.7166666666667</v>
      </c>
      <c r="M21" s="20" t="n">
        <v>1134.525555555555</v>
      </c>
      <c r="N21" s="20" t="n">
        <v>843.4066666666668</v>
      </c>
      <c r="O21" s="20" t="n">
        <v>1254.644444444444</v>
      </c>
      <c r="P21" s="20" t="n">
        <v>493.1644444444444</v>
      </c>
      <c r="Q21" s="20" t="n">
        <v>1024.308888888889</v>
      </c>
      <c r="R21" s="20" t="n">
        <v>942.5455555555556</v>
      </c>
      <c r="S21" s="20" t="n">
        <v>952.2219047619047</v>
      </c>
      <c r="T21" s="21" t="n">
        <v>18</v>
      </c>
      <c r="U21" s="63">
        <f>C21</f>
        <v/>
      </c>
      <c r="V21" s="64">
        <f>E21*$V$1*$V$2</f>
        <v/>
      </c>
      <c r="W21" s="64">
        <f>F21*$V$1*$V$2</f>
        <v/>
      </c>
      <c r="X21" s="64">
        <f>G21*$V$1*$V$2</f>
        <v/>
      </c>
      <c r="Y21" s="64">
        <f>H21*$V$1*$V$2</f>
        <v/>
      </c>
      <c r="Z21" s="64">
        <f>I21*$V$1*$V$2</f>
        <v/>
      </c>
      <c r="AA21" s="64">
        <f>J21*$V$1*$V$2</f>
        <v/>
      </c>
      <c r="AB21" s="64">
        <f>K21*$V$1*$V$2</f>
        <v/>
      </c>
      <c r="AC21" s="64">
        <f>L21*$V$1*$V$2</f>
        <v/>
      </c>
      <c r="AD21" s="64">
        <f>M21*$V$1*$V$2</f>
        <v/>
      </c>
      <c r="AE21" s="64">
        <f>N21*$V$1*$V$2</f>
        <v/>
      </c>
      <c r="AF21" s="64">
        <f>O21*$V$1*$V$2</f>
        <v/>
      </c>
      <c r="AG21" s="64">
        <f>P21*$V$1*$V$2</f>
        <v/>
      </c>
      <c r="AH21" s="64">
        <f>Q21*$V$1*$V$2</f>
        <v/>
      </c>
      <c r="AI21" s="64">
        <f>R21*$V$1*$V$2</f>
        <v/>
      </c>
      <c r="AJ21" s="64">
        <f>S21*$V$1*$V$2</f>
        <v/>
      </c>
      <c r="AL21" s="57">
        <f>U21</f>
        <v/>
      </c>
      <c r="AM21" s="56">
        <f>V21</f>
        <v/>
      </c>
      <c r="AN21" s="56">
        <f>W21</f>
        <v/>
      </c>
      <c r="AO21" s="56">
        <f>X21</f>
        <v/>
      </c>
      <c r="AP21" s="56">
        <f>Y21</f>
        <v/>
      </c>
      <c r="AQ21" s="56">
        <f>Z21</f>
        <v/>
      </c>
      <c r="AR21" s="56">
        <f>AA21</f>
        <v/>
      </c>
      <c r="AS21" s="56">
        <f>AB21</f>
        <v/>
      </c>
      <c r="AT21" s="56">
        <f>AC21</f>
        <v/>
      </c>
      <c r="AU21" s="56">
        <f>AD21</f>
        <v/>
      </c>
      <c r="AV21" s="56">
        <f>AE21</f>
        <v/>
      </c>
      <c r="AW21" s="56">
        <f>AF21</f>
        <v/>
      </c>
      <c r="AX21" s="56">
        <f>AG21</f>
        <v/>
      </c>
      <c r="AY21" s="56">
        <f>AH21</f>
        <v/>
      </c>
      <c r="AZ21" s="56">
        <f>AI21</f>
        <v/>
      </c>
      <c r="BA21" s="56">
        <f>AJ21</f>
        <v/>
      </c>
      <c r="BB21" s="65">
        <f>BA21*1.2</f>
        <v/>
      </c>
      <c r="BC21" s="66">
        <f>(1/6*(BK21^0.5)*0.8*$V$2*1000*BI21+2*BN21*BL21*0.8*$V$2*1000/BP21)/1000</f>
        <v/>
      </c>
      <c r="BD21" s="66">
        <f>IF(BR21="",BC21,(1/6*(BK21^0.5)*0.8*$V$2*1000*BI21+2*BQ21*BM21*0.8*$V$2*1000/BS21)/1000)</f>
        <v/>
      </c>
      <c r="BE21" s="44">
        <f>IF(BB21&lt;BC21,"OK",IF(BB21&lt;BD21,"OK","NG"))</f>
        <v/>
      </c>
      <c r="BF21" s="64">
        <f>(5/6*(BK21^0.5)*0.8*$V$2*1000*BI21)/1000</f>
        <v/>
      </c>
      <c r="BG21" s="42">
        <f>IF(BD21&lt;=BF21,"OK","NG")</f>
        <v/>
      </c>
      <c r="BH21" s="42" t="n"/>
      <c r="BI21" s="57">
        <f>$V$1*1000</f>
        <v/>
      </c>
      <c r="BJ21" s="67">
        <f>AL21</f>
        <v/>
      </c>
      <c r="BK21" s="33" t="n">
        <v>27</v>
      </c>
      <c r="BL21" s="34">
        <f>IF(BO21&lt;=13,400,500)</f>
        <v/>
      </c>
      <c r="BM21" s="34">
        <f>IF(BR21&lt;=13,400,500)</f>
        <v/>
      </c>
      <c r="BN21" s="34">
        <f>VLOOKUP(BO21,$A$1:$B$4,2)</f>
        <v/>
      </c>
      <c r="BO21" s="68" t="n">
        <v>10</v>
      </c>
      <c r="BP21" s="69" t="n">
        <v>280</v>
      </c>
      <c r="BQ21" s="34">
        <f>VLOOKUP(BR21,$A$1:$B$4,2)</f>
        <v/>
      </c>
      <c r="BR21" s="72" t="n">
        <v>10</v>
      </c>
      <c r="BS21" s="73" t="n">
        <v>200</v>
      </c>
    </row>
    <row r="22">
      <c r="C22" s="63">
        <f>C21-1</f>
        <v/>
      </c>
      <c r="D22" s="56" t="n">
        <v>22.4</v>
      </c>
      <c r="E22" s="53" t="n">
        <v>2916.544444444445</v>
      </c>
      <c r="F22" s="53" t="n">
        <v>3570.022222222222</v>
      </c>
      <c r="G22" s="53" t="n">
        <v>2655.977777777778</v>
      </c>
      <c r="H22" s="53" t="n">
        <v>2907.1</v>
      </c>
      <c r="I22" s="53" t="n">
        <v>2924.488888888889</v>
      </c>
      <c r="J22" s="53" t="n">
        <v>3518.577777777778</v>
      </c>
      <c r="K22" s="20" t="n">
        <v>3239.677777777778</v>
      </c>
      <c r="L22" s="20" t="n">
        <v>3477.422222222222</v>
      </c>
      <c r="M22" s="20" t="n">
        <v>3803.011111111111</v>
      </c>
      <c r="N22" s="20" t="n">
        <v>3218.255555555555</v>
      </c>
      <c r="O22" s="20" t="n">
        <v>3249.177777777778</v>
      </c>
      <c r="P22" s="20" t="n">
        <v>1908.542222222222</v>
      </c>
      <c r="Q22" s="20" t="n">
        <v>3675.366666666666</v>
      </c>
      <c r="R22" s="20" t="n">
        <v>3440.933333333333</v>
      </c>
      <c r="S22" s="20" t="n">
        <v>3178.935555555556</v>
      </c>
      <c r="T22" s="21" t="n">
        <v>19</v>
      </c>
      <c r="U22" s="63">
        <f>C22</f>
        <v/>
      </c>
      <c r="V22" s="64">
        <f>E22*$V$1*$V$2</f>
        <v/>
      </c>
      <c r="W22" s="64">
        <f>F22*$V$1*$V$2</f>
        <v/>
      </c>
      <c r="X22" s="64">
        <f>G22*$V$1*$V$2</f>
        <v/>
      </c>
      <c r="Y22" s="64">
        <f>H22*$V$1*$V$2</f>
        <v/>
      </c>
      <c r="Z22" s="64">
        <f>I22*$V$1*$V$2</f>
        <v/>
      </c>
      <c r="AA22" s="64">
        <f>J22*$V$1*$V$2</f>
        <v/>
      </c>
      <c r="AB22" s="64">
        <f>K22*$V$1*$V$2</f>
        <v/>
      </c>
      <c r="AC22" s="64">
        <f>L22*$V$1*$V$2</f>
        <v/>
      </c>
      <c r="AD22" s="64">
        <f>M22*$V$1*$V$2</f>
        <v/>
      </c>
      <c r="AE22" s="64">
        <f>N22*$V$1*$V$2</f>
        <v/>
      </c>
      <c r="AF22" s="64">
        <f>O22*$V$1*$V$2</f>
        <v/>
      </c>
      <c r="AG22" s="64">
        <f>P22*$V$1*$V$2</f>
        <v/>
      </c>
      <c r="AH22" s="64">
        <f>Q22*$V$1*$V$2</f>
        <v/>
      </c>
      <c r="AI22" s="64">
        <f>R22*$V$1*$V$2</f>
        <v/>
      </c>
      <c r="AJ22" s="64">
        <f>S22*$V$1*$V$2</f>
        <v/>
      </c>
      <c r="AL22" s="57">
        <f>U22</f>
        <v/>
      </c>
      <c r="AM22" s="56">
        <f>V22</f>
        <v/>
      </c>
      <c r="AN22" s="56">
        <f>W22</f>
        <v/>
      </c>
      <c r="AO22" s="56">
        <f>X22</f>
        <v/>
      </c>
      <c r="AP22" s="56">
        <f>Y22</f>
        <v/>
      </c>
      <c r="AQ22" s="56">
        <f>Z22</f>
        <v/>
      </c>
      <c r="AR22" s="56">
        <f>AA22</f>
        <v/>
      </c>
      <c r="AS22" s="56">
        <f>AB22</f>
        <v/>
      </c>
      <c r="AT22" s="56">
        <f>AC22</f>
        <v/>
      </c>
      <c r="AU22" s="56">
        <f>AD22</f>
        <v/>
      </c>
      <c r="AV22" s="56">
        <f>AE22</f>
        <v/>
      </c>
      <c r="AW22" s="56">
        <f>AF22</f>
        <v/>
      </c>
      <c r="AX22" s="56">
        <f>AG22</f>
        <v/>
      </c>
      <c r="AY22" s="56">
        <f>AH22</f>
        <v/>
      </c>
      <c r="AZ22" s="56">
        <f>AI22</f>
        <v/>
      </c>
      <c r="BA22" s="56">
        <f>AJ22</f>
        <v/>
      </c>
      <c r="BB22" s="65">
        <f>BA22*1.2</f>
        <v/>
      </c>
      <c r="BC22" s="66">
        <f>(1/6*(BK22^0.5)*0.8*$V$2*1000*BI22+2*BN22*BL22*0.8*$V$2*1000/BP22)/1000</f>
        <v/>
      </c>
      <c r="BD22" s="66">
        <f>IF(BR22="",BC22,(1/6*(BK22^0.5)*0.8*$V$2*1000*BI22+2*BQ22*BM22*0.8*$V$2*1000/BS22)/1000)</f>
        <v/>
      </c>
      <c r="BE22" s="44">
        <f>IF(BB22&lt;BC22,"OK",IF(BB22&lt;BD22,"OK","NG"))</f>
        <v/>
      </c>
      <c r="BF22" s="64">
        <f>(5/6*(BK22^0.5)*0.8*$V$2*1000*BI22)/1000</f>
        <v/>
      </c>
      <c r="BG22" s="42">
        <f>IF(BD22&lt;=BF22,"OK","NG")</f>
        <v/>
      </c>
      <c r="BH22" s="42" t="n"/>
      <c r="BI22" s="57">
        <f>$V$1*1000</f>
        <v/>
      </c>
      <c r="BJ22" s="67">
        <f>AL22</f>
        <v/>
      </c>
      <c r="BK22" s="33" t="n">
        <v>27</v>
      </c>
      <c r="BL22" s="34">
        <f>IF(BO22&lt;=13,400,500)</f>
        <v/>
      </c>
      <c r="BM22" s="34">
        <f>IF(BR22&lt;=13,400,500)</f>
        <v/>
      </c>
      <c r="BN22" s="34">
        <f>VLOOKUP(BO22,$A$1:$B$4,2)</f>
        <v/>
      </c>
      <c r="BO22" s="68" t="n">
        <v>10</v>
      </c>
      <c r="BP22" s="69" t="n">
        <v>280</v>
      </c>
      <c r="BQ22" s="34">
        <f>VLOOKUP(BR22,$A$1:$B$4,2)</f>
        <v/>
      </c>
      <c r="BR22" s="72" t="n">
        <v>10</v>
      </c>
      <c r="BS22" s="73" t="n">
        <v>200</v>
      </c>
    </row>
    <row r="23">
      <c r="C23" s="63">
        <f>C22-1</f>
        <v/>
      </c>
      <c r="D23" s="56" t="n">
        <v>15.2</v>
      </c>
      <c r="E23" s="53" t="n">
        <v>3379.462222222222</v>
      </c>
      <c r="F23" s="53" t="n">
        <v>3471.81</v>
      </c>
      <c r="G23" s="53" t="n">
        <v>3179.507777777777</v>
      </c>
      <c r="H23" s="53" t="n">
        <v>2609.744444444445</v>
      </c>
      <c r="I23" s="53" t="n">
        <v>2338.336666666666</v>
      </c>
      <c r="J23" s="53" t="n">
        <v>3372.345555555556</v>
      </c>
      <c r="K23" s="20" t="n">
        <v>2782.457777777778</v>
      </c>
      <c r="L23" s="20" t="n">
        <v>2655.752222222223</v>
      </c>
      <c r="M23" s="20" t="n">
        <v>3241.008888888889</v>
      </c>
      <c r="N23" s="20" t="n">
        <v>2321.658888888889</v>
      </c>
      <c r="O23" s="20" t="n">
        <v>2945.008888888889</v>
      </c>
      <c r="P23" s="20" t="n">
        <v>2081.297555555555</v>
      </c>
      <c r="Q23" s="20" t="n">
        <v>2290.058888888888</v>
      </c>
      <c r="R23" s="20" t="n">
        <v>2790.256666666667</v>
      </c>
      <c r="S23" s="20" t="n">
        <v>2818.479031746032</v>
      </c>
      <c r="T23" s="21" t="n">
        <v>20</v>
      </c>
      <c r="U23" s="63">
        <f>C23</f>
        <v/>
      </c>
      <c r="V23" s="64">
        <f>E23*$V$1*$V$2</f>
        <v/>
      </c>
      <c r="W23" s="64">
        <f>F23*$V$1*$V$2</f>
        <v/>
      </c>
      <c r="X23" s="64">
        <f>G23*$V$1*$V$2</f>
        <v/>
      </c>
      <c r="Y23" s="64">
        <f>H23*$V$1*$V$2</f>
        <v/>
      </c>
      <c r="Z23" s="64">
        <f>I23*$V$1*$V$2</f>
        <v/>
      </c>
      <c r="AA23" s="64">
        <f>J23*$V$1*$V$2</f>
        <v/>
      </c>
      <c r="AB23" s="64">
        <f>K23*$V$1*$V$2</f>
        <v/>
      </c>
      <c r="AC23" s="64">
        <f>L23*$V$1*$V$2</f>
        <v/>
      </c>
      <c r="AD23" s="64">
        <f>M23*$V$1*$V$2</f>
        <v/>
      </c>
      <c r="AE23" s="64">
        <f>N23*$V$1*$V$2</f>
        <v/>
      </c>
      <c r="AF23" s="64">
        <f>O23*$V$1*$V$2</f>
        <v/>
      </c>
      <c r="AG23" s="64">
        <f>P23*$V$1*$V$2</f>
        <v/>
      </c>
      <c r="AH23" s="64">
        <f>Q23*$V$1*$V$2</f>
        <v/>
      </c>
      <c r="AI23" s="64">
        <f>R23*$V$1*$V$2</f>
        <v/>
      </c>
      <c r="AJ23" s="64">
        <f>S23*$V$1*$V$2</f>
        <v/>
      </c>
      <c r="AL23" s="57">
        <f>U23</f>
        <v/>
      </c>
      <c r="AM23" s="56">
        <f>V23</f>
        <v/>
      </c>
      <c r="AN23" s="56">
        <f>W23</f>
        <v/>
      </c>
      <c r="AO23" s="56">
        <f>X23</f>
        <v/>
      </c>
      <c r="AP23" s="56">
        <f>Y23</f>
        <v/>
      </c>
      <c r="AQ23" s="56">
        <f>Z23</f>
        <v/>
      </c>
      <c r="AR23" s="56">
        <f>AA23</f>
        <v/>
      </c>
      <c r="AS23" s="56">
        <f>AB23</f>
        <v/>
      </c>
      <c r="AT23" s="56">
        <f>AC23</f>
        <v/>
      </c>
      <c r="AU23" s="56">
        <f>AD23</f>
        <v/>
      </c>
      <c r="AV23" s="56">
        <f>AE23</f>
        <v/>
      </c>
      <c r="AW23" s="56">
        <f>AF23</f>
        <v/>
      </c>
      <c r="AX23" s="56">
        <f>AG23</f>
        <v/>
      </c>
      <c r="AY23" s="56">
        <f>AH23</f>
        <v/>
      </c>
      <c r="AZ23" s="56">
        <f>AI23</f>
        <v/>
      </c>
      <c r="BA23" s="56">
        <f>AJ23</f>
        <v/>
      </c>
      <c r="BB23" s="65">
        <f>BA23*1.2</f>
        <v/>
      </c>
      <c r="BC23" s="66">
        <f>(1/6*(BK23^0.5)*0.8*$V$2*1000*BI23+2*BN23*BL23*0.8*$V$2*1000/BP23)/1000</f>
        <v/>
      </c>
      <c r="BD23" s="66">
        <f>IF(BR23="",BC23,(1/6*(BK23^0.5)*0.8*$V$2*1000*BI23+2*BQ23*BM23*0.8*$V$2*1000/BS23)/1000)</f>
        <v/>
      </c>
      <c r="BE23" s="44">
        <f>IF(BB23&lt;BC23,"OK",IF(BB23&lt;BD23,"OK","NG"))</f>
        <v/>
      </c>
      <c r="BF23" s="64">
        <f>(5/6*(BK23^0.5)*0.8*$V$2*1000*BI23)/1000</f>
        <v/>
      </c>
      <c r="BG23" s="42">
        <f>IF(BD23&lt;=BF23,"OK","NG")</f>
        <v/>
      </c>
      <c r="BI23" s="57">
        <f>$V$1*1000</f>
        <v/>
      </c>
      <c r="BJ23" s="67">
        <f>AL23</f>
        <v/>
      </c>
      <c r="BK23" s="33" t="n">
        <v>27</v>
      </c>
      <c r="BL23" s="34">
        <f>IF(BO23&lt;=13,400,500)</f>
        <v/>
      </c>
      <c r="BM23" s="34">
        <f>IF(BR23&lt;=13,400,500)</f>
        <v/>
      </c>
      <c r="BN23" s="34">
        <f>VLOOKUP(BO23,$A$1:$B$4,2)</f>
        <v/>
      </c>
      <c r="BO23" s="68" t="n">
        <v>10</v>
      </c>
      <c r="BP23" s="69" t="n">
        <v>280</v>
      </c>
      <c r="BQ23" s="34">
        <f>VLOOKUP(BR23,$A$1:$B$4,2)</f>
        <v/>
      </c>
      <c r="BR23" s="72" t="n">
        <v>10</v>
      </c>
      <c r="BS23" s="73" t="n">
        <v>200</v>
      </c>
    </row>
    <row r="24">
      <c r="C24" s="63">
        <f>C23-1</f>
        <v/>
      </c>
      <c r="D24" s="56" t="n">
        <v>10.4</v>
      </c>
      <c r="E24" s="53" t="n">
        <v>1887.964444444445</v>
      </c>
      <c r="F24" s="53" t="n">
        <v>1987.855555555556</v>
      </c>
      <c r="G24" s="53" t="n">
        <v>1369.876666666667</v>
      </c>
      <c r="H24" s="53" t="n">
        <v>1200.877777777778</v>
      </c>
      <c r="I24" s="53" t="n">
        <v>1163.34</v>
      </c>
      <c r="J24" s="53" t="n">
        <v>1664.542222222222</v>
      </c>
      <c r="K24" s="53" t="n">
        <v>1815.6</v>
      </c>
      <c r="L24" s="53" t="n">
        <v>1320.504444444444</v>
      </c>
      <c r="M24" s="53" t="n">
        <v>2090.9</v>
      </c>
      <c r="N24" s="53" t="n">
        <v>1791.256666666667</v>
      </c>
      <c r="O24" s="53" t="n">
        <v>1745.728888888889</v>
      </c>
      <c r="P24" s="53" t="n">
        <v>1656.424444444444</v>
      </c>
      <c r="Q24" s="53" t="n">
        <v>2238.731111111111</v>
      </c>
      <c r="R24" s="53" t="n">
        <v>1702.211111111111</v>
      </c>
      <c r="S24" s="53" t="n">
        <v>1688.272380952381</v>
      </c>
      <c r="U24" s="63">
        <f>C24</f>
        <v/>
      </c>
      <c r="V24" s="64">
        <f>E24*$V$1*$V$2</f>
        <v/>
      </c>
      <c r="W24" s="64">
        <f>F24*$V$1*$V$2</f>
        <v/>
      </c>
      <c r="X24" s="64">
        <f>G24*$V$1*$V$2</f>
        <v/>
      </c>
      <c r="Y24" s="64">
        <f>H24*$V$1*$V$2</f>
        <v/>
      </c>
      <c r="Z24" s="64">
        <f>I24*$V$1*$V$2</f>
        <v/>
      </c>
      <c r="AA24" s="64">
        <f>J24*$V$1*$V$2</f>
        <v/>
      </c>
      <c r="AB24" s="64">
        <f>K24*$V$1*$V$2</f>
        <v/>
      </c>
      <c r="AC24" s="64">
        <f>L24*$V$1*$V$2</f>
        <v/>
      </c>
      <c r="AD24" s="64">
        <f>M24*$V$1*$V$2</f>
        <v/>
      </c>
      <c r="AE24" s="64">
        <f>N24*$V$1*$V$2</f>
        <v/>
      </c>
      <c r="AF24" s="64">
        <f>O24*$V$1*$V$2</f>
        <v/>
      </c>
      <c r="AG24" s="64">
        <f>P24*$V$1*$V$2</f>
        <v/>
      </c>
      <c r="AH24" s="64">
        <f>Q24*$V$1*$V$2</f>
        <v/>
      </c>
      <c r="AI24" s="64">
        <f>R24*$V$1*$V$2</f>
        <v/>
      </c>
      <c r="AJ24" s="64">
        <f>S24*$V$1*$V$2</f>
        <v/>
      </c>
      <c r="AL24" s="57">
        <f>U24</f>
        <v/>
      </c>
      <c r="AM24" s="56">
        <f>V24</f>
        <v/>
      </c>
      <c r="AN24" s="56">
        <f>W24</f>
        <v/>
      </c>
      <c r="AO24" s="56">
        <f>X24</f>
        <v/>
      </c>
      <c r="AP24" s="56">
        <f>Y24</f>
        <v/>
      </c>
      <c r="AQ24" s="56">
        <f>Z24</f>
        <v/>
      </c>
      <c r="AR24" s="56">
        <f>AA24</f>
        <v/>
      </c>
      <c r="AS24" s="56">
        <f>AB24</f>
        <v/>
      </c>
      <c r="AT24" s="56">
        <f>AC24</f>
        <v/>
      </c>
      <c r="AU24" s="56">
        <f>AD24</f>
        <v/>
      </c>
      <c r="AV24" s="56">
        <f>AE24</f>
        <v/>
      </c>
      <c r="AW24" s="56">
        <f>AF24</f>
        <v/>
      </c>
      <c r="AX24" s="56">
        <f>AG24</f>
        <v/>
      </c>
      <c r="AY24" s="56">
        <f>AH24</f>
        <v/>
      </c>
      <c r="AZ24" s="56">
        <f>AI24</f>
        <v/>
      </c>
      <c r="BA24" s="56">
        <f>AJ24</f>
        <v/>
      </c>
      <c r="BB24" s="65">
        <f>BA24*1.2</f>
        <v/>
      </c>
      <c r="BC24" s="66">
        <f>(1/6*(BK24^0.5)*0.8*$V$2*1000*BI24+2*BN24*BL24*0.8*$V$2*1000/BP24)/1000</f>
        <v/>
      </c>
      <c r="BD24" s="66">
        <f>IF(BR24="",BC24,(1/6*(BK24^0.5)*0.8*$V$2*1000*BI24+2*BQ24*BM24*0.8*$V$2*1000/BS24)/1000)</f>
        <v/>
      </c>
      <c r="BE24" s="44">
        <f>IF(BB24&lt;BC24,"OK",IF(BB24&lt;BD24,"OK","NG"))</f>
        <v/>
      </c>
      <c r="BF24" s="64">
        <f>(5/6*(BK24^0.5)*0.8*$V$2*1000*BI24)/1000</f>
        <v/>
      </c>
      <c r="BG24" s="42">
        <f>IF(BD24&lt;=BF24,"OK","NG")</f>
        <v/>
      </c>
      <c r="BI24" s="57">
        <f>$V$1*1000</f>
        <v/>
      </c>
      <c r="BJ24" s="67">
        <f>AL24</f>
        <v/>
      </c>
      <c r="BK24" s="33" t="n">
        <v>27</v>
      </c>
      <c r="BL24" s="34">
        <f>IF(BO24&lt;=13,400,500)</f>
        <v/>
      </c>
      <c r="BM24" s="34">
        <f>IF(BR24&lt;=13,400,500)</f>
        <v/>
      </c>
      <c r="BN24" s="34">
        <f>VLOOKUP(BO24,$A$1:$B$4,2)</f>
        <v/>
      </c>
      <c r="BO24" s="68" t="n">
        <v>10</v>
      </c>
      <c r="BP24" s="69" t="n">
        <v>280</v>
      </c>
      <c r="BQ24" s="34">
        <f>VLOOKUP(BR24,$A$1:$B$4,2)</f>
        <v/>
      </c>
      <c r="BR24" s="72" t="n">
        <v>10</v>
      </c>
      <c r="BS24" s="73" t="n">
        <v>200</v>
      </c>
    </row>
    <row r="25">
      <c r="C25" s="63">
        <f>C24-1</f>
        <v/>
      </c>
      <c r="D25" s="56" t="n">
        <v>5.6</v>
      </c>
      <c r="E25" s="53" t="n">
        <v>2161.51</v>
      </c>
      <c r="F25" s="53" t="n">
        <v>2052.893333333333</v>
      </c>
      <c r="G25" s="53" t="n">
        <v>1489.684444444444</v>
      </c>
      <c r="H25" s="53" t="n">
        <v>1315.277777777778</v>
      </c>
      <c r="I25" s="53" t="n">
        <v>1380.524444444444</v>
      </c>
      <c r="J25" s="53" t="n">
        <v>1929.137777777778</v>
      </c>
      <c r="K25" s="53" t="n">
        <v>1849.013333333334</v>
      </c>
      <c r="L25" s="53" t="n">
        <v>1647.453333333334</v>
      </c>
      <c r="M25" s="53" t="n">
        <v>2238.048888888889</v>
      </c>
      <c r="N25" s="53" t="n">
        <v>1770.592222222222</v>
      </c>
      <c r="O25" s="53" t="n">
        <v>1698.148888888889</v>
      </c>
      <c r="P25" s="53" t="n">
        <v>1827.1</v>
      </c>
      <c r="Q25" s="53" t="n">
        <v>1976.105555555556</v>
      </c>
      <c r="R25" s="53" t="n">
        <v>1905.565555555556</v>
      </c>
      <c r="S25" s="53" t="n">
        <v>1802.93253968254</v>
      </c>
      <c r="U25" s="63">
        <f>C25</f>
        <v/>
      </c>
      <c r="V25" s="64">
        <f>E25*$V$1*$V$2</f>
        <v/>
      </c>
      <c r="W25" s="64">
        <f>F25*$V$1*$V$2</f>
        <v/>
      </c>
      <c r="X25" s="64">
        <f>G25*$V$1*$V$2</f>
        <v/>
      </c>
      <c r="Y25" s="64">
        <f>H25*$V$1*$V$2</f>
        <v/>
      </c>
      <c r="Z25" s="64">
        <f>I25*$V$1*$V$2</f>
        <v/>
      </c>
      <c r="AA25" s="64">
        <f>J25*$V$1*$V$2</f>
        <v/>
      </c>
      <c r="AB25" s="64">
        <f>K25*$V$1*$V$2</f>
        <v/>
      </c>
      <c r="AC25" s="64">
        <f>L25*$V$1*$V$2</f>
        <v/>
      </c>
      <c r="AD25" s="64">
        <f>M25*$V$1*$V$2</f>
        <v/>
      </c>
      <c r="AE25" s="64">
        <f>N25*$V$1*$V$2</f>
        <v/>
      </c>
      <c r="AF25" s="64">
        <f>O25*$V$1*$V$2</f>
        <v/>
      </c>
      <c r="AG25" s="64">
        <f>P25*$V$1*$V$2</f>
        <v/>
      </c>
      <c r="AH25" s="64">
        <f>Q25*$V$1*$V$2</f>
        <v/>
      </c>
      <c r="AI25" s="64">
        <f>R25*$V$1*$V$2</f>
        <v/>
      </c>
      <c r="AJ25" s="64">
        <f>S25*$V$1*$V$2</f>
        <v/>
      </c>
      <c r="AL25" s="57">
        <f>U25</f>
        <v/>
      </c>
      <c r="AM25" s="56">
        <f>V25</f>
        <v/>
      </c>
      <c r="AN25" s="56">
        <f>W25</f>
        <v/>
      </c>
      <c r="AO25" s="56">
        <f>X25</f>
        <v/>
      </c>
      <c r="AP25" s="56">
        <f>Y25</f>
        <v/>
      </c>
      <c r="AQ25" s="56">
        <f>Z25</f>
        <v/>
      </c>
      <c r="AR25" s="56">
        <f>AA25</f>
        <v/>
      </c>
      <c r="AS25" s="56">
        <f>AB25</f>
        <v/>
      </c>
      <c r="AT25" s="56">
        <f>AC25</f>
        <v/>
      </c>
      <c r="AU25" s="56">
        <f>AD25</f>
        <v/>
      </c>
      <c r="AV25" s="56">
        <f>AE25</f>
        <v/>
      </c>
      <c r="AW25" s="56">
        <f>AF25</f>
        <v/>
      </c>
      <c r="AX25" s="56">
        <f>AG25</f>
        <v/>
      </c>
      <c r="AY25" s="56">
        <f>AH25</f>
        <v/>
      </c>
      <c r="AZ25" s="56">
        <f>AI25</f>
        <v/>
      </c>
      <c r="BA25" s="56">
        <f>AJ25</f>
        <v/>
      </c>
      <c r="BB25" s="65">
        <f>BA25*1.2</f>
        <v/>
      </c>
      <c r="BC25" s="66">
        <f>(1/6*(BK25^0.5)*0.8*$V$2*1000*BI25+2*BN25*BL25*0.8*$V$2*1000/BP25)/1000</f>
        <v/>
      </c>
      <c r="BD25" s="66">
        <f>IF(BR25="",BC25,(1/6*(BK25^0.5)*0.8*$V$2*1000*BI25+2*BQ25*BM25*0.8*$V$2*1000/BS25)/1000)</f>
        <v/>
      </c>
      <c r="BE25" s="44">
        <f>IF(BB25&lt;BC25,"OK",IF(BB25&lt;BD25,"OK","NG"))</f>
        <v/>
      </c>
      <c r="BF25" s="64">
        <f>(5/6*(BK25^0.5)*0.8*$V$2*1000*BI25)/1000</f>
        <v/>
      </c>
      <c r="BG25" s="42">
        <f>IF(BD25&lt;=BF25,"OK","NG")</f>
        <v/>
      </c>
      <c r="BI25" s="57">
        <f>$V$1*1000</f>
        <v/>
      </c>
      <c r="BJ25" s="67">
        <f>AL25</f>
        <v/>
      </c>
      <c r="BK25" s="33" t="n">
        <v>27</v>
      </c>
      <c r="BL25" s="34">
        <f>IF(BO25&lt;=13,400,500)</f>
        <v/>
      </c>
      <c r="BM25" s="34">
        <f>IF(BR25&lt;=13,400,500)</f>
        <v/>
      </c>
      <c r="BN25" s="34">
        <f>VLOOKUP(BO25,$A$1:$B$4,2)</f>
        <v/>
      </c>
      <c r="BO25" s="68" t="n">
        <v>10</v>
      </c>
      <c r="BP25" s="69" t="n">
        <v>280</v>
      </c>
      <c r="BQ25" s="34">
        <f>VLOOKUP(BR25,$A$1:$B$4,2)</f>
        <v/>
      </c>
      <c r="BR25" s="72" t="n">
        <v>10</v>
      </c>
      <c r="BS25" s="73" t="n">
        <v>200</v>
      </c>
    </row>
    <row r="26">
      <c r="C26" s="63">
        <f>C25-1</f>
        <v/>
      </c>
      <c r="D26" s="56" t="n">
        <v>0</v>
      </c>
      <c r="E26" s="53" t="n">
        <v>1023.023333333333</v>
      </c>
      <c r="F26" s="53" t="n">
        <v>970.9399999999999</v>
      </c>
      <c r="G26" s="53" t="n">
        <v>810.0666666666666</v>
      </c>
      <c r="H26" s="53" t="n">
        <v>646.1411111111111</v>
      </c>
      <c r="I26" s="53" t="n">
        <v>707.1922222222222</v>
      </c>
      <c r="J26" s="53" t="n">
        <v>999.071111111111</v>
      </c>
      <c r="K26" s="53" t="n">
        <v>861.2544444444445</v>
      </c>
      <c r="L26" s="53" t="n">
        <v>1042.91</v>
      </c>
      <c r="M26" s="53" t="n">
        <v>1053.331111111111</v>
      </c>
      <c r="N26" s="53" t="n">
        <v>899.9633333333334</v>
      </c>
      <c r="O26" s="53" t="n">
        <v>851.3566666666666</v>
      </c>
      <c r="P26" s="53" t="n">
        <v>893.6766666666666</v>
      </c>
      <c r="Q26" s="53" t="n">
        <v>881.8011111111113</v>
      </c>
      <c r="R26" s="53" t="n">
        <v>1029.238888888889</v>
      </c>
      <c r="S26" s="53" t="n">
        <v>904.9976190476191</v>
      </c>
      <c r="U26" s="63">
        <f>C26</f>
        <v/>
      </c>
      <c r="V26" s="64">
        <f>E26*$V$1*$V$2</f>
        <v/>
      </c>
      <c r="W26" s="64">
        <f>F26*$V$1*$V$2</f>
        <v/>
      </c>
      <c r="X26" s="64">
        <f>G26*$V$1*$V$2</f>
        <v/>
      </c>
      <c r="Y26" s="64">
        <f>H26*$V$1*$V$2</f>
        <v/>
      </c>
      <c r="Z26" s="64">
        <f>I26*$V$1*$V$2</f>
        <v/>
      </c>
      <c r="AA26" s="64">
        <f>J26*$V$1*$V$2</f>
        <v/>
      </c>
      <c r="AB26" s="64">
        <f>K26*$V$1*$V$2</f>
        <v/>
      </c>
      <c r="AC26" s="64">
        <f>L26*$V$1*$V$2</f>
        <v/>
      </c>
      <c r="AD26" s="64">
        <f>M26*$V$1*$V$2</f>
        <v/>
      </c>
      <c r="AE26" s="64">
        <f>N26*$V$1*$V$2</f>
        <v/>
      </c>
      <c r="AF26" s="64">
        <f>O26*$V$1*$V$2</f>
        <v/>
      </c>
      <c r="AG26" s="64">
        <f>P26*$V$1*$V$2</f>
        <v/>
      </c>
      <c r="AH26" s="64">
        <f>Q26*$V$1*$V$2</f>
        <v/>
      </c>
      <c r="AI26" s="64">
        <f>R26*$V$1*$V$2</f>
        <v/>
      </c>
      <c r="AJ26" s="64">
        <f>S26*$V$1*$V$2</f>
        <v/>
      </c>
      <c r="AL26" s="57">
        <f>U26</f>
        <v/>
      </c>
      <c r="AM26" s="56">
        <f>V26</f>
        <v/>
      </c>
      <c r="AN26" s="56">
        <f>W26</f>
        <v/>
      </c>
      <c r="AO26" s="56">
        <f>X26</f>
        <v/>
      </c>
      <c r="AP26" s="56">
        <f>Y26</f>
        <v/>
      </c>
      <c r="AQ26" s="56">
        <f>Z26</f>
        <v/>
      </c>
      <c r="AR26" s="56">
        <f>AA26</f>
        <v/>
      </c>
      <c r="AS26" s="56">
        <f>AB26</f>
        <v/>
      </c>
      <c r="AT26" s="56">
        <f>AC26</f>
        <v/>
      </c>
      <c r="AU26" s="56">
        <f>AD26</f>
        <v/>
      </c>
      <c r="AV26" s="56">
        <f>AE26</f>
        <v/>
      </c>
      <c r="AW26" s="56">
        <f>AF26</f>
        <v/>
      </c>
      <c r="AX26" s="56">
        <f>AG26</f>
        <v/>
      </c>
      <c r="AY26" s="56">
        <f>AH26</f>
        <v/>
      </c>
      <c r="AZ26" s="56">
        <f>AI26</f>
        <v/>
      </c>
      <c r="BA26" s="56">
        <f>AJ26</f>
        <v/>
      </c>
      <c r="BB26" s="65">
        <f>BA26*1.2</f>
        <v/>
      </c>
      <c r="BC26" s="66">
        <f>(1/6*(BK26^0.5)*0.8*$V$2*1000*BI26+2*BN26*BL26*0.8*$V$2*1000/BP26)/1000</f>
        <v/>
      </c>
      <c r="BD26" s="66">
        <f>IF(BR26="",BC26,(1/6*(BK26^0.5)*0.8*$V$2*1000*BI26+2*BQ26*BM26*0.8*$V$2*1000/BS26)/1000)</f>
        <v/>
      </c>
      <c r="BE26" s="44">
        <f>IF(BB26&lt;BC26,"OK",IF(BB26&lt;BD26,"OK","NG"))</f>
        <v/>
      </c>
      <c r="BF26" s="64">
        <f>(5/6*(BK26^0.5)*0.8*$V$2*1000*BI26)/1000</f>
        <v/>
      </c>
      <c r="BG26" s="42">
        <f>IF(BD26&lt;=BF26,"OK","NG")</f>
        <v/>
      </c>
      <c r="BI26" s="57">
        <f>$V$1*1000</f>
        <v/>
      </c>
      <c r="BJ26" s="67">
        <f>AL26</f>
        <v/>
      </c>
      <c r="BK26" s="33" t="n">
        <v>27</v>
      </c>
      <c r="BL26" s="34">
        <f>IF(BO26&lt;=13,400,500)</f>
        <v/>
      </c>
      <c r="BM26" s="34">
        <f>IF(BR26&lt;=13,400,500)</f>
        <v/>
      </c>
      <c r="BN26" s="34">
        <f>VLOOKUP(BO26,$A$1:$B$4,2)</f>
        <v/>
      </c>
      <c r="BO26" s="68" t="n">
        <v>10</v>
      </c>
      <c r="BP26" s="69" t="n">
        <v>280</v>
      </c>
      <c r="BQ26" s="34">
        <f>VLOOKUP(BR26,$A$1:$B$4,2)</f>
        <v/>
      </c>
      <c r="BR26" s="72" t="n">
        <v>10</v>
      </c>
      <c r="BS26" s="73" t="n">
        <v>200</v>
      </c>
    </row>
    <row r="27">
      <c r="C27" s="63">
        <f>C26-1</f>
        <v/>
      </c>
      <c r="D27" s="56" t="n">
        <v>-4.7</v>
      </c>
      <c r="E27" s="53" t="n">
        <v>1898.2</v>
      </c>
      <c r="F27" s="53" t="n">
        <v>1904.833333333333</v>
      </c>
      <c r="G27" s="53" t="n">
        <v>1128.098888888889</v>
      </c>
      <c r="H27" s="53" t="n">
        <v>1473.616666666667</v>
      </c>
      <c r="I27" s="53" t="n">
        <v>1474.467777777778</v>
      </c>
      <c r="J27" s="53" t="n">
        <v>1754.666666666667</v>
      </c>
      <c r="K27" s="53" t="n">
        <v>1977.633333333333</v>
      </c>
      <c r="L27" s="53" t="n">
        <v>1912.2</v>
      </c>
      <c r="M27" s="53" t="n">
        <v>2608.644444444444</v>
      </c>
      <c r="N27" s="53" t="n">
        <v>1888.411111111111</v>
      </c>
      <c r="O27" s="53" t="n">
        <v>1804.622222222222</v>
      </c>
      <c r="P27" s="53" t="n">
        <v>1478.488888888889</v>
      </c>
      <c r="Q27" s="53" t="n">
        <v>2347.688888888888</v>
      </c>
      <c r="R27" s="53" t="n">
        <v>2190.577777777778</v>
      </c>
      <c r="S27" s="53" t="n">
        <v>1845.867857142857</v>
      </c>
      <c r="U27" s="63">
        <f>C27</f>
        <v/>
      </c>
      <c r="V27" s="64">
        <f>E27*$V$1*$V$2</f>
        <v/>
      </c>
      <c r="W27" s="64">
        <f>F27*$V$1*$V$2</f>
        <v/>
      </c>
      <c r="X27" s="64">
        <f>G27*$V$1*$V$2</f>
        <v/>
      </c>
      <c r="Y27" s="64">
        <f>H27*$V$1*$V$2</f>
        <v/>
      </c>
      <c r="Z27" s="64">
        <f>I27*$V$1*$V$2</f>
        <v/>
      </c>
      <c r="AA27" s="64">
        <f>J27*$V$1*$V$2</f>
        <v/>
      </c>
      <c r="AB27" s="64">
        <f>K27*$V$1*$V$2</f>
        <v/>
      </c>
      <c r="AC27" s="64">
        <f>L27*$V$1*$V$2</f>
        <v/>
      </c>
      <c r="AD27" s="64">
        <f>M27*$V$1*$V$2</f>
        <v/>
      </c>
      <c r="AE27" s="64">
        <f>N27*$V$1*$V$2</f>
        <v/>
      </c>
      <c r="AF27" s="64">
        <f>O27*$V$1*$V$2</f>
        <v/>
      </c>
      <c r="AG27" s="64">
        <f>P27*$V$1*$V$2</f>
        <v/>
      </c>
      <c r="AH27" s="64">
        <f>Q27*$V$1*$V$2</f>
        <v/>
      </c>
      <c r="AI27" s="64">
        <f>R27*$V$1*$V$2</f>
        <v/>
      </c>
      <c r="AJ27" s="64">
        <f>S27*$V$1*$V$2</f>
        <v/>
      </c>
      <c r="AL27" s="57">
        <f>U27</f>
        <v/>
      </c>
      <c r="AM27" s="56">
        <f>V27</f>
        <v/>
      </c>
      <c r="AN27" s="56">
        <f>W27</f>
        <v/>
      </c>
      <c r="AO27" s="56">
        <f>X27</f>
        <v/>
      </c>
      <c r="AP27" s="56">
        <f>Y27</f>
        <v/>
      </c>
      <c r="AQ27" s="56">
        <f>Z27</f>
        <v/>
      </c>
      <c r="AR27" s="56">
        <f>AA27</f>
        <v/>
      </c>
      <c r="AS27" s="56">
        <f>AB27</f>
        <v/>
      </c>
      <c r="AT27" s="56">
        <f>AC27</f>
        <v/>
      </c>
      <c r="AU27" s="56">
        <f>AD27</f>
        <v/>
      </c>
      <c r="AV27" s="56">
        <f>AE27</f>
        <v/>
      </c>
      <c r="AW27" s="56">
        <f>AF27</f>
        <v/>
      </c>
      <c r="AX27" s="56">
        <f>AG27</f>
        <v/>
      </c>
      <c r="AY27" s="56">
        <f>AH27</f>
        <v/>
      </c>
      <c r="AZ27" s="56">
        <f>AI27</f>
        <v/>
      </c>
      <c r="BA27" s="56">
        <f>AJ27</f>
        <v/>
      </c>
      <c r="BB27" s="65">
        <f>BA27*1.2</f>
        <v/>
      </c>
      <c r="BC27" s="66">
        <f>(1/6*(BK27^0.5)*0.8*$V$2*1000*BI27+2*BN27*BL27*0.8*$V$2*1000/BP27)/1000</f>
        <v/>
      </c>
      <c r="BD27" s="66">
        <f>IF(BR27="",BC27,(1/6*(BK27^0.5)*0.8*$V$2*1000*BI27+2*BQ27*BM27*0.8*$V$2*1000/BS27)/1000)</f>
        <v/>
      </c>
      <c r="BE27" s="44">
        <f>IF(BB27&lt;BC27,"OK",IF(BB27&lt;BD27,"OK","NG"))</f>
        <v/>
      </c>
      <c r="BF27" s="64">
        <f>(5/6*(BK27^0.5)*0.8*$V$2*1000*BI27)/1000</f>
        <v/>
      </c>
      <c r="BG27" s="42">
        <f>IF(BD27&lt;=BF27,"OK","NG")</f>
        <v/>
      </c>
      <c r="BI27" s="57">
        <f>$V$1*1000</f>
        <v/>
      </c>
      <c r="BJ27" s="67">
        <f>AL27</f>
        <v/>
      </c>
      <c r="BK27" s="33" t="n">
        <v>30</v>
      </c>
      <c r="BL27" s="34">
        <f>IF(BO27&lt;=13,400,500)</f>
        <v/>
      </c>
      <c r="BM27" s="34">
        <f>IF(BR27&lt;=13,400,500)</f>
        <v/>
      </c>
      <c r="BN27" s="34">
        <f>VLOOKUP(BO27,$A$1:$B$4,2)</f>
        <v/>
      </c>
      <c r="BO27" s="68" t="n">
        <v>10</v>
      </c>
      <c r="BP27" s="69" t="n">
        <v>280</v>
      </c>
      <c r="BQ27" s="34">
        <f>VLOOKUP(BR27,$A$1:$B$4,2)</f>
        <v/>
      </c>
      <c r="BR27" s="72" t="n">
        <v>10</v>
      </c>
      <c r="BS27" s="73" t="n">
        <v>200</v>
      </c>
    </row>
    <row r="28">
      <c r="C28" s="63">
        <f>C27-1</f>
        <v/>
      </c>
      <c r="D28" s="56" t="n">
        <v>-8</v>
      </c>
      <c r="E28" s="53" t="n">
        <v>493.1477777777778</v>
      </c>
      <c r="F28" s="53" t="n">
        <v>534.2866666666666</v>
      </c>
      <c r="G28" s="53" t="n">
        <v>457.4977777777779</v>
      </c>
      <c r="H28" s="53" t="n">
        <v>404.7111111111111</v>
      </c>
      <c r="I28" s="53" t="n">
        <v>355.1337777777778</v>
      </c>
      <c r="J28" s="53" t="n">
        <v>459.5533333333335</v>
      </c>
      <c r="K28" s="53" t="n">
        <v>460.1488888888889</v>
      </c>
      <c r="L28" s="53" t="n">
        <v>397.3477777777778</v>
      </c>
      <c r="M28" s="53" t="n">
        <v>610.1877777777778</v>
      </c>
      <c r="N28" s="53" t="n">
        <v>440.9466666666667</v>
      </c>
      <c r="O28" s="53" t="n">
        <v>489.6855555555555</v>
      </c>
      <c r="P28" s="53" t="n">
        <v>406.2988888888888</v>
      </c>
      <c r="Q28" s="53" t="n">
        <v>530.3288888888889</v>
      </c>
      <c r="R28" s="53" t="n">
        <v>507.3411111111111</v>
      </c>
      <c r="S28" s="53" t="n">
        <v>467.6154285714287</v>
      </c>
      <c r="U28" s="63">
        <f>C28</f>
        <v/>
      </c>
      <c r="V28" s="64">
        <f>E28*$V$1*$V$2</f>
        <v/>
      </c>
      <c r="W28" s="64">
        <f>F28*$V$1*$V$2</f>
        <v/>
      </c>
      <c r="X28" s="64">
        <f>G28*$V$1*$V$2</f>
        <v/>
      </c>
      <c r="Y28" s="64">
        <f>H28*$V$1*$V$2</f>
        <v/>
      </c>
      <c r="Z28" s="64">
        <f>I28*$V$1*$V$2</f>
        <v/>
      </c>
      <c r="AA28" s="64">
        <f>J28*$V$1*$V$2</f>
        <v/>
      </c>
      <c r="AB28" s="64">
        <f>K28*$V$1*$V$2</f>
        <v/>
      </c>
      <c r="AC28" s="64">
        <f>L28*$V$1*$V$2</f>
        <v/>
      </c>
      <c r="AD28" s="64">
        <f>M28*$V$1*$V$2</f>
        <v/>
      </c>
      <c r="AE28" s="64">
        <f>N28*$V$1*$V$2</f>
        <v/>
      </c>
      <c r="AF28" s="64">
        <f>O28*$V$1*$V$2</f>
        <v/>
      </c>
      <c r="AG28" s="64">
        <f>P28*$V$1*$V$2</f>
        <v/>
      </c>
      <c r="AH28" s="64">
        <f>Q28*$V$1*$V$2</f>
        <v/>
      </c>
      <c r="AI28" s="64">
        <f>R28*$V$1*$V$2</f>
        <v/>
      </c>
      <c r="AJ28" s="64">
        <f>S28*$V$1*$V$2</f>
        <v/>
      </c>
      <c r="AL28" s="57">
        <f>U28</f>
        <v/>
      </c>
      <c r="AM28" s="56">
        <f>V28</f>
        <v/>
      </c>
      <c r="AN28" s="56">
        <f>W28</f>
        <v/>
      </c>
      <c r="AO28" s="56">
        <f>X28</f>
        <v/>
      </c>
      <c r="AP28" s="56">
        <f>Y28</f>
        <v/>
      </c>
      <c r="AQ28" s="56">
        <f>Z28</f>
        <v/>
      </c>
      <c r="AR28" s="56">
        <f>AA28</f>
        <v/>
      </c>
      <c r="AS28" s="56">
        <f>AB28</f>
        <v/>
      </c>
      <c r="AT28" s="56">
        <f>AC28</f>
        <v/>
      </c>
      <c r="AU28" s="56">
        <f>AD28</f>
        <v/>
      </c>
      <c r="AV28" s="56">
        <f>AE28</f>
        <v/>
      </c>
      <c r="AW28" s="56">
        <f>AF28</f>
        <v/>
      </c>
      <c r="AX28" s="56">
        <f>AG28</f>
        <v/>
      </c>
      <c r="AY28" s="56">
        <f>AH28</f>
        <v/>
      </c>
      <c r="AZ28" s="56">
        <f>AI28</f>
        <v/>
      </c>
      <c r="BA28" s="56">
        <f>AJ28</f>
        <v/>
      </c>
      <c r="BB28" s="65">
        <f>BA28*1.2</f>
        <v/>
      </c>
      <c r="BC28" s="66">
        <f>(1/6*(BK28^0.5)*0.8*$V$2*1000*BI28+2*BN28*BL28*0.8*$V$2*1000/BP28)/1000</f>
        <v/>
      </c>
      <c r="BD28" s="66">
        <f>IF(BR28="",BC28,(1/6*(BK28^0.5)*0.8*$V$2*1000*BI28+2*BQ28*BM28*0.8*$V$2*1000/BS28)/1000)</f>
        <v/>
      </c>
      <c r="BE28" s="44">
        <f>IF(BB28&lt;BC28,"OK",IF(BB28&lt;BD28,"OK","NG"))</f>
        <v/>
      </c>
      <c r="BF28" s="64">
        <f>(5/6*(BK28^0.5)*0.8*$V$2*1000*BI28)/1000</f>
        <v/>
      </c>
      <c r="BG28" s="42">
        <f>IF(BD28&lt;=BF28,"OK","NG")</f>
        <v/>
      </c>
      <c r="BI28" s="57">
        <f>$V$1*1000</f>
        <v/>
      </c>
      <c r="BJ28" s="67">
        <f>AL28</f>
        <v/>
      </c>
      <c r="BK28" s="33" t="n">
        <v>30</v>
      </c>
      <c r="BL28" s="34">
        <f>IF(BO28&lt;=13,400,500)</f>
        <v/>
      </c>
      <c r="BM28" s="34">
        <f>IF(BR28&lt;=13,400,500)</f>
        <v/>
      </c>
      <c r="BN28" s="34">
        <f>VLOOKUP(BO28,$A$1:$B$4,2)</f>
        <v/>
      </c>
      <c r="BO28" s="68" t="n">
        <v>10</v>
      </c>
      <c r="BP28" s="69" t="n">
        <v>280</v>
      </c>
      <c r="BQ28" s="34">
        <f>VLOOKUP(BR28,$A$1:$B$4,2)</f>
        <v/>
      </c>
      <c r="BR28" s="72" t="n">
        <v>10</v>
      </c>
      <c r="BS28" s="73" t="n">
        <v>200</v>
      </c>
    </row>
    <row r="29">
      <c r="C29" s="63">
        <f>C28-1</f>
        <v/>
      </c>
      <c r="D29" s="56" t="n">
        <v>-11.3</v>
      </c>
      <c r="E29" s="53" t="n">
        <v>248.4022222222223</v>
      </c>
      <c r="F29" s="53" t="n">
        <v>239.2411111111111</v>
      </c>
      <c r="G29" s="53" t="n">
        <v>204.889</v>
      </c>
      <c r="H29" s="53" t="n">
        <v>192.5044444444444</v>
      </c>
      <c r="I29" s="53" t="n">
        <v>158.26</v>
      </c>
      <c r="J29" s="53" t="n">
        <v>207.7444444444444</v>
      </c>
      <c r="K29" s="53" t="n">
        <v>220.0133333333333</v>
      </c>
      <c r="L29" s="53" t="n">
        <v>190.7544444444444</v>
      </c>
      <c r="M29" s="53" t="n">
        <v>299.3955555555556</v>
      </c>
      <c r="N29" s="53" t="n">
        <v>206.1822222222222</v>
      </c>
      <c r="O29" s="53" t="n">
        <v>238.0622222222222</v>
      </c>
      <c r="P29" s="53" t="n">
        <v>177.4971111111111</v>
      </c>
      <c r="Q29" s="53" t="n">
        <v>283.2733333333333</v>
      </c>
      <c r="R29" s="53" t="n">
        <v>247.1622222222222</v>
      </c>
      <c r="S29" s="53" t="n">
        <v>222.3844047619048</v>
      </c>
      <c r="U29" s="63">
        <f>C29</f>
        <v/>
      </c>
      <c r="V29" s="64">
        <f>E29*$V$1*$V$2</f>
        <v/>
      </c>
      <c r="W29" s="64">
        <f>F29*$V$1*$V$2</f>
        <v/>
      </c>
      <c r="X29" s="64">
        <f>G29*$V$1*$V$2</f>
        <v/>
      </c>
      <c r="Y29" s="64">
        <f>H29*$V$1*$V$2</f>
        <v/>
      </c>
      <c r="Z29" s="64">
        <f>I29*$V$1*$V$2</f>
        <v/>
      </c>
      <c r="AA29" s="64">
        <f>J29*$V$1*$V$2</f>
        <v/>
      </c>
      <c r="AB29" s="64">
        <f>K29*$V$1*$V$2</f>
        <v/>
      </c>
      <c r="AC29" s="64">
        <f>L29*$V$1*$V$2</f>
        <v/>
      </c>
      <c r="AD29" s="64">
        <f>M29*$V$1*$V$2</f>
        <v/>
      </c>
      <c r="AE29" s="64">
        <f>N29*$V$1*$V$2</f>
        <v/>
      </c>
      <c r="AF29" s="64">
        <f>O29*$V$1*$V$2</f>
        <v/>
      </c>
      <c r="AG29" s="64">
        <f>P29*$V$1*$V$2</f>
        <v/>
      </c>
      <c r="AH29" s="64">
        <f>Q29*$V$1*$V$2</f>
        <v/>
      </c>
      <c r="AI29" s="64">
        <f>R29*$V$1*$V$2</f>
        <v/>
      </c>
      <c r="AJ29" s="64">
        <f>S29*$V$1*$V$2</f>
        <v/>
      </c>
      <c r="AL29" s="57">
        <f>U29</f>
        <v/>
      </c>
      <c r="AM29" s="56">
        <f>V29</f>
        <v/>
      </c>
      <c r="AN29" s="56">
        <f>W29</f>
        <v/>
      </c>
      <c r="AO29" s="56">
        <f>X29</f>
        <v/>
      </c>
      <c r="AP29" s="56">
        <f>Y29</f>
        <v/>
      </c>
      <c r="AQ29" s="56">
        <f>Z29</f>
        <v/>
      </c>
      <c r="AR29" s="56">
        <f>AA29</f>
        <v/>
      </c>
      <c r="AS29" s="56">
        <f>AB29</f>
        <v/>
      </c>
      <c r="AT29" s="56">
        <f>AC29</f>
        <v/>
      </c>
      <c r="AU29" s="56">
        <f>AD29</f>
        <v/>
      </c>
      <c r="AV29" s="56">
        <f>AE29</f>
        <v/>
      </c>
      <c r="AW29" s="56">
        <f>AF29</f>
        <v/>
      </c>
      <c r="AX29" s="56">
        <f>AG29</f>
        <v/>
      </c>
      <c r="AY29" s="56">
        <f>AH29</f>
        <v/>
      </c>
      <c r="AZ29" s="56">
        <f>AI29</f>
        <v/>
      </c>
      <c r="BA29" s="56">
        <f>AJ29</f>
        <v/>
      </c>
      <c r="BB29" s="65">
        <f>BA29*1.2</f>
        <v/>
      </c>
      <c r="BC29" s="66">
        <f>(1/6*(BK29^0.5)*0.8*$V$2*1000*BI29+2*BN29*BL29*0.8*$V$2*1000/BP29)/1000</f>
        <v/>
      </c>
      <c r="BD29" s="66">
        <f>IF(BR29="",BC29,(1/6*(BK29^0.5)*0.8*$V$2*1000*BI29+2*BQ29*BM29*0.8*$V$2*1000/BS29)/1000)</f>
        <v/>
      </c>
      <c r="BE29" s="44">
        <f>IF(BB29&lt;BC29,"OK",IF(BB29&lt;BD29,"OK","NG"))</f>
        <v/>
      </c>
      <c r="BF29" s="64">
        <f>(5/6*(BK29^0.5)*0.8*$V$2*1000*BI29)/1000</f>
        <v/>
      </c>
      <c r="BG29" s="42">
        <f>IF(BD29&lt;=BF29,"OK","NG")</f>
        <v/>
      </c>
      <c r="BI29" s="57">
        <f>$V$1*1000</f>
        <v/>
      </c>
      <c r="BJ29" s="67">
        <f>AL29</f>
        <v/>
      </c>
      <c r="BK29" s="33" t="n">
        <v>30</v>
      </c>
      <c r="BL29" s="34">
        <f>IF(BO29&lt;=13,400,500)</f>
        <v/>
      </c>
      <c r="BM29" s="34">
        <f>IF(BR29&lt;=13,400,500)</f>
        <v/>
      </c>
      <c r="BN29" s="34">
        <f>VLOOKUP(BO29,$A$1:$B$4,2)</f>
        <v/>
      </c>
      <c r="BO29" s="68" t="n">
        <v>10</v>
      </c>
      <c r="BP29" s="69" t="n">
        <v>280</v>
      </c>
      <c r="BQ29" s="34">
        <f>VLOOKUP(BR29,$A$1:$B$4,2)</f>
        <v/>
      </c>
      <c r="BR29" s="72" t="n">
        <v>10</v>
      </c>
      <c r="BS29" s="73" t="n">
        <v>200</v>
      </c>
    </row>
    <row r="30">
      <c r="C30" s="63">
        <f>C29-1</f>
        <v/>
      </c>
      <c r="D30" s="56" t="n">
        <v>-14.6</v>
      </c>
      <c r="E30" s="53" t="n">
        <v>146.9188888888889</v>
      </c>
      <c r="F30" s="53" t="n">
        <v>133.8644444444444</v>
      </c>
      <c r="G30" s="53" t="n">
        <v>116.7152222222222</v>
      </c>
      <c r="H30" s="53" t="n">
        <v>106.4112222222222</v>
      </c>
      <c r="I30" s="53" t="n">
        <v>87.25744444444445</v>
      </c>
      <c r="J30" s="53" t="n">
        <v>126.4651111111111</v>
      </c>
      <c r="K30" s="53" t="n">
        <v>119.0677777777778</v>
      </c>
      <c r="L30" s="53" t="n">
        <v>134.2176666666667</v>
      </c>
      <c r="M30" s="53" t="n">
        <v>163.3344444444445</v>
      </c>
      <c r="N30" s="53" t="n">
        <v>114.1013333333333</v>
      </c>
      <c r="O30" s="53" t="n">
        <v>129.5945555555556</v>
      </c>
      <c r="P30" s="53" t="n">
        <v>105.992</v>
      </c>
      <c r="Q30" s="53" t="n">
        <v>147.3588888888889</v>
      </c>
      <c r="R30" s="53" t="n">
        <v>126.5862222222222</v>
      </c>
      <c r="S30" s="53" t="n">
        <v>125.5632301587301</v>
      </c>
      <c r="U30" s="63">
        <f>C30</f>
        <v/>
      </c>
      <c r="V30" s="64">
        <f>E30*$V$1*$V$2</f>
        <v/>
      </c>
      <c r="W30" s="64">
        <f>F30*$V$1*$V$2</f>
        <v/>
      </c>
      <c r="X30" s="64">
        <f>G30*$V$1*$V$2</f>
        <v/>
      </c>
      <c r="Y30" s="64">
        <f>H30*$V$1*$V$2</f>
        <v/>
      </c>
      <c r="Z30" s="64">
        <f>I30*$V$1*$V$2</f>
        <v/>
      </c>
      <c r="AA30" s="64">
        <f>J30*$V$1*$V$2</f>
        <v/>
      </c>
      <c r="AB30" s="64">
        <f>K30*$V$1*$V$2</f>
        <v/>
      </c>
      <c r="AC30" s="64">
        <f>L30*$V$1*$V$2</f>
        <v/>
      </c>
      <c r="AD30" s="64">
        <f>M30*$V$1*$V$2</f>
        <v/>
      </c>
      <c r="AE30" s="64">
        <f>N30*$V$1*$V$2</f>
        <v/>
      </c>
      <c r="AF30" s="64">
        <f>O30*$V$1*$V$2</f>
        <v/>
      </c>
      <c r="AG30" s="64">
        <f>P30*$V$1*$V$2</f>
        <v/>
      </c>
      <c r="AH30" s="64">
        <f>Q30*$V$1*$V$2</f>
        <v/>
      </c>
      <c r="AI30" s="64">
        <f>R30*$V$1*$V$2</f>
        <v/>
      </c>
      <c r="AJ30" s="64">
        <f>S30*$V$1*$V$2</f>
        <v/>
      </c>
      <c r="AL30" s="57">
        <f>U30</f>
        <v/>
      </c>
      <c r="AM30" s="56">
        <f>V30</f>
        <v/>
      </c>
      <c r="AN30" s="56">
        <f>W30</f>
        <v/>
      </c>
      <c r="AO30" s="56">
        <f>X30</f>
        <v/>
      </c>
      <c r="AP30" s="56">
        <f>Y30</f>
        <v/>
      </c>
      <c r="AQ30" s="56">
        <f>Z30</f>
        <v/>
      </c>
      <c r="AR30" s="56">
        <f>AA30</f>
        <v/>
      </c>
      <c r="AS30" s="56">
        <f>AB30</f>
        <v/>
      </c>
      <c r="AT30" s="56">
        <f>AC30</f>
        <v/>
      </c>
      <c r="AU30" s="56">
        <f>AD30</f>
        <v/>
      </c>
      <c r="AV30" s="56">
        <f>AE30</f>
        <v/>
      </c>
      <c r="AW30" s="56">
        <f>AF30</f>
        <v/>
      </c>
      <c r="AX30" s="56">
        <f>AG30</f>
        <v/>
      </c>
      <c r="AY30" s="56">
        <f>AH30</f>
        <v/>
      </c>
      <c r="AZ30" s="56">
        <f>AI30</f>
        <v/>
      </c>
      <c r="BA30" s="56">
        <f>AJ30</f>
        <v/>
      </c>
      <c r="BB30" s="65">
        <f>BA30*1.2</f>
        <v/>
      </c>
      <c r="BC30" s="66">
        <f>(1/6*(BK30^0.5)*0.8*$V$2*1000*BI30+2*BN30*BL30*0.8*$V$2*1000/BP30)/1000</f>
        <v/>
      </c>
      <c r="BD30" s="66">
        <f>IF(BR30="",BC30,(1/6*(BK30^0.5)*0.8*$V$2*1000*BI30+2*BQ30*BM30*0.8*$V$2*1000/BS30)/1000)</f>
        <v/>
      </c>
      <c r="BE30" s="44">
        <f>IF(BB30&lt;BC30,"OK",IF(BB30&lt;BD30,"OK","NG"))</f>
        <v/>
      </c>
      <c r="BF30" s="64">
        <f>(5/6*(BK30^0.5)*0.8*$V$2*1000*BI30)/1000</f>
        <v/>
      </c>
      <c r="BG30" s="42">
        <f>IF(BD30&lt;=BF30,"OK","NG")</f>
        <v/>
      </c>
      <c r="BI30" s="57">
        <f>$V$1*1000</f>
        <v/>
      </c>
      <c r="BJ30" s="67">
        <f>AL30</f>
        <v/>
      </c>
      <c r="BK30" s="33" t="n">
        <v>30</v>
      </c>
      <c r="BL30" s="34">
        <f>IF(BO30&lt;=13,400,500)</f>
        <v/>
      </c>
      <c r="BM30" s="34">
        <f>IF(BR30&lt;=13,400,500)</f>
        <v/>
      </c>
      <c r="BN30" s="34">
        <f>VLOOKUP(BO30,$A$1:$B$4,2)</f>
        <v/>
      </c>
      <c r="BO30" s="68" t="n">
        <v>10</v>
      </c>
      <c r="BP30" s="69" t="n">
        <v>250</v>
      </c>
      <c r="BQ30" s="34">
        <f>VLOOKUP(BR30,$A$1:$B$4,2)</f>
        <v/>
      </c>
      <c r="BR30" s="72" t="n">
        <v>10</v>
      </c>
      <c r="BS30" s="73" t="n">
        <v>200</v>
      </c>
    </row>
    <row r="31">
      <c r="C31" s="63">
        <f>C30-1</f>
        <v/>
      </c>
      <c r="D31" s="56" t="n">
        <v>-17.9</v>
      </c>
      <c r="E31" s="53" t="n">
        <v>117.0402222222222</v>
      </c>
      <c r="F31" s="53" t="n">
        <v>109.0417777777778</v>
      </c>
      <c r="G31" s="53" t="n">
        <v>74.25966666666667</v>
      </c>
      <c r="H31" s="53" t="n">
        <v>60.84311111111111</v>
      </c>
      <c r="I31" s="53" t="n">
        <v>65.38477777777778</v>
      </c>
      <c r="J31" s="53" t="n">
        <v>94.56877777777778</v>
      </c>
      <c r="K31" s="53" t="n">
        <v>75.14866666666668</v>
      </c>
      <c r="L31" s="53" t="n">
        <v>123.0027777777778</v>
      </c>
      <c r="M31" s="53" t="n">
        <v>110.6993333333333</v>
      </c>
      <c r="N31" s="53" t="n">
        <v>77.646</v>
      </c>
      <c r="O31" s="53" t="n">
        <v>70.01811111111111</v>
      </c>
      <c r="P31" s="53" t="n">
        <v>69.84255555555555</v>
      </c>
      <c r="Q31" s="53" t="n">
        <v>94.13211111111112</v>
      </c>
      <c r="R31" s="53" t="n">
        <v>79.96444444444445</v>
      </c>
      <c r="S31" s="53" t="n">
        <v>87.25659523809524</v>
      </c>
      <c r="U31" s="63">
        <f>C31</f>
        <v/>
      </c>
      <c r="V31" s="64">
        <f>E31*$V$1*$V$2</f>
        <v/>
      </c>
      <c r="W31" s="64">
        <f>F31*$V$1*$V$2</f>
        <v/>
      </c>
      <c r="X31" s="64">
        <f>G31*$V$1*$V$2</f>
        <v/>
      </c>
      <c r="Y31" s="64">
        <f>H31*$V$1*$V$2</f>
        <v/>
      </c>
      <c r="Z31" s="64">
        <f>I31*$V$1*$V$2</f>
        <v/>
      </c>
      <c r="AA31" s="64">
        <f>J31*$V$1*$V$2</f>
        <v/>
      </c>
      <c r="AB31" s="64">
        <f>K31*$V$1*$V$2</f>
        <v/>
      </c>
      <c r="AC31" s="64">
        <f>L31*$V$1*$V$2</f>
        <v/>
      </c>
      <c r="AD31" s="64">
        <f>M31*$V$1*$V$2</f>
        <v/>
      </c>
      <c r="AE31" s="64">
        <f>N31*$V$1*$V$2</f>
        <v/>
      </c>
      <c r="AF31" s="64">
        <f>O31*$V$1*$V$2</f>
        <v/>
      </c>
      <c r="AG31" s="64">
        <f>P31*$V$1*$V$2</f>
        <v/>
      </c>
      <c r="AH31" s="64">
        <f>Q31*$V$1*$V$2</f>
        <v/>
      </c>
      <c r="AI31" s="64">
        <f>R31*$V$1*$V$2</f>
        <v/>
      </c>
      <c r="AJ31" s="64">
        <f>S31*$V$1*$V$2</f>
        <v/>
      </c>
      <c r="AL31" s="57">
        <f>U31</f>
        <v/>
      </c>
      <c r="AM31" s="56">
        <f>V31</f>
        <v/>
      </c>
      <c r="AN31" s="56">
        <f>W31</f>
        <v/>
      </c>
      <c r="AO31" s="56">
        <f>X31</f>
        <v/>
      </c>
      <c r="AP31" s="56">
        <f>Y31</f>
        <v/>
      </c>
      <c r="AQ31" s="56">
        <f>Z31</f>
        <v/>
      </c>
      <c r="AR31" s="56">
        <f>AA31</f>
        <v/>
      </c>
      <c r="AS31" s="56">
        <f>AB31</f>
        <v/>
      </c>
      <c r="AT31" s="56">
        <f>AC31</f>
        <v/>
      </c>
      <c r="AU31" s="56">
        <f>AD31</f>
        <v/>
      </c>
      <c r="AV31" s="56">
        <f>AE31</f>
        <v/>
      </c>
      <c r="AW31" s="56">
        <f>AF31</f>
        <v/>
      </c>
      <c r="AX31" s="56">
        <f>AG31</f>
        <v/>
      </c>
      <c r="AY31" s="56">
        <f>AH31</f>
        <v/>
      </c>
      <c r="AZ31" s="56">
        <f>AI31</f>
        <v/>
      </c>
      <c r="BA31" s="56">
        <f>AJ31</f>
        <v/>
      </c>
      <c r="BB31" s="65">
        <f>BA31*1.2</f>
        <v/>
      </c>
      <c r="BC31" s="66">
        <f>(1/6*(BK31^0.5)*0.8*$V$2*1000*BI31+2*BN31*BL31*0.8*$V$2*1000/BP31)/1000</f>
        <v/>
      </c>
      <c r="BD31" s="66">
        <f>IF(BR31="",BC31,(1/6*(BK31^0.5)*0.8*$V$2*1000*BI31+2*BQ31*BM31*0.8*$V$2*1000/BS31)/1000)</f>
        <v/>
      </c>
      <c r="BE31" s="44">
        <f>IF(BB31&lt;BC31,"OK",IF(BB31&lt;BD31,"OK","NG"))</f>
        <v/>
      </c>
      <c r="BF31" s="64">
        <f>(5/6*(BK31^0.5)*0.8*$V$2*1000*BI31)/1000</f>
        <v/>
      </c>
      <c r="BG31" s="42">
        <f>IF(BD31&lt;=BF31,"OK","NG")</f>
        <v/>
      </c>
      <c r="BI31" s="57">
        <f>$V$1*1000</f>
        <v/>
      </c>
      <c r="BJ31" s="67">
        <f>AL31</f>
        <v/>
      </c>
      <c r="BK31" s="33" t="n">
        <v>30</v>
      </c>
      <c r="BL31" s="34">
        <f>IF(BO31&lt;=13,400,500)</f>
        <v/>
      </c>
      <c r="BM31" s="34">
        <f>IF(BR31&lt;=13,400,500)</f>
        <v/>
      </c>
      <c r="BN31" s="34">
        <f>VLOOKUP(BO31,$A$1:$B$4,2)</f>
        <v/>
      </c>
      <c r="BO31" s="68" t="n">
        <v>10</v>
      </c>
      <c r="BP31" s="69" t="n">
        <v>250</v>
      </c>
      <c r="BQ31" s="34">
        <f>VLOOKUP(BR31,$A$1:$B$4,2)</f>
        <v/>
      </c>
      <c r="BR31" s="72" t="n">
        <v>10</v>
      </c>
      <c r="BS31" s="73" t="n">
        <v>200</v>
      </c>
    </row>
    <row r="32">
      <c r="C32" s="63">
        <f>C31-1</f>
        <v/>
      </c>
      <c r="D32" s="56" t="n">
        <v>-21.2</v>
      </c>
      <c r="E32" s="53" t="n">
        <v>307.2944444444444</v>
      </c>
      <c r="F32" s="53" t="n">
        <v>308.2777777777778</v>
      </c>
      <c r="G32" s="53" t="n">
        <v>187.7222222222223</v>
      </c>
      <c r="H32" s="53" t="n">
        <v>152.3</v>
      </c>
      <c r="I32" s="53" t="n">
        <v>177.7544444444445</v>
      </c>
      <c r="J32" s="53" t="n">
        <v>233.6611111111112</v>
      </c>
      <c r="K32" s="53" t="n">
        <v>222.0377777777778</v>
      </c>
      <c r="L32" s="53" t="n">
        <v>304.7988888888888</v>
      </c>
      <c r="M32" s="53" t="n">
        <v>336.3555555555556</v>
      </c>
      <c r="N32" s="53" t="n">
        <v>292.7877777777778</v>
      </c>
      <c r="O32" s="53" t="n">
        <v>174.3077777777777</v>
      </c>
      <c r="P32" s="53" t="n">
        <v>241.6366666666667</v>
      </c>
      <c r="Q32" s="53" t="n">
        <v>291.4188888888889</v>
      </c>
      <c r="R32" s="53" t="n">
        <v>294.83</v>
      </c>
      <c r="S32" s="53" t="n">
        <v>251.7988095238095</v>
      </c>
      <c r="U32" s="63">
        <f>C32</f>
        <v/>
      </c>
      <c r="V32" s="64">
        <f>E32*$V$1*$V$2</f>
        <v/>
      </c>
      <c r="W32" s="64">
        <f>F32*$V$1*$V$2</f>
        <v/>
      </c>
      <c r="X32" s="64">
        <f>G32*$V$1*$V$2</f>
        <v/>
      </c>
      <c r="Y32" s="64">
        <f>H32*$V$1*$V$2</f>
        <v/>
      </c>
      <c r="Z32" s="64">
        <f>I32*$V$1*$V$2</f>
        <v/>
      </c>
      <c r="AA32" s="64">
        <f>J32*$V$1*$V$2</f>
        <v/>
      </c>
      <c r="AB32" s="64">
        <f>K32*$V$1*$V$2</f>
        <v/>
      </c>
      <c r="AC32" s="64">
        <f>L32*$V$1*$V$2</f>
        <v/>
      </c>
      <c r="AD32" s="64">
        <f>M32*$V$1*$V$2</f>
        <v/>
      </c>
      <c r="AE32" s="64">
        <f>N32*$V$1*$V$2</f>
        <v/>
      </c>
      <c r="AF32" s="64">
        <f>O32*$V$1*$V$2</f>
        <v/>
      </c>
      <c r="AG32" s="64">
        <f>P32*$V$1*$V$2</f>
        <v/>
      </c>
      <c r="AH32" s="64">
        <f>Q32*$V$1*$V$2</f>
        <v/>
      </c>
      <c r="AI32" s="64">
        <f>R32*$V$1*$V$2</f>
        <v/>
      </c>
      <c r="AJ32" s="64">
        <f>S32*$V$1*$V$2</f>
        <v/>
      </c>
      <c r="AL32" s="57">
        <f>U32</f>
        <v/>
      </c>
      <c r="AM32" s="56">
        <f>V32</f>
        <v/>
      </c>
      <c r="AN32" s="56">
        <f>W32</f>
        <v/>
      </c>
      <c r="AO32" s="56">
        <f>X32</f>
        <v/>
      </c>
      <c r="AP32" s="56">
        <f>Y32</f>
        <v/>
      </c>
      <c r="AQ32" s="56">
        <f>Z32</f>
        <v/>
      </c>
      <c r="AR32" s="56">
        <f>AA32</f>
        <v/>
      </c>
      <c r="AS32" s="56">
        <f>AB32</f>
        <v/>
      </c>
      <c r="AT32" s="56">
        <f>AC32</f>
        <v/>
      </c>
      <c r="AU32" s="56">
        <f>AD32</f>
        <v/>
      </c>
      <c r="AV32" s="56">
        <f>AE32</f>
        <v/>
      </c>
      <c r="AW32" s="56">
        <f>AF32</f>
        <v/>
      </c>
      <c r="AX32" s="56">
        <f>AG32</f>
        <v/>
      </c>
      <c r="AY32" s="56">
        <f>AH32</f>
        <v/>
      </c>
      <c r="AZ32" s="56">
        <f>AI32</f>
        <v/>
      </c>
      <c r="BA32" s="56">
        <f>AJ32</f>
        <v/>
      </c>
      <c r="BB32" s="65">
        <f>BA32*1.2</f>
        <v/>
      </c>
      <c r="BC32" s="66">
        <f>(1/6*(BK32^0.5)*0.8*$V$2*1000*BI32+2*BN32*BL32*0.8*$V$2*1000/BP32)/1000</f>
        <v/>
      </c>
      <c r="BD32" s="66">
        <f>IF(BR32="",BC32,(1/6*(BK32^0.5)*0.8*$V$2*1000*BI32+2*BQ32*BM32*0.8*$V$2*1000/BS32)/1000)</f>
        <v/>
      </c>
      <c r="BE32" s="44">
        <f>IF(BB32&lt;BC32,"OK",IF(BB32&lt;BD32,"OK","NG"))</f>
        <v/>
      </c>
      <c r="BF32" s="64">
        <f>(5/6*(BK32^0.5)*0.8*$V$2*1000*BI32)/1000</f>
        <v/>
      </c>
      <c r="BG32" s="42">
        <f>IF(BD32&lt;=BF32,"OK","NG")</f>
        <v/>
      </c>
      <c r="BI32" s="57">
        <f>$V$1*1000</f>
        <v/>
      </c>
      <c r="BJ32" s="67">
        <f>AL32</f>
        <v/>
      </c>
      <c r="BK32" s="33" t="n">
        <v>30</v>
      </c>
      <c r="BL32" s="34">
        <f>IF(BO32&lt;=13,400,500)</f>
        <v/>
      </c>
      <c r="BM32" s="34">
        <f>IF(BR32&lt;=13,400,500)</f>
        <v/>
      </c>
      <c r="BN32" s="34">
        <f>VLOOKUP(BO32,$A$1:$B$4,2)</f>
        <v/>
      </c>
      <c r="BO32" s="68" t="n">
        <v>10</v>
      </c>
      <c r="BP32" s="69" t="n">
        <v>250</v>
      </c>
      <c r="BQ32" s="34">
        <f>VLOOKUP(BR32,$A$1:$B$4,2)</f>
        <v/>
      </c>
      <c r="BR32" s="72" t="n">
        <v>10</v>
      </c>
      <c r="BS32" s="73" t="n">
        <v>200</v>
      </c>
    </row>
    <row r="33">
      <c r="C33" s="63">
        <f>C32-1</f>
        <v/>
      </c>
      <c r="D33" s="56" t="n"/>
      <c r="E33" s="53" t="n"/>
      <c r="F33" s="53" t="n"/>
      <c r="G33" s="53" t="n"/>
      <c r="H33" s="53" t="n"/>
      <c r="I33" s="53" t="n"/>
      <c r="J33" s="53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U33" s="63">
        <f>C33</f>
        <v/>
      </c>
      <c r="V33" s="64">
        <f>E33*$V$1*$V$2</f>
        <v/>
      </c>
      <c r="W33" s="64">
        <f>F33*$V$1*$V$2</f>
        <v/>
      </c>
      <c r="X33" s="64">
        <f>G33*$V$1*$V$2</f>
        <v/>
      </c>
      <c r="Y33" s="64">
        <f>H33*$V$1*$V$2</f>
        <v/>
      </c>
      <c r="Z33" s="64">
        <f>I33*$V$1*$V$2</f>
        <v/>
      </c>
      <c r="AA33" s="64">
        <f>J33*$V$1*$V$2</f>
        <v/>
      </c>
      <c r="AB33" s="64">
        <f>K33*$V$1*$V$2</f>
        <v/>
      </c>
      <c r="AC33" s="64">
        <f>L33*$V$1*$V$2</f>
        <v/>
      </c>
      <c r="AD33" s="64">
        <f>M33*$V$1*$V$2</f>
        <v/>
      </c>
      <c r="AE33" s="64">
        <f>N33*$V$1*$V$2</f>
        <v/>
      </c>
      <c r="AF33" s="64">
        <f>O33*$V$1*$V$2</f>
        <v/>
      </c>
      <c r="AG33" s="64">
        <f>P33*$V$1*$V$2</f>
        <v/>
      </c>
      <c r="AH33" s="64">
        <f>Q33*$V$1*$V$2</f>
        <v/>
      </c>
      <c r="AI33" s="64">
        <f>R33*$V$1*$V$2</f>
        <v/>
      </c>
      <c r="AJ33" s="64">
        <f>S33*$V$1*$V$2</f>
        <v/>
      </c>
      <c r="AL33" s="57">
        <f>U33</f>
        <v/>
      </c>
      <c r="AM33" s="56">
        <f>V33</f>
        <v/>
      </c>
      <c r="AN33" s="56">
        <f>W33</f>
        <v/>
      </c>
      <c r="AO33" s="56">
        <f>X33</f>
        <v/>
      </c>
      <c r="AP33" s="56">
        <f>Y33</f>
        <v/>
      </c>
      <c r="AQ33" s="56">
        <f>Z33</f>
        <v/>
      </c>
      <c r="AR33" s="56">
        <f>AA33</f>
        <v/>
      </c>
      <c r="AS33" s="56">
        <f>AB33</f>
        <v/>
      </c>
      <c r="AT33" s="56">
        <f>AC33</f>
        <v/>
      </c>
      <c r="AU33" s="56">
        <f>AD33</f>
        <v/>
      </c>
      <c r="AV33" s="56">
        <f>AE33</f>
        <v/>
      </c>
      <c r="AW33" s="56">
        <f>AF33</f>
        <v/>
      </c>
      <c r="AX33" s="56">
        <f>AG33</f>
        <v/>
      </c>
      <c r="AY33" s="56">
        <f>AH33</f>
        <v/>
      </c>
      <c r="AZ33" s="56">
        <f>AI33</f>
        <v/>
      </c>
      <c r="BA33" s="56">
        <f>AJ33</f>
        <v/>
      </c>
      <c r="BB33" s="65">
        <f>BA33*1.2</f>
        <v/>
      </c>
      <c r="BC33" s="66">
        <f>(1/6*(BK33^0.5)*0.8*$V$2*1000*BI33+2*BN33*BL33*0.8*$V$2*1000/BP33)/1000</f>
        <v/>
      </c>
      <c r="BD33" s="66">
        <f>IF(BR33="",BC33,(1/6*(BK33^0.5)*0.8*$V$2*1000*BI33+2*BQ33*BM33*0.8*$V$2*1000/BS33)/1000)</f>
        <v/>
      </c>
      <c r="BE33" s="44">
        <f>IF(BB33&lt;BC33,"OK",IF(BB33&lt;BD33,"OK","NG"))</f>
        <v/>
      </c>
      <c r="BF33" s="64">
        <f>(5/6*(BK33^0.5)*0.8*$V$2*1000*BI33)/1000</f>
        <v/>
      </c>
      <c r="BG33" s="42">
        <f>IF(BD33&lt;=BF33,"OK","NG")</f>
        <v/>
      </c>
      <c r="BI33" s="57">
        <f>$V$1*1000</f>
        <v/>
      </c>
      <c r="BJ33" s="67">
        <f>AL33</f>
        <v/>
      </c>
      <c r="BK33" s="33" t="n">
        <v>30</v>
      </c>
      <c r="BL33" s="34">
        <f>IF(BO33&lt;=13,400,500)</f>
        <v/>
      </c>
      <c r="BM33" s="34">
        <f>IF(BR33&lt;=13,400,500)</f>
        <v/>
      </c>
      <c r="BN33" s="34">
        <f>VLOOKUP(BO33,$A$1:$B$4,2)</f>
        <v/>
      </c>
      <c r="BO33" s="68" t="n">
        <v>10</v>
      </c>
      <c r="BP33" s="69" t="n">
        <v>250</v>
      </c>
      <c r="BQ33" s="34">
        <f>VLOOKUP(BR33,$A$1:$B$4,2)</f>
        <v/>
      </c>
      <c r="BR33" s="72" t="n">
        <v>10</v>
      </c>
      <c r="BS33" s="73" t="n">
        <v>200</v>
      </c>
    </row>
    <row r="34">
      <c r="C34" s="63">
        <f>C33-1</f>
        <v/>
      </c>
      <c r="D34" s="56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U34" s="63">
        <f>C34</f>
        <v/>
      </c>
      <c r="V34" s="64">
        <f>E34*$V$1*$V$2</f>
        <v/>
      </c>
      <c r="W34" s="64">
        <f>F34*$V$1*$V$2</f>
        <v/>
      </c>
      <c r="X34" s="64">
        <f>G34*$V$1*$V$2</f>
        <v/>
      </c>
      <c r="Y34" s="64">
        <f>H34*$V$1*$V$2</f>
        <v/>
      </c>
      <c r="Z34" s="64">
        <f>I34*$V$1*$V$2</f>
        <v/>
      </c>
      <c r="AA34" s="64">
        <f>J34*$V$1*$V$2</f>
        <v/>
      </c>
      <c r="AB34" s="64">
        <f>K34*$V$1*$V$2</f>
        <v/>
      </c>
      <c r="AC34" s="64">
        <f>L34*$V$1*$V$2</f>
        <v/>
      </c>
      <c r="AD34" s="64">
        <f>M34*$V$1*$V$2</f>
        <v/>
      </c>
      <c r="AE34" s="64">
        <f>N34*$V$1*$V$2</f>
        <v/>
      </c>
      <c r="AF34" s="64">
        <f>O34*$V$1*$V$2</f>
        <v/>
      </c>
      <c r="AG34" s="64">
        <f>P34*$V$1*$V$2</f>
        <v/>
      </c>
      <c r="AH34" s="64">
        <f>Q34*$V$1*$V$2</f>
        <v/>
      </c>
      <c r="AI34" s="64">
        <f>R34*$V$1*$V$2</f>
        <v/>
      </c>
      <c r="AJ34" s="64">
        <f>S34*$V$1*$V$2</f>
        <v/>
      </c>
      <c r="AL34" s="57">
        <f>U34</f>
        <v/>
      </c>
      <c r="AM34" s="56">
        <f>V34</f>
        <v/>
      </c>
      <c r="AN34" s="56">
        <f>W34</f>
        <v/>
      </c>
      <c r="AO34" s="56">
        <f>X34</f>
        <v/>
      </c>
      <c r="AP34" s="56">
        <f>Y34</f>
        <v/>
      </c>
      <c r="AQ34" s="56">
        <f>Z34</f>
        <v/>
      </c>
      <c r="AR34" s="56">
        <f>AA34</f>
        <v/>
      </c>
      <c r="AS34" s="56">
        <f>AB34</f>
        <v/>
      </c>
      <c r="AT34" s="56">
        <f>AC34</f>
        <v/>
      </c>
      <c r="AU34" s="56">
        <f>AD34</f>
        <v/>
      </c>
      <c r="AV34" s="56">
        <f>AE34</f>
        <v/>
      </c>
      <c r="AW34" s="56">
        <f>AF34</f>
        <v/>
      </c>
      <c r="AX34" s="56">
        <f>AG34</f>
        <v/>
      </c>
      <c r="AY34" s="56">
        <f>AH34</f>
        <v/>
      </c>
      <c r="AZ34" s="56">
        <f>AI34</f>
        <v/>
      </c>
      <c r="BA34" s="56">
        <f>AJ34</f>
        <v/>
      </c>
      <c r="BB34" s="65">
        <f>BA34*1.2</f>
        <v/>
      </c>
      <c r="BC34" s="66">
        <f>(1/6*(BK34^0.5)*0.8*$V$2*1000*BI34+2*BN34*BL34*0.8*$V$2*1000/BP34)/1000</f>
        <v/>
      </c>
      <c r="BD34" s="66">
        <f>IF(BR34="",BC34,(1/6*(BK34^0.5)*0.8*$V$2*1000*BI34+2*BQ34*BM34*0.8*$V$2*1000/BS34)/1000)</f>
        <v/>
      </c>
      <c r="BE34" s="44">
        <f>IF(BB34&lt;BC34,"OK",IF(BB34&lt;BD34,"OK","NG"))</f>
        <v/>
      </c>
      <c r="BF34" s="64">
        <f>(5/6*(BK34^0.5)*0.8*$V$2*1000*BI34)/1000</f>
        <v/>
      </c>
      <c r="BG34" s="42">
        <f>IF(BD34&lt;=BF34,"OK","NG")</f>
        <v/>
      </c>
      <c r="BI34" s="57">
        <f>$V$1*1000</f>
        <v/>
      </c>
      <c r="BJ34" s="67">
        <f>AL34</f>
        <v/>
      </c>
      <c r="BK34" s="33" t="n">
        <v>35</v>
      </c>
      <c r="BL34" s="34">
        <f>IF(BO34&lt;=13,400,500)</f>
        <v/>
      </c>
      <c r="BM34" s="34">
        <f>IF(BR34&lt;=13,400,500)</f>
        <v/>
      </c>
      <c r="BN34" s="34">
        <f>VLOOKUP(BO34,$A$1:$B$4,2)</f>
        <v/>
      </c>
      <c r="BO34" s="68" t="n">
        <v>10</v>
      </c>
      <c r="BP34" s="69" t="n">
        <v>250</v>
      </c>
      <c r="BQ34" s="34">
        <f>VLOOKUP(BR34,$A$1:$B$4,2)</f>
        <v/>
      </c>
      <c r="BR34" s="72" t="n">
        <v>10</v>
      </c>
      <c r="BS34" s="73" t="n">
        <v>200</v>
      </c>
    </row>
    <row r="35">
      <c r="C35" s="63">
        <f>C34-1</f>
        <v/>
      </c>
      <c r="D35" s="56" t="n"/>
      <c r="E35" s="53" t="n"/>
      <c r="F35" s="53" t="n"/>
      <c r="G35" s="53" t="n"/>
      <c r="H35" s="53" t="n"/>
      <c r="I35" s="53" t="n"/>
      <c r="J35" s="53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U35" s="63">
        <f>C35</f>
        <v/>
      </c>
      <c r="V35" s="64">
        <f>E35*$V$1*$V$2</f>
        <v/>
      </c>
      <c r="W35" s="64">
        <f>F35*$V$1*$V$2</f>
        <v/>
      </c>
      <c r="X35" s="64">
        <f>G35*$V$1*$V$2</f>
        <v/>
      </c>
      <c r="Y35" s="64">
        <f>H35*$V$1*$V$2</f>
        <v/>
      </c>
      <c r="Z35" s="64">
        <f>I35*$V$1*$V$2</f>
        <v/>
      </c>
      <c r="AA35" s="64">
        <f>J35*$V$1*$V$2</f>
        <v/>
      </c>
      <c r="AB35" s="64">
        <f>K35*$V$1*$V$2</f>
        <v/>
      </c>
      <c r="AC35" s="64">
        <f>L35*$V$1*$V$2</f>
        <v/>
      </c>
      <c r="AD35" s="64">
        <f>M35*$V$1*$V$2</f>
        <v/>
      </c>
      <c r="AE35" s="64">
        <f>N35*$V$1*$V$2</f>
        <v/>
      </c>
      <c r="AF35" s="64">
        <f>O35*$V$1*$V$2</f>
        <v/>
      </c>
      <c r="AG35" s="64">
        <f>P35*$V$1*$V$2</f>
        <v/>
      </c>
      <c r="AH35" s="64">
        <f>Q35*$V$1*$V$2</f>
        <v/>
      </c>
      <c r="AI35" s="64">
        <f>R35*$V$1*$V$2</f>
        <v/>
      </c>
      <c r="AJ35" s="64">
        <f>S35*$V$1*$V$2</f>
        <v/>
      </c>
      <c r="AL35" s="57">
        <f>U35</f>
        <v/>
      </c>
      <c r="AM35" s="56">
        <f>V35</f>
        <v/>
      </c>
      <c r="AN35" s="56">
        <f>W35</f>
        <v/>
      </c>
      <c r="AO35" s="56">
        <f>X35</f>
        <v/>
      </c>
      <c r="AP35" s="56">
        <f>Y35</f>
        <v/>
      </c>
      <c r="AQ35" s="56">
        <f>Z35</f>
        <v/>
      </c>
      <c r="AR35" s="56">
        <f>AA35</f>
        <v/>
      </c>
      <c r="AS35" s="56">
        <f>AB35</f>
        <v/>
      </c>
      <c r="AT35" s="56">
        <f>AC35</f>
        <v/>
      </c>
      <c r="AU35" s="56">
        <f>AD35</f>
        <v/>
      </c>
      <c r="AV35" s="56">
        <f>AE35</f>
        <v/>
      </c>
      <c r="AW35" s="56">
        <f>AF35</f>
        <v/>
      </c>
      <c r="AX35" s="56">
        <f>AG35</f>
        <v/>
      </c>
      <c r="AY35" s="56">
        <f>AH35</f>
        <v/>
      </c>
      <c r="AZ35" s="56">
        <f>AI35</f>
        <v/>
      </c>
      <c r="BA35" s="56">
        <f>AJ35</f>
        <v/>
      </c>
      <c r="BB35" s="65">
        <f>BA35*1.2</f>
        <v/>
      </c>
      <c r="BC35" s="66">
        <f>(1/6*(BK35^0.5)*0.8*$V$2*1000*BI35+2*BN35*BL35*0.8*$V$2*1000/BP35)/1000</f>
        <v/>
      </c>
      <c r="BD35" s="66">
        <f>IF(BR35="",BC35,(1/6*(BK35^0.5)*0.8*$V$2*1000*BI35+2*BQ35*BM35*0.8*$V$2*1000/BS35)/1000)</f>
        <v/>
      </c>
      <c r="BE35" s="44">
        <f>IF(BB35&lt;BC35,"OK",IF(BB35&lt;BD35,"OK","NG"))</f>
        <v/>
      </c>
      <c r="BF35" s="64">
        <f>(5/6*(BK35^0.5)*0.8*$V$2*1000*BI35)/1000</f>
        <v/>
      </c>
      <c r="BG35" s="42">
        <f>IF(BD35&lt;=BF35,"OK","NG")</f>
        <v/>
      </c>
      <c r="BI35" s="57">
        <f>$V$1*1000</f>
        <v/>
      </c>
      <c r="BJ35" s="67">
        <f>AL35</f>
        <v/>
      </c>
      <c r="BK35" s="33" t="n">
        <v>35</v>
      </c>
      <c r="BL35" s="34">
        <f>IF(BO35&lt;=13,400,500)</f>
        <v/>
      </c>
      <c r="BM35" s="34">
        <f>IF(BR35&lt;=13,400,500)</f>
        <v/>
      </c>
      <c r="BN35" s="34">
        <f>VLOOKUP(BO35,$A$1:$B$4,2)</f>
        <v/>
      </c>
      <c r="BO35" s="68" t="n">
        <v>10</v>
      </c>
      <c r="BP35" s="69" t="n">
        <v>250</v>
      </c>
      <c r="BQ35" s="34">
        <f>VLOOKUP(BR35,$A$1:$B$4,2)</f>
        <v/>
      </c>
      <c r="BR35" s="72" t="n">
        <v>10</v>
      </c>
      <c r="BS35" s="73" t="n">
        <v>200</v>
      </c>
    </row>
    <row r="36">
      <c r="C36" s="63">
        <f>C35-1</f>
        <v/>
      </c>
      <c r="D36" s="56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U36" s="63">
        <f>C36</f>
        <v/>
      </c>
      <c r="V36" s="64">
        <f>E36*$V$1*$V$2</f>
        <v/>
      </c>
      <c r="W36" s="64">
        <f>F36*$V$1*$V$2</f>
        <v/>
      </c>
      <c r="X36" s="64">
        <f>G36*$V$1*$V$2</f>
        <v/>
      </c>
      <c r="Y36" s="64">
        <f>H36*$V$1*$V$2</f>
        <v/>
      </c>
      <c r="Z36" s="64">
        <f>I36*$V$1*$V$2</f>
        <v/>
      </c>
      <c r="AA36" s="64">
        <f>J36*$V$1*$V$2</f>
        <v/>
      </c>
      <c r="AB36" s="64">
        <f>K36*$V$1*$V$2</f>
        <v/>
      </c>
      <c r="AC36" s="64">
        <f>L36*$V$1*$V$2</f>
        <v/>
      </c>
      <c r="AD36" s="64">
        <f>M36*$V$1*$V$2</f>
        <v/>
      </c>
      <c r="AE36" s="64">
        <f>N36*$V$1*$V$2</f>
        <v/>
      </c>
      <c r="AF36" s="64">
        <f>O36*$V$1*$V$2</f>
        <v/>
      </c>
      <c r="AG36" s="64">
        <f>P36*$V$1*$V$2</f>
        <v/>
      </c>
      <c r="AH36" s="64">
        <f>Q36*$V$1*$V$2</f>
        <v/>
      </c>
      <c r="AI36" s="64">
        <f>R36*$V$1*$V$2</f>
        <v/>
      </c>
      <c r="AJ36" s="64">
        <f>S36*$V$1*$V$2</f>
        <v/>
      </c>
      <c r="AL36" s="57">
        <f>U36</f>
        <v/>
      </c>
      <c r="AM36" s="56">
        <f>V36</f>
        <v/>
      </c>
      <c r="AN36" s="56">
        <f>W36</f>
        <v/>
      </c>
      <c r="AO36" s="56">
        <f>X36</f>
        <v/>
      </c>
      <c r="AP36" s="56">
        <f>Y36</f>
        <v/>
      </c>
      <c r="AQ36" s="56">
        <f>Z36</f>
        <v/>
      </c>
      <c r="AR36" s="56">
        <f>AA36</f>
        <v/>
      </c>
      <c r="AS36" s="56">
        <f>AB36</f>
        <v/>
      </c>
      <c r="AT36" s="56">
        <f>AC36</f>
        <v/>
      </c>
      <c r="AU36" s="56">
        <f>AD36</f>
        <v/>
      </c>
      <c r="AV36" s="56">
        <f>AE36</f>
        <v/>
      </c>
      <c r="AW36" s="56">
        <f>AF36</f>
        <v/>
      </c>
      <c r="AX36" s="56">
        <f>AG36</f>
        <v/>
      </c>
      <c r="AY36" s="56">
        <f>AH36</f>
        <v/>
      </c>
      <c r="AZ36" s="56">
        <f>AI36</f>
        <v/>
      </c>
      <c r="BA36" s="56">
        <f>AJ36</f>
        <v/>
      </c>
      <c r="BB36" s="65">
        <f>BA36*1.2</f>
        <v/>
      </c>
      <c r="BC36" s="66">
        <f>(1/6*(BK36^0.5)*0.8*$V$2*1000*BI36+2*BN36*BL36*0.8*$V$2*1000/BP36)/1000</f>
        <v/>
      </c>
      <c r="BD36" s="66">
        <f>IF(BR36="",BC36,(1/6*(BK36^0.5)*0.8*$V$2*1000*BI36+2*BQ36*BM36*0.8*$V$2*1000/BS36)/1000)</f>
        <v/>
      </c>
      <c r="BE36" s="44">
        <f>IF(BB36&lt;BC36,"OK",IF(BB36&lt;BD36,"OK","NG"))</f>
        <v/>
      </c>
      <c r="BF36" s="64">
        <f>(5/6*(BK36^0.5)*0.8*$V$2*1000*BI36)/1000</f>
        <v/>
      </c>
      <c r="BG36" s="42">
        <f>IF(BD36&lt;=BF36,"OK","NG")</f>
        <v/>
      </c>
      <c r="BI36" s="57">
        <f>$V$1*1000</f>
        <v/>
      </c>
      <c r="BJ36" s="67">
        <f>AL36</f>
        <v/>
      </c>
      <c r="BK36" s="33" t="n">
        <v>35</v>
      </c>
      <c r="BL36" s="34">
        <f>IF(BO36&lt;=13,400,500)</f>
        <v/>
      </c>
      <c r="BM36" s="34">
        <f>IF(BR36&lt;=13,400,500)</f>
        <v/>
      </c>
      <c r="BN36" s="34">
        <f>VLOOKUP(BO36,$A$1:$B$4,2)</f>
        <v/>
      </c>
      <c r="BO36" s="68" t="n">
        <v>10</v>
      </c>
      <c r="BP36" s="69" t="n">
        <v>250</v>
      </c>
      <c r="BQ36" s="34">
        <f>VLOOKUP(BR36,$A$1:$B$4,2)</f>
        <v/>
      </c>
      <c r="BR36" s="72" t="n">
        <v>10</v>
      </c>
      <c r="BS36" s="73" t="n">
        <v>200</v>
      </c>
    </row>
    <row r="37">
      <c r="C37" s="63">
        <f>C36-1</f>
        <v/>
      </c>
      <c r="D37" s="56" t="n"/>
      <c r="E37" s="53" t="n"/>
      <c r="F37" s="53" t="n"/>
      <c r="G37" s="53" t="n"/>
      <c r="H37" s="53" t="n"/>
      <c r="I37" s="53" t="n"/>
      <c r="J37" s="53" t="n"/>
      <c r="K37" s="53" t="n"/>
      <c r="L37" s="53" t="n"/>
      <c r="M37" s="53" t="n"/>
      <c r="N37" s="53" t="n"/>
      <c r="O37" s="53" t="n"/>
      <c r="P37" s="53" t="n"/>
      <c r="Q37" s="53" t="n"/>
      <c r="R37" s="53" t="n"/>
      <c r="S37" s="53" t="n"/>
      <c r="U37" s="63">
        <f>C37</f>
        <v/>
      </c>
      <c r="V37" s="64">
        <f>E37*$V$1*$V$2</f>
        <v/>
      </c>
      <c r="W37" s="64">
        <f>F37*$V$1*$V$2</f>
        <v/>
      </c>
      <c r="X37" s="64">
        <f>G37*$V$1*$V$2</f>
        <v/>
      </c>
      <c r="Y37" s="64">
        <f>H37*$V$1*$V$2</f>
        <v/>
      </c>
      <c r="Z37" s="64">
        <f>I37*$V$1*$V$2</f>
        <v/>
      </c>
      <c r="AA37" s="64">
        <f>J37*$V$1*$V$2</f>
        <v/>
      </c>
      <c r="AB37" s="64">
        <f>K37*$V$1*$V$2</f>
        <v/>
      </c>
      <c r="AC37" s="64">
        <f>L37*$V$1*$V$2</f>
        <v/>
      </c>
      <c r="AD37" s="64">
        <f>M37*$V$1*$V$2</f>
        <v/>
      </c>
      <c r="AE37" s="64">
        <f>N37*$V$1*$V$2</f>
        <v/>
      </c>
      <c r="AF37" s="64">
        <f>O37*$V$1*$V$2</f>
        <v/>
      </c>
      <c r="AG37" s="64">
        <f>P37*$V$1*$V$2</f>
        <v/>
      </c>
      <c r="AH37" s="64">
        <f>Q37*$V$1*$V$2</f>
        <v/>
      </c>
      <c r="AI37" s="64">
        <f>R37*$V$1*$V$2</f>
        <v/>
      </c>
      <c r="AJ37" s="64">
        <f>S37*$V$1*$V$2</f>
        <v/>
      </c>
      <c r="AL37" s="57">
        <f>U37</f>
        <v/>
      </c>
      <c r="AM37" s="56">
        <f>V37</f>
        <v/>
      </c>
      <c r="AN37" s="56">
        <f>W37</f>
        <v/>
      </c>
      <c r="AO37" s="56">
        <f>X37</f>
        <v/>
      </c>
      <c r="AP37" s="56">
        <f>Y37</f>
        <v/>
      </c>
      <c r="AQ37" s="56">
        <f>Z37</f>
        <v/>
      </c>
      <c r="AR37" s="56">
        <f>AA37</f>
        <v/>
      </c>
      <c r="AS37" s="56">
        <f>AB37</f>
        <v/>
      </c>
      <c r="AT37" s="56">
        <f>AC37</f>
        <v/>
      </c>
      <c r="AU37" s="56">
        <f>AD37</f>
        <v/>
      </c>
      <c r="AV37" s="56">
        <f>AE37</f>
        <v/>
      </c>
      <c r="AW37" s="56">
        <f>AF37</f>
        <v/>
      </c>
      <c r="AX37" s="56">
        <f>AG37</f>
        <v/>
      </c>
      <c r="AY37" s="56">
        <f>AH37</f>
        <v/>
      </c>
      <c r="AZ37" s="56">
        <f>AI37</f>
        <v/>
      </c>
      <c r="BA37" s="56">
        <f>AJ37</f>
        <v/>
      </c>
      <c r="BB37" s="65">
        <f>BA37*1.2</f>
        <v/>
      </c>
      <c r="BC37" s="66">
        <f>(1/6*(BK37^0.5)*0.8*$V$2*1000*BI37+2*BN37*BL37*0.8*$V$2*1000/BP37)/1000</f>
        <v/>
      </c>
      <c r="BD37" s="66">
        <f>IF(BR37="",BC37,(1/6*(BK37^0.5)*0.8*$V$2*1000*BI37+2*BQ37*BM37*0.8*$V$2*1000/BS37)/1000)</f>
        <v/>
      </c>
      <c r="BE37" s="44">
        <f>IF(BB37&lt;BC37,"OK",IF(BB37&lt;BD37,"OK","NG"))</f>
        <v/>
      </c>
      <c r="BF37" s="64">
        <f>(5/6*(BK37^0.5)*0.8*$V$2*1000*BI37)/1000</f>
        <v/>
      </c>
      <c r="BG37" s="42">
        <f>IF(BD37&lt;=BF37,"OK","NG")</f>
        <v/>
      </c>
      <c r="BI37" s="57">
        <f>$V$1*1000</f>
        <v/>
      </c>
      <c r="BJ37" s="67">
        <f>AL37</f>
        <v/>
      </c>
      <c r="BK37" s="33" t="n">
        <v>35</v>
      </c>
      <c r="BL37" s="34">
        <f>IF(BO37&lt;=13,400,500)</f>
        <v/>
      </c>
      <c r="BM37" s="34">
        <f>IF(BR37&lt;=13,400,500)</f>
        <v/>
      </c>
      <c r="BN37" s="34">
        <f>VLOOKUP(BO37,$A$1:$B$4,2)</f>
        <v/>
      </c>
      <c r="BO37" s="68" t="n">
        <v>10</v>
      </c>
      <c r="BP37" s="69" t="n">
        <v>250</v>
      </c>
      <c r="BQ37" s="34">
        <f>VLOOKUP(BR37,$A$1:$B$4,2)</f>
        <v/>
      </c>
      <c r="BR37" s="72" t="n">
        <v>10</v>
      </c>
      <c r="BS37" s="73" t="n">
        <v>200</v>
      </c>
    </row>
    <row r="38">
      <c r="C38" s="63">
        <f>C37-1</f>
        <v/>
      </c>
      <c r="D38" s="56" t="n"/>
      <c r="E38" s="53" t="n"/>
      <c r="F38" s="53" t="n"/>
      <c r="G38" s="53" t="n"/>
      <c r="H38" s="53" t="n"/>
      <c r="I38" s="53" t="n"/>
      <c r="J38" s="53" t="n"/>
      <c r="K38" s="53" t="n"/>
      <c r="L38" s="53" t="n"/>
      <c r="M38" s="53" t="n"/>
      <c r="N38" s="53" t="n"/>
      <c r="O38" s="53" t="n"/>
      <c r="P38" s="53" t="n"/>
      <c r="Q38" s="53" t="n"/>
      <c r="R38" s="53" t="n"/>
      <c r="S38" s="53" t="n"/>
      <c r="U38" s="63">
        <f>C38</f>
        <v/>
      </c>
      <c r="V38" s="64">
        <f>E38*$V$1*$V$2</f>
        <v/>
      </c>
      <c r="W38" s="64">
        <f>F38*$V$1*$V$2</f>
        <v/>
      </c>
      <c r="X38" s="64">
        <f>G38*$V$1*$V$2</f>
        <v/>
      </c>
      <c r="Y38" s="64">
        <f>H38*$V$1*$V$2</f>
        <v/>
      </c>
      <c r="Z38" s="64">
        <f>I38*$V$1*$V$2</f>
        <v/>
      </c>
      <c r="AA38" s="64">
        <f>J38*$V$1*$V$2</f>
        <v/>
      </c>
      <c r="AB38" s="64">
        <f>K38*$V$1*$V$2</f>
        <v/>
      </c>
      <c r="AC38" s="64">
        <f>L38*$V$1*$V$2</f>
        <v/>
      </c>
      <c r="AD38" s="64">
        <f>M38*$V$1*$V$2</f>
        <v/>
      </c>
      <c r="AE38" s="64">
        <f>N38*$V$1*$V$2</f>
        <v/>
      </c>
      <c r="AF38" s="64">
        <f>O38*$V$1*$V$2</f>
        <v/>
      </c>
      <c r="AG38" s="64">
        <f>P38*$V$1*$V$2</f>
        <v/>
      </c>
      <c r="AH38" s="64">
        <f>Q38*$V$1*$V$2</f>
        <v/>
      </c>
      <c r="AI38" s="64">
        <f>R38*$V$1*$V$2</f>
        <v/>
      </c>
      <c r="AJ38" s="64">
        <f>S38*$V$1*$V$2</f>
        <v/>
      </c>
      <c r="AL38" s="57">
        <f>U38</f>
        <v/>
      </c>
      <c r="AM38" s="56">
        <f>V38</f>
        <v/>
      </c>
      <c r="AN38" s="56">
        <f>W38</f>
        <v/>
      </c>
      <c r="AO38" s="56">
        <f>X38</f>
        <v/>
      </c>
      <c r="AP38" s="56">
        <f>Y38</f>
        <v/>
      </c>
      <c r="AQ38" s="56">
        <f>Z38</f>
        <v/>
      </c>
      <c r="AR38" s="56">
        <f>AA38</f>
        <v/>
      </c>
      <c r="AS38" s="56">
        <f>AB38</f>
        <v/>
      </c>
      <c r="AT38" s="56">
        <f>AC38</f>
        <v/>
      </c>
      <c r="AU38" s="56">
        <f>AD38</f>
        <v/>
      </c>
      <c r="AV38" s="56">
        <f>AE38</f>
        <v/>
      </c>
      <c r="AW38" s="56">
        <f>AF38</f>
        <v/>
      </c>
      <c r="AX38" s="56">
        <f>AG38</f>
        <v/>
      </c>
      <c r="AY38" s="56">
        <f>AH38</f>
        <v/>
      </c>
      <c r="AZ38" s="56">
        <f>AI38</f>
        <v/>
      </c>
      <c r="BA38" s="56">
        <f>AJ38</f>
        <v/>
      </c>
      <c r="BB38" s="65">
        <f>BA38*1.2</f>
        <v/>
      </c>
      <c r="BC38" s="66">
        <f>(1/6*(BK38^0.5)*0.8*$V$2*1000*BI38+2*BN38*BL38*0.8*$V$2*1000/BP38)/1000</f>
        <v/>
      </c>
      <c r="BD38" s="66">
        <f>IF(BR38="",BC38,(1/6*(BK38^0.5)*0.8*$V$2*1000*BI38+2*BQ38*BM38*0.8*$V$2*1000/BS38)/1000)</f>
        <v/>
      </c>
      <c r="BE38" s="44">
        <f>IF(BB38&lt;BC38,"OK",IF(BB38&lt;BD38,"OK","NG"))</f>
        <v/>
      </c>
      <c r="BF38" s="64">
        <f>(5/6*(BK38^0.5)*0.8*$V$2*1000*BI38)/1000</f>
        <v/>
      </c>
      <c r="BG38" s="42">
        <f>IF(BD38&lt;=BF38,"OK","NG")</f>
        <v/>
      </c>
      <c r="BI38" s="57">
        <f>$V$1*1000</f>
        <v/>
      </c>
      <c r="BJ38" s="67">
        <f>AL38</f>
        <v/>
      </c>
      <c r="BK38" s="33" t="n">
        <v>35</v>
      </c>
      <c r="BL38" s="34">
        <f>IF(BO38&lt;=13,400,500)</f>
        <v/>
      </c>
      <c r="BM38" s="34">
        <f>IF(BR38&lt;=13,400,500)</f>
        <v/>
      </c>
      <c r="BN38" s="34">
        <f>VLOOKUP(BO38,$A$1:$B$4,2)</f>
        <v/>
      </c>
      <c r="BO38" s="68" t="n">
        <v>10</v>
      </c>
      <c r="BP38" s="69" t="n">
        <v>250</v>
      </c>
      <c r="BQ38" s="34">
        <f>VLOOKUP(BR38,$A$1:$B$4,2)</f>
        <v/>
      </c>
      <c r="BR38" s="72" t="n">
        <v>10</v>
      </c>
      <c r="BS38" s="73" t="n">
        <v>200</v>
      </c>
    </row>
    <row r="39">
      <c r="C39" s="63">
        <f>C38-1</f>
        <v/>
      </c>
      <c r="D39" s="56" t="n"/>
      <c r="E39" s="53" t="n"/>
      <c r="F39" s="53" t="n"/>
      <c r="G39" s="53" t="n"/>
      <c r="H39" s="53" t="n"/>
      <c r="I39" s="53" t="n"/>
      <c r="J39" s="53" t="n"/>
      <c r="K39" s="53" t="n"/>
      <c r="L39" s="53" t="n"/>
      <c r="M39" s="53" t="n"/>
      <c r="N39" s="53" t="n"/>
      <c r="O39" s="53" t="n"/>
      <c r="P39" s="53" t="n"/>
      <c r="Q39" s="53" t="n"/>
      <c r="R39" s="53" t="n"/>
      <c r="S39" s="53" t="n"/>
      <c r="U39" s="63">
        <f>C39</f>
        <v/>
      </c>
      <c r="V39" s="64">
        <f>E39*$V$1*$V$2</f>
        <v/>
      </c>
      <c r="W39" s="64">
        <f>F39*$V$1*$V$2</f>
        <v/>
      </c>
      <c r="X39" s="64">
        <f>G39*$V$1*$V$2</f>
        <v/>
      </c>
      <c r="Y39" s="64">
        <f>H39*$V$1*$V$2</f>
        <v/>
      </c>
      <c r="Z39" s="64">
        <f>I39*$V$1*$V$2</f>
        <v/>
      </c>
      <c r="AA39" s="64">
        <f>J39*$V$1*$V$2</f>
        <v/>
      </c>
      <c r="AB39" s="64">
        <f>K39*$V$1*$V$2</f>
        <v/>
      </c>
      <c r="AC39" s="64">
        <f>L39*$V$1*$V$2</f>
        <v/>
      </c>
      <c r="AD39" s="64">
        <f>M39*$V$1*$V$2</f>
        <v/>
      </c>
      <c r="AE39" s="64">
        <f>N39*$V$1*$V$2</f>
        <v/>
      </c>
      <c r="AF39" s="64">
        <f>O39*$V$1*$V$2</f>
        <v/>
      </c>
      <c r="AG39" s="64">
        <f>P39*$V$1*$V$2</f>
        <v/>
      </c>
      <c r="AH39" s="64">
        <f>Q39*$V$1*$V$2</f>
        <v/>
      </c>
      <c r="AI39" s="64">
        <f>R39*$V$1*$V$2</f>
        <v/>
      </c>
      <c r="AJ39" s="64">
        <f>S39*$V$1*$V$2</f>
        <v/>
      </c>
      <c r="AL39" s="57">
        <f>U39</f>
        <v/>
      </c>
      <c r="AM39" s="56">
        <f>V39</f>
        <v/>
      </c>
      <c r="AN39" s="56">
        <f>W39</f>
        <v/>
      </c>
      <c r="AO39" s="56">
        <f>X39</f>
        <v/>
      </c>
      <c r="AP39" s="56">
        <f>Y39</f>
        <v/>
      </c>
      <c r="AQ39" s="56">
        <f>Z39</f>
        <v/>
      </c>
      <c r="AR39" s="56">
        <f>AA39</f>
        <v/>
      </c>
      <c r="AS39" s="56">
        <f>AB39</f>
        <v/>
      </c>
      <c r="AT39" s="56">
        <f>AC39</f>
        <v/>
      </c>
      <c r="AU39" s="56">
        <f>AD39</f>
        <v/>
      </c>
      <c r="AV39" s="56">
        <f>AE39</f>
        <v/>
      </c>
      <c r="AW39" s="56">
        <f>AF39</f>
        <v/>
      </c>
      <c r="AX39" s="56">
        <f>AG39</f>
        <v/>
      </c>
      <c r="AY39" s="56">
        <f>AH39</f>
        <v/>
      </c>
      <c r="AZ39" s="56">
        <f>AI39</f>
        <v/>
      </c>
      <c r="BA39" s="56">
        <f>AJ39</f>
        <v/>
      </c>
      <c r="BB39" s="65">
        <f>BA39*1.2</f>
        <v/>
      </c>
      <c r="BC39" s="66">
        <f>(1/6*(BK39^0.5)*0.8*$V$2*1000*BI39+2*BN39*BL39*0.8*$V$2*1000/BP39)/1000</f>
        <v/>
      </c>
      <c r="BD39" s="66">
        <f>IF(BR39="",BC39,(1/6*(BK39^0.5)*0.8*$V$2*1000*BI39+2*BQ39*BM39*0.8*$V$2*1000/BS39)/1000)</f>
        <v/>
      </c>
      <c r="BE39" s="44">
        <f>IF(BB39&lt;BC39,"OK",IF(BB39&lt;BD39,"OK","NG"))</f>
        <v/>
      </c>
      <c r="BF39" s="64">
        <f>(5/6*(BK39^0.5)*0.8*$V$2*1000*BI39)/1000</f>
        <v/>
      </c>
      <c r="BG39" s="42">
        <f>IF(BD39&lt;=BF39,"OK","NG")</f>
        <v/>
      </c>
      <c r="BI39" s="57">
        <f>$V$1*1000</f>
        <v/>
      </c>
      <c r="BJ39" s="67">
        <f>AL39</f>
        <v/>
      </c>
      <c r="BK39" s="33" t="n">
        <v>35</v>
      </c>
      <c r="BL39" s="34">
        <f>IF(BO39&lt;=13,400,500)</f>
        <v/>
      </c>
      <c r="BM39" s="34">
        <f>IF(BR39&lt;=13,400,500)</f>
        <v/>
      </c>
      <c r="BN39" s="34">
        <f>VLOOKUP(BO39,$A$1:$B$4,2)</f>
        <v/>
      </c>
      <c r="BO39" s="68" t="n">
        <v>10</v>
      </c>
      <c r="BP39" s="69" t="n">
        <v>250</v>
      </c>
      <c r="BQ39" s="34">
        <f>VLOOKUP(BR39,$A$1:$B$4,2)</f>
        <v/>
      </c>
      <c r="BR39" s="72" t="n">
        <v>10</v>
      </c>
      <c r="BS39" s="73" t="n">
        <v>200</v>
      </c>
    </row>
    <row r="40">
      <c r="C40" s="63">
        <f>C39-1</f>
        <v/>
      </c>
      <c r="D40" s="56" t="n"/>
      <c r="E40" s="53" t="n"/>
      <c r="F40" s="53" t="n"/>
      <c r="G40" s="53" t="n"/>
      <c r="H40" s="53" t="n"/>
      <c r="I40" s="53" t="n"/>
      <c r="J40" s="53" t="n"/>
      <c r="K40" s="53" t="n"/>
      <c r="L40" s="53" t="n"/>
      <c r="M40" s="53" t="n"/>
      <c r="N40" s="53" t="n"/>
      <c r="O40" s="53" t="n"/>
      <c r="P40" s="53" t="n"/>
      <c r="Q40" s="53" t="n"/>
      <c r="R40" s="53" t="n"/>
      <c r="S40" s="53" t="n"/>
      <c r="U40" s="63">
        <f>C40</f>
        <v/>
      </c>
      <c r="V40" s="64">
        <f>E40*$V$1*$V$2</f>
        <v/>
      </c>
      <c r="W40" s="64">
        <f>F40*$V$1*$V$2</f>
        <v/>
      </c>
      <c r="X40" s="64">
        <f>G40*$V$1*$V$2</f>
        <v/>
      </c>
      <c r="Y40" s="64">
        <f>H40*$V$1*$V$2</f>
        <v/>
      </c>
      <c r="Z40" s="64">
        <f>I40*$V$1*$V$2</f>
        <v/>
      </c>
      <c r="AA40" s="64">
        <f>J40*$V$1*$V$2</f>
        <v/>
      </c>
      <c r="AB40" s="64">
        <f>K40*$V$1*$V$2</f>
        <v/>
      </c>
      <c r="AC40" s="64">
        <f>L40*$V$1*$V$2</f>
        <v/>
      </c>
      <c r="AD40" s="64">
        <f>M40*$V$1*$V$2</f>
        <v/>
      </c>
      <c r="AE40" s="64">
        <f>N40*$V$1*$V$2</f>
        <v/>
      </c>
      <c r="AF40" s="64">
        <f>O40*$V$1*$V$2</f>
        <v/>
      </c>
      <c r="AG40" s="64">
        <f>P40*$V$1*$V$2</f>
        <v/>
      </c>
      <c r="AH40" s="64">
        <f>Q40*$V$1*$V$2</f>
        <v/>
      </c>
      <c r="AI40" s="64">
        <f>R40*$V$1*$V$2</f>
        <v/>
      </c>
      <c r="AJ40" s="64">
        <f>S40*$V$1*$V$2</f>
        <v/>
      </c>
      <c r="AL40" s="57">
        <f>U40</f>
        <v/>
      </c>
      <c r="AM40" s="56">
        <f>V40</f>
        <v/>
      </c>
      <c r="AN40" s="56">
        <f>W40</f>
        <v/>
      </c>
      <c r="AO40" s="56">
        <f>X40</f>
        <v/>
      </c>
      <c r="AP40" s="56">
        <f>Y40</f>
        <v/>
      </c>
      <c r="AQ40" s="56">
        <f>Z40</f>
        <v/>
      </c>
      <c r="AR40" s="56">
        <f>AA40</f>
        <v/>
      </c>
      <c r="AS40" s="56">
        <f>AB40</f>
        <v/>
      </c>
      <c r="AT40" s="56">
        <f>AC40</f>
        <v/>
      </c>
      <c r="AU40" s="56">
        <f>AD40</f>
        <v/>
      </c>
      <c r="AV40" s="56">
        <f>AE40</f>
        <v/>
      </c>
      <c r="AW40" s="56">
        <f>AF40</f>
        <v/>
      </c>
      <c r="AX40" s="56">
        <f>AG40</f>
        <v/>
      </c>
      <c r="AY40" s="56">
        <f>AH40</f>
        <v/>
      </c>
      <c r="AZ40" s="56">
        <f>AI40</f>
        <v/>
      </c>
      <c r="BA40" s="56">
        <f>AJ40</f>
        <v/>
      </c>
      <c r="BB40" s="65">
        <f>BA40*1.2</f>
        <v/>
      </c>
      <c r="BC40" s="66">
        <f>(1/6*(BK40^0.5)*0.8*$V$2*1000*BI40+2*BN40*BL40*0.8*$V$2*1000/BP40)/1000</f>
        <v/>
      </c>
      <c r="BD40" s="66">
        <f>IF(BR40="",BC40,(1/6*(BK40^0.5)*0.8*$V$2*1000*BI40+2*BQ40*BM40*0.8*$V$2*1000/BS40)/1000)</f>
        <v/>
      </c>
      <c r="BE40" s="44">
        <f>IF(BB40&lt;BC40,"OK",IF(BB40&lt;BD40,"OK","NG"))</f>
        <v/>
      </c>
      <c r="BF40" s="64">
        <f>(5/6*(BK40^0.5)*0.8*$V$2*1000*BI40)/1000</f>
        <v/>
      </c>
      <c r="BG40" s="42">
        <f>IF(BD40&lt;=BF40,"OK","NG")</f>
        <v/>
      </c>
      <c r="BI40" s="57">
        <f>$V$1*1000</f>
        <v/>
      </c>
      <c r="BJ40" s="67">
        <f>AL40</f>
        <v/>
      </c>
      <c r="BK40" s="33" t="n">
        <v>35</v>
      </c>
      <c r="BL40" s="34">
        <f>IF(BO40&lt;=13,400,500)</f>
        <v/>
      </c>
      <c r="BM40" s="34">
        <f>IF(BR40&lt;=13,400,500)</f>
        <v/>
      </c>
      <c r="BN40" s="34">
        <f>VLOOKUP(BO40,$A$1:$B$4,2)</f>
        <v/>
      </c>
      <c r="BO40" s="68" t="n">
        <v>10</v>
      </c>
      <c r="BP40" s="69" t="n">
        <v>250</v>
      </c>
      <c r="BQ40" s="34">
        <f>VLOOKUP(BR40,$A$1:$B$4,2)</f>
        <v/>
      </c>
      <c r="BR40" s="72" t="n">
        <v>10</v>
      </c>
      <c r="BS40" s="73" t="n">
        <v>200</v>
      </c>
    </row>
    <row r="41">
      <c r="C41" s="63">
        <f>C40-1</f>
        <v/>
      </c>
      <c r="D41" s="56" t="n"/>
      <c r="E41" s="53" t="n"/>
      <c r="F41" s="53" t="n"/>
      <c r="G41" s="53" t="n"/>
      <c r="H41" s="53" t="n"/>
      <c r="I41" s="53" t="n"/>
      <c r="J41" s="53" t="n"/>
      <c r="K41" s="53" t="n"/>
      <c r="L41" s="53" t="n"/>
      <c r="M41" s="53" t="n"/>
      <c r="N41" s="53" t="n"/>
      <c r="O41" s="53" t="n"/>
      <c r="P41" s="53" t="n"/>
      <c r="Q41" s="53" t="n"/>
      <c r="R41" s="53" t="n"/>
      <c r="S41" s="53" t="n"/>
      <c r="U41" s="63">
        <f>C41</f>
        <v/>
      </c>
      <c r="V41" s="64">
        <f>E41*$V$1*$V$2</f>
        <v/>
      </c>
      <c r="W41" s="64">
        <f>F41*$V$1*$V$2</f>
        <v/>
      </c>
      <c r="X41" s="64">
        <f>G41*$V$1*$V$2</f>
        <v/>
      </c>
      <c r="Y41" s="64">
        <f>H41*$V$1*$V$2</f>
        <v/>
      </c>
      <c r="Z41" s="64">
        <f>I41*$V$1*$V$2</f>
        <v/>
      </c>
      <c r="AA41" s="64">
        <f>J41*$V$1*$V$2</f>
        <v/>
      </c>
      <c r="AB41" s="64">
        <f>K41*$V$1*$V$2</f>
        <v/>
      </c>
      <c r="AC41" s="64">
        <f>L41*$V$1*$V$2</f>
        <v/>
      </c>
      <c r="AD41" s="64">
        <f>M41*$V$1*$V$2</f>
        <v/>
      </c>
      <c r="AE41" s="64">
        <f>N41*$V$1*$V$2</f>
        <v/>
      </c>
      <c r="AF41" s="64">
        <f>O41*$V$1*$V$2</f>
        <v/>
      </c>
      <c r="AG41" s="64">
        <f>P41*$V$1*$V$2</f>
        <v/>
      </c>
      <c r="AH41" s="64">
        <f>Q41*$V$1*$V$2</f>
        <v/>
      </c>
      <c r="AI41" s="64">
        <f>R41*$V$1*$V$2</f>
        <v/>
      </c>
      <c r="AJ41" s="64">
        <f>S41*$V$1*$V$2</f>
        <v/>
      </c>
      <c r="AL41" s="57">
        <f>U41</f>
        <v/>
      </c>
      <c r="AM41" s="56">
        <f>V41</f>
        <v/>
      </c>
      <c r="AN41" s="56">
        <f>W41</f>
        <v/>
      </c>
      <c r="AO41" s="56">
        <f>X41</f>
        <v/>
      </c>
      <c r="AP41" s="56">
        <f>Y41</f>
        <v/>
      </c>
      <c r="AQ41" s="56">
        <f>Z41</f>
        <v/>
      </c>
      <c r="AR41" s="56">
        <f>AA41</f>
        <v/>
      </c>
      <c r="AS41" s="56">
        <f>AB41</f>
        <v/>
      </c>
      <c r="AT41" s="56">
        <f>AC41</f>
        <v/>
      </c>
      <c r="AU41" s="56">
        <f>AD41</f>
        <v/>
      </c>
      <c r="AV41" s="56">
        <f>AE41</f>
        <v/>
      </c>
      <c r="AW41" s="56">
        <f>AF41</f>
        <v/>
      </c>
      <c r="AX41" s="56">
        <f>AG41</f>
        <v/>
      </c>
      <c r="AY41" s="56">
        <f>AH41</f>
        <v/>
      </c>
      <c r="AZ41" s="56">
        <f>AI41</f>
        <v/>
      </c>
      <c r="BA41" s="56">
        <f>AJ41</f>
        <v/>
      </c>
      <c r="BB41" s="65">
        <f>BA41*1.2</f>
        <v/>
      </c>
      <c r="BC41" s="66">
        <f>(1/6*(BK41^0.5)*0.8*$V$2*1000*BI41+2*BN41*BL41*0.8*$V$2*1000/BP41)/1000</f>
        <v/>
      </c>
      <c r="BD41" s="66">
        <f>IF(BR41="",BC41,(1/6*(BK41^0.5)*0.8*$V$2*1000*BI41+2*BQ41*BM41*0.8*$V$2*1000/BS41)/1000)</f>
        <v/>
      </c>
      <c r="BE41" s="44">
        <f>IF(BB41&lt;BC41,"OK",IF(BB41&lt;BD41,"OK","NG"))</f>
        <v/>
      </c>
      <c r="BF41" s="64">
        <f>(5/6*(BK41^0.5)*0.8*$V$2*1000*BI41)/1000</f>
        <v/>
      </c>
      <c r="BG41" s="42">
        <f>IF(BD41&lt;=BF41,"OK","NG")</f>
        <v/>
      </c>
      <c r="BI41" s="57">
        <f>$V$1*1000</f>
        <v/>
      </c>
      <c r="BJ41" s="67">
        <f>AL41</f>
        <v/>
      </c>
      <c r="BK41" s="33" t="n">
        <v>40</v>
      </c>
      <c r="BL41" s="34">
        <f>IF(BO41&lt;=13,400,500)</f>
        <v/>
      </c>
      <c r="BM41" s="34">
        <f>IF(BR41&lt;=13,400,500)</f>
        <v/>
      </c>
      <c r="BN41" s="34">
        <f>VLOOKUP(BO41,$A$1:$B$4,2)</f>
        <v/>
      </c>
      <c r="BO41" s="68" t="n">
        <v>10</v>
      </c>
      <c r="BP41" s="69" t="n">
        <v>250</v>
      </c>
      <c r="BQ41" s="34">
        <f>VLOOKUP(BR41,$A$1:$B$4,2)</f>
        <v/>
      </c>
      <c r="BR41" s="72" t="n">
        <v>10</v>
      </c>
      <c r="BS41" s="73" t="n">
        <v>200</v>
      </c>
    </row>
    <row r="42">
      <c r="C42" s="63">
        <f>C41-1</f>
        <v/>
      </c>
      <c r="D42" s="56" t="n"/>
      <c r="E42" s="53" t="n"/>
      <c r="F42" s="53" t="n"/>
      <c r="G42" s="53" t="n"/>
      <c r="H42" s="53" t="n"/>
      <c r="I42" s="53" t="n"/>
      <c r="J42" s="53" t="n"/>
      <c r="K42" s="53" t="n"/>
      <c r="L42" s="53" t="n"/>
      <c r="M42" s="53" t="n"/>
      <c r="N42" s="53" t="n"/>
      <c r="O42" s="53" t="n"/>
      <c r="P42" s="53" t="n"/>
      <c r="Q42" s="53" t="n"/>
      <c r="R42" s="53" t="n"/>
      <c r="S42" s="53" t="n"/>
      <c r="U42" s="63">
        <f>C42</f>
        <v/>
      </c>
      <c r="V42" s="64">
        <f>E42*$V$1*$V$2</f>
        <v/>
      </c>
      <c r="W42" s="64">
        <f>F42*$V$1*$V$2</f>
        <v/>
      </c>
      <c r="X42" s="64">
        <f>G42*$V$1*$V$2</f>
        <v/>
      </c>
      <c r="Y42" s="64">
        <f>H42*$V$1*$V$2</f>
        <v/>
      </c>
      <c r="Z42" s="64">
        <f>I42*$V$1*$V$2</f>
        <v/>
      </c>
      <c r="AA42" s="64">
        <f>J42*$V$1*$V$2</f>
        <v/>
      </c>
      <c r="AB42" s="64">
        <f>K42*$V$1*$V$2</f>
        <v/>
      </c>
      <c r="AC42" s="64">
        <f>L42*$V$1*$V$2</f>
        <v/>
      </c>
      <c r="AD42" s="64">
        <f>M42*$V$1*$V$2</f>
        <v/>
      </c>
      <c r="AE42" s="64">
        <f>N42*$V$1*$V$2</f>
        <v/>
      </c>
      <c r="AF42" s="64">
        <f>O42*$V$1*$V$2</f>
        <v/>
      </c>
      <c r="AG42" s="64">
        <f>P42*$V$1*$V$2</f>
        <v/>
      </c>
      <c r="AH42" s="64">
        <f>Q42*$V$1*$V$2</f>
        <v/>
      </c>
      <c r="AI42" s="64">
        <f>R42*$V$1*$V$2</f>
        <v/>
      </c>
      <c r="AJ42" s="64">
        <f>S42*$V$1*$V$2</f>
        <v/>
      </c>
      <c r="AL42" s="57">
        <f>U42</f>
        <v/>
      </c>
      <c r="AM42" s="56">
        <f>V42</f>
        <v/>
      </c>
      <c r="AN42" s="56">
        <f>W42</f>
        <v/>
      </c>
      <c r="AO42" s="56">
        <f>X42</f>
        <v/>
      </c>
      <c r="AP42" s="56">
        <f>Y42</f>
        <v/>
      </c>
      <c r="AQ42" s="56">
        <f>Z42</f>
        <v/>
      </c>
      <c r="AR42" s="56">
        <f>AA42</f>
        <v/>
      </c>
      <c r="AS42" s="56">
        <f>AB42</f>
        <v/>
      </c>
      <c r="AT42" s="56">
        <f>AC42</f>
        <v/>
      </c>
      <c r="AU42" s="56">
        <f>AD42</f>
        <v/>
      </c>
      <c r="AV42" s="56">
        <f>AE42</f>
        <v/>
      </c>
      <c r="AW42" s="56">
        <f>AF42</f>
        <v/>
      </c>
      <c r="AX42" s="56">
        <f>AG42</f>
        <v/>
      </c>
      <c r="AY42" s="56">
        <f>AH42</f>
        <v/>
      </c>
      <c r="AZ42" s="56">
        <f>AI42</f>
        <v/>
      </c>
      <c r="BA42" s="56">
        <f>AJ42</f>
        <v/>
      </c>
      <c r="BB42" s="65">
        <f>BA42*1.2</f>
        <v/>
      </c>
      <c r="BC42" s="66">
        <f>(1/6*(BK42^0.5)*0.8*$V$2*1000*BI42+2*BN42*BL42*0.8*$V$2*1000/BP42)/1000</f>
        <v/>
      </c>
      <c r="BD42" s="66">
        <f>IF(BR42="",BC42,(1/6*(BK42^0.5)*0.8*$V$2*1000*BI42+2*BQ42*BM42*0.8*$V$2*1000/BS42)/1000)</f>
        <v/>
      </c>
      <c r="BE42" s="44">
        <f>IF(BB42&lt;BC42,"OK",IF(BB42&lt;BD42,"OK","NG"))</f>
        <v/>
      </c>
      <c r="BF42" s="64">
        <f>(5/6*(BK42^0.5)*0.8*$V$2*1000*BI42)/1000</f>
        <v/>
      </c>
      <c r="BG42" s="42">
        <f>IF(BD42&lt;=BF42,"OK","NG")</f>
        <v/>
      </c>
      <c r="BI42" s="57">
        <f>$V$1*1000</f>
        <v/>
      </c>
      <c r="BJ42" s="67">
        <f>AL42</f>
        <v/>
      </c>
      <c r="BK42" s="33" t="n">
        <v>40</v>
      </c>
      <c r="BL42" s="34">
        <f>IF(BO42&lt;=13,400,500)</f>
        <v/>
      </c>
      <c r="BM42" s="34">
        <f>IF(BR42&lt;=13,400,500)</f>
        <v/>
      </c>
      <c r="BN42" s="34">
        <f>VLOOKUP(BO42,$A$1:$B$4,2)</f>
        <v/>
      </c>
      <c r="BO42" s="68" t="n">
        <v>10</v>
      </c>
      <c r="BP42" s="69" t="n">
        <v>250</v>
      </c>
      <c r="BQ42" s="34">
        <f>VLOOKUP(BR42,$A$1:$B$4,2)</f>
        <v/>
      </c>
      <c r="BR42" s="72" t="n">
        <v>10</v>
      </c>
      <c r="BS42" s="73" t="n">
        <v>200</v>
      </c>
    </row>
    <row r="43">
      <c r="C43" s="63">
        <f>C42-1</f>
        <v/>
      </c>
      <c r="D43" s="56" t="n"/>
      <c r="E43" s="53" t="n"/>
      <c r="F43" s="53" t="n"/>
      <c r="G43" s="53" t="n"/>
      <c r="H43" s="53" t="n"/>
      <c r="I43" s="53" t="n"/>
      <c r="J43" s="53" t="n"/>
      <c r="K43" s="53" t="n"/>
      <c r="L43" s="53" t="n"/>
      <c r="M43" s="53" t="n"/>
      <c r="N43" s="53" t="n"/>
      <c r="O43" s="53" t="n"/>
      <c r="P43" s="53" t="n"/>
      <c r="Q43" s="53" t="n"/>
      <c r="R43" s="53" t="n"/>
      <c r="S43" s="53" t="n"/>
      <c r="U43" s="63">
        <f>C43</f>
        <v/>
      </c>
      <c r="V43" s="64">
        <f>E43*$V$1*$V$2</f>
        <v/>
      </c>
      <c r="W43" s="64">
        <f>F43*$V$1*$V$2</f>
        <v/>
      </c>
      <c r="X43" s="64">
        <f>G43*$V$1*$V$2</f>
        <v/>
      </c>
      <c r="Y43" s="64">
        <f>H43*$V$1*$V$2</f>
        <v/>
      </c>
      <c r="Z43" s="64">
        <f>I43*$V$1*$V$2</f>
        <v/>
      </c>
      <c r="AA43" s="64">
        <f>J43*$V$1*$V$2</f>
        <v/>
      </c>
      <c r="AB43" s="64">
        <f>K43*$V$1*$V$2</f>
        <v/>
      </c>
      <c r="AC43" s="64">
        <f>L43*$V$1*$V$2</f>
        <v/>
      </c>
      <c r="AD43" s="64">
        <f>M43*$V$1*$V$2</f>
        <v/>
      </c>
      <c r="AE43" s="64">
        <f>N43*$V$1*$V$2</f>
        <v/>
      </c>
      <c r="AF43" s="64">
        <f>O43*$V$1*$V$2</f>
        <v/>
      </c>
      <c r="AG43" s="64">
        <f>P43*$V$1*$V$2</f>
        <v/>
      </c>
      <c r="AH43" s="64">
        <f>Q43*$V$1*$V$2</f>
        <v/>
      </c>
      <c r="AI43" s="64">
        <f>R43*$V$1*$V$2</f>
        <v/>
      </c>
      <c r="AJ43" s="64">
        <f>S43*$V$1*$V$2</f>
        <v/>
      </c>
      <c r="AL43" s="57">
        <f>U43</f>
        <v/>
      </c>
      <c r="AM43" s="56">
        <f>V43</f>
        <v/>
      </c>
      <c r="AN43" s="56">
        <f>W43</f>
        <v/>
      </c>
      <c r="AO43" s="56">
        <f>X43</f>
        <v/>
      </c>
      <c r="AP43" s="56">
        <f>Y43</f>
        <v/>
      </c>
      <c r="AQ43" s="56">
        <f>Z43</f>
        <v/>
      </c>
      <c r="AR43" s="56">
        <f>AA43</f>
        <v/>
      </c>
      <c r="AS43" s="56">
        <f>AB43</f>
        <v/>
      </c>
      <c r="AT43" s="56">
        <f>AC43</f>
        <v/>
      </c>
      <c r="AU43" s="56">
        <f>AD43</f>
        <v/>
      </c>
      <c r="AV43" s="56">
        <f>AE43</f>
        <v/>
      </c>
      <c r="AW43" s="56">
        <f>AF43</f>
        <v/>
      </c>
      <c r="AX43" s="56">
        <f>AG43</f>
        <v/>
      </c>
      <c r="AY43" s="56">
        <f>AH43</f>
        <v/>
      </c>
      <c r="AZ43" s="56">
        <f>AI43</f>
        <v/>
      </c>
      <c r="BA43" s="56">
        <f>AJ43</f>
        <v/>
      </c>
      <c r="BB43" s="65">
        <f>BA43*1.2</f>
        <v/>
      </c>
      <c r="BC43" s="66">
        <f>(1/6*(BK43^0.5)*0.8*$V$2*1000*BI43+2*BN43*BL43*0.8*$V$2*1000/BP43)/1000</f>
        <v/>
      </c>
      <c r="BD43" s="66">
        <f>IF(BR43="",BC43,(1/6*(BK43^0.5)*0.8*$V$2*1000*BI43+2*BQ43*BM43*0.8*$V$2*1000/BS43)/1000)</f>
        <v/>
      </c>
      <c r="BE43" s="44">
        <f>IF(BB43&lt;BC43,"OK",IF(BB43&lt;BD43,"OK","NG"))</f>
        <v/>
      </c>
      <c r="BF43" s="64">
        <f>(5/6*(BK43^0.5)*0.8*$V$2*1000*BI43)/1000</f>
        <v/>
      </c>
      <c r="BG43" s="42">
        <f>IF(BD43&lt;=BF43,"OK","NG")</f>
        <v/>
      </c>
      <c r="BI43" s="57">
        <f>$V$1*1000</f>
        <v/>
      </c>
      <c r="BJ43" s="67">
        <f>AL43</f>
        <v/>
      </c>
      <c r="BK43" s="33" t="n">
        <v>40</v>
      </c>
      <c r="BL43" s="34">
        <f>IF(BO43&lt;=13,400,500)</f>
        <v/>
      </c>
      <c r="BM43" s="34">
        <f>IF(BR43&lt;=13,400,500)</f>
        <v/>
      </c>
      <c r="BN43" s="34">
        <f>VLOOKUP(BO43,$A$1:$B$4,2)</f>
        <v/>
      </c>
      <c r="BO43" s="68" t="n">
        <v>10</v>
      </c>
      <c r="BP43" s="69" t="n">
        <v>200</v>
      </c>
      <c r="BQ43" s="34">
        <f>VLOOKUP(BR43,$A$1:$B$4,2)</f>
        <v/>
      </c>
      <c r="BR43" s="72" t="n">
        <v>10</v>
      </c>
      <c r="BS43" s="73" t="n">
        <v>200</v>
      </c>
    </row>
    <row r="44">
      <c r="C44" s="63">
        <f>C43-1</f>
        <v/>
      </c>
      <c r="D44" s="56" t="n"/>
      <c r="E44" s="53" t="n"/>
      <c r="F44" s="53" t="n"/>
      <c r="G44" s="53" t="n"/>
      <c r="H44" s="53" t="n"/>
      <c r="I44" s="53" t="n"/>
      <c r="J44" s="53" t="n"/>
      <c r="K44" s="53" t="n"/>
      <c r="L44" s="53" t="n"/>
      <c r="M44" s="53" t="n"/>
      <c r="N44" s="53" t="n"/>
      <c r="O44" s="53" t="n"/>
      <c r="P44" s="53" t="n"/>
      <c r="Q44" s="53" t="n"/>
      <c r="R44" s="53" t="n"/>
      <c r="S44" s="53" t="n"/>
      <c r="U44" s="63">
        <f>C44</f>
        <v/>
      </c>
      <c r="V44" s="64">
        <f>E44*$V$1*$V$2</f>
        <v/>
      </c>
      <c r="W44" s="64">
        <f>F44*$V$1*$V$2</f>
        <v/>
      </c>
      <c r="X44" s="64">
        <f>G44*$V$1*$V$2</f>
        <v/>
      </c>
      <c r="Y44" s="64">
        <f>H44*$V$1*$V$2</f>
        <v/>
      </c>
      <c r="Z44" s="64">
        <f>I44*$V$1*$V$2</f>
        <v/>
      </c>
      <c r="AA44" s="64">
        <f>J44*$V$1*$V$2</f>
        <v/>
      </c>
      <c r="AB44" s="64">
        <f>K44*$V$1*$V$2</f>
        <v/>
      </c>
      <c r="AC44" s="64">
        <f>L44*$V$1*$V$2</f>
        <v/>
      </c>
      <c r="AD44" s="64">
        <f>M44*$V$1*$V$2</f>
        <v/>
      </c>
      <c r="AE44" s="64">
        <f>N44*$V$1*$V$2</f>
        <v/>
      </c>
      <c r="AF44" s="64">
        <f>O44*$V$1*$V$2</f>
        <v/>
      </c>
      <c r="AG44" s="64">
        <f>P44*$V$1*$V$2</f>
        <v/>
      </c>
      <c r="AH44" s="64">
        <f>Q44*$V$1*$V$2</f>
        <v/>
      </c>
      <c r="AI44" s="64">
        <f>R44*$V$1*$V$2</f>
        <v/>
      </c>
      <c r="AJ44" s="64">
        <f>S44*$V$1*$V$2</f>
        <v/>
      </c>
      <c r="AL44" s="57">
        <f>U44</f>
        <v/>
      </c>
      <c r="AM44" s="56">
        <f>V44</f>
        <v/>
      </c>
      <c r="AN44" s="56">
        <f>W44</f>
        <v/>
      </c>
      <c r="AO44" s="56">
        <f>X44</f>
        <v/>
      </c>
      <c r="AP44" s="56">
        <f>Y44</f>
        <v/>
      </c>
      <c r="AQ44" s="56">
        <f>Z44</f>
        <v/>
      </c>
      <c r="AR44" s="56">
        <f>AA44</f>
        <v/>
      </c>
      <c r="AS44" s="56">
        <f>AB44</f>
        <v/>
      </c>
      <c r="AT44" s="56">
        <f>AC44</f>
        <v/>
      </c>
      <c r="AU44" s="56">
        <f>AD44</f>
        <v/>
      </c>
      <c r="AV44" s="56">
        <f>AE44</f>
        <v/>
      </c>
      <c r="AW44" s="56">
        <f>AF44</f>
        <v/>
      </c>
      <c r="AX44" s="56">
        <f>AG44</f>
        <v/>
      </c>
      <c r="AY44" s="56">
        <f>AH44</f>
        <v/>
      </c>
      <c r="AZ44" s="56">
        <f>AI44</f>
        <v/>
      </c>
      <c r="BA44" s="56">
        <f>AJ44</f>
        <v/>
      </c>
      <c r="BB44" s="65">
        <f>BA44*1.2</f>
        <v/>
      </c>
      <c r="BC44" s="66">
        <f>(1/6*(BK44^0.5)*0.8*$V$2*1000*BI44+2*BN44*BL44*0.8*$V$2*1000/BP44)/1000</f>
        <v/>
      </c>
      <c r="BD44" s="66">
        <f>IF(BR44="",BC44,(1/6*(BK44^0.5)*0.8*$V$2*1000*BI44+2*BQ44*BM44*0.8*$V$2*1000/BS44)/1000)</f>
        <v/>
      </c>
      <c r="BE44" s="44">
        <f>IF(BB44&lt;BC44,"OK",IF(BB44&lt;BD44,"OK","NG"))</f>
        <v/>
      </c>
      <c r="BF44" s="64">
        <f>(5/6*(BK44^0.5)*0.8*$V$2*1000*BI44)/1000</f>
        <v/>
      </c>
      <c r="BG44" s="42">
        <f>IF(BD44&lt;=BF44,"OK","NG")</f>
        <v/>
      </c>
      <c r="BI44" s="57">
        <f>$V$1*1000</f>
        <v/>
      </c>
      <c r="BJ44" s="67">
        <f>AL44</f>
        <v/>
      </c>
      <c r="BK44" s="33" t="n">
        <v>40</v>
      </c>
      <c r="BL44" s="34">
        <f>IF(BO44&lt;=13,400,500)</f>
        <v/>
      </c>
      <c r="BM44" s="34">
        <f>IF(BR44&lt;=13,400,500)</f>
        <v/>
      </c>
      <c r="BN44" s="34">
        <f>VLOOKUP(BO44,$A$1:$B$4,2)</f>
        <v/>
      </c>
      <c r="BO44" s="68" t="n">
        <v>10</v>
      </c>
      <c r="BP44" s="69" t="n">
        <v>200</v>
      </c>
      <c r="BQ44" s="34">
        <f>VLOOKUP(BR44,$A$1:$B$4,2)</f>
        <v/>
      </c>
      <c r="BR44" s="72" t="n">
        <v>10</v>
      </c>
      <c r="BS44" s="73" t="n">
        <v>200</v>
      </c>
    </row>
    <row r="45">
      <c r="C45" s="63">
        <f>C44-1</f>
        <v/>
      </c>
      <c r="D45" s="56" t="n"/>
      <c r="E45" s="53" t="n"/>
      <c r="F45" s="53" t="n"/>
      <c r="G45" s="53" t="n"/>
      <c r="H45" s="53" t="n"/>
      <c r="I45" s="53" t="n"/>
      <c r="J45" s="53" t="n"/>
      <c r="K45" s="53" t="n"/>
      <c r="L45" s="53" t="n"/>
      <c r="M45" s="53" t="n"/>
      <c r="N45" s="53" t="n"/>
      <c r="O45" s="53" t="n"/>
      <c r="P45" s="53" t="n"/>
      <c r="Q45" s="53" t="n"/>
      <c r="R45" s="53" t="n"/>
      <c r="S45" s="53" t="n"/>
      <c r="U45" s="63">
        <f>C45</f>
        <v/>
      </c>
      <c r="V45" s="64">
        <f>E45*$V$1*$V$2</f>
        <v/>
      </c>
      <c r="W45" s="64">
        <f>F45*$V$1*$V$2</f>
        <v/>
      </c>
      <c r="X45" s="64">
        <f>G45*$V$1*$V$2</f>
        <v/>
      </c>
      <c r="Y45" s="64">
        <f>H45*$V$1*$V$2</f>
        <v/>
      </c>
      <c r="Z45" s="64">
        <f>I45*$V$1*$V$2</f>
        <v/>
      </c>
      <c r="AA45" s="64">
        <f>J45*$V$1*$V$2</f>
        <v/>
      </c>
      <c r="AB45" s="64">
        <f>K45*$V$1*$V$2</f>
        <v/>
      </c>
      <c r="AC45" s="64">
        <f>L45*$V$1*$V$2</f>
        <v/>
      </c>
      <c r="AD45" s="64">
        <f>M45*$V$1*$V$2</f>
        <v/>
      </c>
      <c r="AE45" s="64">
        <f>N45*$V$1*$V$2</f>
        <v/>
      </c>
      <c r="AF45" s="64">
        <f>O45*$V$1*$V$2</f>
        <v/>
      </c>
      <c r="AG45" s="64">
        <f>P45*$V$1*$V$2</f>
        <v/>
      </c>
      <c r="AH45" s="64">
        <f>Q45*$V$1*$V$2</f>
        <v/>
      </c>
      <c r="AI45" s="64">
        <f>R45*$V$1*$V$2</f>
        <v/>
      </c>
      <c r="AJ45" s="64">
        <f>S45*$V$1*$V$2</f>
        <v/>
      </c>
      <c r="AL45" s="57">
        <f>U45</f>
        <v/>
      </c>
      <c r="AM45" s="56">
        <f>V45</f>
        <v/>
      </c>
      <c r="AN45" s="56">
        <f>W45</f>
        <v/>
      </c>
      <c r="AO45" s="56">
        <f>X45</f>
        <v/>
      </c>
      <c r="AP45" s="56">
        <f>Y45</f>
        <v/>
      </c>
      <c r="AQ45" s="56">
        <f>Z45</f>
        <v/>
      </c>
      <c r="AR45" s="56">
        <f>AA45</f>
        <v/>
      </c>
      <c r="AS45" s="56">
        <f>AB45</f>
        <v/>
      </c>
      <c r="AT45" s="56">
        <f>AC45</f>
        <v/>
      </c>
      <c r="AU45" s="56">
        <f>AD45</f>
        <v/>
      </c>
      <c r="AV45" s="56">
        <f>AE45</f>
        <v/>
      </c>
      <c r="AW45" s="56">
        <f>AF45</f>
        <v/>
      </c>
      <c r="AX45" s="56">
        <f>AG45</f>
        <v/>
      </c>
      <c r="AY45" s="56">
        <f>AH45</f>
        <v/>
      </c>
      <c r="AZ45" s="56">
        <f>AI45</f>
        <v/>
      </c>
      <c r="BA45" s="56">
        <f>AJ45</f>
        <v/>
      </c>
      <c r="BB45" s="65">
        <f>BA45*1.2</f>
        <v/>
      </c>
      <c r="BC45" s="66">
        <f>(1/6*(BK45^0.5)*0.8*$V$2*1000*BI45+2*BN45*BL45*0.8*$V$2*1000/BP45)/1000</f>
        <v/>
      </c>
      <c r="BD45" s="66">
        <f>IF(BR45="",BC45,(1/6*(BK45^0.5)*0.8*$V$2*1000*BI45+2*BQ45*BM45*0.8*$V$2*1000/BS45)/1000)</f>
        <v/>
      </c>
      <c r="BE45" s="44">
        <f>IF(BB45&lt;BC45,"OK",IF(BB45&lt;BD45,"OK","NG"))</f>
        <v/>
      </c>
      <c r="BF45" s="64">
        <f>(5/6*(BK45^0.5)*0.8*$V$2*1000*BI45)/1000</f>
        <v/>
      </c>
      <c r="BG45" s="42">
        <f>IF(BD45&lt;=BF45,"OK","NG")</f>
        <v/>
      </c>
      <c r="BI45" s="57">
        <f>$V$1*1000</f>
        <v/>
      </c>
      <c r="BJ45" s="67">
        <f>AL45</f>
        <v/>
      </c>
      <c r="BK45" s="33" t="n">
        <v>40</v>
      </c>
      <c r="BL45" s="34">
        <f>IF(BO45&lt;=13,400,500)</f>
        <v/>
      </c>
      <c r="BM45" s="34">
        <f>IF(BR45&lt;=13,400,500)</f>
        <v/>
      </c>
      <c r="BN45" s="34">
        <f>VLOOKUP(BO45,$A$1:$B$4,2)</f>
        <v/>
      </c>
      <c r="BO45" s="68" t="n">
        <v>10</v>
      </c>
      <c r="BP45" s="69" t="n">
        <v>200</v>
      </c>
      <c r="BQ45" s="34">
        <f>VLOOKUP(BR45,$A$1:$B$4,2)</f>
        <v/>
      </c>
      <c r="BR45" s="72" t="n">
        <v>10</v>
      </c>
      <c r="BS45" s="73" t="n">
        <v>200</v>
      </c>
    </row>
    <row r="46">
      <c r="C46" s="63">
        <f>C45-1</f>
        <v/>
      </c>
      <c r="D46" s="56" t="n"/>
      <c r="E46" s="53" t="n"/>
      <c r="F46" s="53" t="n"/>
      <c r="G46" s="53" t="n"/>
      <c r="H46" s="53" t="n"/>
      <c r="I46" s="53" t="n"/>
      <c r="J46" s="53" t="n"/>
      <c r="K46" s="53" t="n"/>
      <c r="L46" s="53" t="n"/>
      <c r="M46" s="53" t="n"/>
      <c r="N46" s="53" t="n"/>
      <c r="O46" s="53" t="n"/>
      <c r="P46" s="53" t="n"/>
      <c r="Q46" s="53" t="n"/>
      <c r="R46" s="53" t="n"/>
      <c r="S46" s="53" t="n"/>
      <c r="U46" s="63">
        <f>C46</f>
        <v/>
      </c>
      <c r="V46" s="64">
        <f>E46*$V$1*$V$2</f>
        <v/>
      </c>
      <c r="W46" s="64">
        <f>F46*$V$1*$V$2</f>
        <v/>
      </c>
      <c r="X46" s="64">
        <f>G46*$V$1*$V$2</f>
        <v/>
      </c>
      <c r="Y46" s="64">
        <f>H46*$V$1*$V$2</f>
        <v/>
      </c>
      <c r="Z46" s="64">
        <f>I46*$V$1*$V$2</f>
        <v/>
      </c>
      <c r="AA46" s="64">
        <f>J46*$V$1*$V$2</f>
        <v/>
      </c>
      <c r="AB46" s="64">
        <f>K46*$V$1*$V$2</f>
        <v/>
      </c>
      <c r="AC46" s="64">
        <f>L46*$V$1*$V$2</f>
        <v/>
      </c>
      <c r="AD46" s="64">
        <f>M46*$V$1*$V$2</f>
        <v/>
      </c>
      <c r="AE46" s="64">
        <f>N46*$V$1*$V$2</f>
        <v/>
      </c>
      <c r="AF46" s="64">
        <f>O46*$V$1*$V$2</f>
        <v/>
      </c>
      <c r="AG46" s="64">
        <f>P46*$V$1*$V$2</f>
        <v/>
      </c>
      <c r="AH46" s="64">
        <f>Q46*$V$1*$V$2</f>
        <v/>
      </c>
      <c r="AI46" s="64">
        <f>R46*$V$1*$V$2</f>
        <v/>
      </c>
      <c r="AJ46" s="64">
        <f>S46*$V$1*$V$2</f>
        <v/>
      </c>
      <c r="AL46" s="57">
        <f>U46</f>
        <v/>
      </c>
      <c r="AM46" s="56">
        <f>V46</f>
        <v/>
      </c>
      <c r="AN46" s="56">
        <f>W46</f>
        <v/>
      </c>
      <c r="AO46" s="56">
        <f>X46</f>
        <v/>
      </c>
      <c r="AP46" s="56">
        <f>Y46</f>
        <v/>
      </c>
      <c r="AQ46" s="56">
        <f>Z46</f>
        <v/>
      </c>
      <c r="AR46" s="56">
        <f>AA46</f>
        <v/>
      </c>
      <c r="AS46" s="56">
        <f>AB46</f>
        <v/>
      </c>
      <c r="AT46" s="56">
        <f>AC46</f>
        <v/>
      </c>
      <c r="AU46" s="56">
        <f>AD46</f>
        <v/>
      </c>
      <c r="AV46" s="56">
        <f>AE46</f>
        <v/>
      </c>
      <c r="AW46" s="56">
        <f>AF46</f>
        <v/>
      </c>
      <c r="AX46" s="56">
        <f>AG46</f>
        <v/>
      </c>
      <c r="AY46" s="56">
        <f>AH46</f>
        <v/>
      </c>
      <c r="AZ46" s="56">
        <f>AI46</f>
        <v/>
      </c>
      <c r="BA46" s="56">
        <f>AJ46</f>
        <v/>
      </c>
      <c r="BB46" s="65">
        <f>BA46*1.2</f>
        <v/>
      </c>
      <c r="BC46" s="66">
        <f>(1/6*(BK46^0.5)*0.8*$V$2*1000*BI46+2*BN46*BL46*0.8*$V$2*1000/BP46)/1000</f>
        <v/>
      </c>
      <c r="BD46" s="66">
        <f>IF(BR46="",BC46,(1/6*(BK46^0.5)*0.8*$V$2*1000*BI46+2*BQ46*BM46*0.8*$V$2*1000/BS46)/1000)</f>
        <v/>
      </c>
      <c r="BE46" s="44">
        <f>IF(BB46&lt;BC46,"OK",IF(BB46&lt;BD46,"OK","NG"))</f>
        <v/>
      </c>
      <c r="BF46" s="64">
        <f>(5/6*(BK46^0.5)*0.8*$V$2*1000*BI46)/1000</f>
        <v/>
      </c>
      <c r="BG46" s="42">
        <f>IF(BD46&lt;=BF46,"OK","NG")</f>
        <v/>
      </c>
      <c r="BI46" s="57">
        <f>$V$1*1000</f>
        <v/>
      </c>
      <c r="BJ46" s="67">
        <f>AL46</f>
        <v/>
      </c>
      <c r="BK46" s="33" t="n">
        <v>40</v>
      </c>
      <c r="BL46" s="34">
        <f>IF(BO46&lt;=13,400,500)</f>
        <v/>
      </c>
      <c r="BM46" s="34">
        <f>IF(BR46&lt;=13,400,500)</f>
        <v/>
      </c>
      <c r="BN46" s="34">
        <f>VLOOKUP(BO46,$A$1:$B$4,2)</f>
        <v/>
      </c>
      <c r="BO46" s="68" t="n">
        <v>10</v>
      </c>
      <c r="BP46" s="69" t="n">
        <v>150</v>
      </c>
      <c r="BQ46" s="34">
        <f>VLOOKUP(BR46,$A$1:$B$4,2)</f>
        <v/>
      </c>
      <c r="BR46" s="72" t="n"/>
      <c r="BS46" s="74" t="n"/>
    </row>
    <row r="47">
      <c r="C47" s="63">
        <f>C46-1</f>
        <v/>
      </c>
      <c r="D47" s="56" t="n"/>
      <c r="E47" s="53" t="n"/>
      <c r="F47" s="53" t="n"/>
      <c r="G47" s="53" t="n"/>
      <c r="H47" s="53" t="n"/>
      <c r="I47" s="53" t="n"/>
      <c r="J47" s="53" t="n"/>
      <c r="K47" s="53" t="n"/>
      <c r="L47" s="53" t="n"/>
      <c r="M47" s="53" t="n"/>
      <c r="N47" s="53" t="n"/>
      <c r="O47" s="53" t="n"/>
      <c r="P47" s="53" t="n"/>
      <c r="Q47" s="53" t="n"/>
      <c r="R47" s="53" t="n"/>
      <c r="S47" s="53" t="n"/>
      <c r="U47" s="63">
        <f>C47</f>
        <v/>
      </c>
      <c r="V47" s="64">
        <f>E47*$V$1*$V$2</f>
        <v/>
      </c>
      <c r="W47" s="64">
        <f>F47*$V$1*$V$2</f>
        <v/>
      </c>
      <c r="X47" s="64">
        <f>G47*$V$1*$V$2</f>
        <v/>
      </c>
      <c r="Y47" s="64">
        <f>H47*$V$1*$V$2</f>
        <v/>
      </c>
      <c r="Z47" s="64">
        <f>I47*$V$1*$V$2</f>
        <v/>
      </c>
      <c r="AA47" s="64">
        <f>J47*$V$1*$V$2</f>
        <v/>
      </c>
      <c r="AB47" s="64">
        <f>K47*$V$1*$V$2</f>
        <v/>
      </c>
      <c r="AC47" s="64">
        <f>L47*$V$1*$V$2</f>
        <v/>
      </c>
      <c r="AD47" s="64">
        <f>M47*$V$1*$V$2</f>
        <v/>
      </c>
      <c r="AE47" s="64">
        <f>N47*$V$1*$V$2</f>
        <v/>
      </c>
      <c r="AF47" s="64">
        <f>O47*$V$1*$V$2</f>
        <v/>
      </c>
      <c r="AG47" s="64">
        <f>P47*$V$1*$V$2</f>
        <v/>
      </c>
      <c r="AH47" s="64">
        <f>Q47*$V$1*$V$2</f>
        <v/>
      </c>
      <c r="AI47" s="64">
        <f>R47*$V$1*$V$2</f>
        <v/>
      </c>
      <c r="AJ47" s="64">
        <f>S47*$V$1*$V$2</f>
        <v/>
      </c>
      <c r="AL47" s="57">
        <f>U47</f>
        <v/>
      </c>
      <c r="AM47" s="56">
        <f>V47</f>
        <v/>
      </c>
      <c r="AN47" s="56">
        <f>W47</f>
        <v/>
      </c>
      <c r="AO47" s="56">
        <f>X47</f>
        <v/>
      </c>
      <c r="AP47" s="56">
        <f>Y47</f>
        <v/>
      </c>
      <c r="AQ47" s="56">
        <f>Z47</f>
        <v/>
      </c>
      <c r="AR47" s="56">
        <f>AA47</f>
        <v/>
      </c>
      <c r="AS47" s="56">
        <f>AB47</f>
        <v/>
      </c>
      <c r="AT47" s="56">
        <f>AC47</f>
        <v/>
      </c>
      <c r="AU47" s="56">
        <f>AD47</f>
        <v/>
      </c>
      <c r="AV47" s="56">
        <f>AE47</f>
        <v/>
      </c>
      <c r="AW47" s="56">
        <f>AF47</f>
        <v/>
      </c>
      <c r="AX47" s="56">
        <f>AG47</f>
        <v/>
      </c>
      <c r="AY47" s="56">
        <f>AH47</f>
        <v/>
      </c>
      <c r="AZ47" s="56">
        <f>AI47</f>
        <v/>
      </c>
      <c r="BA47" s="56">
        <f>AJ47</f>
        <v/>
      </c>
      <c r="BB47" s="65">
        <f>BA47*1.2</f>
        <v/>
      </c>
      <c r="BC47" s="66">
        <f>(1/6*(BK47^0.5)*0.8*$V$2*1000*BI47+2*BN47*BL47*0.8*$V$2*1000/BP47)/1000</f>
        <v/>
      </c>
      <c r="BD47" s="66">
        <f>IF(BR47="",BC47,(1/6*(BK47^0.5)*0.8*$V$2*1000*BI47+2*BQ47*BM47*0.8*$V$2*1000/BS47)/1000)</f>
        <v/>
      </c>
      <c r="BE47" s="44">
        <f>IF(BB47&lt;BC47,"OK",IF(BB47&lt;BD47,"OK","NG"))</f>
        <v/>
      </c>
      <c r="BF47" s="64">
        <f>(5/6*(BK47^0.5)*0.8*$V$2*1000*BI47)/1000</f>
        <v/>
      </c>
      <c r="BG47" s="42">
        <f>IF(BD47&lt;=BF47,"OK","NG")</f>
        <v/>
      </c>
      <c r="BI47" s="57">
        <f>$V$1*1000</f>
        <v/>
      </c>
      <c r="BJ47" s="67">
        <f>AL47</f>
        <v/>
      </c>
      <c r="BK47" s="33" t="n">
        <v>40</v>
      </c>
      <c r="BL47" s="34">
        <f>IF(BO47&lt;=13,400,500)</f>
        <v/>
      </c>
      <c r="BM47" s="34">
        <f>IF(BR47&lt;=13,400,500)</f>
        <v/>
      </c>
      <c r="BN47" s="34">
        <f>VLOOKUP(BO47,$A$1:$B$4,2)</f>
        <v/>
      </c>
      <c r="BO47" s="68" t="n">
        <v>10</v>
      </c>
      <c r="BP47" s="69" t="n">
        <v>150</v>
      </c>
      <c r="BQ47" s="34">
        <f>VLOOKUP(BR47,$A$1:$B$4,2)</f>
        <v/>
      </c>
      <c r="BR47" s="72" t="n">
        <v>13</v>
      </c>
      <c r="BS47" s="74" t="n">
        <v>200</v>
      </c>
    </row>
    <row r="48">
      <c r="C48" s="63">
        <f>C47-1</f>
        <v/>
      </c>
      <c r="D48" s="56" t="n"/>
      <c r="E48" s="53" t="n"/>
      <c r="F48" s="53" t="n"/>
      <c r="G48" s="53" t="n"/>
      <c r="H48" s="53" t="n"/>
      <c r="I48" s="53" t="n"/>
      <c r="J48" s="53" t="n"/>
      <c r="K48" s="53" t="n"/>
      <c r="L48" s="53" t="n"/>
      <c r="M48" s="53" t="n"/>
      <c r="N48" s="53" t="n"/>
      <c r="O48" s="53" t="n"/>
      <c r="P48" s="53" t="n"/>
      <c r="Q48" s="53" t="n"/>
      <c r="R48" s="53" t="n"/>
      <c r="S48" s="53" t="n"/>
      <c r="U48" s="63">
        <f>C48</f>
        <v/>
      </c>
      <c r="V48" s="64">
        <f>E48*$V$1*$V$2</f>
        <v/>
      </c>
      <c r="W48" s="64">
        <f>F48*$V$1*$V$2</f>
        <v/>
      </c>
      <c r="X48" s="64">
        <f>G48*$V$1*$V$2</f>
        <v/>
      </c>
      <c r="Y48" s="64">
        <f>H48*$V$1*$V$2</f>
        <v/>
      </c>
      <c r="Z48" s="64">
        <f>I48*$V$1*$V$2</f>
        <v/>
      </c>
      <c r="AA48" s="64">
        <f>J48*$V$1*$V$2</f>
        <v/>
      </c>
      <c r="AB48" s="64">
        <f>K48*$V$1*$V$2</f>
        <v/>
      </c>
      <c r="AC48" s="64">
        <f>L48*$V$1*$V$2</f>
        <v/>
      </c>
      <c r="AD48" s="64">
        <f>M48*$V$1*$V$2</f>
        <v/>
      </c>
      <c r="AE48" s="64">
        <f>N48*$V$1*$V$2</f>
        <v/>
      </c>
      <c r="AF48" s="64">
        <f>O48*$V$1*$V$2</f>
        <v/>
      </c>
      <c r="AG48" s="64">
        <f>P48*$V$1*$V$2</f>
        <v/>
      </c>
      <c r="AH48" s="64">
        <f>Q48*$V$1*$V$2</f>
        <v/>
      </c>
      <c r="AI48" s="64">
        <f>R48*$V$1*$V$2</f>
        <v/>
      </c>
      <c r="AJ48" s="64">
        <f>S48*$V$1*$V$2</f>
        <v/>
      </c>
      <c r="AL48" s="57">
        <f>U48</f>
        <v/>
      </c>
      <c r="AM48" s="56">
        <f>V48</f>
        <v/>
      </c>
      <c r="AN48" s="56">
        <f>W48</f>
        <v/>
      </c>
      <c r="AO48" s="56">
        <f>X48</f>
        <v/>
      </c>
      <c r="AP48" s="56">
        <f>Y48</f>
        <v/>
      </c>
      <c r="AQ48" s="56">
        <f>Z48</f>
        <v/>
      </c>
      <c r="AR48" s="56">
        <f>AA48</f>
        <v/>
      </c>
      <c r="AS48" s="56">
        <f>AB48</f>
        <v/>
      </c>
      <c r="AT48" s="56">
        <f>AC48</f>
        <v/>
      </c>
      <c r="AU48" s="56">
        <f>AD48</f>
        <v/>
      </c>
      <c r="AV48" s="56">
        <f>AE48</f>
        <v/>
      </c>
      <c r="AW48" s="56">
        <f>AF48</f>
        <v/>
      </c>
      <c r="AX48" s="56">
        <f>AG48</f>
        <v/>
      </c>
      <c r="AY48" s="56">
        <f>AH48</f>
        <v/>
      </c>
      <c r="AZ48" s="56">
        <f>AI48</f>
        <v/>
      </c>
      <c r="BA48" s="56">
        <f>AJ48</f>
        <v/>
      </c>
      <c r="BB48" s="65">
        <f>BA48*1.2</f>
        <v/>
      </c>
      <c r="BC48" s="66">
        <f>(1/6*(BK48^0.5)*0.8*$V$2*1000*BI48+2*BN48*BL48*0.8*$V$2*1000/BP48)/1000</f>
        <v/>
      </c>
      <c r="BD48" s="66">
        <f>IF(BR48="",BC48,(1/6*(BK48^0.5)*0.8*$V$2*1000*BI48+2*BQ48*BM48*0.8*$V$2*1000/BS48)/1000)</f>
        <v/>
      </c>
      <c r="BE48" s="44">
        <f>IF(BB48&lt;BC48,"OK",IF(BB48&lt;BD48,"OK","NG"))</f>
        <v/>
      </c>
      <c r="BF48" s="64">
        <f>(5/6*(BK48^0.5)*0.8*$V$2*1000*BI48)/1000</f>
        <v/>
      </c>
      <c r="BG48" s="42">
        <f>IF(BD48&lt;=BF48,"OK","NG")</f>
        <v/>
      </c>
      <c r="BI48" s="57">
        <f>$V$1*1000</f>
        <v/>
      </c>
      <c r="BJ48" s="67" t="inlineStr">
        <is>
          <t>PIT</t>
        </is>
      </c>
      <c r="BK48" s="33" t="n">
        <v>40</v>
      </c>
      <c r="BL48" s="34">
        <f>IF(BO48&lt;=13,400,500)</f>
        <v/>
      </c>
      <c r="BM48" s="34">
        <f>IF(BR48&lt;=13,400,500)</f>
        <v/>
      </c>
      <c r="BN48" s="34">
        <f>VLOOKUP(BO48,$A$1:$B$4,2)</f>
        <v/>
      </c>
      <c r="BO48" s="68" t="n">
        <v>10</v>
      </c>
      <c r="BP48" s="69" t="n">
        <v>150</v>
      </c>
      <c r="BQ48" s="34">
        <f>VLOOKUP(BR48,$A$1:$B$4,2)</f>
        <v/>
      </c>
      <c r="BR48" s="72" t="n">
        <v>13</v>
      </c>
      <c r="BS48" s="74" t="n">
        <v>200</v>
      </c>
    </row>
    <row r="49">
      <c r="C49" s="63">
        <f>C48-1</f>
        <v/>
      </c>
      <c r="D49" s="56" t="n"/>
      <c r="E49" s="53" t="n"/>
      <c r="F49" s="53" t="n"/>
      <c r="G49" s="53" t="n"/>
      <c r="H49" s="53" t="n"/>
      <c r="I49" s="53" t="n"/>
      <c r="J49" s="53" t="n"/>
      <c r="K49" s="53" t="n"/>
      <c r="L49" s="53" t="n"/>
      <c r="M49" s="53" t="n"/>
      <c r="N49" s="53" t="n"/>
      <c r="O49" s="53" t="n"/>
      <c r="P49" s="53" t="n"/>
      <c r="Q49" s="53" t="n"/>
      <c r="R49" s="53" t="n"/>
      <c r="S49" s="53" t="n"/>
      <c r="U49" s="63">
        <f>C49</f>
        <v/>
      </c>
      <c r="V49" s="64">
        <f>E49*$V$1*$V$2</f>
        <v/>
      </c>
      <c r="W49" s="64">
        <f>F49*$V$1*$V$2</f>
        <v/>
      </c>
      <c r="X49" s="64">
        <f>G49*$V$1*$V$2</f>
        <v/>
      </c>
      <c r="Y49" s="64">
        <f>H49*$V$1*$V$2</f>
        <v/>
      </c>
      <c r="Z49" s="64">
        <f>I49*$V$1*$V$2</f>
        <v/>
      </c>
      <c r="AA49" s="64">
        <f>J49*$V$1*$V$2</f>
        <v/>
      </c>
      <c r="AB49" s="64">
        <f>K49*$V$1*$V$2</f>
        <v/>
      </c>
      <c r="AC49" s="64">
        <f>L49*$V$1*$V$2</f>
        <v/>
      </c>
      <c r="AD49" s="64">
        <f>M49*$V$1*$V$2</f>
        <v/>
      </c>
      <c r="AE49" s="64">
        <f>N49*$V$1*$V$2</f>
        <v/>
      </c>
      <c r="AF49" s="64">
        <f>O49*$V$1*$V$2</f>
        <v/>
      </c>
      <c r="AG49" s="64">
        <f>P49*$V$1*$V$2</f>
        <v/>
      </c>
      <c r="AH49" s="64">
        <f>Q49*$V$1*$V$2</f>
        <v/>
      </c>
      <c r="AI49" s="64">
        <f>R49*$V$1*$V$2</f>
        <v/>
      </c>
      <c r="AJ49" s="64">
        <f>S49*$V$1*$V$2</f>
        <v/>
      </c>
      <c r="AL49" s="57">
        <f>U49</f>
        <v/>
      </c>
      <c r="AM49" s="56">
        <f>V49</f>
        <v/>
      </c>
      <c r="AN49" s="56">
        <f>W49</f>
        <v/>
      </c>
      <c r="AO49" s="56">
        <f>X49</f>
        <v/>
      </c>
      <c r="AP49" s="56">
        <f>Y49</f>
        <v/>
      </c>
      <c r="AQ49" s="56">
        <f>Z49</f>
        <v/>
      </c>
      <c r="AR49" s="56">
        <f>AA49</f>
        <v/>
      </c>
      <c r="AS49" s="56">
        <f>AB49</f>
        <v/>
      </c>
      <c r="AT49" s="56">
        <f>AC49</f>
        <v/>
      </c>
      <c r="AU49" s="56">
        <f>AD49</f>
        <v/>
      </c>
      <c r="AV49" s="56">
        <f>AE49</f>
        <v/>
      </c>
      <c r="AW49" s="56">
        <f>AF49</f>
        <v/>
      </c>
      <c r="AX49" s="56">
        <f>AG49</f>
        <v/>
      </c>
      <c r="AY49" s="56">
        <f>AH49</f>
        <v/>
      </c>
      <c r="AZ49" s="56">
        <f>AI49</f>
        <v/>
      </c>
      <c r="BA49" s="56">
        <f>AJ49</f>
        <v/>
      </c>
      <c r="BB49" s="65">
        <f>BA49*1.2</f>
        <v/>
      </c>
      <c r="BC49" s="66">
        <f>(1/6*(BK49^0.5)*0.8*$V$2*1000*BI49+2*BN49*BL49*0.8*$V$2*1000/BP49)/1000</f>
        <v/>
      </c>
      <c r="BD49" s="66">
        <f>IF(BR49="",BC49,(1/6*(BK49^0.5)*0.8*$V$2*1000*BI49+2*BQ49*BM49*0.8*$V$2*1000/BS49)/1000)</f>
        <v/>
      </c>
      <c r="BE49" s="44">
        <f>IF(BB49&lt;BC49,"OK",IF(BB49&lt;BD49,"OK","NG"))</f>
        <v/>
      </c>
      <c r="BF49" s="64">
        <f>(5/6*(BK49^0.5)*0.8*$V$2*1000*BI49)/1000</f>
        <v/>
      </c>
      <c r="BG49" s="42">
        <f>IF(BD49&lt;=BF49,"OK","NG")</f>
        <v/>
      </c>
      <c r="BI49" s="57">
        <f>$V$1*1000</f>
        <v/>
      </c>
      <c r="BJ49" s="67" t="n">
        <v>2</v>
      </c>
      <c r="BK49" s="33" t="n">
        <v>45</v>
      </c>
      <c r="BL49" s="34">
        <f>IF(BO49&lt;=13,400,500)</f>
        <v/>
      </c>
      <c r="BM49" s="34">
        <f>IF(BR49&lt;=13,400,500)</f>
        <v/>
      </c>
      <c r="BN49" s="34">
        <f>VLOOKUP(BO49,$A$1:$B$4,2)</f>
        <v/>
      </c>
      <c r="BO49" s="68" t="n">
        <v>13</v>
      </c>
      <c r="BP49" s="69" t="n">
        <v>150</v>
      </c>
      <c r="BQ49" s="34">
        <f>VLOOKUP(BR49,$A$1:$B$4,2)</f>
        <v/>
      </c>
      <c r="BR49" s="68" t="n"/>
      <c r="BS49" s="69" t="n"/>
    </row>
    <row r="50">
      <c r="C50" s="63">
        <f>C49-1</f>
        <v/>
      </c>
      <c r="D50" s="56" t="n"/>
      <c r="E50" s="53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U50" s="63">
        <f>C50</f>
        <v/>
      </c>
      <c r="V50" s="64">
        <f>E50*$V$1*$V$2</f>
        <v/>
      </c>
      <c r="W50" s="64">
        <f>F50*$V$1*$V$2</f>
        <v/>
      </c>
      <c r="X50" s="64">
        <f>G50*$V$1*$V$2</f>
        <v/>
      </c>
      <c r="Y50" s="64">
        <f>H50*$V$1*$V$2</f>
        <v/>
      </c>
      <c r="Z50" s="64">
        <f>I50*$V$1*$V$2</f>
        <v/>
      </c>
      <c r="AA50" s="64">
        <f>J50*$V$1*$V$2</f>
        <v/>
      </c>
      <c r="AB50" s="64">
        <f>K50*$V$1*$V$2</f>
        <v/>
      </c>
      <c r="AC50" s="64">
        <f>L50*$V$1*$V$2</f>
        <v/>
      </c>
      <c r="AD50" s="64">
        <f>M50*$V$1*$V$2</f>
        <v/>
      </c>
      <c r="AE50" s="64">
        <f>N50*$V$1*$V$2</f>
        <v/>
      </c>
      <c r="AF50" s="64">
        <f>O50*$V$1*$V$2</f>
        <v/>
      </c>
      <c r="AG50" s="64">
        <f>P50*$V$1*$V$2</f>
        <v/>
      </c>
      <c r="AH50" s="64">
        <f>Q50*$V$1*$V$2</f>
        <v/>
      </c>
      <c r="AI50" s="64">
        <f>R50*$V$1*$V$2</f>
        <v/>
      </c>
      <c r="AJ50" s="64">
        <f>S50*$V$1*$V$2</f>
        <v/>
      </c>
      <c r="AL50" s="57">
        <f>U50</f>
        <v/>
      </c>
      <c r="AM50" s="56">
        <f>V50</f>
        <v/>
      </c>
      <c r="AN50" s="56">
        <f>W50</f>
        <v/>
      </c>
      <c r="AO50" s="56">
        <f>X50</f>
        <v/>
      </c>
      <c r="AP50" s="56">
        <f>Y50</f>
        <v/>
      </c>
      <c r="AQ50" s="56">
        <f>Z50</f>
        <v/>
      </c>
      <c r="AR50" s="56">
        <f>AA50</f>
        <v/>
      </c>
      <c r="AS50" s="56">
        <f>AB50</f>
        <v/>
      </c>
      <c r="AT50" s="56">
        <f>AC50</f>
        <v/>
      </c>
      <c r="AU50" s="56">
        <f>AD50</f>
        <v/>
      </c>
      <c r="AV50" s="56">
        <f>AE50</f>
        <v/>
      </c>
      <c r="AW50" s="56">
        <f>AF50</f>
        <v/>
      </c>
      <c r="AX50" s="56">
        <f>AG50</f>
        <v/>
      </c>
      <c r="AY50" s="56">
        <f>AH50</f>
        <v/>
      </c>
      <c r="AZ50" s="56">
        <f>AI50</f>
        <v/>
      </c>
      <c r="BA50" s="56">
        <f>AJ50</f>
        <v/>
      </c>
      <c r="BB50" s="65">
        <f>BA50*1.2</f>
        <v/>
      </c>
      <c r="BC50" s="66">
        <f>(1/6*(BK50^0.5)*0.8*$V$2*1000*BI50+2*BN50*BL50*0.8*$V$2*1000/BP50)/1000</f>
        <v/>
      </c>
      <c r="BD50" s="66">
        <f>IF(BR50="",BC50,(1/6*(BK50^0.5)*0.8*$V$2*1000*BI50+2*BQ50*BM50*0.8*$V$2*1000/BS50)/1000)</f>
        <v/>
      </c>
      <c r="BE50" s="44">
        <f>IF(BB50&lt;BC50,"OK",IF(BB50&lt;BD50,"OK","NG"))</f>
        <v/>
      </c>
      <c r="BF50" s="64">
        <f>(5/6*(BK50^0.5)*0.8*$V$2*1000*BI50)/1000</f>
        <v/>
      </c>
      <c r="BG50" s="42">
        <f>IF(BD50&lt;=BF50,"OK","NG")</f>
        <v/>
      </c>
      <c r="BI50" s="57">
        <f>$V$1*1000</f>
        <v/>
      </c>
      <c r="BJ50" s="67" t="n">
        <v>1</v>
      </c>
      <c r="BK50" s="33" t="n">
        <v>45</v>
      </c>
      <c r="BL50" s="34">
        <f>IF(BO50&lt;=13,400,500)</f>
        <v/>
      </c>
      <c r="BM50" s="34">
        <f>IF(BR50&lt;=13,400,500)</f>
        <v/>
      </c>
      <c r="BN50" s="34">
        <f>VLOOKUP(BO50,$A$1:$B$4,2)</f>
        <v/>
      </c>
      <c r="BO50" s="68" t="n">
        <v>13</v>
      </c>
      <c r="BP50" s="69" t="n">
        <v>150</v>
      </c>
      <c r="BQ50" s="34">
        <f>VLOOKUP(BR50,$A$1:$B$4,2)</f>
        <v/>
      </c>
      <c r="BR50" s="68" t="n"/>
      <c r="BS50" s="69" t="n"/>
    </row>
    <row r="51">
      <c r="C51" s="63">
        <f>C50-1</f>
        <v/>
      </c>
      <c r="D51" s="56" t="n"/>
      <c r="E51" s="53" t="n"/>
      <c r="F51" s="53" t="n"/>
      <c r="G51" s="53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U51" s="63">
        <f>C51</f>
        <v/>
      </c>
      <c r="V51" s="64">
        <f>E51*$V$1*$V$2</f>
        <v/>
      </c>
      <c r="W51" s="64">
        <f>F51*$V$1*$V$2</f>
        <v/>
      </c>
      <c r="X51" s="64">
        <f>G51*$V$1*$V$2</f>
        <v/>
      </c>
      <c r="Y51" s="64">
        <f>H51*$V$1*$V$2</f>
        <v/>
      </c>
      <c r="Z51" s="64">
        <f>I51*$V$1*$V$2</f>
        <v/>
      </c>
      <c r="AA51" s="64">
        <f>J51*$V$1*$V$2</f>
        <v/>
      </c>
      <c r="AB51" s="64">
        <f>K51*$V$1*$V$2</f>
        <v/>
      </c>
      <c r="AC51" s="64">
        <f>L51*$V$1*$V$2</f>
        <v/>
      </c>
      <c r="AD51" s="64">
        <f>M51*$V$1*$V$2</f>
        <v/>
      </c>
      <c r="AE51" s="64">
        <f>N51*$V$1*$V$2</f>
        <v/>
      </c>
      <c r="AF51" s="64">
        <f>O51*$V$1*$V$2</f>
        <v/>
      </c>
      <c r="AG51" s="64">
        <f>P51*$V$1*$V$2</f>
        <v/>
      </c>
      <c r="AH51" s="64">
        <f>Q51*$V$1*$V$2</f>
        <v/>
      </c>
      <c r="AI51" s="64">
        <f>R51*$V$1*$V$2</f>
        <v/>
      </c>
      <c r="AJ51" s="64">
        <f>S51*$V$1*$V$2</f>
        <v/>
      </c>
      <c r="AL51" s="57">
        <f>U51</f>
        <v/>
      </c>
      <c r="AM51" s="56">
        <f>V51</f>
        <v/>
      </c>
      <c r="AN51" s="56">
        <f>W51</f>
        <v/>
      </c>
      <c r="AO51" s="56">
        <f>X51</f>
        <v/>
      </c>
      <c r="AP51" s="56">
        <f>Y51</f>
        <v/>
      </c>
      <c r="AQ51" s="56">
        <f>Z51</f>
        <v/>
      </c>
      <c r="AR51" s="56">
        <f>AA51</f>
        <v/>
      </c>
      <c r="AS51" s="56">
        <f>AB51</f>
        <v/>
      </c>
      <c r="AT51" s="56">
        <f>AC51</f>
        <v/>
      </c>
      <c r="AU51" s="56">
        <f>AD51</f>
        <v/>
      </c>
      <c r="AV51" s="56">
        <f>AE51</f>
        <v/>
      </c>
      <c r="AW51" s="56">
        <f>AF51</f>
        <v/>
      </c>
      <c r="AX51" s="56">
        <f>AG51</f>
        <v/>
      </c>
      <c r="AY51" s="56">
        <f>AH51</f>
        <v/>
      </c>
      <c r="AZ51" s="56">
        <f>AI51</f>
        <v/>
      </c>
      <c r="BA51" s="56">
        <f>AJ51</f>
        <v/>
      </c>
      <c r="BB51" s="65">
        <f>BA51*1.2</f>
        <v/>
      </c>
      <c r="BC51" s="66">
        <f>(1/6*(BK51^0.5)*0.8*$V$2*1000*BI51+2*BN51*BL51*0.8*$V$2*1000/BP51)/1000</f>
        <v/>
      </c>
      <c r="BD51" s="66">
        <f>IF(BR51="",BC51,(1/6*(BK51^0.5)*0.8*$V$2*1000*BI51+2*BQ51*BM51*0.8*$V$2*1000/BS51)/1000)</f>
        <v/>
      </c>
      <c r="BE51" s="44">
        <f>IF(BB51&lt;BC51,"OK",IF(BB51&lt;BD51,"OK","NG"))</f>
        <v/>
      </c>
      <c r="BF51" s="64">
        <f>(5/6*(BK51^0.5)*0.8*$V$2*1000*BI51)/1000</f>
        <v/>
      </c>
      <c r="BG51" s="42">
        <f>IF(BD51&lt;=BF51,"OK","NG")</f>
        <v/>
      </c>
      <c r="BI51" s="57">
        <f>$V$1*1000</f>
        <v/>
      </c>
      <c r="BJ51" s="75" t="n">
        <v>1</v>
      </c>
      <c r="BK51" s="33" t="n">
        <v>45</v>
      </c>
      <c r="BL51" s="34">
        <f>IF(BO51&lt;=13,400,500)</f>
        <v/>
      </c>
      <c r="BM51" s="34">
        <f>IF(BR51&lt;=13,400,500)</f>
        <v/>
      </c>
      <c r="BN51" s="34">
        <f>VLOOKUP(BO51,$A$1:$B$4,2)</f>
        <v/>
      </c>
      <c r="BO51" s="68" t="n">
        <v>13</v>
      </c>
      <c r="BP51" s="69" t="n">
        <v>150</v>
      </c>
      <c r="BQ51" s="34">
        <f>VLOOKUP(BR51,$A$1:$B$4,2)</f>
        <v/>
      </c>
      <c r="BR51" s="68" t="n"/>
      <c r="BS51" s="69" t="n"/>
    </row>
    <row r="52">
      <c r="C52" s="63">
        <f>C51-1</f>
        <v/>
      </c>
      <c r="D52" s="56" t="n"/>
      <c r="E52" s="53" t="n"/>
      <c r="F52" s="53" t="n"/>
      <c r="G52" s="53" t="n"/>
      <c r="H52" s="53" t="n"/>
      <c r="I52" s="53" t="n"/>
      <c r="J52" s="53" t="n"/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U52" s="63">
        <f>C52</f>
        <v/>
      </c>
      <c r="V52" s="64">
        <f>E52*$V$1*$V$2</f>
        <v/>
      </c>
      <c r="W52" s="64">
        <f>F52*$V$1*$V$2</f>
        <v/>
      </c>
      <c r="X52" s="64">
        <f>G52*$V$1*$V$2</f>
        <v/>
      </c>
      <c r="Y52" s="64">
        <f>H52*$V$1*$V$2</f>
        <v/>
      </c>
      <c r="Z52" s="64">
        <f>I52*$V$1*$V$2</f>
        <v/>
      </c>
      <c r="AA52" s="64">
        <f>J52*$V$1*$V$2</f>
        <v/>
      </c>
      <c r="AB52" s="64">
        <f>K52*$V$1*$V$2</f>
        <v/>
      </c>
      <c r="AC52" s="64">
        <f>L52*$V$1*$V$2</f>
        <v/>
      </c>
      <c r="AD52" s="64">
        <f>M52*$V$1*$V$2</f>
        <v/>
      </c>
      <c r="AE52" s="64">
        <f>N52*$V$1*$V$2</f>
        <v/>
      </c>
      <c r="AF52" s="64">
        <f>O52*$V$1*$V$2</f>
        <v/>
      </c>
      <c r="AG52" s="64">
        <f>P52*$V$1*$V$2</f>
        <v/>
      </c>
      <c r="AH52" s="64">
        <f>Q52*$V$1*$V$2</f>
        <v/>
      </c>
      <c r="AI52" s="64">
        <f>R52*$V$1*$V$2</f>
        <v/>
      </c>
      <c r="AJ52" s="64">
        <f>S52*$V$1*$V$2</f>
        <v/>
      </c>
      <c r="AL52" s="57">
        <f>U52</f>
        <v/>
      </c>
      <c r="AM52" s="56">
        <f>V52</f>
        <v/>
      </c>
      <c r="AN52" s="56">
        <f>W52</f>
        <v/>
      </c>
      <c r="AO52" s="56">
        <f>X52</f>
        <v/>
      </c>
      <c r="AP52" s="56">
        <f>Y52</f>
        <v/>
      </c>
      <c r="AQ52" s="56">
        <f>Z52</f>
        <v/>
      </c>
      <c r="AR52" s="56">
        <f>AA52</f>
        <v/>
      </c>
      <c r="AS52" s="56">
        <f>AB52</f>
        <v/>
      </c>
      <c r="AT52" s="56">
        <f>AC52</f>
        <v/>
      </c>
      <c r="AU52" s="56">
        <f>AD52</f>
        <v/>
      </c>
      <c r="AV52" s="56">
        <f>AE52</f>
        <v/>
      </c>
      <c r="AW52" s="56">
        <f>AF52</f>
        <v/>
      </c>
      <c r="AX52" s="56">
        <f>AG52</f>
        <v/>
      </c>
      <c r="AY52" s="56">
        <f>AH52</f>
        <v/>
      </c>
      <c r="AZ52" s="56">
        <f>AI52</f>
        <v/>
      </c>
      <c r="BA52" s="56">
        <f>AJ52</f>
        <v/>
      </c>
      <c r="BB52" s="65">
        <f>BA52*1.2</f>
        <v/>
      </c>
      <c r="BC52" s="66">
        <f>(1/6*(BK52^0.5)*0.8*$V$2*1000*BI52+2*BN52*BL52*0.8*$V$2*1000/BP52)/1000</f>
        <v/>
      </c>
      <c r="BD52" s="66">
        <f>IF(BR52="",BC52,(1/6*(BK52^0.5)*0.8*$V$2*1000*BI52+2*BQ52*BM52*0.8*$V$2*1000/BS52)/1000)</f>
        <v/>
      </c>
      <c r="BE52" s="44">
        <f>IF(BB52&lt;BC52,"OK",IF(BB52&lt;BD52,"OK","NG"))</f>
        <v/>
      </c>
      <c r="BF52" s="64">
        <f>(5/6*(BK52^0.5)*0.8*$V$2*1000*BI52)/1000</f>
        <v/>
      </c>
      <c r="BG52" s="42">
        <f>IF(BD52&lt;=BF52,"OK","NG")</f>
        <v/>
      </c>
      <c r="BI52" s="57">
        <f>$V$1*1000</f>
        <v/>
      </c>
      <c r="BJ52" s="75">
        <f>BJ51+1</f>
        <v/>
      </c>
      <c r="BK52" s="33" t="n">
        <v>45</v>
      </c>
      <c r="BL52" s="34">
        <f>IF(BO52&lt;=13,400,500)</f>
        <v/>
      </c>
      <c r="BM52" s="34">
        <f>IF(BR52&lt;=13,400,500)</f>
        <v/>
      </c>
      <c r="BN52" s="34">
        <f>VLOOKUP(BO52,$A$1:$B$4,2)</f>
        <v/>
      </c>
      <c r="BO52" s="68" t="n">
        <v>13</v>
      </c>
      <c r="BP52" s="69" t="n">
        <v>150</v>
      </c>
      <c r="BQ52" s="34">
        <f>VLOOKUP(BR52,$A$1:$B$4,2)</f>
        <v/>
      </c>
      <c r="BR52" s="68" t="n"/>
      <c r="BS52" s="69" t="n"/>
    </row>
    <row r="53">
      <c r="C53" s="63">
        <f>C52-1</f>
        <v/>
      </c>
      <c r="D53" s="56" t="n"/>
      <c r="E53" s="53" t="n"/>
      <c r="F53" s="53" t="n"/>
      <c r="G53" s="53" t="n"/>
      <c r="H53" s="53" t="n"/>
      <c r="I53" s="53" t="n"/>
      <c r="J53" s="53" t="n"/>
      <c r="K53" s="53" t="n"/>
      <c r="L53" s="53" t="n"/>
      <c r="M53" s="53" t="n"/>
      <c r="N53" s="53" t="n"/>
      <c r="O53" s="53" t="n"/>
      <c r="P53" s="53" t="n"/>
      <c r="Q53" s="53" t="n"/>
      <c r="R53" s="53" t="n"/>
      <c r="S53" s="53" t="n"/>
      <c r="U53" s="63">
        <f>C53</f>
        <v/>
      </c>
      <c r="V53" s="64">
        <f>E53*$V$1*$V$2</f>
        <v/>
      </c>
      <c r="W53" s="64">
        <f>F53*$V$1*$V$2</f>
        <v/>
      </c>
      <c r="X53" s="64">
        <f>G53*$V$1*$V$2</f>
        <v/>
      </c>
      <c r="Y53" s="64">
        <f>H53*$V$1*$V$2</f>
        <v/>
      </c>
      <c r="Z53" s="64">
        <f>I53*$V$1*$V$2</f>
        <v/>
      </c>
      <c r="AA53" s="64">
        <f>J53*$V$1*$V$2</f>
        <v/>
      </c>
      <c r="AB53" s="64">
        <f>K53*$V$1*$V$2</f>
        <v/>
      </c>
      <c r="AC53" s="64">
        <f>L53*$V$1*$V$2</f>
        <v/>
      </c>
      <c r="AD53" s="64">
        <f>M53*$V$1*$V$2</f>
        <v/>
      </c>
      <c r="AE53" s="64">
        <f>N53*$V$1*$V$2</f>
        <v/>
      </c>
      <c r="AF53" s="64">
        <f>O53*$V$1*$V$2</f>
        <v/>
      </c>
      <c r="AG53" s="64">
        <f>P53*$V$1*$V$2</f>
        <v/>
      </c>
      <c r="AH53" s="64">
        <f>Q53*$V$1*$V$2</f>
        <v/>
      </c>
      <c r="AI53" s="64">
        <f>R53*$V$1*$V$2</f>
        <v/>
      </c>
      <c r="AJ53" s="64">
        <f>S53*$V$1*$V$2</f>
        <v/>
      </c>
      <c r="AL53" s="57">
        <f>U53</f>
        <v/>
      </c>
      <c r="AM53" s="56">
        <f>V53</f>
        <v/>
      </c>
      <c r="AN53" s="56">
        <f>W53</f>
        <v/>
      </c>
      <c r="AO53" s="56">
        <f>X53</f>
        <v/>
      </c>
      <c r="AP53" s="56">
        <f>Y53</f>
        <v/>
      </c>
      <c r="AQ53" s="56">
        <f>Z53</f>
        <v/>
      </c>
      <c r="AR53" s="56">
        <f>AA53</f>
        <v/>
      </c>
      <c r="AS53" s="56">
        <f>AB53</f>
        <v/>
      </c>
      <c r="AT53" s="56">
        <f>AC53</f>
        <v/>
      </c>
      <c r="AU53" s="56">
        <f>AD53</f>
        <v/>
      </c>
      <c r="AV53" s="56">
        <f>AE53</f>
        <v/>
      </c>
      <c r="AW53" s="56">
        <f>AF53</f>
        <v/>
      </c>
      <c r="AX53" s="56">
        <f>AG53</f>
        <v/>
      </c>
      <c r="AY53" s="56">
        <f>AH53</f>
        <v/>
      </c>
      <c r="AZ53" s="56">
        <f>AI53</f>
        <v/>
      </c>
      <c r="BA53" s="56">
        <f>AJ53</f>
        <v/>
      </c>
      <c r="BB53" s="65">
        <f>BA53*1.2</f>
        <v/>
      </c>
      <c r="BC53" s="66">
        <f>(1/6*(BK53^0.5)*0.8*$V$2*1000*BI53+2*BN53*BL53*0.8*$V$2*1000/BP53)/1000</f>
        <v/>
      </c>
      <c r="BD53" s="66">
        <f>IF(BR53="",BC53,(1/6*(BK53^0.5)*0.8*$V$2*1000*BI53+2*BQ53*BM53*0.8*$V$2*1000/BS53)/1000)</f>
        <v/>
      </c>
      <c r="BE53" s="44">
        <f>IF(BB53&lt;BC53,"OK",IF(BB53&lt;BD53,"OK","NG"))</f>
        <v/>
      </c>
      <c r="BF53" s="64">
        <f>(5/6*(BK53^0.5)*0.8*$V$2*1000*BI53)/1000</f>
        <v/>
      </c>
      <c r="BG53" s="42">
        <f>IF(BD53&lt;=BF53,"OK","NG")</f>
        <v/>
      </c>
      <c r="BI53" s="57">
        <f>$V$1*1000</f>
        <v/>
      </c>
      <c r="BJ53" s="75">
        <f>BJ52+1</f>
        <v/>
      </c>
      <c r="BK53" s="33" t="n">
        <v>45</v>
      </c>
      <c r="BL53" s="34">
        <f>IF(BO53&lt;=13,400,500)</f>
        <v/>
      </c>
      <c r="BM53" s="34">
        <f>IF(BR53&lt;=13,400,500)</f>
        <v/>
      </c>
      <c r="BN53" s="34">
        <f>VLOOKUP(BO53,$A$1:$B$4,2)</f>
        <v/>
      </c>
      <c r="BO53" s="68" t="n">
        <v>13</v>
      </c>
      <c r="BP53" s="69" t="n">
        <v>150</v>
      </c>
      <c r="BQ53" s="34">
        <f>VLOOKUP(BR53,$A$1:$B$4,2)</f>
        <v/>
      </c>
      <c r="BR53" s="68" t="n"/>
      <c r="BS53" s="69" t="n"/>
    </row>
    <row r="54">
      <c r="C54" s="63">
        <f>C53-1</f>
        <v/>
      </c>
      <c r="D54" s="56" t="n"/>
      <c r="E54" s="53" t="n"/>
      <c r="F54" s="53" t="n"/>
      <c r="G54" s="53" t="n"/>
      <c r="H54" s="53" t="n"/>
      <c r="I54" s="53" t="n"/>
      <c r="J54" s="53" t="n"/>
      <c r="K54" s="53" t="n"/>
      <c r="L54" s="53" t="n"/>
      <c r="M54" s="53" t="n"/>
      <c r="N54" s="53" t="n"/>
      <c r="O54" s="53" t="n"/>
      <c r="P54" s="53" t="n"/>
      <c r="Q54" s="53" t="n"/>
      <c r="R54" s="53" t="n"/>
      <c r="S54" s="53" t="n"/>
      <c r="U54" s="63">
        <f>C54</f>
        <v/>
      </c>
      <c r="V54" s="64">
        <f>E54*$V$1*$V$2</f>
        <v/>
      </c>
      <c r="W54" s="64">
        <f>F54*$V$1*$V$2</f>
        <v/>
      </c>
      <c r="X54" s="64">
        <f>G54*$V$1*$V$2</f>
        <v/>
      </c>
      <c r="Y54" s="64">
        <f>H54*$V$1*$V$2</f>
        <v/>
      </c>
      <c r="Z54" s="64">
        <f>I54*$V$1*$V$2</f>
        <v/>
      </c>
      <c r="AA54" s="64">
        <f>J54*$V$1*$V$2</f>
        <v/>
      </c>
      <c r="AB54" s="64">
        <f>K54*$V$1*$V$2</f>
        <v/>
      </c>
      <c r="AC54" s="64">
        <f>L54*$V$1*$V$2</f>
        <v/>
      </c>
      <c r="AD54" s="64">
        <f>M54*$V$1*$V$2</f>
        <v/>
      </c>
      <c r="AE54" s="64">
        <f>N54*$V$1*$V$2</f>
        <v/>
      </c>
      <c r="AF54" s="64">
        <f>O54*$V$1*$V$2</f>
        <v/>
      </c>
      <c r="AG54" s="64">
        <f>P54*$V$1*$V$2</f>
        <v/>
      </c>
      <c r="AH54" s="64">
        <f>Q54*$V$1*$V$2</f>
        <v/>
      </c>
      <c r="AI54" s="64">
        <f>R54*$V$1*$V$2</f>
        <v/>
      </c>
      <c r="AJ54" s="64">
        <f>S54*$V$1*$V$2</f>
        <v/>
      </c>
      <c r="AL54" s="57">
        <f>U54</f>
        <v/>
      </c>
      <c r="AM54" s="56">
        <f>V54</f>
        <v/>
      </c>
      <c r="AN54" s="56">
        <f>W54</f>
        <v/>
      </c>
      <c r="AO54" s="56">
        <f>X54</f>
        <v/>
      </c>
      <c r="AP54" s="56">
        <f>Y54</f>
        <v/>
      </c>
      <c r="AQ54" s="56">
        <f>Z54</f>
        <v/>
      </c>
      <c r="AR54" s="56">
        <f>AA54</f>
        <v/>
      </c>
      <c r="AS54" s="56">
        <f>AB54</f>
        <v/>
      </c>
      <c r="AT54" s="56">
        <f>AC54</f>
        <v/>
      </c>
      <c r="AU54" s="56">
        <f>AD54</f>
        <v/>
      </c>
      <c r="AV54" s="56">
        <f>AE54</f>
        <v/>
      </c>
      <c r="AW54" s="56">
        <f>AF54</f>
        <v/>
      </c>
      <c r="AX54" s="56">
        <f>AG54</f>
        <v/>
      </c>
      <c r="AY54" s="56">
        <f>AH54</f>
        <v/>
      </c>
      <c r="AZ54" s="56">
        <f>AI54</f>
        <v/>
      </c>
      <c r="BA54" s="56">
        <f>AJ54</f>
        <v/>
      </c>
      <c r="BB54" s="65">
        <f>BA54*1.2</f>
        <v/>
      </c>
      <c r="BC54" s="66">
        <f>(1/6*(BK54^0.5)*0.8*$V$2*1000*BI54+2*BN54*BL54*0.8*$V$2*1000/BP54)/1000</f>
        <v/>
      </c>
      <c r="BD54" s="66">
        <f>IF(BR54="",BC54,(1/6*(BK54^0.5)*0.8*$V$2*1000*BI54+2*BQ54*BM54*0.8*$V$2*1000/BS54)/1000)</f>
        <v/>
      </c>
      <c r="BE54" s="44">
        <f>IF(BB54&lt;BC54,"OK",IF(BB54&lt;BD54,"OK","NG"))</f>
        <v/>
      </c>
      <c r="BF54" s="64">
        <f>(5/6*(BK54^0.5)*0.8*$V$2*1000*BI54)/1000</f>
        <v/>
      </c>
      <c r="BG54" s="42">
        <f>IF(BD54&lt;=BF54,"OK","NG")</f>
        <v/>
      </c>
      <c r="BI54" s="57">
        <f>$V$1*1000</f>
        <v/>
      </c>
      <c r="BJ54" s="75">
        <f>BJ53+1</f>
        <v/>
      </c>
      <c r="BK54" s="33" t="n">
        <v>45</v>
      </c>
      <c r="BL54" s="34">
        <f>IF(BO54&lt;=13,400,500)</f>
        <v/>
      </c>
      <c r="BM54" s="34">
        <f>IF(BR54&lt;=13,400,500)</f>
        <v/>
      </c>
      <c r="BN54" s="34">
        <f>VLOOKUP(BO54,$A$1:$B$4,2)</f>
        <v/>
      </c>
      <c r="BO54" s="68" t="n">
        <v>13</v>
      </c>
      <c r="BP54" s="69" t="n">
        <v>150</v>
      </c>
      <c r="BQ54" s="34">
        <f>VLOOKUP(BR54,$A$1:$B$4,2)</f>
        <v/>
      </c>
      <c r="BR54" s="68" t="n"/>
      <c r="BS54" s="69" t="n"/>
    </row>
    <row r="55">
      <c r="C55" s="63">
        <f>C54-1</f>
        <v/>
      </c>
      <c r="D55" s="56" t="n"/>
      <c r="E55" s="53" t="n"/>
      <c r="F55" s="53" t="n"/>
      <c r="G55" s="53" t="n"/>
      <c r="H55" s="53" t="n"/>
      <c r="I55" s="53" t="n"/>
      <c r="J55" s="53" t="n"/>
      <c r="K55" s="53" t="n"/>
      <c r="L55" s="53" t="n"/>
      <c r="M55" s="53" t="n"/>
      <c r="N55" s="53" t="n"/>
      <c r="O55" s="53" t="n"/>
      <c r="P55" s="53" t="n"/>
      <c r="Q55" s="53" t="n"/>
      <c r="R55" s="53" t="n"/>
      <c r="S55" s="53" t="n"/>
      <c r="U55" s="63">
        <f>C55</f>
        <v/>
      </c>
      <c r="V55" s="64">
        <f>E55*$V$1*$V$2</f>
        <v/>
      </c>
      <c r="W55" s="64">
        <f>F55*$V$1*$V$2</f>
        <v/>
      </c>
      <c r="X55" s="64">
        <f>G55*$V$1*$V$2</f>
        <v/>
      </c>
      <c r="Y55" s="64">
        <f>H55*$V$1*$V$2</f>
        <v/>
      </c>
      <c r="Z55" s="64">
        <f>I55*$V$1*$V$2</f>
        <v/>
      </c>
      <c r="AA55" s="64">
        <f>J55*$V$1*$V$2</f>
        <v/>
      </c>
      <c r="AB55" s="64">
        <f>K55*$V$1*$V$2</f>
        <v/>
      </c>
      <c r="AC55" s="64">
        <f>L55*$V$1*$V$2</f>
        <v/>
      </c>
      <c r="AD55" s="64">
        <f>M55*$V$1*$V$2</f>
        <v/>
      </c>
      <c r="AE55" s="64">
        <f>N55*$V$1*$V$2</f>
        <v/>
      </c>
      <c r="AF55" s="64">
        <f>O55*$V$1*$V$2</f>
        <v/>
      </c>
      <c r="AG55" s="64">
        <f>P55*$V$1*$V$2</f>
        <v/>
      </c>
      <c r="AH55" s="64">
        <f>Q55*$V$1*$V$2</f>
        <v/>
      </c>
      <c r="AI55" s="64">
        <f>R55*$V$1*$V$2</f>
        <v/>
      </c>
      <c r="AJ55" s="64">
        <f>S55*$V$1*$V$2</f>
        <v/>
      </c>
      <c r="AL55" s="57">
        <f>U55</f>
        <v/>
      </c>
      <c r="AM55" s="56">
        <f>V55</f>
        <v/>
      </c>
      <c r="AN55" s="56">
        <f>W55</f>
        <v/>
      </c>
      <c r="AO55" s="56">
        <f>X55</f>
        <v/>
      </c>
      <c r="AP55" s="56">
        <f>Y55</f>
        <v/>
      </c>
      <c r="AQ55" s="56">
        <f>Z55</f>
        <v/>
      </c>
      <c r="AR55" s="56">
        <f>AA55</f>
        <v/>
      </c>
      <c r="AS55" s="56">
        <f>AB55</f>
        <v/>
      </c>
      <c r="AT55" s="56">
        <f>AC55</f>
        <v/>
      </c>
      <c r="AU55" s="56">
        <f>AD55</f>
        <v/>
      </c>
      <c r="AV55" s="56">
        <f>AE55</f>
        <v/>
      </c>
      <c r="AW55" s="56">
        <f>AF55</f>
        <v/>
      </c>
      <c r="AX55" s="56">
        <f>AG55</f>
        <v/>
      </c>
      <c r="AY55" s="56">
        <f>AH55</f>
        <v/>
      </c>
      <c r="AZ55" s="56">
        <f>AI55</f>
        <v/>
      </c>
      <c r="BA55" s="56">
        <f>AJ55</f>
        <v/>
      </c>
      <c r="BB55" s="65">
        <f>BA55*1.2</f>
        <v/>
      </c>
      <c r="BC55" s="66">
        <f>(1/6*(BK55^0.5)*0.8*$V$2*1000*BI55+2*BN55*BL55*0.8*$V$2*1000/BP55)/1000</f>
        <v/>
      </c>
      <c r="BD55" s="66">
        <f>IF(BR55="",BC55,(1/6*(BK55^0.5)*0.8*$V$2*1000*BI55+2*BQ55*BM55*0.8*$V$2*1000/BS55)/1000)</f>
        <v/>
      </c>
      <c r="BE55" s="44">
        <f>IF(BB55&lt;BC55,"OK",IF(BB55&lt;BD55,"OK","NG"))</f>
        <v/>
      </c>
      <c r="BF55" s="64">
        <f>(5/6*(BK55^0.5)*0.8*$V$2*1000*BI55)/1000</f>
        <v/>
      </c>
      <c r="BG55" s="42">
        <f>IF(BD55&lt;=BF55,"OK","NG")</f>
        <v/>
      </c>
      <c r="BI55" s="57" t="n"/>
      <c r="BJ55" s="75" t="n"/>
      <c r="BK55" s="33" t="n"/>
      <c r="BL55" s="34" t="n"/>
      <c r="BM55" s="34" t="n"/>
      <c r="BN55" s="34" t="n"/>
      <c r="BO55" s="68" t="n"/>
      <c r="BP55" s="69" t="n"/>
      <c r="BQ55" s="34" t="n"/>
      <c r="BR55" s="68" t="n"/>
      <c r="BS55" s="69" t="n"/>
    </row>
    <row r="56">
      <c r="C56" s="63">
        <f>C55-1</f>
        <v/>
      </c>
      <c r="D56" s="56" t="n"/>
      <c r="E56" s="53" t="n"/>
      <c r="F56" s="53" t="n"/>
      <c r="G56" s="53" t="n"/>
      <c r="H56" s="53" t="n"/>
      <c r="I56" s="53" t="n"/>
      <c r="J56" s="53" t="n"/>
      <c r="K56" s="53" t="n"/>
      <c r="L56" s="53" t="n"/>
      <c r="M56" s="53" t="n"/>
      <c r="N56" s="53" t="n"/>
      <c r="O56" s="53" t="n"/>
      <c r="P56" s="53" t="n"/>
      <c r="Q56" s="53" t="n"/>
      <c r="R56" s="53" t="n"/>
      <c r="S56" s="53" t="n"/>
      <c r="U56" s="63">
        <f>C56</f>
        <v/>
      </c>
      <c r="V56" s="64">
        <f>E56*$V$1*$V$2</f>
        <v/>
      </c>
      <c r="W56" s="64">
        <f>F56*$V$1*$V$2</f>
        <v/>
      </c>
      <c r="X56" s="64">
        <f>G56*$V$1*$V$2</f>
        <v/>
      </c>
      <c r="Y56" s="64">
        <f>H56*$V$1*$V$2</f>
        <v/>
      </c>
      <c r="Z56" s="64">
        <f>I56*$V$1*$V$2</f>
        <v/>
      </c>
      <c r="AA56" s="64">
        <f>J56*$V$1*$V$2</f>
        <v/>
      </c>
      <c r="AB56" s="64">
        <f>K56*$V$1*$V$2</f>
        <v/>
      </c>
      <c r="AC56" s="64">
        <f>L56*$V$1*$V$2</f>
        <v/>
      </c>
      <c r="AD56" s="64">
        <f>M56*$V$1*$V$2</f>
        <v/>
      </c>
      <c r="AE56" s="64">
        <f>N56*$V$1*$V$2</f>
        <v/>
      </c>
      <c r="AF56" s="64">
        <f>O56*$V$1*$V$2</f>
        <v/>
      </c>
      <c r="AG56" s="64">
        <f>P56*$V$1*$V$2</f>
        <v/>
      </c>
      <c r="AH56" s="64">
        <f>Q56*$V$1*$V$2</f>
        <v/>
      </c>
      <c r="AI56" s="64">
        <f>R56*$V$1*$V$2</f>
        <v/>
      </c>
      <c r="AJ56" s="64">
        <f>S56*$V$1*$V$2</f>
        <v/>
      </c>
      <c r="AL56" s="57">
        <f>U56</f>
        <v/>
      </c>
      <c r="AM56" s="56">
        <f>V56</f>
        <v/>
      </c>
      <c r="AN56" s="56">
        <f>W56</f>
        <v/>
      </c>
      <c r="AO56" s="56">
        <f>X56</f>
        <v/>
      </c>
      <c r="AP56" s="56">
        <f>Y56</f>
        <v/>
      </c>
      <c r="AQ56" s="56">
        <f>Z56</f>
        <v/>
      </c>
      <c r="AR56" s="56">
        <f>AA56</f>
        <v/>
      </c>
      <c r="AS56" s="56">
        <f>AB56</f>
        <v/>
      </c>
      <c r="AT56" s="56">
        <f>AC56</f>
        <v/>
      </c>
      <c r="AU56" s="56">
        <f>AD56</f>
        <v/>
      </c>
      <c r="AV56" s="56">
        <f>AE56</f>
        <v/>
      </c>
      <c r="AW56" s="56">
        <f>AF56</f>
        <v/>
      </c>
      <c r="AX56" s="56">
        <f>AG56</f>
        <v/>
      </c>
      <c r="AY56" s="56">
        <f>AH56</f>
        <v/>
      </c>
      <c r="AZ56" s="56">
        <f>AI56</f>
        <v/>
      </c>
      <c r="BA56" s="56">
        <f>AJ56</f>
        <v/>
      </c>
      <c r="BB56" s="65">
        <f>BA56*1.2</f>
        <v/>
      </c>
      <c r="BC56" s="66">
        <f>(1/6*(BK56^0.5)*0.8*$V$2*1000*BI56+2*BN56*BL56*0.8*$V$2*1000/BP56)/1000</f>
        <v/>
      </c>
      <c r="BD56" s="66">
        <f>IF(BR56="",BC56,(1/6*(BK56^0.5)*0.8*$V$2*1000*BI56+2*BQ56*BM56*0.8*$V$2*1000/BS56)/1000)</f>
        <v/>
      </c>
      <c r="BE56" s="44">
        <f>IF(BB56&lt;BC56,"OK",IF(BB56&lt;BD56,"OK","NG"))</f>
        <v/>
      </c>
      <c r="BF56" s="64">
        <f>(5/6*(BK56^0.5)*0.8*$V$2*1000*BI56)/1000</f>
        <v/>
      </c>
      <c r="BG56" s="42">
        <f>IF(BD56&lt;=BF56,"OK","NG")</f>
        <v/>
      </c>
      <c r="BI56" s="57" t="n"/>
      <c r="BJ56" s="75" t="n"/>
      <c r="BK56" s="33" t="n"/>
      <c r="BL56" s="34" t="n"/>
      <c r="BM56" s="34" t="n"/>
      <c r="BN56" s="34" t="n"/>
      <c r="BO56" s="68" t="n"/>
      <c r="BP56" s="69" t="n"/>
      <c r="BQ56" s="34" t="n"/>
      <c r="BR56" s="68" t="n"/>
      <c r="BS56" s="69" t="n"/>
    </row>
    <row r="57">
      <c r="C57" s="63">
        <f>C56-1</f>
        <v/>
      </c>
      <c r="D57" s="56" t="n"/>
      <c r="E57" s="53" t="n"/>
      <c r="F57" s="53" t="n"/>
      <c r="G57" s="53" t="n"/>
      <c r="H57" s="53" t="n"/>
      <c r="I57" s="53" t="n"/>
      <c r="J57" s="53" t="n"/>
      <c r="K57" s="53" t="n"/>
      <c r="L57" s="53" t="n"/>
      <c r="M57" s="53" t="n"/>
      <c r="N57" s="53" t="n"/>
      <c r="O57" s="53" t="n"/>
      <c r="P57" s="53" t="n"/>
      <c r="Q57" s="53" t="n"/>
      <c r="R57" s="53" t="n"/>
      <c r="S57" s="53" t="n"/>
      <c r="U57" s="63">
        <f>C57</f>
        <v/>
      </c>
      <c r="V57" s="64">
        <f>E57*$V$1*$V$2</f>
        <v/>
      </c>
      <c r="W57" s="64">
        <f>F57*$V$1*$V$2</f>
        <v/>
      </c>
      <c r="X57" s="64">
        <f>G57*$V$1*$V$2</f>
        <v/>
      </c>
      <c r="Y57" s="64">
        <f>H57*$V$1*$V$2</f>
        <v/>
      </c>
      <c r="Z57" s="64">
        <f>I57*$V$1*$V$2</f>
        <v/>
      </c>
      <c r="AA57" s="64">
        <f>J57*$V$1*$V$2</f>
        <v/>
      </c>
      <c r="AB57" s="64">
        <f>K57*$V$1*$V$2</f>
        <v/>
      </c>
      <c r="AC57" s="64">
        <f>L57*$V$1*$V$2</f>
        <v/>
      </c>
      <c r="AD57" s="64">
        <f>M57*$V$1*$V$2</f>
        <v/>
      </c>
      <c r="AE57" s="64">
        <f>N57*$V$1*$V$2</f>
        <v/>
      </c>
      <c r="AF57" s="64">
        <f>O57*$V$1*$V$2</f>
        <v/>
      </c>
      <c r="AG57" s="64">
        <f>P57*$V$1*$V$2</f>
        <v/>
      </c>
      <c r="AH57" s="64">
        <f>Q57*$V$1*$V$2</f>
        <v/>
      </c>
      <c r="AI57" s="64">
        <f>R57*$V$1*$V$2</f>
        <v/>
      </c>
      <c r="AJ57" s="64">
        <f>S57*$V$1*$V$2</f>
        <v/>
      </c>
      <c r="AL57" s="57">
        <f>U57</f>
        <v/>
      </c>
      <c r="AM57" s="56">
        <f>V57</f>
        <v/>
      </c>
      <c r="AN57" s="56">
        <f>W57</f>
        <v/>
      </c>
      <c r="AO57" s="56">
        <f>X57</f>
        <v/>
      </c>
      <c r="AP57" s="56">
        <f>Y57</f>
        <v/>
      </c>
      <c r="AQ57" s="56">
        <f>Z57</f>
        <v/>
      </c>
      <c r="AR57" s="56">
        <f>AA57</f>
        <v/>
      </c>
      <c r="AS57" s="56">
        <f>AB57</f>
        <v/>
      </c>
      <c r="AT57" s="56">
        <f>AC57</f>
        <v/>
      </c>
      <c r="AU57" s="56">
        <f>AD57</f>
        <v/>
      </c>
      <c r="AV57" s="56">
        <f>AE57</f>
        <v/>
      </c>
      <c r="AW57" s="56">
        <f>AF57</f>
        <v/>
      </c>
      <c r="AX57" s="56">
        <f>AG57</f>
        <v/>
      </c>
      <c r="AY57" s="56">
        <f>AH57</f>
        <v/>
      </c>
      <c r="AZ57" s="56">
        <f>AI57</f>
        <v/>
      </c>
      <c r="BA57" s="56">
        <f>AJ57</f>
        <v/>
      </c>
      <c r="BB57" s="65">
        <f>BA57*1.2</f>
        <v/>
      </c>
      <c r="BC57" s="66">
        <f>(1/6*(BK57^0.5)*0.8*$V$2*1000*BI57+2*BN57*BL57*0.8*$V$2*1000/BP57)/1000</f>
        <v/>
      </c>
      <c r="BD57" s="66">
        <f>IF(BR57="",BC57,(1/6*(BK57^0.5)*0.8*$V$2*1000*BI57+2*BQ57*BM57*0.8*$V$2*1000/BS57)/1000)</f>
        <v/>
      </c>
      <c r="BE57" s="44">
        <f>IF(BB57&lt;BC57,"OK",IF(BB57&lt;BD57,"OK","NG"))</f>
        <v/>
      </c>
      <c r="BF57" s="64">
        <f>(5/6*(BK57^0.5)*0.8*$V$2*1000*BI57)/1000</f>
        <v/>
      </c>
      <c r="BG57" s="42">
        <f>IF(BD57&lt;=BF57,"OK","NG")</f>
        <v/>
      </c>
      <c r="BI57" s="57" t="n"/>
      <c r="BJ57" s="75" t="n"/>
      <c r="BK57" s="33" t="n"/>
      <c r="BL57" s="34" t="n"/>
      <c r="BM57" s="34" t="n"/>
      <c r="BN57" s="34" t="n"/>
      <c r="BO57" s="68" t="n"/>
      <c r="BP57" s="69" t="n"/>
      <c r="BQ57" s="34" t="n"/>
      <c r="BR57" s="68" t="n"/>
      <c r="BS57" s="69" t="n"/>
    </row>
  </sheetData>
  <mergeCells count="2">
    <mergeCell ref="BO3:BP3"/>
    <mergeCell ref="BR3:BS3"/>
  </mergeCells>
  <pageMargins left="0.7" right="0.7" top="0.75" bottom="0.75" header="0.3" footer="0.3"/>
  <pageSetup orientation="portrait" paperSize="9" horizontalDpi="4294967295" verticalDpi="429496729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2020-04-21T09:50:03Z</dcterms:created>
  <dcterms:modified xsi:type="dcterms:W3CDTF">2020-04-26T08:13:04Z</dcterms:modified>
  <cp:lastModifiedBy>WIN</cp:lastModifiedBy>
</cp:coreProperties>
</file>