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pr_mgmt\"/>
    </mc:Choice>
  </mc:AlternateContent>
  <xr:revisionPtr revIDLastSave="0" documentId="13_ncr:1_{7839E99A-BCF7-436C-94EF-931C30FD45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BU7" i="1" l="1"/>
  <c r="BU8" i="1"/>
  <c r="BU9" i="1"/>
  <c r="BU10" i="1"/>
  <c r="BU11" i="1"/>
  <c r="BU12" i="1"/>
  <c r="BU13" i="1"/>
  <c r="BU14" i="1"/>
  <c r="BU15" i="1"/>
  <c r="BU16" i="1"/>
  <c r="BU17" i="1"/>
  <c r="BT7" i="1"/>
  <c r="BT8" i="1"/>
  <c r="BT9" i="1"/>
  <c r="BT10" i="1"/>
  <c r="BT11" i="1"/>
  <c r="BT12" i="1"/>
  <c r="BT13" i="1"/>
  <c r="BT14" i="1"/>
  <c r="BT15" i="1"/>
  <c r="BT16" i="1"/>
  <c r="BT17" i="1"/>
  <c r="BS7" i="1"/>
  <c r="BS8" i="1"/>
  <c r="BS9" i="1"/>
  <c r="BS10" i="1"/>
  <c r="BS11" i="1"/>
  <c r="BS12" i="1"/>
  <c r="BS13" i="1"/>
  <c r="BS14" i="1"/>
  <c r="BS15" i="1"/>
  <c r="BS16" i="1"/>
  <c r="BS17" i="1"/>
  <c r="BR7" i="1"/>
  <c r="BR8" i="1"/>
  <c r="BR9" i="1"/>
  <c r="BR10" i="1"/>
  <c r="BR11" i="1"/>
  <c r="BR12" i="1"/>
  <c r="BR13" i="1"/>
  <c r="BR14" i="1"/>
  <c r="BR15" i="1"/>
  <c r="BR16" i="1"/>
  <c r="BR17" i="1"/>
  <c r="BQ21" i="1"/>
  <c r="BQ22" i="1"/>
  <c r="BQ23" i="1"/>
  <c r="BQ24" i="1"/>
  <c r="BQ25" i="1"/>
  <c r="BQ26" i="1"/>
  <c r="BQ27" i="1"/>
  <c r="BQ28" i="1"/>
  <c r="BQ29" i="1"/>
  <c r="BQ30" i="1"/>
  <c r="BQ31" i="1"/>
  <c r="BQ7" i="1"/>
  <c r="BQ8" i="1"/>
  <c r="BQ9" i="1"/>
  <c r="BQ10" i="1"/>
  <c r="BQ11" i="1"/>
  <c r="BQ12" i="1"/>
  <c r="BQ13" i="1"/>
  <c r="BQ14" i="1"/>
  <c r="BQ15" i="1"/>
  <c r="BQ16" i="1"/>
  <c r="BQ17" i="1"/>
  <c r="BP7" i="1"/>
  <c r="BP8" i="1"/>
  <c r="BP9" i="1"/>
  <c r="BP10" i="1"/>
  <c r="BP11" i="1"/>
  <c r="BP12" i="1"/>
  <c r="BP13" i="1"/>
  <c r="BP14" i="1"/>
  <c r="BP15" i="1"/>
  <c r="BP16" i="1"/>
  <c r="BP17" i="1"/>
  <c r="BP21" i="1"/>
  <c r="BP22" i="1"/>
  <c r="BP23" i="1"/>
  <c r="BP24" i="1"/>
  <c r="BP25" i="1"/>
  <c r="BP26" i="1"/>
  <c r="BP27" i="1"/>
  <c r="BP28" i="1"/>
  <c r="BP29" i="1"/>
  <c r="BP30" i="1"/>
  <c r="BP31" i="1"/>
  <c r="BO21" i="1"/>
  <c r="BO22" i="1"/>
  <c r="BO23" i="1"/>
  <c r="BO24" i="1"/>
  <c r="BO25" i="1"/>
  <c r="BO26" i="1"/>
  <c r="BO27" i="1"/>
  <c r="BO28" i="1"/>
  <c r="BO29" i="1"/>
  <c r="BO30" i="1"/>
  <c r="BO31" i="1"/>
  <c r="BO7" i="1"/>
  <c r="BO8" i="1"/>
  <c r="BO9" i="1"/>
  <c r="BO10" i="1"/>
  <c r="BO11" i="1"/>
  <c r="BO12" i="1"/>
  <c r="BO13" i="1"/>
  <c r="BO14" i="1"/>
  <c r="BO15" i="1"/>
  <c r="BO16" i="1"/>
  <c r="BO17" i="1"/>
  <c r="BU6" i="1"/>
  <c r="BT6" i="1"/>
  <c r="AF8" i="1"/>
  <c r="BS6" i="1"/>
  <c r="BR6" i="1"/>
  <c r="BQ20" i="1"/>
  <c r="BQ6" i="1"/>
  <c r="BP20" i="1"/>
  <c r="BO20" i="1"/>
  <c r="BP6" i="1"/>
  <c r="BO6" i="1"/>
  <c r="BN21" i="1"/>
  <c r="BN22" i="1"/>
  <c r="BN23" i="1"/>
  <c r="BN24" i="1"/>
  <c r="BN25" i="1"/>
  <c r="BN26" i="1"/>
  <c r="BN27" i="1"/>
  <c r="BN28" i="1"/>
  <c r="BN29" i="1"/>
  <c r="BN30" i="1"/>
  <c r="BN31" i="1"/>
  <c r="BN20" i="1"/>
  <c r="BN7" i="1"/>
  <c r="BN8" i="1"/>
  <c r="BN9" i="1"/>
  <c r="BN10" i="1"/>
  <c r="BN11" i="1"/>
  <c r="BN12" i="1"/>
  <c r="BN13" i="1"/>
  <c r="BN14" i="1"/>
  <c r="BN15" i="1"/>
  <c r="BN16" i="1"/>
  <c r="BN17" i="1"/>
  <c r="BN6" i="1"/>
  <c r="BM21" i="1"/>
  <c r="BM22" i="1"/>
  <c r="BM23" i="1"/>
  <c r="BM24" i="1"/>
  <c r="BM25" i="1"/>
  <c r="BM26" i="1"/>
  <c r="BM27" i="1"/>
  <c r="BM28" i="1"/>
  <c r="BM29" i="1"/>
  <c r="BM30" i="1"/>
  <c r="BM31" i="1"/>
  <c r="BM7" i="1"/>
  <c r="BM8" i="1"/>
  <c r="BM9" i="1"/>
  <c r="BM10" i="1"/>
  <c r="BM11" i="1"/>
  <c r="BM12" i="1"/>
  <c r="BM13" i="1"/>
  <c r="BM14" i="1"/>
  <c r="BM15" i="1"/>
  <c r="BM16" i="1"/>
  <c r="BM17" i="1"/>
  <c r="BM20" i="1"/>
  <c r="BM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6" i="1"/>
  <c r="BA17" i="1"/>
  <c r="BA18" i="1"/>
  <c r="BA19" i="1"/>
  <c r="BA20" i="1"/>
  <c r="BA21" i="1"/>
  <c r="BA22" i="1"/>
  <c r="BA23" i="1"/>
  <c r="BA24" i="1"/>
  <c r="BB17" i="1"/>
  <c r="BB18" i="1"/>
  <c r="BB19" i="1"/>
  <c r="BB20" i="1"/>
  <c r="BB21" i="1"/>
  <c r="BB22" i="1"/>
  <c r="BB23" i="1"/>
  <c r="BB24" i="1"/>
  <c r="BB7" i="1"/>
  <c r="BB8" i="1"/>
  <c r="BB9" i="1"/>
  <c r="BB10" i="1"/>
  <c r="BB11" i="1"/>
  <c r="BB12" i="1"/>
  <c r="BB13" i="1"/>
  <c r="BB14" i="1"/>
  <c r="BA7" i="1"/>
  <c r="BA8" i="1"/>
  <c r="BA9" i="1"/>
  <c r="BA10" i="1"/>
  <c r="BA11" i="1"/>
  <c r="BA12" i="1"/>
  <c r="BA13" i="1"/>
  <c r="BA14" i="1"/>
  <c r="BB16" i="1"/>
  <c r="BA16" i="1"/>
  <c r="BB6" i="1"/>
  <c r="BA6" i="1"/>
  <c r="AZ16" i="1"/>
  <c r="AZ17" i="1"/>
  <c r="AZ18" i="1"/>
  <c r="AZ19" i="1"/>
  <c r="AZ20" i="1"/>
  <c r="AZ21" i="1"/>
  <c r="AZ22" i="1"/>
  <c r="AZ23" i="1"/>
  <c r="AZ24" i="1"/>
  <c r="AZ6" i="1"/>
  <c r="BF6" i="1" s="1"/>
  <c r="AZ7" i="1"/>
  <c r="AZ8" i="1"/>
  <c r="AZ9" i="1"/>
  <c r="AZ10" i="1"/>
  <c r="BF10" i="1" s="1"/>
  <c r="AZ11" i="1"/>
  <c r="BF11" i="1" s="1"/>
  <c r="AZ12" i="1"/>
  <c r="AZ13" i="1"/>
  <c r="BF13" i="1" s="1"/>
  <c r="AZ14" i="1"/>
  <c r="AY24" i="1"/>
  <c r="AY14" i="1"/>
  <c r="AY23" i="1"/>
  <c r="AY22" i="1"/>
  <c r="AY21" i="1"/>
  <c r="AY20" i="1"/>
  <c r="AY19" i="1"/>
  <c r="AY18" i="1"/>
  <c r="AY17" i="1"/>
  <c r="AY16" i="1"/>
  <c r="AY13" i="1"/>
  <c r="AY12" i="1"/>
  <c r="AY11" i="1"/>
  <c r="AY10" i="1"/>
  <c r="AY9" i="1"/>
  <c r="AY8" i="1"/>
  <c r="AY7" i="1"/>
  <c r="AY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6" i="1"/>
  <c r="AO18" i="1"/>
  <c r="AO19" i="1"/>
  <c r="AO20" i="1"/>
  <c r="AO21" i="1"/>
  <c r="AO22" i="1"/>
  <c r="AO23" i="1"/>
  <c r="AO24" i="1"/>
  <c r="AO25" i="1"/>
  <c r="AN18" i="1"/>
  <c r="AN19" i="1"/>
  <c r="AN20" i="1"/>
  <c r="AN21" i="1"/>
  <c r="AN22" i="1"/>
  <c r="AN23" i="1"/>
  <c r="AN24" i="1"/>
  <c r="AN25" i="1"/>
  <c r="AO17" i="1"/>
  <c r="AN17" i="1"/>
  <c r="AO7" i="1"/>
  <c r="AO8" i="1"/>
  <c r="AO9" i="1"/>
  <c r="AO10" i="1"/>
  <c r="AO11" i="1"/>
  <c r="AO12" i="1"/>
  <c r="AO13" i="1"/>
  <c r="AO14" i="1"/>
  <c r="AN7" i="1"/>
  <c r="AN8" i="1"/>
  <c r="AN9" i="1"/>
  <c r="AN10" i="1"/>
  <c r="AN11" i="1"/>
  <c r="AN12" i="1"/>
  <c r="AN13" i="1"/>
  <c r="AN14" i="1"/>
  <c r="AO6" i="1"/>
  <c r="AN6" i="1"/>
  <c r="AM18" i="1"/>
  <c r="AM19" i="1"/>
  <c r="AM20" i="1"/>
  <c r="AM21" i="1"/>
  <c r="AM22" i="1"/>
  <c r="AM23" i="1"/>
  <c r="AM24" i="1"/>
  <c r="AM25" i="1"/>
  <c r="AM17" i="1"/>
  <c r="AM7" i="1"/>
  <c r="AM8" i="1"/>
  <c r="AM9" i="1"/>
  <c r="AM10" i="1"/>
  <c r="AM11" i="1"/>
  <c r="AS11" i="1" s="1"/>
  <c r="AM12" i="1"/>
  <c r="AM13" i="1"/>
  <c r="AS13" i="1" s="1"/>
  <c r="AM14" i="1"/>
  <c r="AM6" i="1"/>
  <c r="AL18" i="1"/>
  <c r="AL19" i="1"/>
  <c r="AL20" i="1"/>
  <c r="AL21" i="1"/>
  <c r="AL22" i="1"/>
  <c r="AL23" i="1"/>
  <c r="AL24" i="1"/>
  <c r="AL25" i="1"/>
  <c r="AL17" i="1"/>
  <c r="AL7" i="1"/>
  <c r="AL8" i="1"/>
  <c r="AL9" i="1"/>
  <c r="AL10" i="1"/>
  <c r="AL11" i="1"/>
  <c r="AL12" i="1"/>
  <c r="AL13" i="1"/>
  <c r="AL14" i="1"/>
  <c r="AL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6" i="1"/>
  <c r="W66" i="1"/>
  <c r="Z66" i="1"/>
  <c r="AA66" i="1"/>
  <c r="AB66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3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3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6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37" i="1"/>
  <c r="Z7" i="1"/>
  <c r="Z8" i="1"/>
  <c r="Z9" i="1"/>
  <c r="Z10" i="1"/>
  <c r="Z11" i="1"/>
  <c r="Z12" i="1"/>
  <c r="Z13" i="1"/>
  <c r="Z14" i="1"/>
  <c r="Z15" i="1"/>
  <c r="Z16" i="1"/>
  <c r="Z17" i="1"/>
  <c r="AF17" i="1" s="1"/>
  <c r="Z18" i="1"/>
  <c r="Z19" i="1"/>
  <c r="Z20" i="1"/>
  <c r="Z21" i="1"/>
  <c r="Z22" i="1"/>
  <c r="Z23" i="1"/>
  <c r="Z24" i="1"/>
  <c r="Z25" i="1"/>
  <c r="Z26" i="1"/>
  <c r="Z27" i="1"/>
  <c r="Z28" i="1"/>
  <c r="Z29" i="1"/>
  <c r="AF29" i="1" s="1"/>
  <c r="Z30" i="1"/>
  <c r="Z31" i="1"/>
  <c r="Z32" i="1"/>
  <c r="Z33" i="1"/>
  <c r="Z34" i="1"/>
  <c r="Z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37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6" i="1"/>
  <c r="K19" i="1"/>
  <c r="K20" i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K28" i="1"/>
  <c r="K29" i="1"/>
  <c r="K30" i="1"/>
  <c r="K31" i="1"/>
  <c r="K32" i="1"/>
  <c r="K33" i="1"/>
  <c r="P33" i="1" s="1"/>
  <c r="K34" i="1"/>
  <c r="K35" i="1"/>
  <c r="K36" i="1"/>
  <c r="P36" i="1" s="1"/>
  <c r="K37" i="1"/>
  <c r="P37" i="1" s="1"/>
  <c r="K38" i="1"/>
  <c r="P38" i="1" s="1"/>
  <c r="K39" i="1"/>
  <c r="K40" i="1"/>
  <c r="K41" i="1"/>
  <c r="K42" i="1"/>
  <c r="K43" i="1"/>
  <c r="K44" i="1"/>
  <c r="K45" i="1"/>
  <c r="P45" i="1" s="1"/>
  <c r="K46" i="1"/>
  <c r="P46" i="1" s="1"/>
  <c r="K8" i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K16" i="1"/>
  <c r="K17" i="1"/>
  <c r="K7" i="1"/>
  <c r="K6" i="1"/>
  <c r="P6" i="1" s="1"/>
  <c r="K18" i="1"/>
  <c r="M4" i="1"/>
  <c r="L4" i="1"/>
  <c r="BC16" i="1" l="1"/>
  <c r="BF12" i="1"/>
  <c r="BC7" i="1"/>
  <c r="BC14" i="1"/>
  <c r="BC13" i="1"/>
  <c r="BD13" i="1" s="1"/>
  <c r="BC23" i="1"/>
  <c r="BC12" i="1"/>
  <c r="BD12" i="1" s="1"/>
  <c r="BC22" i="1"/>
  <c r="BC11" i="1"/>
  <c r="BC21" i="1"/>
  <c r="BD6" i="1"/>
  <c r="BC10" i="1"/>
  <c r="BD10" i="1" s="1"/>
  <c r="BC24" i="1"/>
  <c r="BC20" i="1"/>
  <c r="BC9" i="1"/>
  <c r="BC19" i="1"/>
  <c r="BC8" i="1"/>
  <c r="BC18" i="1"/>
  <c r="BC17" i="1"/>
  <c r="BD7" i="1" s="1"/>
  <c r="BC6" i="1"/>
  <c r="BF14" i="1"/>
  <c r="BD9" i="1"/>
  <c r="BD8" i="1"/>
  <c r="BF9" i="1"/>
  <c r="BF8" i="1"/>
  <c r="BF7" i="1"/>
  <c r="AS6" i="1"/>
  <c r="AF31" i="1"/>
  <c r="AF19" i="1"/>
  <c r="AF7" i="1"/>
  <c r="AP22" i="1"/>
  <c r="AF28" i="1"/>
  <c r="AF16" i="1"/>
  <c r="AF27" i="1"/>
  <c r="AF15" i="1"/>
  <c r="AS7" i="1"/>
  <c r="AF24" i="1"/>
  <c r="AF12" i="1"/>
  <c r="AP23" i="1"/>
  <c r="AS12" i="1"/>
  <c r="AP21" i="1"/>
  <c r="AS10" i="1"/>
  <c r="AP20" i="1"/>
  <c r="AS9" i="1"/>
  <c r="AP19" i="1"/>
  <c r="AS8" i="1"/>
  <c r="AP18" i="1"/>
  <c r="AP25" i="1"/>
  <c r="AS14" i="1"/>
  <c r="AP7" i="1"/>
  <c r="AP24" i="1"/>
  <c r="AP6" i="1"/>
  <c r="AQ6" i="1" s="1"/>
  <c r="AP14" i="1"/>
  <c r="AP13" i="1"/>
  <c r="AF25" i="1"/>
  <c r="AP12" i="1"/>
  <c r="AP11" i="1"/>
  <c r="AQ11" i="1" s="1"/>
  <c r="AP10" i="1"/>
  <c r="AP17" i="1"/>
  <c r="AP9" i="1"/>
  <c r="AP8" i="1"/>
  <c r="AF13" i="1"/>
  <c r="AF6" i="1"/>
  <c r="AF23" i="1"/>
  <c r="AF11" i="1"/>
  <c r="AF34" i="1"/>
  <c r="AF22" i="1"/>
  <c r="AF10" i="1"/>
  <c r="AF26" i="1"/>
  <c r="AF14" i="1"/>
  <c r="AF30" i="1"/>
  <c r="AF18" i="1"/>
  <c r="AF33" i="1"/>
  <c r="AF21" i="1"/>
  <c r="AF9" i="1"/>
  <c r="AF32" i="1"/>
  <c r="AF20" i="1"/>
  <c r="AC24" i="1"/>
  <c r="AC12" i="1"/>
  <c r="AC60" i="1"/>
  <c r="AC48" i="1"/>
  <c r="AC29" i="1"/>
  <c r="AC17" i="1"/>
  <c r="AC65" i="1"/>
  <c r="AC53" i="1"/>
  <c r="AC41" i="1"/>
  <c r="AC25" i="1"/>
  <c r="AC13" i="1"/>
  <c r="AC61" i="1"/>
  <c r="AC49" i="1"/>
  <c r="AC6" i="1"/>
  <c r="AC23" i="1"/>
  <c r="AC11" i="1"/>
  <c r="AC59" i="1"/>
  <c r="AC47" i="1"/>
  <c r="AC34" i="1"/>
  <c r="AD34" i="1" s="1"/>
  <c r="AC22" i="1"/>
  <c r="AD22" i="1" s="1"/>
  <c r="AC10" i="1"/>
  <c r="AD10" i="1" s="1"/>
  <c r="AC58" i="1"/>
  <c r="AC46" i="1"/>
  <c r="AC33" i="1"/>
  <c r="AC21" i="1"/>
  <c r="AC9" i="1"/>
  <c r="AC57" i="1"/>
  <c r="AC45" i="1"/>
  <c r="AC32" i="1"/>
  <c r="AC20" i="1"/>
  <c r="AC8" i="1"/>
  <c r="AC56" i="1"/>
  <c r="AC44" i="1"/>
  <c r="AC31" i="1"/>
  <c r="AC19" i="1"/>
  <c r="AC7" i="1"/>
  <c r="AC55" i="1"/>
  <c r="AC43" i="1"/>
  <c r="AC30" i="1"/>
  <c r="AC18" i="1"/>
  <c r="AC37" i="1"/>
  <c r="AC54" i="1"/>
  <c r="AC42" i="1"/>
  <c r="AC28" i="1"/>
  <c r="AC16" i="1"/>
  <c r="AC64" i="1"/>
  <c r="AC52" i="1"/>
  <c r="AC40" i="1"/>
  <c r="AC27" i="1"/>
  <c r="AC15" i="1"/>
  <c r="AC63" i="1"/>
  <c r="AC51" i="1"/>
  <c r="AC39" i="1"/>
  <c r="AC26" i="1"/>
  <c r="AC14" i="1"/>
  <c r="AC62" i="1"/>
  <c r="AC50" i="1"/>
  <c r="AC38" i="1"/>
  <c r="N4" i="1"/>
  <c r="N46" i="1"/>
  <c r="O46" i="1" s="1"/>
  <c r="N22" i="1"/>
  <c r="O22" i="1" s="1"/>
  <c r="N10" i="1"/>
  <c r="O10" i="1" s="1"/>
  <c r="N43" i="1"/>
  <c r="O43" i="1" s="1"/>
  <c r="N35" i="1"/>
  <c r="O35" i="1" s="1"/>
  <c r="N40" i="1"/>
  <c r="O40" i="1" s="1"/>
  <c r="N28" i="1"/>
  <c r="O28" i="1" s="1"/>
  <c r="N16" i="1"/>
  <c r="O16" i="1" s="1"/>
  <c r="N38" i="1"/>
  <c r="O38" i="1" s="1"/>
  <c r="N26" i="1"/>
  <c r="O26" i="1" s="1"/>
  <c r="N45" i="1"/>
  <c r="O45" i="1" s="1"/>
  <c r="N33" i="1"/>
  <c r="O33" i="1" s="1"/>
  <c r="N9" i="1"/>
  <c r="O9" i="1" s="1"/>
  <c r="P44" i="1"/>
  <c r="P32" i="1"/>
  <c r="P20" i="1"/>
  <c r="P8" i="1"/>
  <c r="N44" i="1"/>
  <c r="O44" i="1" s="1"/>
  <c r="N32" i="1"/>
  <c r="O32" i="1" s="1"/>
  <c r="N8" i="1"/>
  <c r="O8" i="1" s="1"/>
  <c r="P43" i="1"/>
  <c r="P31" i="1"/>
  <c r="P19" i="1"/>
  <c r="P7" i="1"/>
  <c r="N31" i="1"/>
  <c r="O31" i="1" s="1"/>
  <c r="N19" i="1"/>
  <c r="O19" i="1" s="1"/>
  <c r="N7" i="1"/>
  <c r="O7" i="1" s="1"/>
  <c r="P42" i="1"/>
  <c r="P30" i="1"/>
  <c r="P18" i="1"/>
  <c r="N42" i="1"/>
  <c r="O42" i="1" s="1"/>
  <c r="N30" i="1"/>
  <c r="O30" i="1" s="1"/>
  <c r="N18" i="1"/>
  <c r="O18" i="1" s="1"/>
  <c r="P41" i="1"/>
  <c r="P29" i="1"/>
  <c r="P17" i="1"/>
  <c r="N41" i="1"/>
  <c r="O41" i="1" s="1"/>
  <c r="N29" i="1"/>
  <c r="O29" i="1" s="1"/>
  <c r="N17" i="1"/>
  <c r="O17" i="1" s="1"/>
  <c r="P40" i="1"/>
  <c r="P28" i="1"/>
  <c r="P16" i="1"/>
  <c r="P39" i="1"/>
  <c r="P27" i="1"/>
  <c r="P15" i="1"/>
  <c r="N21" i="1"/>
  <c r="O21" i="1" s="1"/>
  <c r="N34" i="1"/>
  <c r="O34" i="1" s="1"/>
  <c r="N39" i="1"/>
  <c r="O39" i="1" s="1"/>
  <c r="N27" i="1"/>
  <c r="O27" i="1" s="1"/>
  <c r="N15" i="1"/>
  <c r="O15" i="1" s="1"/>
  <c r="N20" i="1"/>
  <c r="O20" i="1" s="1"/>
  <c r="N37" i="1"/>
  <c r="O37" i="1" s="1"/>
  <c r="N25" i="1"/>
  <c r="O25" i="1" s="1"/>
  <c r="N13" i="1"/>
  <c r="O13" i="1" s="1"/>
  <c r="N14" i="1"/>
  <c r="O14" i="1" s="1"/>
  <c r="N36" i="1"/>
  <c r="O36" i="1" s="1"/>
  <c r="N24" i="1"/>
  <c r="O24" i="1" s="1"/>
  <c r="N12" i="1"/>
  <c r="O12" i="1" s="1"/>
  <c r="P35" i="1"/>
  <c r="N6" i="1"/>
  <c r="O6" i="1" s="1"/>
  <c r="N23" i="1"/>
  <c r="O23" i="1" s="1"/>
  <c r="N11" i="1"/>
  <c r="O11" i="1" s="1"/>
  <c r="P34" i="1"/>
  <c r="BD11" i="1" l="1"/>
  <c r="BD14" i="1"/>
  <c r="AQ9" i="1"/>
  <c r="BE7" i="1"/>
  <c r="BG7" i="1" s="1"/>
  <c r="BE8" i="1"/>
  <c r="BG8" i="1" s="1"/>
  <c r="BE9" i="1"/>
  <c r="BG9" i="1" s="1"/>
  <c r="BE10" i="1"/>
  <c r="BG10" i="1" s="1"/>
  <c r="BE11" i="1"/>
  <c r="BG11" i="1" s="1"/>
  <c r="BE12" i="1"/>
  <c r="BG12" i="1" s="1"/>
  <c r="BE13" i="1"/>
  <c r="BG13" i="1" s="1"/>
  <c r="BE6" i="1"/>
  <c r="BG6" i="1" s="1"/>
  <c r="BE14" i="1"/>
  <c r="BG14" i="1" s="1"/>
  <c r="AQ10" i="1"/>
  <c r="AR10" i="1" s="1"/>
  <c r="AT10" i="1" s="1"/>
  <c r="AQ12" i="1"/>
  <c r="AR12" i="1" s="1"/>
  <c r="AT12" i="1" s="1"/>
  <c r="AQ13" i="1"/>
  <c r="AR13" i="1" s="1"/>
  <c r="AT13" i="1" s="1"/>
  <c r="AQ7" i="1"/>
  <c r="AQ8" i="1"/>
  <c r="AQ14" i="1"/>
  <c r="AD6" i="1"/>
  <c r="AR7" i="1"/>
  <c r="AT7" i="1" s="1"/>
  <c r="AR8" i="1"/>
  <c r="AT8" i="1" s="1"/>
  <c r="AR9" i="1"/>
  <c r="AT9" i="1" s="1"/>
  <c r="AR14" i="1"/>
  <c r="AT14" i="1" s="1"/>
  <c r="AR11" i="1"/>
  <c r="AT11" i="1" s="1"/>
  <c r="AR6" i="1"/>
  <c r="AT6" i="1" s="1"/>
  <c r="AD31" i="1"/>
  <c r="AE31" i="1" s="1"/>
  <c r="AG31" i="1" s="1"/>
  <c r="AD15" i="1"/>
  <c r="AE15" i="1" s="1"/>
  <c r="AG15" i="1" s="1"/>
  <c r="AD25" i="1"/>
  <c r="AE25" i="1" s="1"/>
  <c r="AG25" i="1" s="1"/>
  <c r="AD18" i="1"/>
  <c r="AD30" i="1"/>
  <c r="AD14" i="1"/>
  <c r="AE14" i="1" s="1"/>
  <c r="AG14" i="1" s="1"/>
  <c r="AD26" i="1"/>
  <c r="AE26" i="1" s="1"/>
  <c r="AG26" i="1" s="1"/>
  <c r="AD17" i="1"/>
  <c r="AE17" i="1" s="1"/>
  <c r="AG17" i="1" s="1"/>
  <c r="AD21" i="1"/>
  <c r="AE21" i="1" s="1"/>
  <c r="AG21" i="1" s="1"/>
  <c r="AD16" i="1"/>
  <c r="AE16" i="1" s="1"/>
  <c r="AG16" i="1" s="1"/>
  <c r="AD28" i="1"/>
  <c r="AE28" i="1" s="1"/>
  <c r="AG28" i="1" s="1"/>
  <c r="AD8" i="1"/>
  <c r="AE8" i="1" s="1"/>
  <c r="AG8" i="1" s="1"/>
  <c r="AD20" i="1"/>
  <c r="AE20" i="1" s="1"/>
  <c r="AG20" i="1" s="1"/>
  <c r="AD32" i="1"/>
  <c r="AE32" i="1" s="1"/>
  <c r="AG32" i="1" s="1"/>
  <c r="AD29" i="1"/>
  <c r="AE29" i="1" s="1"/>
  <c r="AG29" i="1" s="1"/>
  <c r="AD11" i="1"/>
  <c r="AE11" i="1" s="1"/>
  <c r="AG11" i="1" s="1"/>
  <c r="AD23" i="1"/>
  <c r="AE23" i="1" s="1"/>
  <c r="AG23" i="1" s="1"/>
  <c r="AD9" i="1"/>
  <c r="AE9" i="1" s="1"/>
  <c r="AG9" i="1" s="1"/>
  <c r="AE6" i="1"/>
  <c r="AG6" i="1" s="1"/>
  <c r="AD12" i="1"/>
  <c r="AE12" i="1" s="1"/>
  <c r="AG12" i="1" s="1"/>
  <c r="AD27" i="1"/>
  <c r="AE27" i="1" s="1"/>
  <c r="AG27" i="1" s="1"/>
  <c r="AD24" i="1"/>
  <c r="AE24" i="1" s="1"/>
  <c r="AG24" i="1" s="1"/>
  <c r="AD7" i="1"/>
  <c r="AE7" i="1" s="1"/>
  <c r="AG7" i="1" s="1"/>
  <c r="AD33" i="1"/>
  <c r="AE33" i="1" s="1"/>
  <c r="AG33" i="1" s="1"/>
  <c r="AD19" i="1"/>
  <c r="AE19" i="1" s="1"/>
  <c r="AG19" i="1" s="1"/>
  <c r="AD13" i="1"/>
  <c r="AE13" i="1" s="1"/>
  <c r="AG13" i="1" s="1"/>
  <c r="AE34" i="1"/>
  <c r="AG34" i="1" s="1"/>
  <c r="AE22" i="1"/>
  <c r="AG22" i="1" s="1"/>
  <c r="AE10" i="1"/>
  <c r="AG10" i="1" s="1"/>
  <c r="AE30" i="1"/>
  <c r="AG30" i="1" s="1"/>
  <c r="AE18" i="1"/>
  <c r="AG18" i="1" s="1"/>
  <c r="P5" i="1"/>
  <c r="O47" i="1"/>
  <c r="P47" i="1"/>
  <c r="O5" i="1" l="1"/>
  <c r="Q5" i="1" s="1"/>
</calcChain>
</file>

<file path=xl/sharedStrings.xml><?xml version="1.0" encoding="utf-8"?>
<sst xmlns="http://schemas.openxmlformats.org/spreadsheetml/2006/main" count="1160" uniqueCount="128">
  <si>
    <t>part_names</t>
  </si>
  <si>
    <t>lifetime</t>
  </si>
  <si>
    <t>temp_act</t>
  </si>
  <si>
    <t>changes</t>
  </si>
  <si>
    <t>active_interface_module</t>
  </si>
  <si>
    <t>Yes</t>
  </si>
  <si>
    <t>relay_emergency_block</t>
  </si>
  <si>
    <t>proximity_magnetic_sensor</t>
  </si>
  <si>
    <t>No</t>
  </si>
  <si>
    <t>bus_transmitter</t>
  </si>
  <si>
    <t>fuse_holder</t>
  </si>
  <si>
    <t>encoder</t>
  </si>
  <si>
    <t>auxiliary_switch_block</t>
  </si>
  <si>
    <t>fan_motor</t>
  </si>
  <si>
    <t>ac_servo_synchronous_motor</t>
  </si>
  <si>
    <t>digital_input</t>
  </si>
  <si>
    <t>computer</t>
  </si>
  <si>
    <t>switch_disconnector</t>
  </si>
  <si>
    <t>repeater</t>
  </si>
  <si>
    <t>single_motor_module</t>
  </si>
  <si>
    <t>analog_output</t>
  </si>
  <si>
    <t>transformator</t>
  </si>
  <si>
    <t>proportional_valve</t>
  </si>
  <si>
    <t>interface_module</t>
  </si>
  <si>
    <t>limit_switch</t>
  </si>
  <si>
    <t>air_conditioner_panel</t>
  </si>
  <si>
    <t>circuit_breaker_motor_protection</t>
  </si>
  <si>
    <t>control_unit</t>
  </si>
  <si>
    <t>digital_output</t>
  </si>
  <si>
    <t>contactor</t>
  </si>
  <si>
    <t>sensor_angle</t>
  </si>
  <si>
    <t>emergency_switch</t>
  </si>
  <si>
    <t>analog_input</t>
  </si>
  <si>
    <t>mcb_1_phase</t>
  </si>
  <si>
    <t>power_supply</t>
  </si>
  <si>
    <t>sensor_module_cabinet</t>
  </si>
  <si>
    <t>ac_induction_motor</t>
  </si>
  <si>
    <t>double_motor_module</t>
  </si>
  <si>
    <t>control_module_profibus</t>
  </si>
  <si>
    <t>gearbox</t>
  </si>
  <si>
    <t>selenoid_valve</t>
  </si>
  <si>
    <t>nh_fuse</t>
  </si>
  <si>
    <t>proximity_sensor</t>
  </si>
  <si>
    <t>active_line_module</t>
  </si>
  <si>
    <t>sensor_reflex</t>
  </si>
  <si>
    <t>line_reactor</t>
  </si>
  <si>
    <t>output_interface</t>
  </si>
  <si>
    <t>load cap</t>
  </si>
  <si>
    <t>load act</t>
  </si>
  <si>
    <t>JML KASUS</t>
  </si>
  <si>
    <t>NO (S1)</t>
  </si>
  <si>
    <t>YES (S2)</t>
  </si>
  <si>
    <t>ENTROPY</t>
  </si>
  <si>
    <t>SPLIT INFO</t>
  </si>
  <si>
    <t>GAIN RATIO</t>
  </si>
  <si>
    <t>TOTAL</t>
  </si>
  <si>
    <t>PART NAME</t>
  </si>
  <si>
    <t>GAIN INFORMATION</t>
  </si>
  <si>
    <t>LOAD ACTUAL</t>
  </si>
  <si>
    <t>LOAD CAPACITY</t>
  </si>
  <si>
    <t>TEMP ACTUAL</t>
  </si>
  <si>
    <t>LIFETIME PERLU TREATMENT KHUSUS</t>
  </si>
  <si>
    <t>&lt;=4000000</t>
  </si>
  <si>
    <t>&lt;=5000000</t>
  </si>
  <si>
    <t>&lt;=6000000</t>
  </si>
  <si>
    <t>&lt;=7000000</t>
  </si>
  <si>
    <t>&lt;=8000000</t>
  </si>
  <si>
    <t>&lt;=9000000</t>
  </si>
  <si>
    <t>&lt;=10000000</t>
  </si>
  <si>
    <t>&lt;=11000000</t>
  </si>
  <si>
    <t>&lt;=13000000</t>
  </si>
  <si>
    <t>&lt;=14000000</t>
  </si>
  <si>
    <t>&lt;=15000000</t>
  </si>
  <si>
    <t>&lt;=16000000</t>
  </si>
  <si>
    <t>&lt;=17000000</t>
  </si>
  <si>
    <t>&lt;=18000000</t>
  </si>
  <si>
    <t>&lt;=19000000</t>
  </si>
  <si>
    <t>&lt;=20000000</t>
  </si>
  <si>
    <t>&lt;=21000000</t>
  </si>
  <si>
    <t>&lt;=22000000</t>
  </si>
  <si>
    <t>&lt;=23000000</t>
  </si>
  <si>
    <t>&lt;=24000000</t>
  </si>
  <si>
    <t>&lt;=25000000</t>
  </si>
  <si>
    <t>&lt;=26000000</t>
  </si>
  <si>
    <t>&lt;=27000000</t>
  </si>
  <si>
    <t>&lt;=28000000</t>
  </si>
  <si>
    <t>&lt;=30000000</t>
  </si>
  <si>
    <t>&lt;=31000000</t>
  </si>
  <si>
    <t>&gt;4000000</t>
  </si>
  <si>
    <t>&gt;5000000</t>
  </si>
  <si>
    <t>&gt;6000000</t>
  </si>
  <si>
    <t>&gt;7000000</t>
  </si>
  <si>
    <t>&gt;8000000</t>
  </si>
  <si>
    <t>&gt;9000000</t>
  </si>
  <si>
    <t>&gt;10000000</t>
  </si>
  <si>
    <t>&gt;11000000</t>
  </si>
  <si>
    <t>&gt;13000000</t>
  </si>
  <si>
    <t>&gt;14000000</t>
  </si>
  <si>
    <t>&gt;15000000</t>
  </si>
  <si>
    <t>&gt;16000000</t>
  </si>
  <si>
    <t>&gt;17000000</t>
  </si>
  <si>
    <t>&gt;18000000</t>
  </si>
  <si>
    <t>&gt;19000000</t>
  </si>
  <si>
    <t>&gt;20000000</t>
  </si>
  <si>
    <t>&gt;21000000</t>
  </si>
  <si>
    <t>&gt;22000000</t>
  </si>
  <si>
    <t>&gt;23000000</t>
  </si>
  <si>
    <t>&gt;24000000</t>
  </si>
  <si>
    <t>&gt;25000000</t>
  </si>
  <si>
    <t>&gt;26000000</t>
  </si>
  <si>
    <t>&gt;27000000</t>
  </si>
  <si>
    <t>&gt;28000000</t>
  </si>
  <si>
    <t>&gt;30000000</t>
  </si>
  <si>
    <t>&gt;31000000</t>
  </si>
  <si>
    <t>&lt;=3000000</t>
  </si>
  <si>
    <t>&lt;=12000000</t>
  </si>
  <si>
    <t>&lt;=29000000</t>
  </si>
  <si>
    <t>&lt;=32000000</t>
  </si>
  <si>
    <t>&gt;3000000</t>
  </si>
  <si>
    <t>&gt;12000000</t>
  </si>
  <si>
    <t>&gt;29000000</t>
  </si>
  <si>
    <t>&gt;32000000</t>
  </si>
  <si>
    <t>treatment khusus</t>
  </si>
  <si>
    <t>GAIN &lt;&gt;</t>
  </si>
  <si>
    <t>GAIN INFORMATION &lt;&gt;</t>
  </si>
  <si>
    <t>SPLIT INFO&lt;&gt;</t>
  </si>
  <si>
    <t>GAIN&lt;&gt;</t>
  </si>
  <si>
    <t>jika salah satu 0 maka hilangakan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</si>
</sst>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505"/>
  <sheetViews>
    <sheetView tabSelected="1" topLeftCell="AJ28" zoomScale="85" zoomScaleNormal="85" workbookViewId="0">
      <selection activeCell="BD46" sqref="BD46"/>
    </sheetView>
  </sheetViews>
  <sheetFormatPr defaultRowHeight="15" x14ac:dyDescent="0.25"/>
  <cols>
    <col min="1" max="1" width="16.42578125" customWidth="1"/>
    <col min="2" max="2" width="11.140625" bestFit="1" customWidth="1"/>
    <col min="3" max="4" width="9.140625" style="2"/>
    <col min="10" max="10" width="32.42578125" bestFit="1" customWidth="1"/>
    <col min="12" max="12" width="7.7109375" bestFit="1" customWidth="1"/>
    <col min="13" max="13" width="8" bestFit="1" customWidth="1"/>
    <col min="15" max="15" width="19.28515625" bestFit="1" customWidth="1"/>
    <col min="16" max="17" width="12.28515625" bestFit="1" customWidth="1"/>
    <col min="18" max="22" width="12.28515625" style="2" customWidth="1"/>
    <col min="23" max="23" width="13.5703125" bestFit="1" customWidth="1"/>
    <col min="24" max="24" width="11.140625" bestFit="1" customWidth="1"/>
    <col min="25" max="25" width="13.5703125" style="2" bestFit="1" customWidth="1"/>
    <col min="26" max="26" width="10.42578125" bestFit="1" customWidth="1"/>
    <col min="27" max="27" width="12.42578125" style="2" bestFit="1" customWidth="1"/>
    <col min="28" max="28" width="9.7109375" bestFit="1" customWidth="1"/>
    <col min="29" max="29" width="14.85546875" style="2" bestFit="1" customWidth="1"/>
    <col min="30" max="30" width="14.85546875" style="2" customWidth="1"/>
    <col min="31" max="31" width="23.85546875" style="2" bestFit="1" customWidth="1"/>
    <col min="32" max="32" width="14.85546875" style="2" bestFit="1" customWidth="1"/>
    <col min="33" max="33" width="14.85546875" bestFit="1" customWidth="1"/>
    <col min="37" max="38" width="9.140625" style="2"/>
    <col min="41" max="41" width="9.7109375" bestFit="1" customWidth="1"/>
    <col min="42" max="42" width="14.85546875" bestFit="1" customWidth="1"/>
    <col min="43" max="43" width="14.85546875" style="2" bestFit="1" customWidth="1"/>
    <col min="44" max="44" width="20.7109375" bestFit="1" customWidth="1"/>
    <col min="45" max="46" width="14.85546875" bestFit="1" customWidth="1"/>
    <col min="50" max="51" width="9.140625" style="2"/>
    <col min="55" max="55" width="11.140625" bestFit="1" customWidth="1"/>
    <col min="56" max="56" width="14.85546875" style="2" bestFit="1" customWidth="1"/>
    <col min="57" max="57" width="20.7109375" customWidth="1"/>
    <col min="58" max="59" width="14.85546875" bestFit="1" customWidth="1"/>
    <col min="61" max="61" width="33.140625" bestFit="1" customWidth="1"/>
    <col min="63" max="64" width="9.140625" style="2"/>
    <col min="66" max="66" width="12.85546875" bestFit="1" customWidth="1"/>
    <col min="67" max="67" width="8.28515625" bestFit="1" customWidth="1"/>
    <col min="68" max="68" width="9.7109375" bestFit="1" customWidth="1"/>
    <col min="69" max="69" width="11.140625" bestFit="1" customWidth="1"/>
    <col min="70" max="70" width="14.85546875" style="2" bestFit="1" customWidth="1"/>
    <col min="71" max="71" width="20.7109375" bestFit="1" customWidth="1"/>
    <col min="72" max="72" width="12.140625" bestFit="1" customWidth="1"/>
    <col min="73" max="73" width="12.85546875" bestFit="1" customWidth="1"/>
  </cols>
  <sheetData>
    <row r="1" spans="1:75" x14ac:dyDescent="0.25">
      <c r="A1" t="s">
        <v>0</v>
      </c>
      <c r="B1" t="s">
        <v>1</v>
      </c>
      <c r="C1" s="2" t="s">
        <v>47</v>
      </c>
      <c r="D1" s="2" t="s">
        <v>48</v>
      </c>
      <c r="E1" t="s">
        <v>2</v>
      </c>
      <c r="F1" t="s">
        <v>3</v>
      </c>
      <c r="BH1" s="2"/>
      <c r="BJ1" s="2"/>
      <c r="BW1" s="2"/>
    </row>
    <row r="2" spans="1:75" ht="15.75" thickBot="1" x14ac:dyDescent="0.3">
      <c r="A2" t="s">
        <v>4</v>
      </c>
      <c r="B2">
        <v>30277624</v>
      </c>
      <c r="C2" s="2">
        <v>77</v>
      </c>
      <c r="D2" s="2">
        <v>47</v>
      </c>
      <c r="E2">
        <v>43</v>
      </c>
      <c r="F2" t="s">
        <v>5</v>
      </c>
      <c r="BH2" s="2"/>
      <c r="BJ2" s="2"/>
    </row>
    <row r="3" spans="1:75" x14ac:dyDescent="0.25">
      <c r="A3" t="s">
        <v>6</v>
      </c>
      <c r="B3">
        <v>6417721</v>
      </c>
      <c r="C3" s="2">
        <v>87</v>
      </c>
      <c r="D3" s="2">
        <v>14</v>
      </c>
      <c r="E3">
        <v>59</v>
      </c>
      <c r="F3" t="s">
        <v>5</v>
      </c>
      <c r="I3" s="3"/>
      <c r="J3" s="4"/>
      <c r="K3" s="4" t="s">
        <v>49</v>
      </c>
      <c r="L3" s="4" t="s">
        <v>50</v>
      </c>
      <c r="M3" s="4" t="s">
        <v>51</v>
      </c>
      <c r="N3" s="4" t="s">
        <v>52</v>
      </c>
      <c r="O3" s="4" t="s">
        <v>57</v>
      </c>
      <c r="P3" s="4" t="s">
        <v>53</v>
      </c>
      <c r="Q3" s="5" t="s">
        <v>54</v>
      </c>
      <c r="R3" s="7"/>
      <c r="T3" s="3"/>
      <c r="U3" s="4"/>
      <c r="V3" s="4"/>
      <c r="W3" s="4"/>
      <c r="X3" s="4"/>
      <c r="Y3" s="4"/>
      <c r="Z3" s="4" t="s">
        <v>49</v>
      </c>
      <c r="AA3" s="4" t="s">
        <v>50</v>
      </c>
      <c r="AB3" s="4" t="s">
        <v>51</v>
      </c>
      <c r="AC3" s="4" t="s">
        <v>52</v>
      </c>
      <c r="AD3" s="4" t="s">
        <v>123</v>
      </c>
      <c r="AE3" s="4" t="s">
        <v>124</v>
      </c>
      <c r="AF3" s="4" t="s">
        <v>125</v>
      </c>
      <c r="AG3" s="5" t="s">
        <v>54</v>
      </c>
      <c r="AI3" s="3"/>
      <c r="AJ3" s="4"/>
      <c r="AK3" s="4"/>
      <c r="AL3" s="4"/>
      <c r="AM3" s="4" t="s">
        <v>49</v>
      </c>
      <c r="AN3" s="4" t="s">
        <v>50</v>
      </c>
      <c r="AO3" s="4" t="s">
        <v>51</v>
      </c>
      <c r="AP3" s="4" t="s">
        <v>52</v>
      </c>
      <c r="AQ3" s="4" t="s">
        <v>123</v>
      </c>
      <c r="AR3" s="4" t="s">
        <v>57</v>
      </c>
      <c r="AS3" s="4" t="s">
        <v>53</v>
      </c>
      <c r="AT3" s="5" t="s">
        <v>54</v>
      </c>
      <c r="AV3" s="3"/>
      <c r="AW3" s="4"/>
      <c r="AX3" s="4"/>
      <c r="AY3" s="4"/>
      <c r="AZ3" s="4" t="s">
        <v>49</v>
      </c>
      <c r="BA3" s="4" t="s">
        <v>50</v>
      </c>
      <c r="BB3" s="4" t="s">
        <v>51</v>
      </c>
      <c r="BC3" s="4" t="s">
        <v>52</v>
      </c>
      <c r="BD3" s="4" t="s">
        <v>123</v>
      </c>
      <c r="BE3" s="4" t="s">
        <v>57</v>
      </c>
      <c r="BF3" s="4" t="s">
        <v>53</v>
      </c>
      <c r="BG3" s="5" t="s">
        <v>54</v>
      </c>
      <c r="BH3" s="2"/>
      <c r="BI3" s="3"/>
      <c r="BJ3" s="4"/>
      <c r="BK3" s="4"/>
      <c r="BL3" s="4"/>
      <c r="BM3" s="4"/>
      <c r="BN3" s="4" t="s">
        <v>49</v>
      </c>
      <c r="BO3" s="4" t="s">
        <v>50</v>
      </c>
      <c r="BP3" s="4" t="s">
        <v>51</v>
      </c>
      <c r="BQ3" s="4" t="s">
        <v>52</v>
      </c>
      <c r="BR3" s="4" t="s">
        <v>126</v>
      </c>
      <c r="BS3" s="4" t="s">
        <v>57</v>
      </c>
      <c r="BT3" s="4" t="s">
        <v>53</v>
      </c>
      <c r="BU3" s="5" t="s">
        <v>54</v>
      </c>
    </row>
    <row r="4" spans="1:75" x14ac:dyDescent="0.25">
      <c r="A4" t="s">
        <v>7</v>
      </c>
      <c r="B4">
        <v>20159771</v>
      </c>
      <c r="C4" s="2">
        <v>93</v>
      </c>
      <c r="D4" s="2">
        <v>50</v>
      </c>
      <c r="E4">
        <v>145</v>
      </c>
      <c r="F4" t="s">
        <v>8</v>
      </c>
      <c r="I4" s="6" t="s">
        <v>55</v>
      </c>
      <c r="J4" s="7"/>
      <c r="K4" s="7">
        <v>500</v>
      </c>
      <c r="L4" s="7">
        <f>COUNTIF(F2:F501,"No")</f>
        <v>239</v>
      </c>
      <c r="M4" s="7">
        <f>COUNTIF(F2:F501,"Yes")</f>
        <v>261</v>
      </c>
      <c r="N4" s="7">
        <f>(-L4/K4 * IMLOG2(L4/K4))+(-M4/K4*IMLOG2(M4/K4))</f>
        <v>0.99860302023781056</v>
      </c>
      <c r="O4" s="7"/>
      <c r="P4" s="7"/>
      <c r="Q4" s="8"/>
      <c r="R4" s="7"/>
      <c r="T4" s="6"/>
      <c r="U4" s="7"/>
      <c r="V4" s="7"/>
      <c r="W4" s="7"/>
      <c r="X4" s="7" t="s">
        <v>55</v>
      </c>
      <c r="Y4" s="7"/>
      <c r="Z4" s="7"/>
      <c r="AA4" s="7"/>
      <c r="AB4" s="7"/>
      <c r="AC4" s="7"/>
      <c r="AD4" s="7"/>
      <c r="AE4" s="7"/>
      <c r="AF4" s="7"/>
      <c r="AG4" s="8"/>
      <c r="AI4" s="6" t="s">
        <v>55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8"/>
      <c r="AV4" s="6" t="s">
        <v>55</v>
      </c>
      <c r="AW4" s="7"/>
      <c r="AX4" s="7"/>
      <c r="AY4" s="7"/>
      <c r="AZ4" s="7"/>
      <c r="BA4" s="7"/>
      <c r="BB4" s="7"/>
      <c r="BC4" s="7"/>
      <c r="BD4" s="7"/>
      <c r="BE4" s="7"/>
      <c r="BF4" s="7"/>
      <c r="BG4" s="8"/>
      <c r="BH4" s="2"/>
      <c r="BI4" s="6"/>
      <c r="BJ4" s="7" t="s">
        <v>55</v>
      </c>
      <c r="BK4" s="7"/>
      <c r="BL4" s="7"/>
      <c r="BM4" s="7"/>
      <c r="BN4" s="7"/>
      <c r="BO4" s="7"/>
      <c r="BP4" s="7"/>
      <c r="BQ4" s="7"/>
      <c r="BR4" s="7"/>
      <c r="BS4" s="7"/>
      <c r="BT4" s="7"/>
      <c r="BU4" s="8"/>
    </row>
    <row r="5" spans="1:75" x14ac:dyDescent="0.25">
      <c r="A5" t="s">
        <v>9</v>
      </c>
      <c r="B5">
        <v>20004355</v>
      </c>
      <c r="C5" s="2">
        <v>84</v>
      </c>
      <c r="D5" s="2">
        <v>9</v>
      </c>
      <c r="E5">
        <v>51</v>
      </c>
      <c r="F5" t="s">
        <v>5</v>
      </c>
      <c r="I5" s="6" t="s">
        <v>56</v>
      </c>
      <c r="J5" s="7"/>
      <c r="K5" s="7"/>
      <c r="L5" s="7"/>
      <c r="M5" s="7"/>
      <c r="N5" s="7"/>
      <c r="O5" s="7">
        <f>$N$4-O47</f>
        <v>4.4186708230060989E-2</v>
      </c>
      <c r="P5" s="7">
        <f>SUM(P6:P46)</f>
        <v>5.2695901146161388</v>
      </c>
      <c r="Q5" s="8">
        <f>O5/P5</f>
        <v>8.3852267954392413E-3</v>
      </c>
      <c r="R5" s="7"/>
      <c r="T5" s="6"/>
      <c r="U5" s="7"/>
      <c r="V5" s="12" t="s">
        <v>61</v>
      </c>
      <c r="W5" s="12"/>
      <c r="X5" s="12"/>
      <c r="Y5" s="12"/>
      <c r="Z5" s="7"/>
      <c r="AA5" s="7"/>
      <c r="AB5" s="7"/>
      <c r="AC5" s="7"/>
      <c r="AD5" s="7"/>
      <c r="AE5" s="7"/>
      <c r="AF5" s="7"/>
      <c r="AG5" s="8"/>
      <c r="AI5" s="6" t="s">
        <v>59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8"/>
      <c r="AV5" s="6" t="s">
        <v>58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8"/>
      <c r="BH5" s="2"/>
      <c r="BI5" s="6"/>
      <c r="BJ5" s="7" t="s">
        <v>60</v>
      </c>
      <c r="BK5" s="7"/>
      <c r="BL5" s="7"/>
      <c r="BM5" s="7"/>
      <c r="BN5" s="7"/>
      <c r="BO5" s="7"/>
      <c r="BP5" s="7"/>
      <c r="BQ5" s="7"/>
      <c r="BR5" s="7"/>
      <c r="BS5" s="7"/>
      <c r="BT5" s="7"/>
      <c r="BU5" s="8"/>
    </row>
    <row r="6" spans="1:75" x14ac:dyDescent="0.25">
      <c r="A6" t="s">
        <v>6</v>
      </c>
      <c r="B6">
        <v>28153019</v>
      </c>
      <c r="C6" s="2">
        <v>87</v>
      </c>
      <c r="D6" s="2">
        <v>22</v>
      </c>
      <c r="E6">
        <v>72</v>
      </c>
      <c r="F6" t="s">
        <v>8</v>
      </c>
      <c r="I6" s="6"/>
      <c r="J6" s="7" t="s">
        <v>4</v>
      </c>
      <c r="K6" s="7">
        <f>COUNTIF($A$2:$A$501,J6)</f>
        <v>8</v>
      </c>
      <c r="L6" s="7">
        <f t="shared" ref="L6:L46" si="0">COUNTIFS($A$2:$A$501,J6, $F$2:$F$501,"No")</f>
        <v>6</v>
      </c>
      <c r="M6" s="7">
        <f t="shared" ref="M6:M46" si="1">COUNTIFS($A$2:$A$501,J6, $F$2:$F$501,"Yes")</f>
        <v>2</v>
      </c>
      <c r="N6" s="7">
        <f>(-L6/K6 * IMLOG2(L6/K6))+(-M6/K6*IMLOG2(M6/K6))</f>
        <v>0.81127812445913294</v>
      </c>
      <c r="O6" s="7">
        <f>K6/$K$4*N6</f>
        <v>1.2980449991346127E-2</v>
      </c>
      <c r="P6" s="7">
        <f>(-K6/$K$4*IMLOG2(K6/$K$4))</f>
        <v>9.5452548554593439E-2</v>
      </c>
      <c r="Q6" s="8"/>
      <c r="R6" s="7"/>
      <c r="T6" s="6">
        <v>2726191</v>
      </c>
      <c r="U6" s="7">
        <f>ROUND(T6,-6)</f>
        <v>3000000</v>
      </c>
      <c r="V6" s="7">
        <v>3000000</v>
      </c>
      <c r="W6" s="7" t="str">
        <f>"&lt;="&amp;V6</f>
        <v>&lt;=3000000</v>
      </c>
      <c r="X6" s="7"/>
      <c r="Y6" s="7" t="s">
        <v>114</v>
      </c>
      <c r="Z6" s="7">
        <f>COUNTIF($B$2:$B$501,"&lt;="&amp;V6)</f>
        <v>10</v>
      </c>
      <c r="AA6" s="7">
        <f>COUNTIFS($B$2:$B$501,"&lt;="&amp;V6, $F$2:$F$501,"No")</f>
        <v>4</v>
      </c>
      <c r="AB6" s="7">
        <f>COUNTIFS($B$2:$B$501,"&lt;="&amp;V6, $F$2:$F$501,"Yes")</f>
        <v>6</v>
      </c>
      <c r="AC6" s="7">
        <f>(-AA6/Z6 * IMLOG2(AA6/Z6))+(-AB6/Z6*IMLOG2(AB6/Z6))</f>
        <v>0.97095059445466747</v>
      </c>
      <c r="AD6" s="7">
        <f>(Z6/$K$4*AC6)+(Z37/$K$4*AC37)</f>
        <v>0.99824097442804494</v>
      </c>
      <c r="AE6" s="7">
        <f>$N$4-AD6</f>
        <v>3.6204580976562095E-4</v>
      </c>
      <c r="AF6" s="7">
        <f>(-Z6/$K$4*IMLOG2(Z6/$K$4))+(-Z37/$K$4*IMLOG2(Z37/$K$4))</f>
        <v>0.14144054254182076</v>
      </c>
      <c r="AG6" s="8">
        <f>AE6/AF6</f>
        <v>2.5597032029099592E-3</v>
      </c>
      <c r="AI6" s="6">
        <v>77</v>
      </c>
      <c r="AJ6" s="7">
        <f>ROUND(AI6,-1)</f>
        <v>80</v>
      </c>
      <c r="AK6" s="7">
        <v>10</v>
      </c>
      <c r="AL6" s="7" t="str">
        <f>"&lt;="&amp;AK6</f>
        <v>&lt;=10</v>
      </c>
      <c r="AM6" s="7">
        <f>COUNTIF($C$2:$C$501,"&lt;="&amp;AK6)</f>
        <v>9</v>
      </c>
      <c r="AN6" s="7">
        <f>COUNTIFS($C$2:$C$501,"&lt;="&amp;AK6, $F$2:$F$501,"No")</f>
        <v>6</v>
      </c>
      <c r="AO6" s="7">
        <f>COUNTIFS($C$2:$C$501,"&lt;="&amp;AK6, $F$2:$F$501,"Yes")</f>
        <v>3</v>
      </c>
      <c r="AP6" s="7">
        <f>(-AN6/AM6 * IMLOG2(AN6/AM6))+(-AO6/AM6*IMLOG2(AO6/AM6))</f>
        <v>0.91829583405449056</v>
      </c>
      <c r="AQ6" s="7">
        <f>(AM6/$K$4*AP6)+(AM17/$K$4*AP17)</f>
        <v>0.99669210626271443</v>
      </c>
      <c r="AR6" s="7">
        <f>$N$4-AQ6</f>
        <v>1.910913975096129E-3</v>
      </c>
      <c r="AS6" s="7">
        <f>(-AM6/$K$4*IMLOG2(AM6/$K$4))+(-AM17/$K$4*IMLOG2(AM17/$K$4))</f>
        <v>0.13005884617909694</v>
      </c>
      <c r="AT6" s="8">
        <f>AR6/AS6</f>
        <v>1.4692687435230001E-2</v>
      </c>
      <c r="AV6" s="6">
        <v>47</v>
      </c>
      <c r="AW6" s="7">
        <f>ROUND(AV6,-1)</f>
        <v>50</v>
      </c>
      <c r="AX6" s="7">
        <v>10</v>
      </c>
      <c r="AY6" s="7" t="str">
        <f>"&lt;="&amp;AX6</f>
        <v>&lt;=10</v>
      </c>
      <c r="AZ6" s="7">
        <f t="shared" ref="AZ6:AZ14" si="2">COUNTIF($D$2:$D$501,"&lt;="&amp;AX6)</f>
        <v>80</v>
      </c>
      <c r="BA6" s="7">
        <f>COUNTIFS($D$2:$D$501,"&lt;="&amp;AX6, $F$2:$F$501,"No")</f>
        <v>43</v>
      </c>
      <c r="BB6" s="7">
        <f>COUNTIFS($D$2:$D$501,"&lt;="&amp;AX6, $F$2:$F$501,"Yes")</f>
        <v>37</v>
      </c>
      <c r="BC6" s="7">
        <f>(-BA6/AZ6 * IMLOG2(BA6/AZ6))+(-BB6/AZ6*IMLOG2(BB6/AZ6))</f>
        <v>0.99593860763159459</v>
      </c>
      <c r="BD6" s="7">
        <f>(AZ6/$K$4*BC6)+(AZ16/$K$4*BC16)</f>
        <v>0.99665514808562838</v>
      </c>
      <c r="BE6" s="7">
        <f>$N$4-BD6</f>
        <v>1.9478721521821729E-3</v>
      </c>
      <c r="BF6" s="7">
        <f>(-AZ6/$K$4*IMLOG2(AZ6/$K$4))+(-AZ16/$K$4*IMLOG2(AZ16/$K$4))</f>
        <v>0.63430955464056749</v>
      </c>
      <c r="BG6" s="8">
        <f>BE6/BF6</f>
        <v>3.0708541877253258E-3</v>
      </c>
      <c r="BH6" s="2"/>
      <c r="BI6" s="6"/>
      <c r="BJ6" s="7">
        <v>43</v>
      </c>
      <c r="BK6" s="7">
        <f>ROUND(BJ6,-1)</f>
        <v>40</v>
      </c>
      <c r="BL6" s="7">
        <v>30</v>
      </c>
      <c r="BM6" s="7" t="str">
        <f>"&lt;="&amp;BL6</f>
        <v>&lt;=30</v>
      </c>
      <c r="BN6" s="7">
        <f>COUNTIF($E$2:$E$501,"&lt;="&amp;BL6)</f>
        <v>3</v>
      </c>
      <c r="BO6" s="7">
        <f>COUNTIFS($E$2:$E$501,"&lt;="&amp;BL6, $F$2:$F$501,"No")</f>
        <v>2</v>
      </c>
      <c r="BP6" s="7">
        <f>COUNTIFS($E$2:$E$501,"&lt;="&amp;BL6, $F$2:$F$501,"Yes")</f>
        <v>1</v>
      </c>
      <c r="BQ6" s="7">
        <f>(-BO6/BN6 * IMLOG2(BO6/BN6))+(-BP6/BN6*IMLOG2(BP6/BN6))</f>
        <v>0.91829583405449056</v>
      </c>
      <c r="BR6" s="7">
        <f>(BN6/$K$4*BQ6)+(BN20/$K$4*BQ20)</f>
        <v>0.99797364156466983</v>
      </c>
      <c r="BS6" s="7">
        <f>$N$4-BR6</f>
        <v>6.293786731407236E-4</v>
      </c>
      <c r="BT6" s="7">
        <f>(-BN6/$K$4*IMLOG2(BN6/$K$4))+(-BN20/$K$4*IMLOG2(BN20/$K$4))</f>
        <v>5.2915080344847654E-2</v>
      </c>
      <c r="BU6" s="8">
        <f>BS6/BT6</f>
        <v>1.1894126760066542E-2</v>
      </c>
    </row>
    <row r="7" spans="1:75" x14ac:dyDescent="0.25">
      <c r="A7" t="s">
        <v>10</v>
      </c>
      <c r="B7">
        <v>10996733</v>
      </c>
      <c r="C7" s="2">
        <v>38</v>
      </c>
      <c r="D7" s="2">
        <v>20</v>
      </c>
      <c r="E7">
        <v>148</v>
      </c>
      <c r="F7" t="s">
        <v>5</v>
      </c>
      <c r="I7" s="6"/>
      <c r="J7" s="7" t="s">
        <v>6</v>
      </c>
      <c r="K7" s="7">
        <f>COUNTIF($A$2:$A$501,J7)</f>
        <v>14</v>
      </c>
      <c r="L7" s="7">
        <f t="shared" si="0"/>
        <v>7</v>
      </c>
      <c r="M7" s="7">
        <f t="shared" si="1"/>
        <v>7</v>
      </c>
      <c r="N7" s="7">
        <f t="shared" ref="N7:N45" si="3">(-L7/K7 * IMLOG2(L7/K7))+(-M7/K7*IMLOG2(M7/K7))</f>
        <v>1</v>
      </c>
      <c r="O7" s="7">
        <f t="shared" ref="O7:O46" si="4">K7/$K$4*N7</f>
        <v>2.8000000000000001E-2</v>
      </c>
      <c r="P7" s="7">
        <f t="shared" ref="P7:P46" si="5">(-K7/$K$4*IMLOG2(K7/$K$4))</f>
        <v>0.14443602215292545</v>
      </c>
      <c r="Q7" s="8"/>
      <c r="R7" s="7"/>
      <c r="T7" s="6">
        <v>2737932</v>
      </c>
      <c r="U7" s="7">
        <f>ROUND(T7,-6)</f>
        <v>3000000</v>
      </c>
      <c r="V7" s="7">
        <v>4000000</v>
      </c>
      <c r="W7" s="7" t="str">
        <f>"&lt;="&amp;V7</f>
        <v>&lt;=4000000</v>
      </c>
      <c r="X7" s="7"/>
      <c r="Y7" s="7" t="s">
        <v>62</v>
      </c>
      <c r="Z7" s="7">
        <f t="shared" ref="Z7:Z34" si="6">COUNTIF($B$2:$B$501,"&lt;="&amp;V7)</f>
        <v>25</v>
      </c>
      <c r="AA7" s="7">
        <f t="shared" ref="AA7:AA34" si="7">COUNTIFS($B$2:$B$501,"&lt;="&amp;V7, $F$2:$F$501,"No")</f>
        <v>13</v>
      </c>
      <c r="AB7" s="7">
        <f t="shared" ref="AB7:AB34" si="8">COUNTIFS($B$2:$B$501,"&lt;="&amp;V7, $F$2:$F$501,"Yes")</f>
        <v>12</v>
      </c>
      <c r="AC7" s="7">
        <f t="shared" ref="AC7:AC65" si="9">(-AA7/Z7 * IMLOG2(AA7/Z7))+(-AB7/Z7*IMLOG2(AB7/Z7))</f>
        <v>0.99884553599520287</v>
      </c>
      <c r="AD7" s="7">
        <f t="shared" ref="AD7:AD34" si="10">(Z7/$K$4*AC7)+(Z38/$K$4*AC38)</f>
        <v>0.99833494167558479</v>
      </c>
      <c r="AE7" s="7">
        <f t="shared" ref="AE7:AE34" si="11">$N$4-AD7</f>
        <v>2.6807856222577087E-4</v>
      </c>
      <c r="AF7" s="7">
        <f t="shared" ref="AF7:AF34" si="12">(-Z7/$K$4*IMLOG2(Z7/$K$4))+(-Z38/$K$4*IMLOG2(Z38/$K$4))</f>
        <v>0.28639695711595603</v>
      </c>
      <c r="AG7" s="8">
        <f t="shared" ref="AG7:AG34" si="13">AE7/AF7</f>
        <v>9.3603844442115205E-4</v>
      </c>
      <c r="AI7" s="6">
        <v>87</v>
      </c>
      <c r="AJ7" s="7">
        <f t="shared" ref="AJ7:AJ70" si="14">ROUND(AI7,-1)</f>
        <v>90</v>
      </c>
      <c r="AK7" s="7">
        <v>20</v>
      </c>
      <c r="AL7" s="7" t="str">
        <f t="shared" ref="AL7:AL14" si="15">"&lt;="&amp;AK7</f>
        <v>&lt;=20</v>
      </c>
      <c r="AM7" s="7">
        <f t="shared" ref="AM7:AM14" si="16">COUNTIF($C$2:$C$501,"&lt;="&amp;AK7)</f>
        <v>24</v>
      </c>
      <c r="AN7" s="7">
        <f t="shared" ref="AN7:AN14" si="17">COUNTIFS($C$2:$C$501,"&lt;="&amp;AK7, $F$2:$F$501,"No")</f>
        <v>16</v>
      </c>
      <c r="AO7" s="7">
        <f t="shared" ref="AO7:AO14" si="18">COUNTIFS($C$2:$C$501,"&lt;="&amp;AK7, $F$2:$F$501,"Yes")</f>
        <v>8</v>
      </c>
      <c r="AP7" s="7">
        <f t="shared" ref="AP7:AP14" si="19">(-AN7/AM7 * IMLOG2(AN7/AM7))+(-AO7/AM7*IMLOG2(AO7/AM7))</f>
        <v>0.91829583405449056</v>
      </c>
      <c r="AQ7" s="7">
        <f t="shared" ref="AQ7:AQ14" si="20">(AM7/$K$4*AP7)+(AM18/$K$4*AP18)</f>
        <v>0.99334860654400137</v>
      </c>
      <c r="AR7" s="7">
        <f t="shared" ref="AR7:AR14" si="21">$N$4-AQ7</f>
        <v>5.2544136938091901E-3</v>
      </c>
      <c r="AS7" s="7">
        <f t="shared" ref="AS7:AS14" si="22">(-AM7/$K$4*IMLOG2(AM7/$K$4))+(-AM18/$K$4*IMLOG2(AM18/$K$4))</f>
        <v>0.27783957395830933</v>
      </c>
      <c r="AT7" s="8">
        <f t="shared" ref="AT7:AT14" si="23">AR7/AS7</f>
        <v>1.8911682086719693E-2</v>
      </c>
      <c r="AV7" s="6">
        <v>14</v>
      </c>
      <c r="AW7" s="7">
        <f t="shared" ref="AW7:AW70" si="24">ROUND(AV7,-1)</f>
        <v>10</v>
      </c>
      <c r="AX7" s="7">
        <v>20</v>
      </c>
      <c r="AY7" s="7" t="str">
        <f>"&lt;="&amp;AX7</f>
        <v>&lt;=20</v>
      </c>
      <c r="AZ7" s="7">
        <f t="shared" si="2"/>
        <v>174</v>
      </c>
      <c r="BA7" s="7">
        <f t="shared" ref="BA7:BA14" si="25">COUNTIFS($D$2:$D$501,"&lt;="&amp;AX7, $F$2:$F$501,"No")</f>
        <v>91</v>
      </c>
      <c r="BB7" s="7">
        <f t="shared" ref="BB7:BB14" si="26">COUNTIFS($D$2:$D$501,"&lt;="&amp;AX7, $F$2:$F$501,"Yes")</f>
        <v>83</v>
      </c>
      <c r="BC7" s="7">
        <f t="shared" ref="BC7:BC14" si="27">(-BA7/AZ7 * IMLOG2(BA7/AZ7))+(-BB7/AZ7*IMLOG2(BB7/AZ7))</f>
        <v>0.99847461619426614</v>
      </c>
      <c r="BD7" s="7">
        <f t="shared" ref="BD7:BD14" si="28">(AZ7/$K$4*BC7)+(AZ17/$K$4*BC17)</f>
        <v>0.99548062534406112</v>
      </c>
      <c r="BE7" s="7">
        <f t="shared" ref="BE7:BE14" si="29">$N$4-BD7</f>
        <v>3.1223948937494361E-3</v>
      </c>
      <c r="BF7" s="7">
        <f t="shared" ref="BF7:BF14" si="30">(-AZ7/$K$4*IMLOG2(AZ7/$K$4))+(-AZ17/$K$4*IMLOG2(AZ17/$K$4))</f>
        <v>0.93226919154806787</v>
      </c>
      <c r="BG7" s="8">
        <f t="shared" ref="BG7:BG14" si="31">BE7/BF7</f>
        <v>3.349241744827567E-3</v>
      </c>
      <c r="BH7" s="2"/>
      <c r="BI7" s="6"/>
      <c r="BJ7" s="7">
        <v>59</v>
      </c>
      <c r="BK7" s="7">
        <f t="shared" ref="BK7:BL70" si="32">ROUND(BJ7,-1)</f>
        <v>60</v>
      </c>
      <c r="BL7" s="7">
        <v>40</v>
      </c>
      <c r="BM7" s="7" t="str">
        <f t="shared" ref="BM7:BM18" si="33">"&lt;="&amp;BL7</f>
        <v>&lt;=40</v>
      </c>
      <c r="BN7" s="7">
        <f t="shared" ref="BN7:BN20" si="34">COUNTIF($E$2:$E$501,"&lt;="&amp;BL7)</f>
        <v>35</v>
      </c>
      <c r="BO7" s="7">
        <f t="shared" ref="BO7:BO17" si="35">COUNTIFS($E$2:$E$501,"&lt;="&amp;BL7, $F$2:$F$501,"No")</f>
        <v>18</v>
      </c>
      <c r="BP7" s="7">
        <f t="shared" ref="BP7:BP17" si="36">COUNTIFS($E$2:$E$501,"&lt;="&amp;BL7, $F$2:$F$501,"Yes")</f>
        <v>17</v>
      </c>
      <c r="BQ7" s="7">
        <f t="shared" ref="BQ7:BQ17" si="37">(-BO7/BN7 * IMLOG2(BO7/BN7))+(-BP7/BN7*IMLOG2(BP7/BN7))</f>
        <v>0.99941106473875652</v>
      </c>
      <c r="BR7" s="7">
        <f t="shared" ref="BR7:BR17" si="38">(BN7/$K$4*BQ7)+(BN21/$K$4*BQ21)</f>
        <v>0.99831684512572672</v>
      </c>
      <c r="BS7" s="7">
        <f t="shared" ref="BS7:BS17" si="39">$N$4-BR7</f>
        <v>2.8617511208384183E-4</v>
      </c>
      <c r="BT7" s="7">
        <f t="shared" ref="BT7:BT17" si="40">(-BN7/$K$4*IMLOG2(BN7/$K$4))+(-BN21/$K$4*IMLOG2(BN21/$K$4))</f>
        <v>0.36592365090022294</v>
      </c>
      <c r="BU7" s="8">
        <f t="shared" ref="BU7:BU17" si="41">BS7/BT7</f>
        <v>7.8206235475572938E-4</v>
      </c>
    </row>
    <row r="8" spans="1:75" x14ac:dyDescent="0.25">
      <c r="A8" t="s">
        <v>11</v>
      </c>
      <c r="B8">
        <v>16908911</v>
      </c>
      <c r="C8" s="2">
        <v>75</v>
      </c>
      <c r="D8" s="2">
        <v>46</v>
      </c>
      <c r="E8">
        <v>109</v>
      </c>
      <c r="F8" t="s">
        <v>5</v>
      </c>
      <c r="I8" s="6"/>
      <c r="J8" s="7" t="s">
        <v>7</v>
      </c>
      <c r="K8" s="7">
        <f t="shared" ref="K8:K17" si="42">COUNTIF($A$2:$A$501,J8)</f>
        <v>11</v>
      </c>
      <c r="L8" s="7">
        <f t="shared" si="0"/>
        <v>3</v>
      </c>
      <c r="M8" s="7">
        <f t="shared" si="1"/>
        <v>8</v>
      </c>
      <c r="N8" s="7">
        <f t="shared" si="3"/>
        <v>0.84535093662243588</v>
      </c>
      <c r="O8" s="7">
        <f t="shared" si="4"/>
        <v>1.8597720605693587E-2</v>
      </c>
      <c r="P8" s="7">
        <f t="shared" si="5"/>
        <v>0.12113975865254537</v>
      </c>
      <c r="Q8" s="8"/>
      <c r="R8" s="7"/>
      <c r="T8" s="6">
        <v>2768450</v>
      </c>
      <c r="U8" s="7">
        <f>ROUND(T8,-6)</f>
        <v>3000000</v>
      </c>
      <c r="V8" s="7">
        <v>5000000</v>
      </c>
      <c r="W8" s="7" t="str">
        <f>"&lt;="&amp;V8</f>
        <v>&lt;=5000000</v>
      </c>
      <c r="X8" s="7"/>
      <c r="Y8" s="7" t="s">
        <v>63</v>
      </c>
      <c r="Z8" s="7">
        <f t="shared" si="6"/>
        <v>50</v>
      </c>
      <c r="AA8" s="7">
        <f t="shared" si="7"/>
        <v>26</v>
      </c>
      <c r="AB8" s="7">
        <f t="shared" si="8"/>
        <v>24</v>
      </c>
      <c r="AC8" s="7">
        <f t="shared" si="9"/>
        <v>0.99884553599520287</v>
      </c>
      <c r="AD8" s="7">
        <f t="shared" si="10"/>
        <v>0.99803702750087231</v>
      </c>
      <c r="AE8" s="7">
        <f t="shared" si="11"/>
        <v>5.6599273693824781E-4</v>
      </c>
      <c r="AF8" s="7">
        <f t="shared" si="12"/>
        <v>0.468995593589281</v>
      </c>
      <c r="AG8" s="8">
        <f t="shared" si="13"/>
        <v>1.2068188799102264E-3</v>
      </c>
      <c r="AI8" s="6">
        <v>93</v>
      </c>
      <c r="AJ8" s="7">
        <f t="shared" si="14"/>
        <v>90</v>
      </c>
      <c r="AK8" s="7">
        <v>30</v>
      </c>
      <c r="AL8" s="7" t="str">
        <f t="shared" si="15"/>
        <v>&lt;=30</v>
      </c>
      <c r="AM8" s="7">
        <f t="shared" si="16"/>
        <v>45</v>
      </c>
      <c r="AN8" s="7">
        <f t="shared" si="17"/>
        <v>26</v>
      </c>
      <c r="AO8" s="7">
        <f t="shared" si="18"/>
        <v>19</v>
      </c>
      <c r="AP8" s="7">
        <f t="shared" si="19"/>
        <v>0.98247408683864146</v>
      </c>
      <c r="AQ8" s="7">
        <f t="shared" si="20"/>
        <v>0.99575425168668008</v>
      </c>
      <c r="AR8" s="7">
        <f t="shared" si="21"/>
        <v>2.8487685511304761E-3</v>
      </c>
      <c r="AS8" s="7">
        <f t="shared" si="22"/>
        <v>0.43646981706410237</v>
      </c>
      <c r="AT8" s="8">
        <f t="shared" si="23"/>
        <v>6.5268397487198756E-3</v>
      </c>
      <c r="AV8" s="6">
        <v>50</v>
      </c>
      <c r="AW8" s="7">
        <f t="shared" si="24"/>
        <v>50</v>
      </c>
      <c r="AX8" s="7">
        <v>30</v>
      </c>
      <c r="AY8" s="7" t="str">
        <f>"&lt;="&amp;AX8</f>
        <v>&lt;=30</v>
      </c>
      <c r="AZ8" s="7">
        <f t="shared" si="2"/>
        <v>250</v>
      </c>
      <c r="BA8" s="7">
        <f t="shared" si="25"/>
        <v>131</v>
      </c>
      <c r="BB8" s="7">
        <f t="shared" si="26"/>
        <v>119</v>
      </c>
      <c r="BC8" s="7">
        <f t="shared" si="27"/>
        <v>0.99833737652188037</v>
      </c>
      <c r="BD8" s="7">
        <f t="shared" si="28"/>
        <v>0.99247694818534515</v>
      </c>
      <c r="BE8" s="7">
        <f t="shared" si="29"/>
        <v>6.1260720524654033E-3</v>
      </c>
      <c r="BF8" s="7">
        <f t="shared" si="30"/>
        <v>1</v>
      </c>
      <c r="BG8" s="8">
        <f t="shared" si="31"/>
        <v>6.1260720524654033E-3</v>
      </c>
      <c r="BH8" s="2"/>
      <c r="BI8" s="6"/>
      <c r="BJ8" s="7">
        <v>145</v>
      </c>
      <c r="BK8" s="7">
        <f t="shared" si="32"/>
        <v>150</v>
      </c>
      <c r="BL8" s="7">
        <v>50</v>
      </c>
      <c r="BM8" s="7" t="str">
        <f t="shared" si="33"/>
        <v>&lt;=50</v>
      </c>
      <c r="BN8" s="7">
        <f t="shared" si="34"/>
        <v>84</v>
      </c>
      <c r="BO8" s="7">
        <f t="shared" si="35"/>
        <v>37</v>
      </c>
      <c r="BP8" s="7">
        <f t="shared" si="36"/>
        <v>47</v>
      </c>
      <c r="BQ8" s="7">
        <f t="shared" si="37"/>
        <v>0.98975253519399709</v>
      </c>
      <c r="BR8" s="7">
        <f t="shared" si="38"/>
        <v>0.99777896219456519</v>
      </c>
      <c r="BS8" s="7">
        <f t="shared" si="39"/>
        <v>8.2405804324536813E-4</v>
      </c>
      <c r="BT8" s="7">
        <f t="shared" si="40"/>
        <v>0.65310911214186729</v>
      </c>
      <c r="BU8" s="8">
        <f t="shared" si="41"/>
        <v>1.2617463574239147E-3</v>
      </c>
    </row>
    <row r="9" spans="1:75" x14ac:dyDescent="0.25">
      <c r="A9" t="s">
        <v>12</v>
      </c>
      <c r="B9">
        <v>8584176</v>
      </c>
      <c r="C9" s="2">
        <v>31</v>
      </c>
      <c r="D9" s="2">
        <v>5</v>
      </c>
      <c r="E9">
        <v>59</v>
      </c>
      <c r="F9" t="s">
        <v>8</v>
      </c>
      <c r="I9" s="6"/>
      <c r="J9" s="7" t="s">
        <v>9</v>
      </c>
      <c r="K9" s="7">
        <f t="shared" si="42"/>
        <v>16</v>
      </c>
      <c r="L9" s="7">
        <f t="shared" si="0"/>
        <v>7</v>
      </c>
      <c r="M9" s="7">
        <f t="shared" si="1"/>
        <v>9</v>
      </c>
      <c r="N9" s="7">
        <f t="shared" si="3"/>
        <v>0.98869940828849945</v>
      </c>
      <c r="O9" s="7">
        <f t="shared" si="4"/>
        <v>3.163838106523198E-2</v>
      </c>
      <c r="P9" s="7">
        <f t="shared" si="5"/>
        <v>0.15890509710918688</v>
      </c>
      <c r="Q9" s="8"/>
      <c r="R9" s="7"/>
      <c r="T9" s="6">
        <v>2779713</v>
      </c>
      <c r="U9" s="7">
        <f>ROUND(T9,-6)</f>
        <v>3000000</v>
      </c>
      <c r="V9" s="7">
        <v>6000000</v>
      </c>
      <c r="W9" s="7" t="str">
        <f>"&lt;="&amp;V9</f>
        <v>&lt;=6000000</v>
      </c>
      <c r="X9" s="7"/>
      <c r="Y9" s="7" t="s">
        <v>64</v>
      </c>
      <c r="Z9" s="7">
        <f t="shared" si="6"/>
        <v>69</v>
      </c>
      <c r="AA9" s="7">
        <f t="shared" si="7"/>
        <v>34</v>
      </c>
      <c r="AB9" s="7">
        <f t="shared" si="8"/>
        <v>35</v>
      </c>
      <c r="AC9" s="7">
        <f t="shared" si="9"/>
        <v>0.99984848292910622</v>
      </c>
      <c r="AD9" s="7">
        <f t="shared" si="10"/>
        <v>0.99850233777012043</v>
      </c>
      <c r="AE9" s="7">
        <f t="shared" si="11"/>
        <v>1.0068246769012745E-4</v>
      </c>
      <c r="AF9" s="7">
        <f t="shared" si="12"/>
        <v>0.57897693069189748</v>
      </c>
      <c r="AG9" s="8">
        <f t="shared" si="13"/>
        <v>1.7389720099867954E-4</v>
      </c>
      <c r="AI9" s="6">
        <v>84</v>
      </c>
      <c r="AJ9" s="7">
        <f t="shared" si="14"/>
        <v>80</v>
      </c>
      <c r="AK9" s="7">
        <v>40</v>
      </c>
      <c r="AL9" s="7" t="str">
        <f t="shared" si="15"/>
        <v>&lt;=40</v>
      </c>
      <c r="AM9" s="7">
        <f t="shared" si="16"/>
        <v>91</v>
      </c>
      <c r="AN9" s="7">
        <f t="shared" si="17"/>
        <v>44</v>
      </c>
      <c r="AO9" s="7">
        <f t="shared" si="18"/>
        <v>47</v>
      </c>
      <c r="AP9" s="7">
        <f t="shared" si="19"/>
        <v>0.99921587922188326</v>
      </c>
      <c r="AQ9" s="7">
        <f t="shared" si="20"/>
        <v>0.99858345042269492</v>
      </c>
      <c r="AR9" s="7">
        <f t="shared" si="21"/>
        <v>1.9569815115638711E-5</v>
      </c>
      <c r="AS9" s="7">
        <f t="shared" si="22"/>
        <v>0.68443280719957345</v>
      </c>
      <c r="AT9" s="8">
        <f t="shared" si="23"/>
        <v>2.859274849157305E-5</v>
      </c>
      <c r="AV9" s="6">
        <v>9</v>
      </c>
      <c r="AW9" s="7">
        <f t="shared" si="24"/>
        <v>10</v>
      </c>
      <c r="AX9" s="7">
        <v>40</v>
      </c>
      <c r="AY9" s="7" t="str">
        <f>"&lt;="&amp;AX9</f>
        <v>&lt;=40</v>
      </c>
      <c r="AZ9" s="7">
        <f t="shared" si="2"/>
        <v>320</v>
      </c>
      <c r="BA9" s="7">
        <f t="shared" si="25"/>
        <v>157</v>
      </c>
      <c r="BB9" s="7">
        <f t="shared" si="26"/>
        <v>163</v>
      </c>
      <c r="BC9" s="7">
        <f t="shared" si="27"/>
        <v>0.99974638640095514</v>
      </c>
      <c r="BD9" s="7">
        <f t="shared" si="28"/>
        <v>0.99778314377134758</v>
      </c>
      <c r="BE9" s="7">
        <f t="shared" si="29"/>
        <v>8.1987646646297652E-4</v>
      </c>
      <c r="BF9" s="7">
        <f t="shared" si="30"/>
        <v>0.94268318925549166</v>
      </c>
      <c r="BG9" s="8">
        <f t="shared" si="31"/>
        <v>8.6972641053511851E-4</v>
      </c>
      <c r="BH9" s="2"/>
      <c r="BI9" s="6"/>
      <c r="BJ9" s="7">
        <v>51</v>
      </c>
      <c r="BK9" s="7">
        <f t="shared" si="32"/>
        <v>50</v>
      </c>
      <c r="BL9" s="7">
        <v>60</v>
      </c>
      <c r="BM9" s="7" t="str">
        <f t="shared" si="33"/>
        <v>&lt;=60</v>
      </c>
      <c r="BN9" s="7">
        <f t="shared" si="34"/>
        <v>132</v>
      </c>
      <c r="BO9" s="7">
        <f t="shared" si="35"/>
        <v>57</v>
      </c>
      <c r="BP9" s="7">
        <f t="shared" si="36"/>
        <v>75</v>
      </c>
      <c r="BQ9" s="7">
        <f t="shared" si="37"/>
        <v>0.98654463000556403</v>
      </c>
      <c r="BR9" s="7">
        <f t="shared" si="38"/>
        <v>0.99638505521491871</v>
      </c>
      <c r="BS9" s="7">
        <f t="shared" si="39"/>
        <v>2.2179650228918435E-3</v>
      </c>
      <c r="BT9" s="7">
        <f t="shared" si="40"/>
        <v>0.83272263749349285</v>
      </c>
      <c r="BU9" s="8">
        <f t="shared" si="41"/>
        <v>2.6635099407984757E-3</v>
      </c>
    </row>
    <row r="10" spans="1:75" x14ac:dyDescent="0.25">
      <c r="A10" t="s">
        <v>13</v>
      </c>
      <c r="B10">
        <v>10492189</v>
      </c>
      <c r="C10" s="2">
        <v>57</v>
      </c>
      <c r="D10" s="2">
        <v>39</v>
      </c>
      <c r="E10">
        <v>51</v>
      </c>
      <c r="F10" t="s">
        <v>5</v>
      </c>
      <c r="I10" s="6"/>
      <c r="J10" s="7" t="s">
        <v>10</v>
      </c>
      <c r="K10" s="7">
        <f t="shared" si="42"/>
        <v>10</v>
      </c>
      <c r="L10" s="7">
        <f t="shared" si="0"/>
        <v>1</v>
      </c>
      <c r="M10" s="7">
        <f t="shared" si="1"/>
        <v>9</v>
      </c>
      <c r="N10" s="7">
        <f t="shared" si="3"/>
        <v>0.468995593589281</v>
      </c>
      <c r="O10" s="7">
        <f t="shared" si="4"/>
        <v>9.3799118717856206E-3</v>
      </c>
      <c r="P10" s="7">
        <f t="shared" si="5"/>
        <v>0.1128771237954946</v>
      </c>
      <c r="Q10" s="8"/>
      <c r="R10" s="7"/>
      <c r="T10" s="6">
        <v>2825525</v>
      </c>
      <c r="U10" s="7">
        <f>ROUND(T10,-6)</f>
        <v>3000000</v>
      </c>
      <c r="V10" s="7">
        <v>7000000</v>
      </c>
      <c r="W10" s="7" t="str">
        <f>"&lt;="&amp;V10</f>
        <v>&lt;=7000000</v>
      </c>
      <c r="X10" s="7"/>
      <c r="Y10" s="7" t="s">
        <v>65</v>
      </c>
      <c r="Z10" s="7">
        <f t="shared" si="6"/>
        <v>83</v>
      </c>
      <c r="AA10" s="7">
        <f t="shared" si="7"/>
        <v>39</v>
      </c>
      <c r="AB10" s="7">
        <f t="shared" si="8"/>
        <v>44</v>
      </c>
      <c r="AC10" s="7">
        <f t="shared" si="9"/>
        <v>0.99738066320633922</v>
      </c>
      <c r="AD10" s="7">
        <f t="shared" si="10"/>
        <v>0.99856505955430819</v>
      </c>
      <c r="AE10" s="7">
        <f t="shared" si="11"/>
        <v>3.7960683502369363E-5</v>
      </c>
      <c r="AF10" s="7">
        <f t="shared" si="12"/>
        <v>0.64847215880564812</v>
      </c>
      <c r="AG10" s="8">
        <f t="shared" si="13"/>
        <v>5.8538648092903645E-5</v>
      </c>
      <c r="AI10" s="6">
        <v>87</v>
      </c>
      <c r="AJ10" s="7">
        <f t="shared" si="14"/>
        <v>90</v>
      </c>
      <c r="AK10" s="7">
        <v>50</v>
      </c>
      <c r="AL10" s="7" t="str">
        <f t="shared" si="15"/>
        <v>&lt;=50</v>
      </c>
      <c r="AM10" s="7">
        <f t="shared" si="16"/>
        <v>136</v>
      </c>
      <c r="AN10" s="7">
        <f t="shared" si="17"/>
        <v>64</v>
      </c>
      <c r="AO10" s="7">
        <f t="shared" si="18"/>
        <v>72</v>
      </c>
      <c r="AP10" s="7">
        <f t="shared" si="19"/>
        <v>0.99750254636911539</v>
      </c>
      <c r="AQ10" s="7">
        <f t="shared" si="20"/>
        <v>0.99854366518017068</v>
      </c>
      <c r="AR10" s="7">
        <f t="shared" si="21"/>
        <v>5.935505763987603E-5</v>
      </c>
      <c r="AS10" s="7">
        <f t="shared" si="22"/>
        <v>0.84431989377734462</v>
      </c>
      <c r="AT10" s="8">
        <f t="shared" si="23"/>
        <v>7.0299252780047056E-5</v>
      </c>
      <c r="AV10" s="6">
        <v>22</v>
      </c>
      <c r="AW10" s="7">
        <f t="shared" si="24"/>
        <v>20</v>
      </c>
      <c r="AX10" s="7">
        <v>50</v>
      </c>
      <c r="AY10" s="7" t="str">
        <f>"&lt;="&amp;AX10</f>
        <v>&lt;=50</v>
      </c>
      <c r="AZ10" s="7">
        <f t="shared" si="2"/>
        <v>388</v>
      </c>
      <c r="BA10" s="7">
        <f t="shared" si="25"/>
        <v>190</v>
      </c>
      <c r="BB10" s="7">
        <f t="shared" si="26"/>
        <v>198</v>
      </c>
      <c r="BC10" s="7">
        <f t="shared" si="27"/>
        <v>0.99969331548959472</v>
      </c>
      <c r="BD10" s="7">
        <f t="shared" si="28"/>
        <v>0.99723068027654937</v>
      </c>
      <c r="BE10" s="7">
        <f t="shared" si="29"/>
        <v>1.372339961261182E-3</v>
      </c>
      <c r="BF10" s="7">
        <f t="shared" si="30"/>
        <v>0.76740441658397174</v>
      </c>
      <c r="BG10" s="8">
        <f t="shared" si="31"/>
        <v>1.7882878070600945E-3</v>
      </c>
      <c r="BH10" s="2"/>
      <c r="BI10" s="6"/>
      <c r="BJ10" s="7">
        <v>72</v>
      </c>
      <c r="BK10" s="7">
        <f t="shared" si="32"/>
        <v>70</v>
      </c>
      <c r="BL10" s="7">
        <v>70</v>
      </c>
      <c r="BM10" s="7" t="str">
        <f t="shared" si="33"/>
        <v>&lt;=70</v>
      </c>
      <c r="BN10" s="7">
        <f t="shared" si="34"/>
        <v>182</v>
      </c>
      <c r="BO10" s="7">
        <f t="shared" si="35"/>
        <v>78</v>
      </c>
      <c r="BP10" s="7">
        <f t="shared" si="36"/>
        <v>104</v>
      </c>
      <c r="BQ10" s="7">
        <f t="shared" si="37"/>
        <v>0.9852281360342523</v>
      </c>
      <c r="BR10" s="7">
        <f t="shared" si="38"/>
        <v>0.99455045117244067</v>
      </c>
      <c r="BS10" s="7">
        <f t="shared" si="39"/>
        <v>4.052569065369882E-3</v>
      </c>
      <c r="BT10" s="7">
        <f t="shared" si="40"/>
        <v>0.94595347606891156</v>
      </c>
      <c r="BU10" s="8">
        <f t="shared" si="41"/>
        <v>4.2841103372346584E-3</v>
      </c>
    </row>
    <row r="11" spans="1:75" x14ac:dyDescent="0.25">
      <c r="A11" t="s">
        <v>14</v>
      </c>
      <c r="B11">
        <v>25536256</v>
      </c>
      <c r="C11" s="2">
        <v>93</v>
      </c>
      <c r="D11" s="2">
        <v>81</v>
      </c>
      <c r="E11">
        <v>63</v>
      </c>
      <c r="F11" t="s">
        <v>5</v>
      </c>
      <c r="I11" s="6"/>
      <c r="J11" s="7" t="s">
        <v>11</v>
      </c>
      <c r="K11" s="7">
        <f t="shared" si="42"/>
        <v>12</v>
      </c>
      <c r="L11" s="7">
        <f t="shared" si="0"/>
        <v>6</v>
      </c>
      <c r="M11" s="7">
        <f t="shared" si="1"/>
        <v>6</v>
      </c>
      <c r="N11" s="7">
        <f t="shared" si="3"/>
        <v>1</v>
      </c>
      <c r="O11" s="7">
        <f t="shared" si="4"/>
        <v>2.4E-2</v>
      </c>
      <c r="P11" s="7">
        <f t="shared" si="5"/>
        <v>0.12913972281458233</v>
      </c>
      <c r="Q11" s="8"/>
      <c r="R11" s="7"/>
      <c r="T11" s="6">
        <v>2830344</v>
      </c>
      <c r="U11" s="7">
        <f>ROUND(T11,-6)</f>
        <v>3000000</v>
      </c>
      <c r="V11" s="7">
        <v>8000000</v>
      </c>
      <c r="W11" s="7" t="str">
        <f>"&lt;="&amp;V11</f>
        <v>&lt;=8000000</v>
      </c>
      <c r="X11" s="7"/>
      <c r="Y11" s="7" t="s">
        <v>66</v>
      </c>
      <c r="Z11" s="7">
        <f t="shared" si="6"/>
        <v>99</v>
      </c>
      <c r="AA11" s="7">
        <f t="shared" si="7"/>
        <v>47</v>
      </c>
      <c r="AB11" s="7">
        <f t="shared" si="8"/>
        <v>52</v>
      </c>
      <c r="AC11" s="7">
        <f t="shared" si="9"/>
        <v>0.99815923248177318</v>
      </c>
      <c r="AD11" s="7">
        <f t="shared" si="10"/>
        <v>0.99859546856150283</v>
      </c>
      <c r="AE11" s="7">
        <f t="shared" si="11"/>
        <v>7.5516763077265736E-6</v>
      </c>
      <c r="AF11" s="7">
        <f t="shared" si="12"/>
        <v>0.71791001586947911</v>
      </c>
      <c r="AG11" s="8">
        <f t="shared" si="13"/>
        <v>1.0518973326455888E-5</v>
      </c>
      <c r="AI11" s="6">
        <v>38</v>
      </c>
      <c r="AJ11" s="7">
        <f t="shared" si="14"/>
        <v>40</v>
      </c>
      <c r="AK11" s="7">
        <v>60</v>
      </c>
      <c r="AL11" s="7" t="str">
        <f t="shared" si="15"/>
        <v>&lt;=60</v>
      </c>
      <c r="AM11" s="7">
        <f t="shared" si="16"/>
        <v>190</v>
      </c>
      <c r="AN11" s="7">
        <f t="shared" si="17"/>
        <v>97</v>
      </c>
      <c r="AO11" s="7">
        <f t="shared" si="18"/>
        <v>93</v>
      </c>
      <c r="AP11" s="7">
        <f t="shared" si="19"/>
        <v>0.99968026556674783</v>
      </c>
      <c r="AQ11" s="7">
        <f t="shared" si="20"/>
        <v>0.9967287961923994</v>
      </c>
      <c r="AR11" s="7">
        <f t="shared" si="21"/>
        <v>1.8742240454111547E-3</v>
      </c>
      <c r="AS11" s="7">
        <f t="shared" si="22"/>
        <v>0.95804202222630019</v>
      </c>
      <c r="AT11" s="8">
        <f t="shared" si="23"/>
        <v>1.956306719256248E-3</v>
      </c>
      <c r="AV11" s="6">
        <v>20</v>
      </c>
      <c r="AW11" s="7">
        <f t="shared" si="24"/>
        <v>20</v>
      </c>
      <c r="AX11" s="7">
        <v>60</v>
      </c>
      <c r="AY11" s="7" t="str">
        <f>"&lt;="&amp;AX11</f>
        <v>&lt;=60</v>
      </c>
      <c r="AZ11" s="7">
        <f t="shared" si="2"/>
        <v>437</v>
      </c>
      <c r="BA11" s="7">
        <f t="shared" si="25"/>
        <v>216</v>
      </c>
      <c r="BB11" s="7">
        <f t="shared" si="26"/>
        <v>221</v>
      </c>
      <c r="BC11" s="7">
        <f t="shared" si="27"/>
        <v>0.99990556539804576</v>
      </c>
      <c r="BD11" s="7">
        <f t="shared" si="28"/>
        <v>0.99321663694926965</v>
      </c>
      <c r="BE11" s="7">
        <f t="shared" si="29"/>
        <v>5.386383288540908E-3</v>
      </c>
      <c r="BF11" s="7">
        <f t="shared" si="30"/>
        <v>0.54636521795757487</v>
      </c>
      <c r="BG11" s="8">
        <f t="shared" si="31"/>
        <v>9.8585764823689043E-3</v>
      </c>
      <c r="BH11" s="2"/>
      <c r="BI11" s="6"/>
      <c r="BJ11" s="7">
        <v>148</v>
      </c>
      <c r="BK11" s="7">
        <f t="shared" si="32"/>
        <v>150</v>
      </c>
      <c r="BL11" s="7">
        <v>80</v>
      </c>
      <c r="BM11" s="7" t="str">
        <f t="shared" si="33"/>
        <v>&lt;=80</v>
      </c>
      <c r="BN11" s="7">
        <f t="shared" si="34"/>
        <v>236</v>
      </c>
      <c r="BO11" s="7">
        <f t="shared" si="35"/>
        <v>100</v>
      </c>
      <c r="BP11" s="7">
        <f t="shared" si="36"/>
        <v>136</v>
      </c>
      <c r="BQ11" s="7">
        <f t="shared" si="37"/>
        <v>0.98314912822828937</v>
      </c>
      <c r="BR11" s="7">
        <f t="shared" si="38"/>
        <v>0.99097479416236001</v>
      </c>
      <c r="BS11" s="7">
        <f t="shared" si="39"/>
        <v>7.6282260754505504E-3</v>
      </c>
      <c r="BT11" s="7">
        <f t="shared" si="40"/>
        <v>0.99773667034203684</v>
      </c>
      <c r="BU11" s="8">
        <f t="shared" si="41"/>
        <v>7.6455304312264046E-3</v>
      </c>
    </row>
    <row r="12" spans="1:75" x14ac:dyDescent="0.25">
      <c r="A12" t="s">
        <v>15</v>
      </c>
      <c r="B12">
        <v>15145813</v>
      </c>
      <c r="C12" s="2">
        <v>51</v>
      </c>
      <c r="D12" s="2">
        <v>2</v>
      </c>
      <c r="E12">
        <v>116</v>
      </c>
      <c r="F12" t="s">
        <v>5</v>
      </c>
      <c r="I12" s="6"/>
      <c r="J12" s="7" t="s">
        <v>12</v>
      </c>
      <c r="K12" s="7">
        <f t="shared" si="42"/>
        <v>14</v>
      </c>
      <c r="L12" s="7">
        <f t="shared" si="0"/>
        <v>7</v>
      </c>
      <c r="M12" s="7">
        <f t="shared" si="1"/>
        <v>7</v>
      </c>
      <c r="N12" s="7">
        <f t="shared" si="3"/>
        <v>1</v>
      </c>
      <c r="O12" s="7">
        <f t="shared" si="4"/>
        <v>2.8000000000000001E-2</v>
      </c>
      <c r="P12" s="7">
        <f t="shared" si="5"/>
        <v>0.14443602215292545</v>
      </c>
      <c r="Q12" s="8"/>
      <c r="R12" s="7"/>
      <c r="T12" s="6">
        <v>2862489</v>
      </c>
      <c r="U12" s="7">
        <f>ROUND(T12,-6)</f>
        <v>3000000</v>
      </c>
      <c r="V12" s="7">
        <v>9000000</v>
      </c>
      <c r="W12" s="7" t="str">
        <f>"&lt;="&amp;V12</f>
        <v>&lt;=9000000</v>
      </c>
      <c r="X12" s="7"/>
      <c r="Y12" s="7" t="s">
        <v>67</v>
      </c>
      <c r="Z12" s="7">
        <f t="shared" si="6"/>
        <v>121</v>
      </c>
      <c r="AA12" s="7">
        <f t="shared" si="7"/>
        <v>57</v>
      </c>
      <c r="AB12" s="7">
        <f t="shared" si="8"/>
        <v>64</v>
      </c>
      <c r="AC12" s="7">
        <f t="shared" si="9"/>
        <v>0.99758447027136798</v>
      </c>
      <c r="AD12" s="7">
        <f t="shared" si="10"/>
        <v>0.99855873684122276</v>
      </c>
      <c r="AE12" s="7">
        <f t="shared" si="11"/>
        <v>4.4283396587796453E-5</v>
      </c>
      <c r="AF12" s="7">
        <f t="shared" si="12"/>
        <v>0.79835042030794678</v>
      </c>
      <c r="AG12" s="8">
        <f t="shared" si="13"/>
        <v>5.5468620622401715E-5</v>
      </c>
      <c r="AI12" s="6">
        <v>75</v>
      </c>
      <c r="AJ12" s="7">
        <f t="shared" si="14"/>
        <v>80</v>
      </c>
      <c r="AK12" s="7">
        <v>70</v>
      </c>
      <c r="AL12" s="7" t="str">
        <f t="shared" si="15"/>
        <v>&lt;=70</v>
      </c>
      <c r="AM12" s="7">
        <f t="shared" si="16"/>
        <v>254</v>
      </c>
      <c r="AN12" s="7">
        <f t="shared" si="17"/>
        <v>126</v>
      </c>
      <c r="AO12" s="7">
        <f t="shared" si="18"/>
        <v>128</v>
      </c>
      <c r="AP12" s="7">
        <f t="shared" si="19"/>
        <v>0.99995527590212896</v>
      </c>
      <c r="AQ12" s="7">
        <f t="shared" si="20"/>
        <v>0.99762884343603808</v>
      </c>
      <c r="AR12" s="7">
        <f t="shared" si="21"/>
        <v>9.7417680177247501E-4</v>
      </c>
      <c r="AS12" s="7">
        <f t="shared" si="22"/>
        <v>0.99981532715492205</v>
      </c>
      <c r="AT12" s="8">
        <f t="shared" si="23"/>
        <v>9.7435673900358771E-4</v>
      </c>
      <c r="AV12" s="6">
        <v>46</v>
      </c>
      <c r="AW12" s="7">
        <f t="shared" si="24"/>
        <v>50</v>
      </c>
      <c r="AX12" s="7">
        <v>70</v>
      </c>
      <c r="AY12" s="7" t="str">
        <f>"&lt;="&amp;AX12</f>
        <v>&lt;=70</v>
      </c>
      <c r="AZ12" s="7">
        <f t="shared" si="2"/>
        <v>467</v>
      </c>
      <c r="BA12" s="7">
        <f t="shared" si="25"/>
        <v>226</v>
      </c>
      <c r="BB12" s="7">
        <f t="shared" si="26"/>
        <v>241</v>
      </c>
      <c r="BC12" s="7">
        <f t="shared" si="27"/>
        <v>0.99925566575408542</v>
      </c>
      <c r="BD12" s="7">
        <f t="shared" si="28"/>
        <v>0.99714624722481082</v>
      </c>
      <c r="BE12" s="7">
        <f t="shared" si="29"/>
        <v>1.4567730129997347E-3</v>
      </c>
      <c r="BF12" s="7">
        <f t="shared" si="30"/>
        <v>0.35081592989560467</v>
      </c>
      <c r="BG12" s="8">
        <f t="shared" si="31"/>
        <v>4.1525281176178035E-3</v>
      </c>
      <c r="BH12" s="2"/>
      <c r="BI12" s="6"/>
      <c r="BJ12" s="7">
        <v>109</v>
      </c>
      <c r="BK12" s="7">
        <f t="shared" si="32"/>
        <v>110</v>
      </c>
      <c r="BL12" s="7">
        <v>90</v>
      </c>
      <c r="BM12" s="7" t="str">
        <f t="shared" si="33"/>
        <v>&lt;=90</v>
      </c>
      <c r="BN12" s="7">
        <f t="shared" si="34"/>
        <v>271</v>
      </c>
      <c r="BO12" s="7">
        <f t="shared" si="35"/>
        <v>121</v>
      </c>
      <c r="BP12" s="7">
        <f t="shared" si="36"/>
        <v>150</v>
      </c>
      <c r="BQ12" s="7">
        <f t="shared" si="37"/>
        <v>0.99172374510070682</v>
      </c>
      <c r="BR12" s="7">
        <f t="shared" si="38"/>
        <v>0.99520552281386587</v>
      </c>
      <c r="BS12" s="7">
        <f t="shared" si="39"/>
        <v>3.3974974239446842E-3</v>
      </c>
      <c r="BT12" s="7">
        <f t="shared" si="40"/>
        <v>0.99490416929988723</v>
      </c>
      <c r="BU12" s="8">
        <f t="shared" si="41"/>
        <v>3.4148991719830653E-3</v>
      </c>
    </row>
    <row r="13" spans="1:75" x14ac:dyDescent="0.25">
      <c r="A13" t="s">
        <v>7</v>
      </c>
      <c r="B13">
        <v>16257286</v>
      </c>
      <c r="C13" s="2">
        <v>97</v>
      </c>
      <c r="D13" s="2">
        <v>52</v>
      </c>
      <c r="E13">
        <v>75</v>
      </c>
      <c r="F13" t="s">
        <v>5</v>
      </c>
      <c r="I13" s="6"/>
      <c r="J13" s="7" t="s">
        <v>13</v>
      </c>
      <c r="K13" s="7">
        <f t="shared" si="42"/>
        <v>14</v>
      </c>
      <c r="L13" s="7">
        <f t="shared" si="0"/>
        <v>6</v>
      </c>
      <c r="M13" s="7">
        <f t="shared" si="1"/>
        <v>8</v>
      </c>
      <c r="N13" s="7">
        <f t="shared" si="3"/>
        <v>0.9852281360342523</v>
      </c>
      <c r="O13" s="7">
        <f t="shared" si="4"/>
        <v>2.7586387808959063E-2</v>
      </c>
      <c r="P13" s="7">
        <f t="shared" si="5"/>
        <v>0.14443602215292545</v>
      </c>
      <c r="Q13" s="8"/>
      <c r="R13" s="7"/>
      <c r="T13" s="6">
        <v>2930613</v>
      </c>
      <c r="U13" s="7">
        <f>ROUND(T13,-6)</f>
        <v>3000000</v>
      </c>
      <c r="V13" s="7">
        <v>10000000</v>
      </c>
      <c r="W13" s="7" t="str">
        <f>"&lt;="&amp;V13</f>
        <v>&lt;=10000000</v>
      </c>
      <c r="X13" s="7"/>
      <c r="Y13" s="7" t="s">
        <v>68</v>
      </c>
      <c r="Z13" s="7">
        <f t="shared" si="6"/>
        <v>139</v>
      </c>
      <c r="AA13" s="7">
        <f t="shared" si="7"/>
        <v>66</v>
      </c>
      <c r="AB13" s="7">
        <f t="shared" si="8"/>
        <v>73</v>
      </c>
      <c r="AC13" s="7">
        <f t="shared" si="9"/>
        <v>0.99816981606236022</v>
      </c>
      <c r="AD13" s="7">
        <f t="shared" si="10"/>
        <v>0.99859176328477672</v>
      </c>
      <c r="AE13" s="7">
        <f t="shared" si="11"/>
        <v>1.1256953033833561E-5</v>
      </c>
      <c r="AF13" s="7">
        <f t="shared" si="12"/>
        <v>0.85271133703241464</v>
      </c>
      <c r="AG13" s="8">
        <f t="shared" si="13"/>
        <v>1.3201364336270861E-5</v>
      </c>
      <c r="AI13" s="6">
        <v>31</v>
      </c>
      <c r="AJ13" s="7">
        <f t="shared" si="14"/>
        <v>30</v>
      </c>
      <c r="AK13" s="7">
        <v>80</v>
      </c>
      <c r="AL13" s="7" t="str">
        <f t="shared" si="15"/>
        <v>&lt;=80</v>
      </c>
      <c r="AM13" s="7">
        <f t="shared" si="16"/>
        <v>331</v>
      </c>
      <c r="AN13" s="7">
        <f t="shared" si="17"/>
        <v>164</v>
      </c>
      <c r="AO13" s="7">
        <f t="shared" si="18"/>
        <v>167</v>
      </c>
      <c r="AP13" s="7">
        <f t="shared" si="19"/>
        <v>0.99994074336149863</v>
      </c>
      <c r="AQ13" s="7">
        <f t="shared" si="20"/>
        <v>0.99687251387891196</v>
      </c>
      <c r="AR13" s="7">
        <f t="shared" si="21"/>
        <v>1.7305063588985981E-3</v>
      </c>
      <c r="AS13" s="7">
        <f t="shared" si="22"/>
        <v>0.92289197189232941</v>
      </c>
      <c r="AT13" s="8">
        <f t="shared" si="23"/>
        <v>1.8750909224514202E-3</v>
      </c>
      <c r="AV13" s="6">
        <v>5</v>
      </c>
      <c r="AW13" s="7">
        <f t="shared" si="24"/>
        <v>10</v>
      </c>
      <c r="AX13" s="7">
        <v>80</v>
      </c>
      <c r="AY13" s="7" t="str">
        <f>"&lt;="&amp;AX13</f>
        <v>&lt;=80</v>
      </c>
      <c r="AZ13" s="7">
        <f t="shared" si="2"/>
        <v>486</v>
      </c>
      <c r="BA13" s="7">
        <f t="shared" si="25"/>
        <v>232</v>
      </c>
      <c r="BB13" s="7">
        <f t="shared" si="26"/>
        <v>254</v>
      </c>
      <c r="BC13" s="7">
        <f t="shared" si="27"/>
        <v>0.99852134864749575</v>
      </c>
      <c r="BD13" s="7">
        <f t="shared" si="28"/>
        <v>0.99856275088536584</v>
      </c>
      <c r="BE13" s="7">
        <f t="shared" si="29"/>
        <v>4.026935244472174E-5</v>
      </c>
      <c r="BF13" s="7">
        <f t="shared" si="30"/>
        <v>0.18426059333965508</v>
      </c>
      <c r="BG13" s="8">
        <f t="shared" si="31"/>
        <v>2.1854565707650576E-4</v>
      </c>
      <c r="BH13" s="2"/>
      <c r="BI13" s="6"/>
      <c r="BJ13" s="7">
        <v>59</v>
      </c>
      <c r="BK13" s="7">
        <f t="shared" si="32"/>
        <v>60</v>
      </c>
      <c r="BL13" s="7">
        <v>100</v>
      </c>
      <c r="BM13" s="7" t="str">
        <f t="shared" si="33"/>
        <v>&lt;=100</v>
      </c>
      <c r="BN13" s="7">
        <f t="shared" si="34"/>
        <v>310</v>
      </c>
      <c r="BO13" s="7">
        <f t="shared" si="35"/>
        <v>143</v>
      </c>
      <c r="BP13" s="7">
        <f t="shared" si="36"/>
        <v>167</v>
      </c>
      <c r="BQ13" s="7">
        <f t="shared" si="37"/>
        <v>0.99567208913721816</v>
      </c>
      <c r="BR13" s="7">
        <f t="shared" si="38"/>
        <v>0.99728632217697766</v>
      </c>
      <c r="BS13" s="7">
        <f t="shared" si="39"/>
        <v>1.3166980608328993E-3</v>
      </c>
      <c r="BT13" s="7">
        <f t="shared" si="40"/>
        <v>0.95804202222630019</v>
      </c>
      <c r="BU13" s="8">
        <f t="shared" si="41"/>
        <v>1.3743635772605813E-3</v>
      </c>
    </row>
    <row r="14" spans="1:75" x14ac:dyDescent="0.25">
      <c r="A14" t="s">
        <v>14</v>
      </c>
      <c r="B14">
        <v>7463584</v>
      </c>
      <c r="C14" s="2">
        <v>7</v>
      </c>
      <c r="D14" s="2">
        <v>2</v>
      </c>
      <c r="E14">
        <v>46</v>
      </c>
      <c r="F14" t="s">
        <v>5</v>
      </c>
      <c r="I14" s="6"/>
      <c r="J14" s="7" t="s">
        <v>14</v>
      </c>
      <c r="K14" s="7">
        <f t="shared" si="42"/>
        <v>14</v>
      </c>
      <c r="L14" s="7">
        <f t="shared" si="0"/>
        <v>7</v>
      </c>
      <c r="M14" s="7">
        <f t="shared" si="1"/>
        <v>7</v>
      </c>
      <c r="N14" s="7">
        <f t="shared" si="3"/>
        <v>1</v>
      </c>
      <c r="O14" s="7">
        <f t="shared" si="4"/>
        <v>2.8000000000000001E-2</v>
      </c>
      <c r="P14" s="7">
        <f t="shared" si="5"/>
        <v>0.14443602215292545</v>
      </c>
      <c r="Q14" s="8"/>
      <c r="R14" s="7"/>
      <c r="T14" s="6">
        <v>2965015</v>
      </c>
      <c r="U14" s="7">
        <f>ROUND(T14,-6)</f>
        <v>3000000</v>
      </c>
      <c r="V14" s="7">
        <v>11000000</v>
      </c>
      <c r="W14" s="7" t="str">
        <f>"&lt;="&amp;V14</f>
        <v>&lt;=11000000</v>
      </c>
      <c r="X14" s="7"/>
      <c r="Y14" s="7" t="s">
        <v>69</v>
      </c>
      <c r="Z14" s="7">
        <f t="shared" si="6"/>
        <v>156</v>
      </c>
      <c r="AA14" s="7">
        <f t="shared" si="7"/>
        <v>71</v>
      </c>
      <c r="AB14" s="7">
        <f t="shared" si="8"/>
        <v>85</v>
      </c>
      <c r="AC14" s="7">
        <f t="shared" si="9"/>
        <v>0.99418250696137156</v>
      </c>
      <c r="AD14" s="7">
        <f t="shared" si="10"/>
        <v>0.99791650959300016</v>
      </c>
      <c r="AE14" s="7">
        <f t="shared" si="11"/>
        <v>6.8651064481040081E-4</v>
      </c>
      <c r="AF14" s="7">
        <f t="shared" si="12"/>
        <v>0.89546864114202251</v>
      </c>
      <c r="AG14" s="8">
        <f t="shared" si="13"/>
        <v>7.6664956567867046E-4</v>
      </c>
      <c r="AI14" s="6">
        <v>57</v>
      </c>
      <c r="AJ14" s="7">
        <f t="shared" si="14"/>
        <v>60</v>
      </c>
      <c r="AK14" s="7">
        <v>90</v>
      </c>
      <c r="AL14" s="7" t="str">
        <f t="shared" si="15"/>
        <v>&lt;=90</v>
      </c>
      <c r="AM14" s="7">
        <f t="shared" si="16"/>
        <v>400</v>
      </c>
      <c r="AN14" s="7">
        <f t="shared" si="17"/>
        <v>192</v>
      </c>
      <c r="AO14" s="7">
        <f t="shared" si="18"/>
        <v>208</v>
      </c>
      <c r="AP14" s="7">
        <f t="shared" si="19"/>
        <v>0.99884553599520287</v>
      </c>
      <c r="AQ14" s="7">
        <f t="shared" si="20"/>
        <v>0.9985567465097106</v>
      </c>
      <c r="AR14" s="7">
        <f t="shared" si="21"/>
        <v>4.6273728099954781E-5</v>
      </c>
      <c r="AS14" s="7">
        <f t="shared" si="22"/>
        <v>0.72192809488736165</v>
      </c>
      <c r="AT14" s="8">
        <f t="shared" si="23"/>
        <v>6.4097419712103891E-5</v>
      </c>
      <c r="AV14" s="6">
        <v>39</v>
      </c>
      <c r="AW14" s="7">
        <f t="shared" si="24"/>
        <v>40</v>
      </c>
      <c r="AX14" s="7">
        <v>90</v>
      </c>
      <c r="AY14" s="7" t="str">
        <f>"&lt;="&amp;AX14</f>
        <v>&lt;=90</v>
      </c>
      <c r="AZ14" s="7">
        <f t="shared" si="2"/>
        <v>498</v>
      </c>
      <c r="BA14" s="7">
        <f t="shared" si="25"/>
        <v>238</v>
      </c>
      <c r="BB14" s="7">
        <f t="shared" si="26"/>
        <v>260</v>
      </c>
      <c r="BC14" s="7">
        <f t="shared" si="27"/>
        <v>0.99859177332372706</v>
      </c>
      <c r="BD14" s="7">
        <f t="shared" si="28"/>
        <v>0.99859740623043214</v>
      </c>
      <c r="BE14" s="7">
        <f t="shared" si="29"/>
        <v>5.6140073784183286E-6</v>
      </c>
      <c r="BF14" s="7">
        <f t="shared" si="30"/>
        <v>3.7622360322278441E-2</v>
      </c>
      <c r="BG14" s="8">
        <f t="shared" si="31"/>
        <v>1.4921996733665698E-4</v>
      </c>
      <c r="BH14" s="2"/>
      <c r="BI14" s="6"/>
      <c r="BJ14" s="7">
        <v>51</v>
      </c>
      <c r="BK14" s="7">
        <f t="shared" si="32"/>
        <v>50</v>
      </c>
      <c r="BL14" s="7">
        <v>110</v>
      </c>
      <c r="BM14" s="7" t="str">
        <f t="shared" si="33"/>
        <v>&lt;=110</v>
      </c>
      <c r="BN14" s="7">
        <f t="shared" si="34"/>
        <v>356</v>
      </c>
      <c r="BO14" s="7">
        <f t="shared" si="35"/>
        <v>168</v>
      </c>
      <c r="BP14" s="7">
        <f t="shared" si="36"/>
        <v>188</v>
      </c>
      <c r="BQ14" s="7">
        <f t="shared" si="37"/>
        <v>0.99772210753317569</v>
      </c>
      <c r="BR14" s="7">
        <f t="shared" si="38"/>
        <v>0.99833806441285955</v>
      </c>
      <c r="BS14" s="7">
        <f t="shared" si="39"/>
        <v>2.6495582495100756E-4</v>
      </c>
      <c r="BT14" s="7">
        <f t="shared" si="40"/>
        <v>0.86612368139862705</v>
      </c>
      <c r="BU14" s="8">
        <f t="shared" si="41"/>
        <v>3.0590991868869542E-4</v>
      </c>
    </row>
    <row r="15" spans="1:75" x14ac:dyDescent="0.25">
      <c r="A15" t="s">
        <v>16</v>
      </c>
      <c r="B15">
        <v>31520782</v>
      </c>
      <c r="C15" s="2">
        <v>78</v>
      </c>
      <c r="D15" s="2">
        <v>45</v>
      </c>
      <c r="E15">
        <v>44</v>
      </c>
      <c r="F15" t="s">
        <v>8</v>
      </c>
      <c r="I15" s="6"/>
      <c r="J15" s="7" t="s">
        <v>15</v>
      </c>
      <c r="K15" s="7">
        <f t="shared" si="42"/>
        <v>13</v>
      </c>
      <c r="L15" s="7">
        <f t="shared" si="0"/>
        <v>7</v>
      </c>
      <c r="M15" s="7">
        <f t="shared" si="1"/>
        <v>6</v>
      </c>
      <c r="N15" s="7">
        <f t="shared" si="3"/>
        <v>0.99572745208492741</v>
      </c>
      <c r="O15" s="7">
        <f t="shared" si="4"/>
        <v>2.5888913754208112E-2</v>
      </c>
      <c r="P15" s="7">
        <f t="shared" si="5"/>
        <v>0.13689895872954599</v>
      </c>
      <c r="Q15" s="8"/>
      <c r="R15" s="7"/>
      <c r="T15" s="6">
        <v>2971038</v>
      </c>
      <c r="U15" s="7">
        <f>ROUND(T15,-6)</f>
        <v>3000000</v>
      </c>
      <c r="V15" s="7">
        <v>12000000</v>
      </c>
      <c r="W15" s="7" t="str">
        <f>"&lt;="&amp;V15</f>
        <v>&lt;=12000000</v>
      </c>
      <c r="X15" s="7"/>
      <c r="Y15" s="7" t="s">
        <v>115</v>
      </c>
      <c r="Z15" s="7">
        <f t="shared" si="6"/>
        <v>168</v>
      </c>
      <c r="AA15" s="7">
        <f t="shared" si="7"/>
        <v>76</v>
      </c>
      <c r="AB15" s="7">
        <f t="shared" si="8"/>
        <v>92</v>
      </c>
      <c r="AC15" s="7">
        <f t="shared" si="9"/>
        <v>0.99344723838020021</v>
      </c>
      <c r="AD15" s="7">
        <f t="shared" si="10"/>
        <v>0.99764182676739666</v>
      </c>
      <c r="AE15" s="7">
        <f t="shared" si="11"/>
        <v>9.6119347041390135E-4</v>
      </c>
      <c r="AF15" s="7">
        <f t="shared" si="12"/>
        <v>0.92093944819406648</v>
      </c>
      <c r="AG15" s="8">
        <f t="shared" si="13"/>
        <v>1.0437097382447584E-3</v>
      </c>
      <c r="AI15" s="6">
        <v>93</v>
      </c>
      <c r="AJ15" s="7">
        <f t="shared" si="14"/>
        <v>90</v>
      </c>
      <c r="AK15" s="7"/>
      <c r="AL15" s="7"/>
      <c r="AM15" s="7"/>
      <c r="AN15" s="7"/>
      <c r="AO15" s="7"/>
      <c r="AP15" s="7"/>
      <c r="AQ15" s="7"/>
      <c r="AR15" s="7"/>
      <c r="AS15" s="7"/>
      <c r="AT15" s="8"/>
      <c r="AV15" s="6">
        <v>81</v>
      </c>
      <c r="AW15" s="7">
        <f t="shared" si="24"/>
        <v>80</v>
      </c>
      <c r="AX15" s="7"/>
      <c r="AY15" s="7"/>
      <c r="AZ15" s="7"/>
      <c r="BA15" s="7"/>
      <c r="BB15" s="7"/>
      <c r="BC15" s="7"/>
      <c r="BD15" s="7"/>
      <c r="BE15" s="7"/>
      <c r="BF15" s="7"/>
      <c r="BG15" s="8"/>
      <c r="BH15" s="2"/>
      <c r="BI15" s="6"/>
      <c r="BJ15" s="7">
        <v>63</v>
      </c>
      <c r="BK15" s="7">
        <f t="shared" si="32"/>
        <v>60</v>
      </c>
      <c r="BL15" s="7">
        <v>120</v>
      </c>
      <c r="BM15" s="7" t="str">
        <f t="shared" si="33"/>
        <v>&lt;=120</v>
      </c>
      <c r="BN15" s="7">
        <f t="shared" si="34"/>
        <v>389</v>
      </c>
      <c r="BO15" s="7">
        <f t="shared" si="35"/>
        <v>184</v>
      </c>
      <c r="BP15" s="7">
        <f t="shared" si="36"/>
        <v>205</v>
      </c>
      <c r="BQ15" s="7">
        <f t="shared" si="37"/>
        <v>0.99789672978540378</v>
      </c>
      <c r="BR15" s="7">
        <f t="shared" si="38"/>
        <v>0.99835065834460379</v>
      </c>
      <c r="BS15" s="7">
        <f t="shared" si="39"/>
        <v>2.5236189320676505E-4</v>
      </c>
      <c r="BT15" s="7">
        <f t="shared" si="40"/>
        <v>0.76380266593310586</v>
      </c>
      <c r="BU15" s="8">
        <f t="shared" si="41"/>
        <v>3.3040195388486245E-4</v>
      </c>
    </row>
    <row r="16" spans="1:75" x14ac:dyDescent="0.25">
      <c r="A16" t="s">
        <v>17</v>
      </c>
      <c r="B16">
        <v>23187806</v>
      </c>
      <c r="C16" s="2">
        <v>98</v>
      </c>
      <c r="D16" s="2">
        <v>69</v>
      </c>
      <c r="E16">
        <v>42</v>
      </c>
      <c r="F16" t="s">
        <v>5</v>
      </c>
      <c r="I16" s="6"/>
      <c r="J16" s="7" t="s">
        <v>16</v>
      </c>
      <c r="K16" s="7">
        <f t="shared" si="42"/>
        <v>11</v>
      </c>
      <c r="L16" s="7">
        <f t="shared" si="0"/>
        <v>7</v>
      </c>
      <c r="M16" s="7">
        <f t="shared" si="1"/>
        <v>4</v>
      </c>
      <c r="N16" s="7">
        <f t="shared" si="3"/>
        <v>0.9456603046006411</v>
      </c>
      <c r="O16" s="7">
        <f t="shared" si="4"/>
        <v>2.0804526701214104E-2</v>
      </c>
      <c r="P16" s="7">
        <f t="shared" si="5"/>
        <v>0.12113975865254537</v>
      </c>
      <c r="Q16" s="8"/>
      <c r="R16" s="7"/>
      <c r="T16" s="6">
        <v>3130081</v>
      </c>
      <c r="U16" s="7">
        <f>ROUND(T16,-6)</f>
        <v>3000000</v>
      </c>
      <c r="V16" s="7">
        <v>13000000</v>
      </c>
      <c r="W16" s="7" t="str">
        <f>"&lt;="&amp;V16</f>
        <v>&lt;=13000000</v>
      </c>
      <c r="X16" s="7"/>
      <c r="Y16" s="7" t="s">
        <v>70</v>
      </c>
      <c r="Z16" s="7">
        <f t="shared" si="6"/>
        <v>178</v>
      </c>
      <c r="AA16" s="7">
        <f t="shared" si="7"/>
        <v>78</v>
      </c>
      <c r="AB16" s="7">
        <f t="shared" si="8"/>
        <v>100</v>
      </c>
      <c r="AC16" s="7">
        <f t="shared" si="9"/>
        <v>0.98895257676006187</v>
      </c>
      <c r="AD16" s="7">
        <f t="shared" si="10"/>
        <v>0.99606711732658204</v>
      </c>
      <c r="AE16" s="7">
        <f t="shared" si="11"/>
        <v>2.5359029112285159E-3</v>
      </c>
      <c r="AF16" s="7">
        <f t="shared" si="12"/>
        <v>0.93931271373223635</v>
      </c>
      <c r="AG16" s="8">
        <f t="shared" si="13"/>
        <v>2.6997429867125261E-3</v>
      </c>
      <c r="AI16" s="6">
        <v>51</v>
      </c>
      <c r="AJ16" s="7">
        <f t="shared" si="14"/>
        <v>50</v>
      </c>
      <c r="AK16" s="7"/>
      <c r="AL16" s="7"/>
      <c r="AM16" s="7"/>
      <c r="AN16" s="7"/>
      <c r="AO16" s="7"/>
      <c r="AP16" s="7"/>
      <c r="AQ16" s="7"/>
      <c r="AR16" s="7"/>
      <c r="AS16" s="7"/>
      <c r="AT16" s="8"/>
      <c r="AV16" s="6">
        <v>2</v>
      </c>
      <c r="AW16" s="7">
        <f t="shared" si="24"/>
        <v>0</v>
      </c>
      <c r="AX16" s="7">
        <v>10</v>
      </c>
      <c r="AY16" s="7" t="str">
        <f>"&gt;"&amp;AX16</f>
        <v>&gt;10</v>
      </c>
      <c r="AZ16" s="7">
        <f t="shared" ref="AZ16:AZ24" si="43">COUNTIF($D$2:$D$501,"&gt;"&amp;AX16)</f>
        <v>420</v>
      </c>
      <c r="BA16" s="7">
        <f>COUNTIFS($D$2:$D$501,"&gt;"&amp;AX16, $F$2:$F$501,"No")</f>
        <v>196</v>
      </c>
      <c r="BB16" s="7">
        <f>COUNTIFS($D$2:$D$501,"&gt;"&amp;AX16, $F$2:$F$501,"Yes")</f>
        <v>224</v>
      </c>
      <c r="BC16" s="7">
        <f>(-BA16/AZ16 * IMLOG2(BA16/AZ16))+(-BB16/AZ16*IMLOG2(BB16/AZ16))</f>
        <v>0.9967916319816349</v>
      </c>
      <c r="BD16" s="7"/>
      <c r="BE16" s="7"/>
      <c r="BF16" s="7"/>
      <c r="BG16" s="8"/>
      <c r="BH16" s="2"/>
      <c r="BI16" s="6"/>
      <c r="BJ16" s="7">
        <v>116</v>
      </c>
      <c r="BK16" s="7">
        <f t="shared" si="32"/>
        <v>120</v>
      </c>
      <c r="BL16" s="7">
        <v>130</v>
      </c>
      <c r="BM16" s="7" t="str">
        <f t="shared" si="33"/>
        <v>&lt;=130</v>
      </c>
      <c r="BN16" s="7">
        <f t="shared" si="34"/>
        <v>426</v>
      </c>
      <c r="BO16" s="7">
        <f t="shared" si="35"/>
        <v>200</v>
      </c>
      <c r="BP16" s="7">
        <f t="shared" si="36"/>
        <v>226</v>
      </c>
      <c r="BQ16" s="7">
        <f t="shared" si="37"/>
        <v>0.99731130224279141</v>
      </c>
      <c r="BR16" s="7">
        <f t="shared" si="38"/>
        <v>0.99739714336653962</v>
      </c>
      <c r="BS16" s="7">
        <f t="shared" si="39"/>
        <v>1.2058768712709389E-3</v>
      </c>
      <c r="BT16" s="7">
        <f t="shared" si="40"/>
        <v>0.60481259011658883</v>
      </c>
      <c r="BU16" s="8">
        <f t="shared" si="41"/>
        <v>1.9938025282153662E-3</v>
      </c>
    </row>
    <row r="17" spans="1:73" x14ac:dyDescent="0.25">
      <c r="A17" t="s">
        <v>15</v>
      </c>
      <c r="B17">
        <v>7962027</v>
      </c>
      <c r="C17" s="2">
        <v>73</v>
      </c>
      <c r="D17" s="2">
        <v>72</v>
      </c>
      <c r="E17">
        <v>45</v>
      </c>
      <c r="F17" t="s">
        <v>8</v>
      </c>
      <c r="I17" s="6"/>
      <c r="J17" s="7" t="s">
        <v>17</v>
      </c>
      <c r="K17" s="7">
        <f t="shared" si="42"/>
        <v>13</v>
      </c>
      <c r="L17" s="7">
        <f t="shared" si="0"/>
        <v>5</v>
      </c>
      <c r="M17" s="7">
        <f t="shared" si="1"/>
        <v>8</v>
      </c>
      <c r="N17" s="7">
        <f t="shared" si="3"/>
        <v>0.96123660472287598</v>
      </c>
      <c r="O17" s="7">
        <f t="shared" si="4"/>
        <v>2.4992151722794773E-2</v>
      </c>
      <c r="P17" s="7">
        <f t="shared" si="5"/>
        <v>0.13689895872954599</v>
      </c>
      <c r="Q17" s="8"/>
      <c r="R17" s="7"/>
      <c r="T17" s="6">
        <v>3178872</v>
      </c>
      <c r="U17" s="7">
        <f>ROUND(T17,-6)</f>
        <v>3000000</v>
      </c>
      <c r="V17" s="7">
        <v>14000000</v>
      </c>
      <c r="W17" s="7" t="str">
        <f>"&lt;="&amp;V17</f>
        <v>&lt;=14000000</v>
      </c>
      <c r="X17" s="7"/>
      <c r="Y17" s="7" t="s">
        <v>71</v>
      </c>
      <c r="Z17" s="7">
        <f t="shared" si="6"/>
        <v>200</v>
      </c>
      <c r="AA17" s="7">
        <f t="shared" si="7"/>
        <v>93</v>
      </c>
      <c r="AB17" s="7">
        <f t="shared" si="8"/>
        <v>107</v>
      </c>
      <c r="AC17" s="7">
        <f t="shared" si="9"/>
        <v>0.99646250488487509</v>
      </c>
      <c r="AD17" s="7">
        <f t="shared" si="10"/>
        <v>0.99827719052448294</v>
      </c>
      <c r="AE17" s="7">
        <f t="shared" si="11"/>
        <v>3.258297133276189E-4</v>
      </c>
      <c r="AF17" s="7">
        <f t="shared" si="12"/>
        <v>0.97095059445466747</v>
      </c>
      <c r="AG17" s="8">
        <f t="shared" si="13"/>
        <v>3.355780563795015E-4</v>
      </c>
      <c r="AI17" s="6">
        <v>97</v>
      </c>
      <c r="AJ17" s="7">
        <f t="shared" si="14"/>
        <v>100</v>
      </c>
      <c r="AK17" s="7">
        <v>10</v>
      </c>
      <c r="AL17" s="7" t="str">
        <f>"&gt;"&amp;AK17</f>
        <v>&gt;10</v>
      </c>
      <c r="AM17" s="7">
        <f>COUNTIF($C$2:$C$501,"&gt;"&amp;AK17)</f>
        <v>491</v>
      </c>
      <c r="AN17" s="7">
        <f>COUNTIFS($C$2:$C$501,"&gt;"&amp;AK17, $F$2:$F$501,"No")</f>
        <v>233</v>
      </c>
      <c r="AO17" s="7">
        <f>COUNTIFS($C$2:$C$501,"&gt;"&amp;AK17, $F$2:$F$501,"Yes")</f>
        <v>258</v>
      </c>
      <c r="AP17" s="7">
        <f>(-AN17/AM17 * IMLOG2(AN17/AM17))+(-AO17/AM17*IMLOG2(AO17/AM17))</f>
        <v>0.99812910514229491</v>
      </c>
      <c r="AQ17" s="7"/>
      <c r="AR17" s="7"/>
      <c r="AS17" s="7"/>
      <c r="AT17" s="8"/>
      <c r="AV17" s="6">
        <v>52</v>
      </c>
      <c r="AW17" s="7">
        <f t="shared" si="24"/>
        <v>50</v>
      </c>
      <c r="AX17" s="7">
        <v>20</v>
      </c>
      <c r="AY17" s="7" t="str">
        <f>"&gt;"&amp;AX17</f>
        <v>&gt;20</v>
      </c>
      <c r="AZ17" s="7">
        <f t="shared" si="43"/>
        <v>326</v>
      </c>
      <c r="BA17" s="7">
        <f t="shared" ref="BA17:BA24" si="44">COUNTIFS($D$2:$D$501,"&gt;"&amp;AX17, $F$2:$F$501,"No")</f>
        <v>148</v>
      </c>
      <c r="BB17" s="7">
        <f t="shared" ref="BB17:BB24" si="45">COUNTIFS($D$2:$D$501,"&gt;"&amp;AX17, $F$2:$F$501,"Yes")</f>
        <v>178</v>
      </c>
      <c r="BC17" s="7">
        <f t="shared" ref="BC17:BC24" si="46">(-BA17/AZ17 * IMLOG2(BA17/AZ17))+(-BB17/AZ17*IMLOG2(BB17/AZ17))</f>
        <v>0.99388260568781672</v>
      </c>
      <c r="BD17" s="7"/>
      <c r="BE17" s="7"/>
      <c r="BF17" s="7"/>
      <c r="BG17" s="8"/>
      <c r="BH17" s="2"/>
      <c r="BI17" s="6"/>
      <c r="BJ17" s="7">
        <v>75</v>
      </c>
      <c r="BK17" s="7">
        <f t="shared" si="32"/>
        <v>80</v>
      </c>
      <c r="BL17" s="7">
        <v>140</v>
      </c>
      <c r="BM17" s="7" t="str">
        <f t="shared" si="33"/>
        <v>&lt;=140</v>
      </c>
      <c r="BN17" s="7">
        <f t="shared" si="34"/>
        <v>458</v>
      </c>
      <c r="BO17" s="7">
        <f t="shared" si="35"/>
        <v>217</v>
      </c>
      <c r="BP17" s="7">
        <f t="shared" si="36"/>
        <v>241</v>
      </c>
      <c r="BQ17" s="7">
        <f t="shared" si="37"/>
        <v>0.99801831326752555</v>
      </c>
      <c r="BR17" s="7">
        <f t="shared" si="38"/>
        <v>0.99804732345093372</v>
      </c>
      <c r="BS17" s="7">
        <f t="shared" si="39"/>
        <v>5.5569678687683588E-4</v>
      </c>
      <c r="BT17" s="7">
        <f t="shared" si="40"/>
        <v>0.41611895125187071</v>
      </c>
      <c r="BU17" s="8">
        <f t="shared" si="41"/>
        <v>1.3354277309530196E-3</v>
      </c>
    </row>
    <row r="18" spans="1:73" x14ac:dyDescent="0.25">
      <c r="A18" t="s">
        <v>18</v>
      </c>
      <c r="B18">
        <v>22052909</v>
      </c>
      <c r="C18" s="2">
        <v>67</v>
      </c>
      <c r="D18" s="2">
        <v>3</v>
      </c>
      <c r="E18">
        <v>92</v>
      </c>
      <c r="F18" t="s">
        <v>5</v>
      </c>
      <c r="I18" s="6"/>
      <c r="J18" s="7" t="s">
        <v>18</v>
      </c>
      <c r="K18" s="7">
        <f>COUNTIF($A$2:$A$501,J18)</f>
        <v>10</v>
      </c>
      <c r="L18" s="7">
        <f t="shared" si="0"/>
        <v>4</v>
      </c>
      <c r="M18" s="7">
        <f t="shared" si="1"/>
        <v>6</v>
      </c>
      <c r="N18" s="7">
        <f t="shared" si="3"/>
        <v>0.97095059445466747</v>
      </c>
      <c r="O18" s="7">
        <f t="shared" si="4"/>
        <v>1.9419011889093351E-2</v>
      </c>
      <c r="P18" s="7">
        <f t="shared" si="5"/>
        <v>0.1128771237954946</v>
      </c>
      <c r="Q18" s="8"/>
      <c r="R18" s="7"/>
      <c r="T18" s="6">
        <v>3180969</v>
      </c>
      <c r="U18" s="7">
        <f>ROUND(T18,-6)</f>
        <v>3000000</v>
      </c>
      <c r="V18" s="7">
        <v>15000000</v>
      </c>
      <c r="W18" s="7" t="str">
        <f>"&lt;="&amp;V18</f>
        <v>&lt;=15000000</v>
      </c>
      <c r="X18" s="7"/>
      <c r="Y18" s="7" t="s">
        <v>72</v>
      </c>
      <c r="Z18" s="7">
        <f t="shared" si="6"/>
        <v>216</v>
      </c>
      <c r="AA18" s="7">
        <f t="shared" si="7"/>
        <v>100</v>
      </c>
      <c r="AB18" s="7">
        <f t="shared" si="8"/>
        <v>116</v>
      </c>
      <c r="AC18" s="7">
        <f t="shared" si="9"/>
        <v>0.9960383613659165</v>
      </c>
      <c r="AD18" s="7">
        <f t="shared" si="10"/>
        <v>0.99810568166726799</v>
      </c>
      <c r="AE18" s="7">
        <f t="shared" si="11"/>
        <v>4.9733857054257147E-4</v>
      </c>
      <c r="AF18" s="7">
        <f t="shared" si="12"/>
        <v>0.98661651984880994</v>
      </c>
      <c r="AG18" s="8">
        <f t="shared" si="13"/>
        <v>5.040849818922393E-4</v>
      </c>
      <c r="AI18" s="6">
        <v>7</v>
      </c>
      <c r="AJ18" s="7">
        <f t="shared" si="14"/>
        <v>10</v>
      </c>
      <c r="AK18" s="7">
        <v>20</v>
      </c>
      <c r="AL18" s="7" t="str">
        <f t="shared" ref="AL18:AL25" si="47">"&gt;"&amp;AK18</f>
        <v>&gt;20</v>
      </c>
      <c r="AM18" s="7">
        <f t="shared" ref="AM18:AM25" si="48">COUNTIF($C$2:$C$501,"&gt;"&amp;AK18)</f>
        <v>476</v>
      </c>
      <c r="AN18" s="7">
        <f t="shared" ref="AN18:AN25" si="49">COUNTIFS($C$2:$C$501,"&gt;"&amp;AK18, $F$2:$F$501,"No")</f>
        <v>223</v>
      </c>
      <c r="AO18" s="7">
        <f t="shared" ref="AO18:AO25" si="50">COUNTIFS($C$2:$C$501,"&gt;"&amp;AK18, $F$2:$F$501,"Yes")</f>
        <v>253</v>
      </c>
      <c r="AP18" s="7">
        <f t="shared" ref="AP18:AP25" si="51">(-AN18/AM18 * IMLOG2(AN18/AM18))+(-AO18/AM18*IMLOG2(AO18/AM18))</f>
        <v>0.99713277994683391</v>
      </c>
      <c r="AQ18" s="7"/>
      <c r="AR18" s="7"/>
      <c r="AS18" s="7"/>
      <c r="AT18" s="8"/>
      <c r="AV18" s="6">
        <v>2</v>
      </c>
      <c r="AW18" s="7">
        <f t="shared" si="24"/>
        <v>0</v>
      </c>
      <c r="AX18" s="7">
        <v>30</v>
      </c>
      <c r="AY18" s="7" t="str">
        <f>"&gt;"&amp;AX18</f>
        <v>&gt;30</v>
      </c>
      <c r="AZ18" s="7">
        <f t="shared" si="43"/>
        <v>250</v>
      </c>
      <c r="BA18" s="7">
        <f t="shared" si="44"/>
        <v>108</v>
      </c>
      <c r="BB18" s="7">
        <f t="shared" si="45"/>
        <v>142</v>
      </c>
      <c r="BC18" s="7">
        <f t="shared" si="46"/>
        <v>0.98661651984880994</v>
      </c>
      <c r="BD18" s="7"/>
      <c r="BE18" s="7"/>
      <c r="BF18" s="7"/>
      <c r="BG18" s="8"/>
      <c r="BH18" s="2"/>
      <c r="BI18" s="6" t="s">
        <v>127</v>
      </c>
      <c r="BJ18" s="7">
        <v>46</v>
      </c>
      <c r="BK18" s="7">
        <f t="shared" si="32"/>
        <v>50</v>
      </c>
      <c r="BL18" s="7"/>
      <c r="BM18" s="7"/>
      <c r="BN18" s="7"/>
      <c r="BO18" s="7"/>
      <c r="BP18" s="7"/>
      <c r="BQ18" s="7"/>
      <c r="BR18" s="7"/>
      <c r="BS18" s="7"/>
      <c r="BT18" s="7"/>
      <c r="BU18" s="8"/>
    </row>
    <row r="19" spans="1:73" x14ac:dyDescent="0.25">
      <c r="A19" t="s">
        <v>19</v>
      </c>
      <c r="B19">
        <v>17473329</v>
      </c>
      <c r="C19" s="2">
        <v>52</v>
      </c>
      <c r="D19" s="2">
        <v>22</v>
      </c>
      <c r="E19">
        <v>42</v>
      </c>
      <c r="F19" t="s">
        <v>5</v>
      </c>
      <c r="I19" s="6"/>
      <c r="J19" s="7" t="s">
        <v>19</v>
      </c>
      <c r="K19" s="7">
        <f t="shared" ref="K19:K46" si="52">COUNTIF($A$2:$A$501,J19)</f>
        <v>22</v>
      </c>
      <c r="L19" s="7">
        <f t="shared" si="0"/>
        <v>12</v>
      </c>
      <c r="M19" s="7">
        <f t="shared" si="1"/>
        <v>10</v>
      </c>
      <c r="N19" s="7">
        <f t="shared" si="3"/>
        <v>0.99403021147695869</v>
      </c>
      <c r="O19" s="7">
        <f t="shared" si="4"/>
        <v>4.3737329304986181E-2</v>
      </c>
      <c r="P19" s="7">
        <f t="shared" si="5"/>
        <v>0.19827951730509075</v>
      </c>
      <c r="Q19" s="8"/>
      <c r="R19" s="7"/>
      <c r="T19" s="6">
        <v>3261804</v>
      </c>
      <c r="U19" s="7">
        <f>ROUND(T19,-6)</f>
        <v>3000000</v>
      </c>
      <c r="V19" s="7">
        <v>16000000</v>
      </c>
      <c r="W19" s="7" t="str">
        <f>"&lt;="&amp;V19</f>
        <v>&lt;=16000000</v>
      </c>
      <c r="X19" s="7"/>
      <c r="Y19" s="7" t="s">
        <v>73</v>
      </c>
      <c r="Z19" s="7">
        <f t="shared" si="6"/>
        <v>231</v>
      </c>
      <c r="AA19" s="7">
        <f t="shared" si="7"/>
        <v>108</v>
      </c>
      <c r="AB19" s="7">
        <f t="shared" si="8"/>
        <v>123</v>
      </c>
      <c r="AC19" s="7">
        <f t="shared" si="9"/>
        <v>0.99695625184730885</v>
      </c>
      <c r="AD19" s="7">
        <f t="shared" si="10"/>
        <v>0.99833096293533297</v>
      </c>
      <c r="AE19" s="7">
        <f t="shared" si="11"/>
        <v>2.7205730247759075E-4</v>
      </c>
      <c r="AF19" s="7">
        <f t="shared" si="12"/>
        <v>0.99582947647240505</v>
      </c>
      <c r="AG19" s="8">
        <f t="shared" si="13"/>
        <v>2.7319667564101234E-4</v>
      </c>
      <c r="AI19" s="6">
        <v>78</v>
      </c>
      <c r="AJ19" s="7">
        <f t="shared" si="14"/>
        <v>80</v>
      </c>
      <c r="AK19" s="7">
        <v>30</v>
      </c>
      <c r="AL19" s="7" t="str">
        <f t="shared" si="47"/>
        <v>&gt;30</v>
      </c>
      <c r="AM19" s="7">
        <f t="shared" si="48"/>
        <v>455</v>
      </c>
      <c r="AN19" s="7">
        <f t="shared" si="49"/>
        <v>213</v>
      </c>
      <c r="AO19" s="7">
        <f t="shared" si="50"/>
        <v>242</v>
      </c>
      <c r="AP19" s="7">
        <f t="shared" si="51"/>
        <v>0.99706767458373879</v>
      </c>
      <c r="AQ19" s="7"/>
      <c r="AR19" s="7"/>
      <c r="AS19" s="7"/>
      <c r="AT19" s="8"/>
      <c r="AV19" s="6">
        <v>45</v>
      </c>
      <c r="AW19" s="7">
        <f t="shared" si="24"/>
        <v>50</v>
      </c>
      <c r="AX19" s="7">
        <v>40</v>
      </c>
      <c r="AY19" s="7" t="str">
        <f>"&gt;"&amp;AX19</f>
        <v>&gt;40</v>
      </c>
      <c r="AZ19" s="7">
        <f t="shared" si="43"/>
        <v>180</v>
      </c>
      <c r="BA19" s="7">
        <f t="shared" si="44"/>
        <v>82</v>
      </c>
      <c r="BB19" s="7">
        <f t="shared" si="45"/>
        <v>98</v>
      </c>
      <c r="BC19" s="7">
        <f t="shared" si="46"/>
        <v>0.99429293465204527</v>
      </c>
      <c r="BD19" s="7"/>
      <c r="BE19" s="7"/>
      <c r="BF19" s="7"/>
      <c r="BG19" s="8"/>
      <c r="BH19" s="2"/>
      <c r="BI19" s="6"/>
      <c r="BJ19" s="7">
        <v>44</v>
      </c>
      <c r="BK19" s="7">
        <f t="shared" si="32"/>
        <v>40</v>
      </c>
      <c r="BL19" s="7"/>
      <c r="BM19" s="7"/>
      <c r="BN19" s="7"/>
      <c r="BO19" s="7"/>
      <c r="BP19" s="7"/>
      <c r="BQ19" s="7"/>
      <c r="BR19" s="7"/>
      <c r="BS19" s="7"/>
      <c r="BT19" s="7"/>
      <c r="BU19" s="8"/>
    </row>
    <row r="20" spans="1:73" x14ac:dyDescent="0.25">
      <c r="A20" t="s">
        <v>20</v>
      </c>
      <c r="B20">
        <v>23462335</v>
      </c>
      <c r="C20" s="2">
        <v>93</v>
      </c>
      <c r="D20" s="2">
        <v>51</v>
      </c>
      <c r="E20">
        <v>65</v>
      </c>
      <c r="F20" t="s">
        <v>5</v>
      </c>
      <c r="I20" s="6"/>
      <c r="J20" s="7" t="s">
        <v>20</v>
      </c>
      <c r="K20" s="7">
        <f t="shared" si="52"/>
        <v>17</v>
      </c>
      <c r="L20" s="7">
        <f t="shared" si="0"/>
        <v>7</v>
      </c>
      <c r="M20" s="7">
        <f t="shared" si="1"/>
        <v>10</v>
      </c>
      <c r="N20" s="7">
        <f t="shared" si="3"/>
        <v>0.97741781752817358</v>
      </c>
      <c r="O20" s="7">
        <f t="shared" si="4"/>
        <v>3.3232205795957905E-2</v>
      </c>
      <c r="P20" s="7">
        <f t="shared" si="5"/>
        <v>0.1658629290759995</v>
      </c>
      <c r="Q20" s="8"/>
      <c r="R20" s="7"/>
      <c r="T20" s="6">
        <v>3283197</v>
      </c>
      <c r="U20" s="7">
        <f>ROUND(T20,-6)</f>
        <v>3000000</v>
      </c>
      <c r="V20" s="7">
        <v>17000000</v>
      </c>
      <c r="W20" s="7" t="str">
        <f>"&lt;="&amp;V20</f>
        <v>&lt;=17000000</v>
      </c>
      <c r="X20" s="7"/>
      <c r="Y20" s="7" t="s">
        <v>74</v>
      </c>
      <c r="Z20" s="7">
        <f t="shared" si="6"/>
        <v>245</v>
      </c>
      <c r="AA20" s="7">
        <f t="shared" si="7"/>
        <v>117</v>
      </c>
      <c r="AB20" s="7">
        <f t="shared" si="8"/>
        <v>128</v>
      </c>
      <c r="AC20" s="7">
        <f t="shared" si="9"/>
        <v>0.99854539944641629</v>
      </c>
      <c r="AD20" s="7">
        <f t="shared" si="10"/>
        <v>0.99860246031810029</v>
      </c>
      <c r="AE20" s="7">
        <f t="shared" si="11"/>
        <v>5.5991971026347898E-7</v>
      </c>
      <c r="AF20" s="7">
        <f t="shared" si="12"/>
        <v>0.99971144175281146</v>
      </c>
      <c r="AG20" s="8">
        <f t="shared" si="13"/>
        <v>5.6008132634929337E-7</v>
      </c>
      <c r="AI20" s="6">
        <v>98</v>
      </c>
      <c r="AJ20" s="7">
        <f t="shared" si="14"/>
        <v>100</v>
      </c>
      <c r="AK20" s="7">
        <v>40</v>
      </c>
      <c r="AL20" s="7" t="str">
        <f t="shared" si="47"/>
        <v>&gt;40</v>
      </c>
      <c r="AM20" s="7">
        <f t="shared" si="48"/>
        <v>409</v>
      </c>
      <c r="AN20" s="7">
        <f t="shared" si="49"/>
        <v>195</v>
      </c>
      <c r="AO20" s="7">
        <f t="shared" si="50"/>
        <v>214</v>
      </c>
      <c r="AP20" s="7">
        <f t="shared" si="51"/>
        <v>0.99844273888057722</v>
      </c>
      <c r="AQ20" s="7"/>
      <c r="AR20" s="7"/>
      <c r="AS20" s="7"/>
      <c r="AT20" s="8"/>
      <c r="AV20" s="6">
        <v>69</v>
      </c>
      <c r="AW20" s="7">
        <f t="shared" si="24"/>
        <v>70</v>
      </c>
      <c r="AX20" s="7">
        <v>50</v>
      </c>
      <c r="AY20" s="7" t="str">
        <f>"&gt;"&amp;AX20</f>
        <v>&gt;50</v>
      </c>
      <c r="AZ20" s="7">
        <f t="shared" si="43"/>
        <v>112</v>
      </c>
      <c r="BA20" s="7">
        <f t="shared" si="44"/>
        <v>49</v>
      </c>
      <c r="BB20" s="7">
        <f t="shared" si="45"/>
        <v>63</v>
      </c>
      <c r="BC20" s="7">
        <f t="shared" si="46"/>
        <v>0.98869940828849945</v>
      </c>
      <c r="BD20" s="7"/>
      <c r="BE20" s="7"/>
      <c r="BF20" s="7"/>
      <c r="BG20" s="8"/>
      <c r="BH20" s="2"/>
      <c r="BI20" s="6"/>
      <c r="BJ20" s="7">
        <v>42</v>
      </c>
      <c r="BK20" s="7">
        <f t="shared" si="32"/>
        <v>40</v>
      </c>
      <c r="BL20" s="7">
        <v>30</v>
      </c>
      <c r="BM20" s="7" t="str">
        <f>"&gt;"&amp;BL20</f>
        <v>&gt;30</v>
      </c>
      <c r="BN20" s="7">
        <f>COUNTIF($E$2:$E$501,"&gt;"&amp;BL20)</f>
        <v>497</v>
      </c>
      <c r="BO20" s="7">
        <f>COUNTIFS($E$2:$E$501,"&gt;"&amp;BL20, $F$2:$F$501,"No")</f>
        <v>237</v>
      </c>
      <c r="BP20" s="7">
        <f>COUNTIFS($E$2:$E$501,"&gt;"&amp;BL20, $F$2:$F$501,"Yes")</f>
        <v>260</v>
      </c>
      <c r="BQ20" s="7">
        <f>(-BO20/BN20 * IMLOG2(BO20/BN20))+(-BP20/BN20*IMLOG2(BP20/BN20))</f>
        <v>0.99845459412509352</v>
      </c>
      <c r="BR20" s="7"/>
      <c r="BS20" s="7"/>
      <c r="BT20" s="7"/>
      <c r="BU20" s="8"/>
    </row>
    <row r="21" spans="1:73" x14ac:dyDescent="0.25">
      <c r="A21" t="s">
        <v>19</v>
      </c>
      <c r="B21">
        <v>5226029</v>
      </c>
      <c r="C21" s="2">
        <v>17</v>
      </c>
      <c r="D21" s="2">
        <v>11</v>
      </c>
      <c r="E21">
        <v>68</v>
      </c>
      <c r="F21" t="s">
        <v>8</v>
      </c>
      <c r="I21" s="6"/>
      <c r="J21" s="7" t="s">
        <v>21</v>
      </c>
      <c r="K21" s="7">
        <f t="shared" si="52"/>
        <v>8</v>
      </c>
      <c r="L21" s="7">
        <f t="shared" si="0"/>
        <v>5</v>
      </c>
      <c r="M21" s="7">
        <f t="shared" si="1"/>
        <v>3</v>
      </c>
      <c r="N21" s="7">
        <f t="shared" si="3"/>
        <v>0.95443400292496372</v>
      </c>
      <c r="O21" s="7">
        <f t="shared" si="4"/>
        <v>1.527094404679942E-2</v>
      </c>
      <c r="P21" s="7">
        <f t="shared" si="5"/>
        <v>9.5452548554593439E-2</v>
      </c>
      <c r="Q21" s="8"/>
      <c r="R21" s="7"/>
      <c r="T21" s="6">
        <v>3496800</v>
      </c>
      <c r="U21" s="7">
        <f>ROUND(T21,-6)</f>
        <v>3000000</v>
      </c>
      <c r="V21" s="7">
        <v>18000000</v>
      </c>
      <c r="W21" s="7" t="str">
        <f>"&lt;="&amp;V21</f>
        <v>&lt;=18000000</v>
      </c>
      <c r="X21" s="7"/>
      <c r="Y21" s="7" t="s">
        <v>75</v>
      </c>
      <c r="Z21" s="7">
        <f t="shared" si="6"/>
        <v>266</v>
      </c>
      <c r="AA21" s="7">
        <f t="shared" si="7"/>
        <v>122</v>
      </c>
      <c r="AB21" s="7">
        <f t="shared" si="8"/>
        <v>144</v>
      </c>
      <c r="AC21" s="7">
        <f t="shared" si="9"/>
        <v>0.99506004681560478</v>
      </c>
      <c r="AD21" s="7">
        <f t="shared" si="10"/>
        <v>0.99737194490590175</v>
      </c>
      <c r="AE21" s="7">
        <f t="shared" si="11"/>
        <v>1.2310753319088041E-3</v>
      </c>
      <c r="AF21" s="7">
        <f t="shared" si="12"/>
        <v>0.99704334021041952</v>
      </c>
      <c r="AG21" s="8">
        <f t="shared" si="13"/>
        <v>1.2347259966141429E-3</v>
      </c>
      <c r="AI21" s="6">
        <v>73</v>
      </c>
      <c r="AJ21" s="7">
        <f t="shared" si="14"/>
        <v>70</v>
      </c>
      <c r="AK21" s="7">
        <v>50</v>
      </c>
      <c r="AL21" s="7" t="str">
        <f t="shared" si="47"/>
        <v>&gt;50</v>
      </c>
      <c r="AM21" s="7">
        <f t="shared" si="48"/>
        <v>364</v>
      </c>
      <c r="AN21" s="7">
        <f t="shared" si="49"/>
        <v>175</v>
      </c>
      <c r="AO21" s="7">
        <f t="shared" si="50"/>
        <v>189</v>
      </c>
      <c r="AP21" s="7">
        <f t="shared" si="51"/>
        <v>0.99893265462605962</v>
      </c>
      <c r="AQ21" s="7"/>
      <c r="AR21" s="7"/>
      <c r="AS21" s="7"/>
      <c r="AT21" s="8"/>
      <c r="AV21" s="6">
        <v>72</v>
      </c>
      <c r="AW21" s="7">
        <f t="shared" si="24"/>
        <v>70</v>
      </c>
      <c r="AX21" s="7">
        <v>60</v>
      </c>
      <c r="AY21" s="7" t="str">
        <f>"&gt;"&amp;AX21</f>
        <v>&gt;60</v>
      </c>
      <c r="AZ21" s="7">
        <f t="shared" si="43"/>
        <v>63</v>
      </c>
      <c r="BA21" s="7">
        <f t="shared" si="44"/>
        <v>23</v>
      </c>
      <c r="BB21" s="7">
        <f t="shared" si="45"/>
        <v>40</v>
      </c>
      <c r="BC21" s="7">
        <f t="shared" si="46"/>
        <v>0.94681883167760095</v>
      </c>
      <c r="BD21" s="7"/>
      <c r="BE21" s="7"/>
      <c r="BF21" s="7"/>
      <c r="BG21" s="8"/>
      <c r="BH21" s="2"/>
      <c r="BI21" s="6"/>
      <c r="BJ21" s="7">
        <v>45</v>
      </c>
      <c r="BK21" s="7">
        <f t="shared" si="32"/>
        <v>50</v>
      </c>
      <c r="BL21" s="7">
        <v>40</v>
      </c>
      <c r="BM21" s="7" t="str">
        <f t="shared" ref="BM21:BM32" si="53">"&gt;"&amp;BL21</f>
        <v>&gt;40</v>
      </c>
      <c r="BN21" s="7">
        <f t="shared" ref="BN21:BN32" si="54">COUNTIF($E$2:$E$501,"&gt;"&amp;BL21)</f>
        <v>465</v>
      </c>
      <c r="BO21" s="7">
        <f t="shared" ref="BO21:BO31" si="55">COUNTIFS($E$2:$E$501,"&gt;"&amp;BL21, $F$2:$F$501,"No")</f>
        <v>221</v>
      </c>
      <c r="BP21" s="7">
        <f t="shared" ref="BP21:BP31" si="56">COUNTIFS($E$2:$E$501,"&gt;"&amp;BL21, $F$2:$F$501,"Yes")</f>
        <v>244</v>
      </c>
      <c r="BQ21" s="7">
        <f t="shared" ref="BQ21:BQ31" si="57">(-BO21/BN21 * IMLOG2(BO21/BN21))+(-BP21/BN21*IMLOG2(BP21/BN21))</f>
        <v>0.99823448450969221</v>
      </c>
      <c r="BR21" s="7"/>
      <c r="BS21" s="7"/>
      <c r="BT21" s="7"/>
      <c r="BU21" s="8"/>
    </row>
    <row r="22" spans="1:73" x14ac:dyDescent="0.25">
      <c r="A22" t="s">
        <v>12</v>
      </c>
      <c r="B22">
        <v>29518427</v>
      </c>
      <c r="C22" s="2">
        <v>71</v>
      </c>
      <c r="D22" s="2">
        <v>7</v>
      </c>
      <c r="E22">
        <v>147</v>
      </c>
      <c r="F22" t="s">
        <v>8</v>
      </c>
      <c r="I22" s="6"/>
      <c r="J22" s="7" t="s">
        <v>22</v>
      </c>
      <c r="K22" s="7">
        <f t="shared" si="52"/>
        <v>11</v>
      </c>
      <c r="L22" s="7">
        <f t="shared" si="0"/>
        <v>6</v>
      </c>
      <c r="M22" s="7">
        <f t="shared" si="1"/>
        <v>5</v>
      </c>
      <c r="N22" s="7">
        <f t="shared" si="3"/>
        <v>0.99403021147695869</v>
      </c>
      <c r="O22" s="7">
        <f t="shared" si="4"/>
        <v>2.186866465249309E-2</v>
      </c>
      <c r="P22" s="7">
        <f t="shared" si="5"/>
        <v>0.12113975865254537</v>
      </c>
      <c r="Q22" s="8"/>
      <c r="R22" s="7"/>
      <c r="T22" s="6">
        <v>3576392</v>
      </c>
      <c r="U22" s="7">
        <f>ROUND(T22,-6)</f>
        <v>4000000</v>
      </c>
      <c r="V22" s="7">
        <v>19000000</v>
      </c>
      <c r="W22" s="7" t="str">
        <f>"&lt;="&amp;V22</f>
        <v>&lt;=19000000</v>
      </c>
      <c r="X22" s="7"/>
      <c r="Y22" s="7" t="s">
        <v>76</v>
      </c>
      <c r="Z22" s="7">
        <f t="shared" si="6"/>
        <v>280</v>
      </c>
      <c r="AA22" s="7">
        <f t="shared" si="7"/>
        <v>131</v>
      </c>
      <c r="AB22" s="7">
        <f t="shared" si="8"/>
        <v>149</v>
      </c>
      <c r="AC22" s="7">
        <f t="shared" si="9"/>
        <v>0.99701686426543945</v>
      </c>
      <c r="AD22" s="7">
        <f t="shared" si="10"/>
        <v>0.99822451493128361</v>
      </c>
      <c r="AE22" s="7">
        <f t="shared" si="11"/>
        <v>3.7850530652694392E-4</v>
      </c>
      <c r="AF22" s="7">
        <f t="shared" si="12"/>
        <v>0.98958752122205684</v>
      </c>
      <c r="AG22" s="8">
        <f t="shared" si="13"/>
        <v>3.8248795423321619E-4</v>
      </c>
      <c r="AI22" s="6">
        <v>67</v>
      </c>
      <c r="AJ22" s="7">
        <f t="shared" si="14"/>
        <v>70</v>
      </c>
      <c r="AK22" s="7">
        <v>60</v>
      </c>
      <c r="AL22" s="7" t="str">
        <f t="shared" si="47"/>
        <v>&gt;60</v>
      </c>
      <c r="AM22" s="7">
        <f t="shared" si="48"/>
        <v>310</v>
      </c>
      <c r="AN22" s="7">
        <f t="shared" si="49"/>
        <v>142</v>
      </c>
      <c r="AO22" s="7">
        <f t="shared" si="50"/>
        <v>168</v>
      </c>
      <c r="AP22" s="7">
        <f t="shared" si="51"/>
        <v>0.99491983109199245</v>
      </c>
      <c r="AQ22" s="7"/>
      <c r="AR22" s="7"/>
      <c r="AS22" s="7"/>
      <c r="AT22" s="8"/>
      <c r="AV22" s="6">
        <v>3</v>
      </c>
      <c r="AW22" s="7">
        <f t="shared" si="24"/>
        <v>0</v>
      </c>
      <c r="AX22" s="7">
        <v>70</v>
      </c>
      <c r="AY22" s="7" t="str">
        <f>"&gt;"&amp;AX22</f>
        <v>&gt;70</v>
      </c>
      <c r="AZ22" s="7">
        <f t="shared" si="43"/>
        <v>33</v>
      </c>
      <c r="BA22" s="7">
        <f t="shared" si="44"/>
        <v>13</v>
      </c>
      <c r="BB22" s="7">
        <f t="shared" si="45"/>
        <v>20</v>
      </c>
      <c r="BC22" s="7">
        <f t="shared" si="46"/>
        <v>0.96729477894689397</v>
      </c>
      <c r="BD22" s="7"/>
      <c r="BE22" s="7"/>
      <c r="BF22" s="7"/>
      <c r="BG22" s="8"/>
      <c r="BH22" s="2"/>
      <c r="BI22" s="6"/>
      <c r="BJ22" s="7">
        <v>92</v>
      </c>
      <c r="BK22" s="7">
        <f t="shared" si="32"/>
        <v>90</v>
      </c>
      <c r="BL22" s="7">
        <v>50</v>
      </c>
      <c r="BM22" s="7" t="str">
        <f t="shared" si="53"/>
        <v>&gt;50</v>
      </c>
      <c r="BN22" s="7">
        <f t="shared" si="54"/>
        <v>416</v>
      </c>
      <c r="BO22" s="7">
        <f t="shared" si="55"/>
        <v>202</v>
      </c>
      <c r="BP22" s="7">
        <f t="shared" si="56"/>
        <v>214</v>
      </c>
      <c r="BQ22" s="7">
        <f t="shared" si="57"/>
        <v>0.99939968303121829</v>
      </c>
      <c r="BR22" s="7"/>
      <c r="BS22" s="7"/>
      <c r="BT22" s="7"/>
      <c r="BU22" s="8"/>
    </row>
    <row r="23" spans="1:73" x14ac:dyDescent="0.25">
      <c r="A23" t="s">
        <v>21</v>
      </c>
      <c r="B23">
        <v>24886270</v>
      </c>
      <c r="C23" s="2">
        <v>47</v>
      </c>
      <c r="D23" s="2">
        <v>4</v>
      </c>
      <c r="E23">
        <v>101</v>
      </c>
      <c r="F23" t="s">
        <v>8</v>
      </c>
      <c r="I23" s="6"/>
      <c r="J23" s="7" t="s">
        <v>23</v>
      </c>
      <c r="K23" s="7">
        <f t="shared" si="52"/>
        <v>18</v>
      </c>
      <c r="L23" s="7">
        <f t="shared" si="0"/>
        <v>7</v>
      </c>
      <c r="M23" s="7">
        <f t="shared" si="1"/>
        <v>11</v>
      </c>
      <c r="N23" s="7">
        <f t="shared" si="3"/>
        <v>0.96407876480822985</v>
      </c>
      <c r="O23" s="7">
        <f t="shared" si="4"/>
        <v>3.4706835533096274E-2</v>
      </c>
      <c r="P23" s="7">
        <f t="shared" si="5"/>
        <v>0.17265093419591207</v>
      </c>
      <c r="Q23" s="8"/>
      <c r="R23" s="7"/>
      <c r="T23" s="6">
        <v>3605668</v>
      </c>
      <c r="U23" s="7">
        <f>ROUND(T23,-6)</f>
        <v>4000000</v>
      </c>
      <c r="V23" s="7">
        <v>20000000</v>
      </c>
      <c r="W23" s="7" t="str">
        <f>"&lt;="&amp;V23</f>
        <v>&lt;=20000000</v>
      </c>
      <c r="X23" s="7"/>
      <c r="Y23" s="7" t="s">
        <v>77</v>
      </c>
      <c r="Z23" s="7">
        <f t="shared" si="6"/>
        <v>300</v>
      </c>
      <c r="AA23" s="7">
        <f t="shared" si="7"/>
        <v>139</v>
      </c>
      <c r="AB23" s="7">
        <f t="shared" si="8"/>
        <v>161</v>
      </c>
      <c r="AC23" s="7">
        <f t="shared" si="9"/>
        <v>0.99611726887914298</v>
      </c>
      <c r="AD23" s="7">
        <f t="shared" si="10"/>
        <v>0.99767036132748577</v>
      </c>
      <c r="AE23" s="7">
        <f t="shared" si="11"/>
        <v>9.3265891032479065E-4</v>
      </c>
      <c r="AF23" s="7">
        <f t="shared" si="12"/>
        <v>0.97095059445466747</v>
      </c>
      <c r="AG23" s="8">
        <f t="shared" si="13"/>
        <v>9.6056268532243572E-4</v>
      </c>
      <c r="AI23" s="6">
        <v>52</v>
      </c>
      <c r="AJ23" s="7">
        <f t="shared" si="14"/>
        <v>50</v>
      </c>
      <c r="AK23" s="7">
        <v>70</v>
      </c>
      <c r="AL23" s="7" t="str">
        <f t="shared" si="47"/>
        <v>&gt;70</v>
      </c>
      <c r="AM23" s="7">
        <f t="shared" si="48"/>
        <v>246</v>
      </c>
      <c r="AN23" s="7">
        <f t="shared" si="49"/>
        <v>113</v>
      </c>
      <c r="AO23" s="7">
        <f t="shared" si="50"/>
        <v>133</v>
      </c>
      <c r="AP23" s="7">
        <f t="shared" si="51"/>
        <v>0.99522675462958665</v>
      </c>
      <c r="AQ23" s="7"/>
      <c r="AR23" s="7"/>
      <c r="AS23" s="7"/>
      <c r="AT23" s="8"/>
      <c r="AV23" s="6">
        <v>22</v>
      </c>
      <c r="AW23" s="7">
        <f t="shared" si="24"/>
        <v>20</v>
      </c>
      <c r="AX23" s="7">
        <v>80</v>
      </c>
      <c r="AY23" s="7" t="str">
        <f>"&gt;"&amp;AX23</f>
        <v>&gt;80</v>
      </c>
      <c r="AZ23" s="7">
        <f t="shared" si="43"/>
        <v>14</v>
      </c>
      <c r="BA23" s="7">
        <f t="shared" si="44"/>
        <v>7</v>
      </c>
      <c r="BB23" s="7">
        <f t="shared" si="45"/>
        <v>7</v>
      </c>
      <c r="BC23" s="7">
        <f t="shared" si="46"/>
        <v>1</v>
      </c>
      <c r="BD23" s="7"/>
      <c r="BE23" s="7"/>
      <c r="BF23" s="7"/>
      <c r="BG23" s="8"/>
      <c r="BH23" s="2"/>
      <c r="BI23" s="6"/>
      <c r="BJ23" s="7">
        <v>42</v>
      </c>
      <c r="BK23" s="7">
        <f t="shared" si="32"/>
        <v>40</v>
      </c>
      <c r="BL23" s="7">
        <v>60</v>
      </c>
      <c r="BM23" s="7" t="str">
        <f t="shared" si="53"/>
        <v>&gt;60</v>
      </c>
      <c r="BN23" s="7">
        <f t="shared" si="54"/>
        <v>368</v>
      </c>
      <c r="BO23" s="7">
        <f t="shared" si="55"/>
        <v>182</v>
      </c>
      <c r="BP23" s="7">
        <f t="shared" si="56"/>
        <v>186</v>
      </c>
      <c r="BQ23" s="7">
        <f t="shared" si="57"/>
        <v>0.99991477295305675</v>
      </c>
      <c r="BR23" s="7"/>
      <c r="BS23" s="7"/>
      <c r="BT23" s="7"/>
      <c r="BU23" s="8"/>
    </row>
    <row r="24" spans="1:73" x14ac:dyDescent="0.25">
      <c r="A24" t="s">
        <v>22</v>
      </c>
      <c r="B24">
        <v>13612663</v>
      </c>
      <c r="C24" s="2">
        <v>83</v>
      </c>
      <c r="D24" s="2">
        <v>67</v>
      </c>
      <c r="E24">
        <v>95</v>
      </c>
      <c r="F24" t="s">
        <v>5</v>
      </c>
      <c r="I24" s="6"/>
      <c r="J24" s="7" t="s">
        <v>24</v>
      </c>
      <c r="K24" s="7">
        <f t="shared" si="52"/>
        <v>13</v>
      </c>
      <c r="L24" s="7">
        <f t="shared" si="0"/>
        <v>7</v>
      </c>
      <c r="M24" s="7">
        <f t="shared" si="1"/>
        <v>6</v>
      </c>
      <c r="N24" s="7">
        <f t="shared" si="3"/>
        <v>0.99572745208492741</v>
      </c>
      <c r="O24" s="7">
        <f t="shared" si="4"/>
        <v>2.5888913754208112E-2</v>
      </c>
      <c r="P24" s="7">
        <f t="shared" si="5"/>
        <v>0.13689895872954599</v>
      </c>
      <c r="Q24" s="8"/>
      <c r="R24" s="7"/>
      <c r="T24" s="6">
        <v>3699071</v>
      </c>
      <c r="U24" s="7">
        <f>ROUND(T24,-6)</f>
        <v>4000000</v>
      </c>
      <c r="V24" s="7">
        <v>21000000</v>
      </c>
      <c r="W24" s="7" t="str">
        <f>"&lt;="&amp;V24</f>
        <v>&lt;=21000000</v>
      </c>
      <c r="X24" s="7"/>
      <c r="Y24" s="7" t="s">
        <v>78</v>
      </c>
      <c r="Z24" s="7">
        <f t="shared" si="6"/>
        <v>311</v>
      </c>
      <c r="AA24" s="7">
        <f t="shared" si="7"/>
        <v>145</v>
      </c>
      <c r="AB24" s="7">
        <f t="shared" si="8"/>
        <v>166</v>
      </c>
      <c r="AC24" s="7">
        <f t="shared" si="9"/>
        <v>0.99670850757190577</v>
      </c>
      <c r="AD24" s="7">
        <f t="shared" si="10"/>
        <v>0.99794505836701575</v>
      </c>
      <c r="AE24" s="7">
        <f t="shared" si="11"/>
        <v>6.5796187079480983E-4</v>
      </c>
      <c r="AF24" s="7">
        <f t="shared" si="12"/>
        <v>0.95661722928528548</v>
      </c>
      <c r="AG24" s="8">
        <f t="shared" si="13"/>
        <v>6.8780056500382175E-4</v>
      </c>
      <c r="AI24" s="6">
        <v>93</v>
      </c>
      <c r="AJ24" s="7">
        <f t="shared" si="14"/>
        <v>90</v>
      </c>
      <c r="AK24" s="7">
        <v>80</v>
      </c>
      <c r="AL24" s="7" t="str">
        <f t="shared" si="47"/>
        <v>&gt;80</v>
      </c>
      <c r="AM24" s="7">
        <f t="shared" si="48"/>
        <v>169</v>
      </c>
      <c r="AN24" s="7">
        <f t="shared" si="49"/>
        <v>75</v>
      </c>
      <c r="AO24" s="7">
        <f t="shared" si="50"/>
        <v>94</v>
      </c>
      <c r="AP24" s="7">
        <f t="shared" si="51"/>
        <v>0.99086314134201126</v>
      </c>
      <c r="AQ24" s="7"/>
      <c r="AR24" s="7"/>
      <c r="AS24" s="7"/>
      <c r="AT24" s="8"/>
      <c r="AV24" s="6">
        <v>51</v>
      </c>
      <c r="AW24" s="7">
        <f t="shared" si="24"/>
        <v>50</v>
      </c>
      <c r="AX24" s="7">
        <v>90</v>
      </c>
      <c r="AY24" s="7" t="str">
        <f>"&gt;"&amp;AX24</f>
        <v>&gt;90</v>
      </c>
      <c r="AZ24" s="7">
        <f t="shared" si="43"/>
        <v>2</v>
      </c>
      <c r="BA24" s="7">
        <f t="shared" si="44"/>
        <v>1</v>
      </c>
      <c r="BB24" s="7">
        <f t="shared" si="45"/>
        <v>1</v>
      </c>
      <c r="BC24" s="7">
        <f t="shared" si="46"/>
        <v>1</v>
      </c>
      <c r="BD24" s="7"/>
      <c r="BE24" s="7"/>
      <c r="BF24" s="7"/>
      <c r="BG24" s="8"/>
      <c r="BH24" s="2"/>
      <c r="BI24" s="6"/>
      <c r="BJ24" s="7">
        <v>65</v>
      </c>
      <c r="BK24" s="7">
        <f t="shared" si="32"/>
        <v>70</v>
      </c>
      <c r="BL24" s="7">
        <v>70</v>
      </c>
      <c r="BM24" s="7" t="str">
        <f t="shared" si="53"/>
        <v>&gt;70</v>
      </c>
      <c r="BN24" s="7">
        <f t="shared" si="54"/>
        <v>318</v>
      </c>
      <c r="BO24" s="7">
        <f t="shared" si="55"/>
        <v>161</v>
      </c>
      <c r="BP24" s="7">
        <f t="shared" si="56"/>
        <v>157</v>
      </c>
      <c r="BQ24" s="7">
        <f t="shared" si="57"/>
        <v>0.99988586423895098</v>
      </c>
      <c r="BR24" s="7"/>
      <c r="BS24" s="7"/>
      <c r="BT24" s="7"/>
      <c r="BU24" s="8"/>
    </row>
    <row r="25" spans="1:73" x14ac:dyDescent="0.25">
      <c r="A25" t="s">
        <v>12</v>
      </c>
      <c r="B25">
        <v>19650904</v>
      </c>
      <c r="C25" s="2">
        <v>97</v>
      </c>
      <c r="D25" s="2">
        <v>56</v>
      </c>
      <c r="E25">
        <v>141</v>
      </c>
      <c r="F25" t="s">
        <v>8</v>
      </c>
      <c r="I25" s="6"/>
      <c r="J25" s="7" t="s">
        <v>25</v>
      </c>
      <c r="K25" s="7">
        <f t="shared" si="52"/>
        <v>12</v>
      </c>
      <c r="L25" s="7">
        <f t="shared" si="0"/>
        <v>6</v>
      </c>
      <c r="M25" s="7">
        <f t="shared" si="1"/>
        <v>6</v>
      </c>
      <c r="N25" s="7">
        <f t="shared" si="3"/>
        <v>1</v>
      </c>
      <c r="O25" s="7">
        <f t="shared" si="4"/>
        <v>2.4E-2</v>
      </c>
      <c r="P25" s="7">
        <f t="shared" si="5"/>
        <v>0.12913972281458233</v>
      </c>
      <c r="Q25" s="8"/>
      <c r="R25" s="7"/>
      <c r="T25" s="6">
        <v>3781390</v>
      </c>
      <c r="U25" s="7">
        <f>ROUND(T25,-6)</f>
        <v>4000000</v>
      </c>
      <c r="V25" s="7">
        <v>22000000</v>
      </c>
      <c r="W25" s="7" t="str">
        <f>"&lt;="&amp;V25</f>
        <v>&lt;=22000000</v>
      </c>
      <c r="X25" s="7"/>
      <c r="Y25" s="7" t="s">
        <v>79</v>
      </c>
      <c r="Z25" s="7">
        <f t="shared" si="6"/>
        <v>325</v>
      </c>
      <c r="AA25" s="7">
        <f t="shared" si="7"/>
        <v>151</v>
      </c>
      <c r="AB25" s="7">
        <f t="shared" si="8"/>
        <v>174</v>
      </c>
      <c r="AC25" s="7">
        <f t="shared" si="9"/>
        <v>0.99638426509807765</v>
      </c>
      <c r="AD25" s="7">
        <f t="shared" si="10"/>
        <v>0.99764152829722264</v>
      </c>
      <c r="AE25" s="7">
        <f t="shared" si="11"/>
        <v>9.6149194058792187E-4</v>
      </c>
      <c r="AF25" s="7">
        <f t="shared" si="12"/>
        <v>0.93406805537549153</v>
      </c>
      <c r="AG25" s="8">
        <f t="shared" si="13"/>
        <v>1.0293596221973419E-3</v>
      </c>
      <c r="AI25" s="6">
        <v>17</v>
      </c>
      <c r="AJ25" s="7">
        <f t="shared" si="14"/>
        <v>20</v>
      </c>
      <c r="AK25" s="7">
        <v>90</v>
      </c>
      <c r="AL25" s="7" t="str">
        <f t="shared" si="47"/>
        <v>&gt;90</v>
      </c>
      <c r="AM25" s="7">
        <f t="shared" si="48"/>
        <v>100</v>
      </c>
      <c r="AN25" s="7">
        <f t="shared" si="49"/>
        <v>47</v>
      </c>
      <c r="AO25" s="7">
        <f t="shared" si="50"/>
        <v>53</v>
      </c>
      <c r="AP25" s="7">
        <f t="shared" si="51"/>
        <v>0.99740158856774108</v>
      </c>
      <c r="AQ25" s="7"/>
      <c r="AR25" s="7"/>
      <c r="AS25" s="7"/>
      <c r="AT25" s="8"/>
      <c r="AV25" s="6">
        <v>11</v>
      </c>
      <c r="AW25" s="7">
        <f t="shared" si="24"/>
        <v>10</v>
      </c>
      <c r="AX25" s="7"/>
      <c r="AY25" s="7"/>
      <c r="AZ25" s="7"/>
      <c r="BA25" s="7"/>
      <c r="BB25" s="7"/>
      <c r="BC25" s="7"/>
      <c r="BD25" s="7"/>
      <c r="BE25" s="7"/>
      <c r="BF25" s="7"/>
      <c r="BG25" s="8"/>
      <c r="BH25" s="2"/>
      <c r="BI25" s="6"/>
      <c r="BJ25" s="7">
        <v>68</v>
      </c>
      <c r="BK25" s="7">
        <f t="shared" si="32"/>
        <v>70</v>
      </c>
      <c r="BL25" s="7">
        <v>80</v>
      </c>
      <c r="BM25" s="7" t="str">
        <f t="shared" si="53"/>
        <v>&gt;80</v>
      </c>
      <c r="BN25" s="7">
        <f t="shared" si="54"/>
        <v>264</v>
      </c>
      <c r="BO25" s="7">
        <f t="shared" si="55"/>
        <v>139</v>
      </c>
      <c r="BP25" s="7">
        <f t="shared" si="56"/>
        <v>125</v>
      </c>
      <c r="BQ25" s="7">
        <f t="shared" si="57"/>
        <v>0.99797046522463528</v>
      </c>
      <c r="BR25" s="7"/>
      <c r="BS25" s="7"/>
      <c r="BT25" s="7"/>
      <c r="BU25" s="8"/>
    </row>
    <row r="26" spans="1:73" x14ac:dyDescent="0.25">
      <c r="A26" t="s">
        <v>23</v>
      </c>
      <c r="B26">
        <v>3605668</v>
      </c>
      <c r="C26" s="2">
        <v>91</v>
      </c>
      <c r="D26" s="2">
        <v>8</v>
      </c>
      <c r="E26">
        <v>134</v>
      </c>
      <c r="F26" t="s">
        <v>5</v>
      </c>
      <c r="I26" s="6"/>
      <c r="J26" s="7" t="s">
        <v>26</v>
      </c>
      <c r="K26" s="7">
        <f t="shared" si="52"/>
        <v>19</v>
      </c>
      <c r="L26" s="7">
        <f t="shared" si="0"/>
        <v>12</v>
      </c>
      <c r="M26" s="7">
        <f t="shared" si="1"/>
        <v>7</v>
      </c>
      <c r="N26" s="7">
        <f t="shared" si="3"/>
        <v>0.94945201538794777</v>
      </c>
      <c r="O26" s="7">
        <f t="shared" si="4"/>
        <v>3.6079176584742016E-2</v>
      </c>
      <c r="P26" s="7">
        <f t="shared" si="5"/>
        <v>0.17927855730630299</v>
      </c>
      <c r="Q26" s="8"/>
      <c r="R26" s="7"/>
      <c r="T26" s="6">
        <v>3796005</v>
      </c>
      <c r="U26" s="7">
        <f>ROUND(T26,-6)</f>
        <v>4000000</v>
      </c>
      <c r="V26" s="7">
        <v>23000000</v>
      </c>
      <c r="W26" s="7" t="str">
        <f>"&lt;="&amp;V26</f>
        <v>&lt;=23000000</v>
      </c>
      <c r="X26" s="7"/>
      <c r="Y26" s="7" t="s">
        <v>80</v>
      </c>
      <c r="Z26" s="7">
        <f t="shared" si="6"/>
        <v>338</v>
      </c>
      <c r="AA26" s="7">
        <f t="shared" si="7"/>
        <v>161</v>
      </c>
      <c r="AB26" s="7">
        <f t="shared" si="8"/>
        <v>177</v>
      </c>
      <c r="AC26" s="7">
        <f t="shared" si="9"/>
        <v>0.9983829873438903</v>
      </c>
      <c r="AD26" s="7">
        <f t="shared" si="10"/>
        <v>0.99858622720974655</v>
      </c>
      <c r="AE26" s="7">
        <f t="shared" si="11"/>
        <v>1.6793028064010507E-5</v>
      </c>
      <c r="AF26" s="7">
        <f t="shared" si="12"/>
        <v>0.9086783848007115</v>
      </c>
      <c r="AG26" s="8">
        <f t="shared" si="13"/>
        <v>1.8480716989535854E-5</v>
      </c>
      <c r="AI26" s="6">
        <v>71</v>
      </c>
      <c r="AJ26" s="7">
        <f t="shared" si="14"/>
        <v>70</v>
      </c>
      <c r="AK26" s="7"/>
      <c r="AL26" s="7"/>
      <c r="AM26" s="7"/>
      <c r="AN26" s="7"/>
      <c r="AO26" s="7"/>
      <c r="AP26" s="7"/>
      <c r="AQ26" s="7"/>
      <c r="AR26" s="7"/>
      <c r="AS26" s="7"/>
      <c r="AT26" s="8"/>
      <c r="AV26" s="6">
        <v>7</v>
      </c>
      <c r="AW26" s="7">
        <f t="shared" si="24"/>
        <v>10</v>
      </c>
      <c r="AX26" s="7"/>
      <c r="AY26" s="7"/>
      <c r="AZ26" s="7"/>
      <c r="BA26" s="7"/>
      <c r="BB26" s="7"/>
      <c r="BC26" s="7"/>
      <c r="BD26" s="7"/>
      <c r="BE26" s="7"/>
      <c r="BF26" s="7"/>
      <c r="BG26" s="8"/>
      <c r="BH26" s="2"/>
      <c r="BI26" s="6"/>
      <c r="BJ26" s="7">
        <v>147</v>
      </c>
      <c r="BK26" s="7">
        <f t="shared" si="32"/>
        <v>150</v>
      </c>
      <c r="BL26" s="7">
        <v>90</v>
      </c>
      <c r="BM26" s="7" t="str">
        <f t="shared" si="53"/>
        <v>&gt;90</v>
      </c>
      <c r="BN26" s="7">
        <f t="shared" si="54"/>
        <v>229</v>
      </c>
      <c r="BO26" s="7">
        <f t="shared" si="55"/>
        <v>118</v>
      </c>
      <c r="BP26" s="7">
        <f t="shared" si="56"/>
        <v>111</v>
      </c>
      <c r="BQ26" s="7">
        <f t="shared" si="57"/>
        <v>0.99932587984559551</v>
      </c>
      <c r="BR26" s="7"/>
      <c r="BS26" s="7"/>
      <c r="BT26" s="7"/>
      <c r="BU26" s="8"/>
    </row>
    <row r="27" spans="1:73" x14ac:dyDescent="0.25">
      <c r="A27" t="s">
        <v>6</v>
      </c>
      <c r="B27">
        <v>30675161</v>
      </c>
      <c r="C27" s="2">
        <v>49</v>
      </c>
      <c r="D27" s="2">
        <v>27</v>
      </c>
      <c r="E27">
        <v>92</v>
      </c>
      <c r="F27" t="s">
        <v>5</v>
      </c>
      <c r="I27" s="6"/>
      <c r="J27" s="7" t="s">
        <v>27</v>
      </c>
      <c r="K27" s="7">
        <f t="shared" si="52"/>
        <v>10</v>
      </c>
      <c r="L27" s="7">
        <f t="shared" si="0"/>
        <v>5</v>
      </c>
      <c r="M27" s="7">
        <f t="shared" si="1"/>
        <v>5</v>
      </c>
      <c r="N27" s="7">
        <f t="shared" si="3"/>
        <v>1</v>
      </c>
      <c r="O27" s="7">
        <f t="shared" si="4"/>
        <v>0.02</v>
      </c>
      <c r="P27" s="7">
        <f t="shared" si="5"/>
        <v>0.1128771237954946</v>
      </c>
      <c r="Q27" s="8"/>
      <c r="R27" s="7"/>
      <c r="T27" s="6">
        <v>3806109</v>
      </c>
      <c r="U27" s="7">
        <f>ROUND(T27,-6)</f>
        <v>4000000</v>
      </c>
      <c r="V27" s="7">
        <v>24000000</v>
      </c>
      <c r="W27" s="7" t="str">
        <f>"&lt;="&amp;V27</f>
        <v>&lt;=24000000</v>
      </c>
      <c r="X27" s="7"/>
      <c r="Y27" s="7" t="s">
        <v>81</v>
      </c>
      <c r="Z27" s="7">
        <f t="shared" si="6"/>
        <v>355</v>
      </c>
      <c r="AA27" s="7">
        <f t="shared" si="7"/>
        <v>170</v>
      </c>
      <c r="AB27" s="7">
        <f t="shared" si="8"/>
        <v>185</v>
      </c>
      <c r="AC27" s="7">
        <f t="shared" si="9"/>
        <v>0.99871175146548796</v>
      </c>
      <c r="AD27" s="7">
        <f t="shared" si="10"/>
        <v>0.99859762256601581</v>
      </c>
      <c r="AE27" s="7">
        <f t="shared" si="11"/>
        <v>5.3976717947490371E-6</v>
      </c>
      <c r="AF27" s="7">
        <f t="shared" si="12"/>
        <v>0.86872124633940406</v>
      </c>
      <c r="AG27" s="8">
        <f t="shared" si="13"/>
        <v>6.2133530375751857E-6</v>
      </c>
      <c r="AI27" s="6">
        <v>47</v>
      </c>
      <c r="AJ27" s="7">
        <f t="shared" si="14"/>
        <v>50</v>
      </c>
      <c r="AK27" s="7"/>
      <c r="AL27" s="7"/>
      <c r="AM27" s="7"/>
      <c r="AN27" s="7"/>
      <c r="AO27" s="7"/>
      <c r="AP27" s="7"/>
      <c r="AQ27" s="7"/>
      <c r="AR27" s="7"/>
      <c r="AS27" s="7"/>
      <c r="AT27" s="8"/>
      <c r="AV27" s="6">
        <v>4</v>
      </c>
      <c r="AW27" s="7">
        <f t="shared" si="24"/>
        <v>0</v>
      </c>
      <c r="AX27" s="7"/>
      <c r="AY27" s="7"/>
      <c r="AZ27" s="7"/>
      <c r="BA27" s="7"/>
      <c r="BB27" s="7"/>
      <c r="BC27" s="7"/>
      <c r="BD27" s="7"/>
      <c r="BE27" s="7"/>
      <c r="BF27" s="7"/>
      <c r="BG27" s="8"/>
      <c r="BH27" s="2"/>
      <c r="BI27" s="6"/>
      <c r="BJ27" s="7">
        <v>101</v>
      </c>
      <c r="BK27" s="7">
        <f t="shared" si="32"/>
        <v>100</v>
      </c>
      <c r="BL27" s="7">
        <v>100</v>
      </c>
      <c r="BM27" s="7" t="str">
        <f t="shared" si="53"/>
        <v>&gt;100</v>
      </c>
      <c r="BN27" s="7">
        <f t="shared" si="54"/>
        <v>190</v>
      </c>
      <c r="BO27" s="7">
        <f t="shared" si="55"/>
        <v>96</v>
      </c>
      <c r="BP27" s="7">
        <f t="shared" si="56"/>
        <v>94</v>
      </c>
      <c r="BQ27" s="7">
        <f t="shared" si="57"/>
        <v>0.99992007082079559</v>
      </c>
      <c r="BR27" s="7"/>
      <c r="BS27" s="7"/>
      <c r="BT27" s="7"/>
      <c r="BU27" s="8"/>
    </row>
    <row r="28" spans="1:73" x14ac:dyDescent="0.25">
      <c r="A28" t="s">
        <v>11</v>
      </c>
      <c r="B28">
        <v>31485245</v>
      </c>
      <c r="C28" s="2">
        <v>28</v>
      </c>
      <c r="D28" s="2">
        <v>23</v>
      </c>
      <c r="E28">
        <v>39</v>
      </c>
      <c r="F28" t="s">
        <v>8</v>
      </c>
      <c r="I28" s="6"/>
      <c r="J28" s="7" t="s">
        <v>28</v>
      </c>
      <c r="K28" s="7">
        <f t="shared" si="52"/>
        <v>25</v>
      </c>
      <c r="L28" s="7">
        <f t="shared" si="0"/>
        <v>13</v>
      </c>
      <c r="M28" s="7">
        <f t="shared" si="1"/>
        <v>12</v>
      </c>
      <c r="N28" s="7">
        <f t="shared" si="3"/>
        <v>0.99884553599520287</v>
      </c>
      <c r="O28" s="7">
        <f t="shared" si="4"/>
        <v>4.9942276799760148E-2</v>
      </c>
      <c r="P28" s="7">
        <f t="shared" si="5"/>
        <v>0.216096404744368</v>
      </c>
      <c r="Q28" s="8"/>
      <c r="R28" s="7"/>
      <c r="T28" s="6">
        <v>3810268</v>
      </c>
      <c r="U28" s="7">
        <f>ROUND(T28,-6)</f>
        <v>4000000</v>
      </c>
      <c r="V28" s="7">
        <v>25000000</v>
      </c>
      <c r="W28" s="7" t="str">
        <f>"&lt;="&amp;V28</f>
        <v>&lt;=25000000</v>
      </c>
      <c r="X28" s="7"/>
      <c r="Y28" s="7" t="s">
        <v>82</v>
      </c>
      <c r="Z28" s="7">
        <f t="shared" si="6"/>
        <v>378</v>
      </c>
      <c r="AA28" s="7">
        <f t="shared" si="7"/>
        <v>179</v>
      </c>
      <c r="AB28" s="7">
        <f t="shared" si="8"/>
        <v>199</v>
      </c>
      <c r="AC28" s="7">
        <f t="shared" si="9"/>
        <v>0.99797966332560362</v>
      </c>
      <c r="AD28" s="7">
        <f t="shared" si="10"/>
        <v>0.99842532187850619</v>
      </c>
      <c r="AE28" s="7">
        <f t="shared" si="11"/>
        <v>1.7769835930436795E-4</v>
      </c>
      <c r="AF28" s="7">
        <f t="shared" si="12"/>
        <v>0.8016291015856114</v>
      </c>
      <c r="AG28" s="8">
        <f t="shared" si="13"/>
        <v>2.2167154230414419E-4</v>
      </c>
      <c r="AI28" s="6">
        <v>83</v>
      </c>
      <c r="AJ28" s="7">
        <f t="shared" si="14"/>
        <v>80</v>
      </c>
      <c r="AK28" s="7"/>
      <c r="AL28" s="7"/>
      <c r="AM28" s="7"/>
      <c r="AN28" s="7"/>
      <c r="AO28" s="7"/>
      <c r="AP28" s="7"/>
      <c r="AQ28" s="7"/>
      <c r="AR28" s="7"/>
      <c r="AS28" s="7"/>
      <c r="AT28" s="8"/>
      <c r="AV28" s="6">
        <v>67</v>
      </c>
      <c r="AW28" s="7">
        <f t="shared" si="24"/>
        <v>70</v>
      </c>
      <c r="AX28" s="7"/>
      <c r="AY28" s="7"/>
      <c r="AZ28" s="7"/>
      <c r="BA28" s="7"/>
      <c r="BB28" s="7"/>
      <c r="BC28" s="7"/>
      <c r="BD28" s="7"/>
      <c r="BE28" s="7"/>
      <c r="BF28" s="7"/>
      <c r="BG28" s="8"/>
      <c r="BH28" s="2"/>
      <c r="BI28" s="6"/>
      <c r="BJ28" s="7">
        <v>95</v>
      </c>
      <c r="BK28" s="7">
        <f t="shared" si="32"/>
        <v>100</v>
      </c>
      <c r="BL28" s="7">
        <v>110</v>
      </c>
      <c r="BM28" s="7" t="str">
        <f t="shared" si="53"/>
        <v>&gt;110</v>
      </c>
      <c r="BN28" s="7">
        <f t="shared" si="54"/>
        <v>144</v>
      </c>
      <c r="BO28" s="7">
        <f t="shared" si="55"/>
        <v>71</v>
      </c>
      <c r="BP28" s="7">
        <f t="shared" si="56"/>
        <v>73</v>
      </c>
      <c r="BQ28" s="7">
        <f t="shared" si="57"/>
        <v>0.99986084669874487</v>
      </c>
      <c r="BR28" s="7"/>
      <c r="BS28" s="7"/>
      <c r="BT28" s="7"/>
      <c r="BU28" s="8"/>
    </row>
    <row r="29" spans="1:73" x14ac:dyDescent="0.25">
      <c r="A29" t="s">
        <v>24</v>
      </c>
      <c r="B29">
        <v>16779558</v>
      </c>
      <c r="C29" s="2">
        <v>70</v>
      </c>
      <c r="D29" s="2">
        <v>23</v>
      </c>
      <c r="E29">
        <v>71</v>
      </c>
      <c r="F29" t="s">
        <v>5</v>
      </c>
      <c r="I29" s="6"/>
      <c r="J29" s="7" t="s">
        <v>29</v>
      </c>
      <c r="K29" s="7">
        <f t="shared" si="52"/>
        <v>11</v>
      </c>
      <c r="L29" s="7">
        <f t="shared" si="0"/>
        <v>5</v>
      </c>
      <c r="M29" s="7">
        <f t="shared" si="1"/>
        <v>6</v>
      </c>
      <c r="N29" s="7">
        <f t="shared" si="3"/>
        <v>0.99403021147695869</v>
      </c>
      <c r="O29" s="7">
        <f t="shared" si="4"/>
        <v>2.186866465249309E-2</v>
      </c>
      <c r="P29" s="7">
        <f t="shared" si="5"/>
        <v>0.12113975865254537</v>
      </c>
      <c r="Q29" s="8"/>
      <c r="R29" s="7"/>
      <c r="T29" s="6">
        <v>3854550</v>
      </c>
      <c r="U29" s="7">
        <f>ROUND(T29,-6)</f>
        <v>4000000</v>
      </c>
      <c r="V29" s="7">
        <v>26000000</v>
      </c>
      <c r="W29" s="7" t="str">
        <f>"&lt;="&amp;V29</f>
        <v>&lt;=26000000</v>
      </c>
      <c r="X29" s="7"/>
      <c r="Y29" s="7" t="s">
        <v>83</v>
      </c>
      <c r="Z29" s="7">
        <f t="shared" si="6"/>
        <v>396</v>
      </c>
      <c r="AA29" s="7">
        <f t="shared" si="7"/>
        <v>186</v>
      </c>
      <c r="AB29" s="7">
        <f t="shared" si="8"/>
        <v>210</v>
      </c>
      <c r="AC29" s="7">
        <f t="shared" si="9"/>
        <v>0.99734879791804587</v>
      </c>
      <c r="AD29" s="7">
        <f t="shared" si="10"/>
        <v>0.99784475625964819</v>
      </c>
      <c r="AE29" s="7">
        <f t="shared" si="11"/>
        <v>7.5826397816236568E-4</v>
      </c>
      <c r="AF29" s="7">
        <f t="shared" si="12"/>
        <v>0.73764238018568984</v>
      </c>
      <c r="AG29" s="8">
        <f t="shared" si="13"/>
        <v>1.0279560916381793E-3</v>
      </c>
      <c r="AI29" s="6">
        <v>97</v>
      </c>
      <c r="AJ29" s="7">
        <f t="shared" si="14"/>
        <v>100</v>
      </c>
      <c r="AK29" s="7"/>
      <c r="AL29" s="7"/>
      <c r="AM29" s="7"/>
      <c r="AN29" s="7"/>
      <c r="AO29" s="7"/>
      <c r="AP29" s="7"/>
      <c r="AQ29" s="7"/>
      <c r="AR29" s="7"/>
      <c r="AS29" s="7"/>
      <c r="AT29" s="8"/>
      <c r="AV29" s="6">
        <v>56</v>
      </c>
      <c r="AW29" s="7">
        <f t="shared" si="24"/>
        <v>60</v>
      </c>
      <c r="AX29" s="7"/>
      <c r="AY29" s="7"/>
      <c r="AZ29" s="7"/>
      <c r="BA29" s="7"/>
      <c r="BB29" s="7"/>
      <c r="BC29" s="7"/>
      <c r="BD29" s="7"/>
      <c r="BE29" s="7"/>
      <c r="BF29" s="7"/>
      <c r="BG29" s="8"/>
      <c r="BH29" s="2"/>
      <c r="BI29" s="6"/>
      <c r="BJ29" s="7">
        <v>141</v>
      </c>
      <c r="BK29" s="7">
        <f t="shared" si="32"/>
        <v>140</v>
      </c>
      <c r="BL29" s="7">
        <v>120</v>
      </c>
      <c r="BM29" s="7" t="str">
        <f t="shared" si="53"/>
        <v>&gt;120</v>
      </c>
      <c r="BN29" s="7">
        <f t="shared" si="54"/>
        <v>111</v>
      </c>
      <c r="BO29" s="7">
        <f t="shared" si="55"/>
        <v>55</v>
      </c>
      <c r="BP29" s="7">
        <f t="shared" si="56"/>
        <v>56</v>
      </c>
      <c r="BQ29" s="7">
        <f t="shared" si="57"/>
        <v>0.99994145302504367</v>
      </c>
      <c r="BR29" s="7"/>
      <c r="BS29" s="7"/>
      <c r="BT29" s="7"/>
      <c r="BU29" s="8"/>
    </row>
    <row r="30" spans="1:73" x14ac:dyDescent="0.25">
      <c r="A30" t="s">
        <v>25</v>
      </c>
      <c r="B30">
        <v>8458652</v>
      </c>
      <c r="C30" s="2">
        <v>16</v>
      </c>
      <c r="D30" s="2">
        <v>7</v>
      </c>
      <c r="E30">
        <v>126</v>
      </c>
      <c r="F30" t="s">
        <v>5</v>
      </c>
      <c r="I30" s="6"/>
      <c r="J30" s="7" t="s">
        <v>30</v>
      </c>
      <c r="K30" s="7">
        <f t="shared" si="52"/>
        <v>15</v>
      </c>
      <c r="L30" s="7">
        <f t="shared" si="0"/>
        <v>8</v>
      </c>
      <c r="M30" s="7">
        <f t="shared" si="1"/>
        <v>7</v>
      </c>
      <c r="N30" s="7">
        <f t="shared" si="3"/>
        <v>0.9967916319816349</v>
      </c>
      <c r="O30" s="7">
        <f t="shared" si="4"/>
        <v>2.9903748959449045E-2</v>
      </c>
      <c r="P30" s="7">
        <f t="shared" si="5"/>
        <v>0.15176681067160711</v>
      </c>
      <c r="Q30" s="8"/>
      <c r="R30" s="7"/>
      <c r="T30" s="6">
        <v>3998309</v>
      </c>
      <c r="U30" s="7">
        <f>ROUND(T30,-6)</f>
        <v>4000000</v>
      </c>
      <c r="V30" s="7">
        <v>27000000</v>
      </c>
      <c r="W30" s="7" t="str">
        <f>"&lt;="&amp;V30</f>
        <v>&lt;=27000000</v>
      </c>
      <c r="X30" s="7"/>
      <c r="Y30" s="7" t="s">
        <v>84</v>
      </c>
      <c r="Z30" s="7">
        <f t="shared" si="6"/>
        <v>415</v>
      </c>
      <c r="AA30" s="7">
        <f t="shared" si="7"/>
        <v>196</v>
      </c>
      <c r="AB30" s="7">
        <f t="shared" si="8"/>
        <v>219</v>
      </c>
      <c r="AC30" s="7">
        <f t="shared" si="9"/>
        <v>0.99778319973010021</v>
      </c>
      <c r="AD30" s="7">
        <f t="shared" si="10"/>
        <v>0.99814308250159611</v>
      </c>
      <c r="AE30" s="7">
        <f t="shared" si="11"/>
        <v>4.5993773621444412E-4</v>
      </c>
      <c r="AF30" s="7">
        <f t="shared" si="12"/>
        <v>0.65770477874422029</v>
      </c>
      <c r="AG30" s="8">
        <f t="shared" si="13"/>
        <v>6.9930727444708553E-4</v>
      </c>
      <c r="AI30" s="6">
        <v>91</v>
      </c>
      <c r="AJ30" s="7">
        <f t="shared" si="14"/>
        <v>90</v>
      </c>
      <c r="AK30" s="7"/>
      <c r="AL30" s="7"/>
      <c r="AM30" s="7"/>
      <c r="AN30" s="7"/>
      <c r="AO30" s="7"/>
      <c r="AP30" s="7"/>
      <c r="AQ30" s="7"/>
      <c r="AR30" s="7"/>
      <c r="AS30" s="7"/>
      <c r="AT30" s="8"/>
      <c r="AV30" s="6">
        <v>8</v>
      </c>
      <c r="AW30" s="7">
        <f t="shared" si="24"/>
        <v>10</v>
      </c>
      <c r="AX30" s="7"/>
      <c r="AY30" s="7"/>
      <c r="AZ30" s="7"/>
      <c r="BA30" s="7"/>
      <c r="BB30" s="7"/>
      <c r="BC30" s="7"/>
      <c r="BD30" s="7"/>
      <c r="BE30" s="7"/>
      <c r="BF30" s="7"/>
      <c r="BG30" s="8"/>
      <c r="BH30" s="2"/>
      <c r="BI30" s="6"/>
      <c r="BJ30" s="7">
        <v>134</v>
      </c>
      <c r="BK30" s="7">
        <f t="shared" si="32"/>
        <v>130</v>
      </c>
      <c r="BL30" s="7">
        <v>130</v>
      </c>
      <c r="BM30" s="7" t="str">
        <f t="shared" si="53"/>
        <v>&gt;130</v>
      </c>
      <c r="BN30" s="7">
        <f t="shared" si="54"/>
        <v>74</v>
      </c>
      <c r="BO30" s="7">
        <f t="shared" si="55"/>
        <v>39</v>
      </c>
      <c r="BP30" s="7">
        <f t="shared" si="56"/>
        <v>35</v>
      </c>
      <c r="BQ30" s="7">
        <f t="shared" si="57"/>
        <v>0.99789130983568475</v>
      </c>
      <c r="BR30" s="7"/>
      <c r="BS30" s="7"/>
      <c r="BT30" s="7"/>
      <c r="BU30" s="8"/>
    </row>
    <row r="31" spans="1:73" x14ac:dyDescent="0.25">
      <c r="A31" t="s">
        <v>11</v>
      </c>
      <c r="B31">
        <v>24857930</v>
      </c>
      <c r="C31" s="2">
        <v>44</v>
      </c>
      <c r="D31" s="2">
        <v>27</v>
      </c>
      <c r="E31">
        <v>60</v>
      </c>
      <c r="F31" t="s">
        <v>8</v>
      </c>
      <c r="I31" s="6"/>
      <c r="J31" s="7" t="s">
        <v>31</v>
      </c>
      <c r="K31" s="7">
        <f t="shared" si="52"/>
        <v>12</v>
      </c>
      <c r="L31" s="7">
        <f t="shared" si="0"/>
        <v>7</v>
      </c>
      <c r="M31" s="7">
        <f t="shared" si="1"/>
        <v>5</v>
      </c>
      <c r="N31" s="7">
        <f t="shared" si="3"/>
        <v>0.97986875665115125</v>
      </c>
      <c r="O31" s="7">
        <f t="shared" si="4"/>
        <v>2.3516850159627629E-2</v>
      </c>
      <c r="P31" s="7">
        <f t="shared" si="5"/>
        <v>0.12913972281458233</v>
      </c>
      <c r="Q31" s="8"/>
      <c r="R31" s="7"/>
      <c r="T31" s="6">
        <v>4011750</v>
      </c>
      <c r="U31" s="7">
        <f>ROUND(T31,-6)</f>
        <v>4000000</v>
      </c>
      <c r="V31" s="7">
        <v>28000000</v>
      </c>
      <c r="W31" s="7" t="str">
        <f>"&lt;="&amp;V31</f>
        <v>&lt;=28000000</v>
      </c>
      <c r="X31" s="7"/>
      <c r="Y31" s="7" t="s">
        <v>85</v>
      </c>
      <c r="Z31" s="7">
        <f t="shared" si="6"/>
        <v>437</v>
      </c>
      <c r="AA31" s="7">
        <f t="shared" si="7"/>
        <v>206</v>
      </c>
      <c r="AB31" s="7">
        <f t="shared" si="8"/>
        <v>231</v>
      </c>
      <c r="AC31" s="7">
        <f t="shared" si="9"/>
        <v>0.99763789703640549</v>
      </c>
      <c r="AD31" s="7">
        <f t="shared" si="10"/>
        <v>0.99772934475663888</v>
      </c>
      <c r="AE31" s="7">
        <f t="shared" si="11"/>
        <v>8.7367548117167626E-4</v>
      </c>
      <c r="AF31" s="7">
        <f t="shared" si="12"/>
        <v>0.54636521795757487</v>
      </c>
      <c r="AG31" s="8">
        <f t="shared" si="13"/>
        <v>1.5990686311212383E-3</v>
      </c>
      <c r="AI31" s="6">
        <v>49</v>
      </c>
      <c r="AJ31" s="7">
        <f t="shared" si="14"/>
        <v>50</v>
      </c>
      <c r="AK31" s="7"/>
      <c r="AL31" s="7"/>
      <c r="AM31" s="7"/>
      <c r="AN31" s="7"/>
      <c r="AO31" s="7"/>
      <c r="AP31" s="7"/>
      <c r="AQ31" s="7"/>
      <c r="AR31" s="7"/>
      <c r="AS31" s="7"/>
      <c r="AT31" s="8"/>
      <c r="AV31" s="6">
        <v>27</v>
      </c>
      <c r="AW31" s="7">
        <f t="shared" si="24"/>
        <v>30</v>
      </c>
      <c r="AX31" s="7"/>
      <c r="AY31" s="7"/>
      <c r="AZ31" s="7"/>
      <c r="BA31" s="7"/>
      <c r="BB31" s="7"/>
      <c r="BC31" s="7"/>
      <c r="BD31" s="7"/>
      <c r="BE31" s="7"/>
      <c r="BF31" s="7"/>
      <c r="BG31" s="8"/>
      <c r="BH31" s="2"/>
      <c r="BI31" s="6"/>
      <c r="BJ31" s="7">
        <v>92</v>
      </c>
      <c r="BK31" s="7">
        <f t="shared" si="32"/>
        <v>90</v>
      </c>
      <c r="BL31" s="7">
        <v>140</v>
      </c>
      <c r="BM31" s="7" t="str">
        <f t="shared" si="53"/>
        <v>&gt;140</v>
      </c>
      <c r="BN31" s="7">
        <f t="shared" si="54"/>
        <v>42</v>
      </c>
      <c r="BO31" s="7">
        <f t="shared" si="55"/>
        <v>22</v>
      </c>
      <c r="BP31" s="7">
        <f t="shared" si="56"/>
        <v>20</v>
      </c>
      <c r="BQ31" s="7">
        <f t="shared" si="57"/>
        <v>0.99836367259381398</v>
      </c>
      <c r="BR31" s="7"/>
      <c r="BS31" s="7"/>
      <c r="BT31" s="7"/>
      <c r="BU31" s="8"/>
    </row>
    <row r="32" spans="1:73" x14ac:dyDescent="0.25">
      <c r="A32" t="s">
        <v>24</v>
      </c>
      <c r="B32">
        <v>3998309</v>
      </c>
      <c r="C32" s="2">
        <v>52</v>
      </c>
      <c r="D32" s="2">
        <v>14</v>
      </c>
      <c r="E32">
        <v>117</v>
      </c>
      <c r="F32" t="s">
        <v>8</v>
      </c>
      <c r="I32" s="6"/>
      <c r="J32" s="7" t="s">
        <v>32</v>
      </c>
      <c r="K32" s="7">
        <f t="shared" si="52"/>
        <v>14</v>
      </c>
      <c r="L32" s="7">
        <f t="shared" si="0"/>
        <v>8</v>
      </c>
      <c r="M32" s="7">
        <f t="shared" si="1"/>
        <v>6</v>
      </c>
      <c r="N32" s="7">
        <f t="shared" si="3"/>
        <v>0.9852281360342523</v>
      </c>
      <c r="O32" s="7">
        <f t="shared" si="4"/>
        <v>2.7586387808959063E-2</v>
      </c>
      <c r="P32" s="7">
        <f t="shared" si="5"/>
        <v>0.14443602215292545</v>
      </c>
      <c r="Q32" s="8"/>
      <c r="R32" s="7"/>
      <c r="T32" s="6">
        <v>4088055</v>
      </c>
      <c r="U32" s="7">
        <f>ROUND(T32,-6)</f>
        <v>4000000</v>
      </c>
      <c r="V32" s="7">
        <v>29000000</v>
      </c>
      <c r="W32" s="7" t="str">
        <f>"&lt;="&amp;V32</f>
        <v>&lt;=29000000</v>
      </c>
      <c r="X32" s="7"/>
      <c r="Y32" s="7" t="s">
        <v>116</v>
      </c>
      <c r="Z32" s="7">
        <f t="shared" si="6"/>
        <v>455</v>
      </c>
      <c r="AA32" s="7">
        <f t="shared" si="7"/>
        <v>215</v>
      </c>
      <c r="AB32" s="7">
        <f t="shared" si="8"/>
        <v>240</v>
      </c>
      <c r="AC32" s="7">
        <f t="shared" si="9"/>
        <v>0.9978211842997331</v>
      </c>
      <c r="AD32" s="7">
        <f t="shared" si="10"/>
        <v>0.99772852459110428</v>
      </c>
      <c r="AE32" s="7">
        <f t="shared" si="11"/>
        <v>8.7449564670627478E-4</v>
      </c>
      <c r="AF32" s="7">
        <f t="shared" si="12"/>
        <v>0.43646981706410237</v>
      </c>
      <c r="AG32" s="8">
        <f t="shared" si="13"/>
        <v>2.0035649946851686E-3</v>
      </c>
      <c r="AI32" s="6">
        <v>28</v>
      </c>
      <c r="AJ32" s="7">
        <f t="shared" si="14"/>
        <v>30</v>
      </c>
      <c r="AK32" s="7"/>
      <c r="AL32" s="7"/>
      <c r="AM32" s="7"/>
      <c r="AN32" s="7"/>
      <c r="AO32" s="7"/>
      <c r="AP32" s="7"/>
      <c r="AQ32" s="7"/>
      <c r="AR32" s="7"/>
      <c r="AS32" s="7"/>
      <c r="AT32" s="8"/>
      <c r="AV32" s="6">
        <v>23</v>
      </c>
      <c r="AW32" s="7">
        <f t="shared" si="24"/>
        <v>20</v>
      </c>
      <c r="AX32" s="7"/>
      <c r="AY32" s="7"/>
      <c r="AZ32" s="7"/>
      <c r="BA32" s="7"/>
      <c r="BB32" s="7"/>
      <c r="BC32" s="7"/>
      <c r="BD32" s="7"/>
      <c r="BE32" s="7"/>
      <c r="BF32" s="7"/>
      <c r="BG32" s="8"/>
      <c r="BH32" s="2"/>
      <c r="BI32" s="6" t="s">
        <v>127</v>
      </c>
      <c r="BJ32" s="7">
        <v>39</v>
      </c>
      <c r="BK32" s="7">
        <f t="shared" si="32"/>
        <v>40</v>
      </c>
      <c r="BL32" s="7"/>
      <c r="BM32" s="7"/>
      <c r="BN32" s="7"/>
      <c r="BO32" s="7"/>
      <c r="BP32" s="7"/>
      <c r="BQ32" s="7"/>
      <c r="BR32" s="7"/>
      <c r="BS32" s="7"/>
      <c r="BT32" s="7"/>
      <c r="BU32" s="8"/>
    </row>
    <row r="33" spans="1:73" x14ac:dyDescent="0.25">
      <c r="A33" t="s">
        <v>26</v>
      </c>
      <c r="B33">
        <v>20669604</v>
      </c>
      <c r="C33" s="2">
        <v>70</v>
      </c>
      <c r="D33" s="2">
        <v>55</v>
      </c>
      <c r="E33">
        <v>33</v>
      </c>
      <c r="F33" t="s">
        <v>8</v>
      </c>
      <c r="I33" s="6"/>
      <c r="J33" s="7" t="s">
        <v>33</v>
      </c>
      <c r="K33" s="7">
        <f t="shared" si="52"/>
        <v>3</v>
      </c>
      <c r="L33" s="7">
        <f t="shared" si="0"/>
        <v>2</v>
      </c>
      <c r="M33" s="7">
        <f t="shared" si="1"/>
        <v>1</v>
      </c>
      <c r="N33" s="7">
        <f t="shared" si="3"/>
        <v>0.91829583405449056</v>
      </c>
      <c r="O33" s="7">
        <f t="shared" si="4"/>
        <v>5.5097750043269431E-3</v>
      </c>
      <c r="P33" s="7">
        <f t="shared" si="5"/>
        <v>4.4284930703645579E-2</v>
      </c>
      <c r="Q33" s="8"/>
      <c r="R33" s="7"/>
      <c r="T33" s="6">
        <v>4095140</v>
      </c>
      <c r="U33" s="7">
        <f>ROUND(T33,-6)</f>
        <v>4000000</v>
      </c>
      <c r="V33" s="7">
        <v>30000000</v>
      </c>
      <c r="W33" s="7" t="str">
        <f>"&lt;="&amp;V33</f>
        <v>&lt;=30000000</v>
      </c>
      <c r="X33" s="7"/>
      <c r="Y33" s="7" t="s">
        <v>86</v>
      </c>
      <c r="Z33" s="7">
        <f t="shared" si="6"/>
        <v>468</v>
      </c>
      <c r="AA33" s="7">
        <f t="shared" si="7"/>
        <v>225</v>
      </c>
      <c r="AB33" s="7">
        <f t="shared" si="8"/>
        <v>243</v>
      </c>
      <c r="AC33" s="7">
        <f t="shared" si="9"/>
        <v>0.99893265462605962</v>
      </c>
      <c r="AD33" s="7">
        <f t="shared" si="10"/>
        <v>0.99827772686045579</v>
      </c>
      <c r="AE33" s="7">
        <f t="shared" si="11"/>
        <v>3.2529337735476282E-4</v>
      </c>
      <c r="AF33" s="7">
        <f t="shared" si="12"/>
        <v>0.34312290713202048</v>
      </c>
      <c r="AG33" s="8">
        <f t="shared" si="13"/>
        <v>9.4803748334296568E-4</v>
      </c>
      <c r="AI33" s="6">
        <v>70</v>
      </c>
      <c r="AJ33" s="7">
        <f t="shared" si="14"/>
        <v>70</v>
      </c>
      <c r="AK33" s="7"/>
      <c r="AL33" s="7"/>
      <c r="AM33" s="7"/>
      <c r="AN33" s="7"/>
      <c r="AO33" s="7"/>
      <c r="AP33" s="7"/>
      <c r="AQ33" s="7"/>
      <c r="AR33" s="7"/>
      <c r="AS33" s="7"/>
      <c r="AT33" s="8"/>
      <c r="AV33" s="6">
        <v>23</v>
      </c>
      <c r="AW33" s="7">
        <f t="shared" si="24"/>
        <v>20</v>
      </c>
      <c r="AX33" s="7"/>
      <c r="AY33" s="7"/>
      <c r="AZ33" s="7"/>
      <c r="BA33" s="7"/>
      <c r="BB33" s="7"/>
      <c r="BC33" s="7"/>
      <c r="BD33" s="7"/>
      <c r="BE33" s="7"/>
      <c r="BF33" s="7"/>
      <c r="BG33" s="8"/>
      <c r="BH33" s="2"/>
      <c r="BI33" s="6"/>
      <c r="BJ33" s="7">
        <v>71</v>
      </c>
      <c r="BK33" s="7">
        <f t="shared" si="32"/>
        <v>70</v>
      </c>
      <c r="BL33" s="7"/>
      <c r="BM33" s="7"/>
      <c r="BN33" s="7"/>
      <c r="BO33" s="7"/>
      <c r="BP33" s="7"/>
      <c r="BQ33" s="7"/>
      <c r="BR33" s="7"/>
      <c r="BS33" s="7"/>
      <c r="BT33" s="7"/>
      <c r="BU33" s="8"/>
    </row>
    <row r="34" spans="1:73" x14ac:dyDescent="0.25">
      <c r="A34" t="s">
        <v>27</v>
      </c>
      <c r="B34">
        <v>9437240</v>
      </c>
      <c r="C34" s="2">
        <v>94</v>
      </c>
      <c r="D34" s="2">
        <v>32</v>
      </c>
      <c r="E34">
        <v>147</v>
      </c>
      <c r="F34" t="s">
        <v>5</v>
      </c>
      <c r="I34" s="6"/>
      <c r="J34" s="7" t="s">
        <v>34</v>
      </c>
      <c r="K34" s="7">
        <f t="shared" si="52"/>
        <v>13</v>
      </c>
      <c r="L34" s="7">
        <f t="shared" si="0"/>
        <v>4</v>
      </c>
      <c r="M34" s="7">
        <f t="shared" si="1"/>
        <v>9</v>
      </c>
      <c r="N34" s="7">
        <f t="shared" si="3"/>
        <v>0.89049164021949079</v>
      </c>
      <c r="O34" s="7">
        <f t="shared" si="4"/>
        <v>2.3152782645706759E-2</v>
      </c>
      <c r="P34" s="7">
        <f t="shared" si="5"/>
        <v>0.13689895872954599</v>
      </c>
      <c r="Q34" s="8"/>
      <c r="R34" s="7"/>
      <c r="T34" s="6">
        <v>4099821</v>
      </c>
      <c r="U34" s="7">
        <f>ROUND(T34,-6)</f>
        <v>4000000</v>
      </c>
      <c r="V34" s="7">
        <v>31000000</v>
      </c>
      <c r="W34" s="7" t="str">
        <f>"&lt;="&amp;V34</f>
        <v>&lt;=31000000</v>
      </c>
      <c r="X34" s="7"/>
      <c r="Y34" s="7" t="s">
        <v>87</v>
      </c>
      <c r="Z34" s="7">
        <f t="shared" si="6"/>
        <v>491</v>
      </c>
      <c r="AA34" s="7">
        <f t="shared" si="7"/>
        <v>234</v>
      </c>
      <c r="AB34" s="7">
        <f t="shared" si="8"/>
        <v>257</v>
      </c>
      <c r="AC34" s="7">
        <f t="shared" si="9"/>
        <v>0.99841657984352616</v>
      </c>
      <c r="AD34" s="7">
        <f t="shared" si="10"/>
        <v>0.99828445048343062</v>
      </c>
      <c r="AE34" s="7">
        <f t="shared" si="11"/>
        <v>3.1856975437993817E-4</v>
      </c>
      <c r="AF34" s="7">
        <f t="shared" si="12"/>
        <v>0.13005884617909694</v>
      </c>
      <c r="AG34" s="8">
        <f t="shared" si="13"/>
        <v>2.4494278070193946E-3</v>
      </c>
      <c r="AI34" s="6">
        <v>16</v>
      </c>
      <c r="AJ34" s="7">
        <f t="shared" si="14"/>
        <v>20</v>
      </c>
      <c r="AK34" s="7"/>
      <c r="AL34" s="7"/>
      <c r="AM34" s="7"/>
      <c r="AN34" s="7"/>
      <c r="AO34" s="7"/>
      <c r="AP34" s="7"/>
      <c r="AQ34" s="7"/>
      <c r="AR34" s="7"/>
      <c r="AS34" s="7"/>
      <c r="AT34" s="8"/>
      <c r="AV34" s="6">
        <v>7</v>
      </c>
      <c r="AW34" s="7">
        <f t="shared" si="24"/>
        <v>10</v>
      </c>
      <c r="AX34" s="7"/>
      <c r="AY34" s="7"/>
      <c r="AZ34" s="7"/>
      <c r="BA34" s="7"/>
      <c r="BB34" s="7"/>
      <c r="BC34" s="7"/>
      <c r="BD34" s="7"/>
      <c r="BE34" s="7"/>
      <c r="BF34" s="7"/>
      <c r="BG34" s="8"/>
      <c r="BH34" s="2"/>
      <c r="BI34" s="6"/>
      <c r="BJ34" s="7">
        <v>126</v>
      </c>
      <c r="BK34" s="7">
        <f t="shared" si="32"/>
        <v>130</v>
      </c>
      <c r="BL34" s="7"/>
      <c r="BM34" s="7"/>
      <c r="BN34" s="7"/>
      <c r="BO34" s="7"/>
      <c r="BP34" s="7"/>
      <c r="BQ34" s="7"/>
      <c r="BR34" s="7"/>
      <c r="BS34" s="7"/>
      <c r="BT34" s="7"/>
      <c r="BU34" s="8"/>
    </row>
    <row r="35" spans="1:73" x14ac:dyDescent="0.25">
      <c r="A35" t="s">
        <v>10</v>
      </c>
      <c r="B35">
        <v>11083423</v>
      </c>
      <c r="C35" s="2">
        <v>79</v>
      </c>
      <c r="D35" s="2">
        <v>26</v>
      </c>
      <c r="E35">
        <v>96</v>
      </c>
      <c r="F35" t="s">
        <v>8</v>
      </c>
      <c r="I35" s="6"/>
      <c r="J35" s="7" t="s">
        <v>35</v>
      </c>
      <c r="K35" s="7">
        <f t="shared" si="52"/>
        <v>4</v>
      </c>
      <c r="L35" s="7">
        <f t="shared" si="0"/>
        <v>3</v>
      </c>
      <c r="M35" s="7">
        <f t="shared" si="1"/>
        <v>1</v>
      </c>
      <c r="N35" s="7">
        <f t="shared" si="3"/>
        <v>0.81127812445913294</v>
      </c>
      <c r="O35" s="7">
        <f t="shared" si="4"/>
        <v>6.4902249956730633E-3</v>
      </c>
      <c r="P35" s="7">
        <f t="shared" si="5"/>
        <v>5.572627427729672E-2</v>
      </c>
      <c r="Q35" s="8"/>
      <c r="R35" s="7"/>
      <c r="T35" s="6">
        <v>4153869</v>
      </c>
      <c r="U35" s="7">
        <f>ROUND(T35,-6)</f>
        <v>4000000</v>
      </c>
      <c r="V35" s="7">
        <v>32000000</v>
      </c>
      <c r="W35" s="7" t="str">
        <f>"&lt;="&amp;V35</f>
        <v>&lt;=32000000</v>
      </c>
      <c r="X35" s="7"/>
      <c r="Y35" s="7" t="s">
        <v>117</v>
      </c>
      <c r="Z35" s="7">
        <v>0</v>
      </c>
      <c r="AA35" s="7">
        <v>0</v>
      </c>
      <c r="AB35" s="7">
        <v>0</v>
      </c>
      <c r="AC35" s="7" t="s">
        <v>122</v>
      </c>
      <c r="AD35" s="7"/>
      <c r="AE35" s="7"/>
      <c r="AF35" s="7"/>
      <c r="AG35" s="8"/>
      <c r="AI35" s="6">
        <v>44</v>
      </c>
      <c r="AJ35" s="7">
        <f t="shared" si="14"/>
        <v>40</v>
      </c>
      <c r="AK35" s="7"/>
      <c r="AL35" s="7"/>
      <c r="AM35" s="7"/>
      <c r="AN35" s="7"/>
      <c r="AO35" s="7"/>
      <c r="AP35" s="7"/>
      <c r="AQ35" s="7"/>
      <c r="AR35" s="7"/>
      <c r="AS35" s="7"/>
      <c r="AT35" s="8"/>
      <c r="AV35" s="6">
        <v>27</v>
      </c>
      <c r="AW35" s="7">
        <f t="shared" si="24"/>
        <v>30</v>
      </c>
      <c r="AX35" s="7"/>
      <c r="AY35" s="7"/>
      <c r="AZ35" s="7"/>
      <c r="BA35" s="7"/>
      <c r="BB35" s="7"/>
      <c r="BC35" s="7"/>
      <c r="BD35" s="7"/>
      <c r="BE35" s="7"/>
      <c r="BF35" s="7"/>
      <c r="BG35" s="8"/>
      <c r="BH35" s="2"/>
      <c r="BI35" s="6"/>
      <c r="BJ35" s="7">
        <v>60</v>
      </c>
      <c r="BK35" s="7">
        <f t="shared" si="32"/>
        <v>60</v>
      </c>
      <c r="BL35" s="7"/>
      <c r="BM35" s="7"/>
      <c r="BN35" s="7"/>
      <c r="BO35" s="7"/>
      <c r="BP35" s="7"/>
      <c r="BQ35" s="7"/>
      <c r="BR35" s="7"/>
      <c r="BS35" s="7"/>
      <c r="BT35" s="7"/>
      <c r="BU35" s="8"/>
    </row>
    <row r="36" spans="1:73" x14ac:dyDescent="0.25">
      <c r="A36" t="s">
        <v>4</v>
      </c>
      <c r="B36">
        <v>20778674</v>
      </c>
      <c r="C36" s="2">
        <v>65</v>
      </c>
      <c r="D36" s="2">
        <v>59</v>
      </c>
      <c r="E36">
        <v>138</v>
      </c>
      <c r="F36" t="s">
        <v>8</v>
      </c>
      <c r="I36" s="6"/>
      <c r="J36" s="7" t="s">
        <v>36</v>
      </c>
      <c r="K36" s="7">
        <f t="shared" si="52"/>
        <v>13</v>
      </c>
      <c r="L36" s="7">
        <f t="shared" si="0"/>
        <v>6</v>
      </c>
      <c r="M36" s="7">
        <f t="shared" si="1"/>
        <v>7</v>
      </c>
      <c r="N36" s="7">
        <f t="shared" si="3"/>
        <v>0.99572745208492741</v>
      </c>
      <c r="O36" s="7">
        <f t="shared" si="4"/>
        <v>2.5888913754208112E-2</v>
      </c>
      <c r="P36" s="7">
        <f t="shared" si="5"/>
        <v>0.13689895872954599</v>
      </c>
      <c r="Q36" s="8"/>
      <c r="R36" s="7"/>
      <c r="S36"/>
      <c r="T36" s="6">
        <v>4304675</v>
      </c>
      <c r="U36" s="7">
        <f>ROUND(T36,-6)</f>
        <v>4000000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I36" s="6">
        <v>52</v>
      </c>
      <c r="AJ36" s="7">
        <f t="shared" si="14"/>
        <v>50</v>
      </c>
      <c r="AK36" s="7"/>
      <c r="AL36" s="7"/>
      <c r="AM36" s="7"/>
      <c r="AN36" s="7"/>
      <c r="AO36" s="7"/>
      <c r="AP36" s="7"/>
      <c r="AQ36" s="7"/>
      <c r="AR36" s="7"/>
      <c r="AS36" s="7"/>
      <c r="AT36" s="8"/>
      <c r="AV36" s="6">
        <v>14</v>
      </c>
      <c r="AW36" s="7">
        <f t="shared" si="24"/>
        <v>10</v>
      </c>
      <c r="AX36" s="7"/>
      <c r="AY36" s="7"/>
      <c r="AZ36" s="7"/>
      <c r="BA36" s="7"/>
      <c r="BB36" s="7"/>
      <c r="BC36" s="7"/>
      <c r="BD36" s="7"/>
      <c r="BE36" s="7"/>
      <c r="BF36" s="7"/>
      <c r="BG36" s="8"/>
      <c r="BH36" s="2"/>
      <c r="BI36" s="6"/>
      <c r="BJ36" s="7">
        <v>117</v>
      </c>
      <c r="BK36" s="7">
        <f t="shared" si="32"/>
        <v>120</v>
      </c>
      <c r="BL36" s="7"/>
      <c r="BM36" s="7"/>
      <c r="BN36" s="7"/>
      <c r="BO36" s="7"/>
      <c r="BP36" s="7"/>
      <c r="BQ36" s="7"/>
      <c r="BR36" s="7"/>
      <c r="BS36" s="7"/>
      <c r="BT36" s="7"/>
      <c r="BU36" s="8"/>
    </row>
    <row r="37" spans="1:73" x14ac:dyDescent="0.25">
      <c r="A37" t="s">
        <v>26</v>
      </c>
      <c r="B37">
        <v>12332749</v>
      </c>
      <c r="C37" s="2">
        <v>74</v>
      </c>
      <c r="D37" s="2">
        <v>66</v>
      </c>
      <c r="E37">
        <v>50</v>
      </c>
      <c r="F37" t="s">
        <v>5</v>
      </c>
      <c r="I37" s="6"/>
      <c r="J37" s="7" t="s">
        <v>37</v>
      </c>
      <c r="K37" s="7">
        <f t="shared" si="52"/>
        <v>14</v>
      </c>
      <c r="L37" s="7">
        <f t="shared" si="0"/>
        <v>4</v>
      </c>
      <c r="M37" s="7">
        <f t="shared" si="1"/>
        <v>10</v>
      </c>
      <c r="N37" s="7">
        <f t="shared" si="3"/>
        <v>0.86312056856663</v>
      </c>
      <c r="O37" s="7">
        <f t="shared" si="4"/>
        <v>2.416737591986564E-2</v>
      </c>
      <c r="P37" s="7">
        <f t="shared" si="5"/>
        <v>0.14443602215292545</v>
      </c>
      <c r="Q37" s="8"/>
      <c r="R37" s="7"/>
      <c r="S37"/>
      <c r="T37" s="6">
        <v>4329403</v>
      </c>
      <c r="U37" s="7">
        <f>ROUND(T37,-6)</f>
        <v>4000000</v>
      </c>
      <c r="V37" s="7">
        <v>3000000</v>
      </c>
      <c r="W37" s="7" t="str">
        <f>"&gt;"&amp;V37</f>
        <v>&gt;3000000</v>
      </c>
      <c r="X37" s="7"/>
      <c r="Y37" s="7" t="s">
        <v>118</v>
      </c>
      <c r="Z37" s="7">
        <f>COUNTIF($B$2:$B$501,"&gt;"&amp;V37)</f>
        <v>490</v>
      </c>
      <c r="AA37" s="7">
        <f>COUNTIFS($B$2:$B$501,"&gt;"&amp;V37, $F$2:$F$501,"No")</f>
        <v>235</v>
      </c>
      <c r="AB37" s="7">
        <f>COUNTIFS($B$2:$B$501,"&gt;"&amp;V37, $F$2:$F$501,"Yes")</f>
        <v>255</v>
      </c>
      <c r="AC37" s="7">
        <f t="shared" si="9"/>
        <v>0.99879792095811393</v>
      </c>
      <c r="AD37" s="7"/>
      <c r="AE37" s="7"/>
      <c r="AF37" s="7"/>
      <c r="AG37" s="8"/>
      <c r="AI37" s="6">
        <v>70</v>
      </c>
      <c r="AJ37" s="7">
        <f t="shared" si="14"/>
        <v>70</v>
      </c>
      <c r="AK37" s="7"/>
      <c r="AL37" s="7"/>
      <c r="AM37" s="7"/>
      <c r="AN37" s="7"/>
      <c r="AO37" s="7"/>
      <c r="AP37" s="7"/>
      <c r="AQ37" s="7"/>
      <c r="AR37" s="7"/>
      <c r="AS37" s="7"/>
      <c r="AT37" s="8"/>
      <c r="AV37" s="6">
        <v>55</v>
      </c>
      <c r="AW37" s="7">
        <f t="shared" si="24"/>
        <v>60</v>
      </c>
      <c r="AX37" s="7"/>
      <c r="AY37" s="7"/>
      <c r="AZ37" s="7"/>
      <c r="BA37" s="7"/>
      <c r="BB37" s="7"/>
      <c r="BC37" s="7"/>
      <c r="BD37" s="7"/>
      <c r="BE37" s="7"/>
      <c r="BF37" s="7"/>
      <c r="BG37" s="8"/>
      <c r="BH37" s="2"/>
      <c r="BI37" s="6"/>
      <c r="BJ37" s="7">
        <v>33</v>
      </c>
      <c r="BK37" s="7">
        <f t="shared" si="32"/>
        <v>30</v>
      </c>
      <c r="BL37" s="7"/>
      <c r="BM37" s="7"/>
      <c r="BN37" s="7"/>
      <c r="BO37" s="7"/>
      <c r="BP37" s="7"/>
      <c r="BQ37" s="7"/>
      <c r="BR37" s="7"/>
      <c r="BS37" s="7"/>
      <c r="BT37" s="7"/>
      <c r="BU37" s="8"/>
    </row>
    <row r="38" spans="1:73" x14ac:dyDescent="0.25">
      <c r="A38" t="s">
        <v>28</v>
      </c>
      <c r="B38">
        <v>6625687</v>
      </c>
      <c r="C38" s="2">
        <v>33</v>
      </c>
      <c r="D38" s="2">
        <v>28</v>
      </c>
      <c r="E38">
        <v>144</v>
      </c>
      <c r="F38" t="s">
        <v>8</v>
      </c>
      <c r="I38" s="6"/>
      <c r="J38" s="7" t="s">
        <v>38</v>
      </c>
      <c r="K38" s="7">
        <f t="shared" si="52"/>
        <v>10</v>
      </c>
      <c r="L38" s="7">
        <f t="shared" si="0"/>
        <v>6</v>
      </c>
      <c r="M38" s="7">
        <f t="shared" si="1"/>
        <v>4</v>
      </c>
      <c r="N38" s="7">
        <f t="shared" si="3"/>
        <v>0.97095059445466747</v>
      </c>
      <c r="O38" s="7">
        <f t="shared" si="4"/>
        <v>1.9419011889093351E-2</v>
      </c>
      <c r="P38" s="7">
        <f t="shared" si="5"/>
        <v>0.1128771237954946</v>
      </c>
      <c r="Q38" s="8"/>
      <c r="R38" s="7"/>
      <c r="S38"/>
      <c r="T38" s="6">
        <v>4347759</v>
      </c>
      <c r="U38" s="7">
        <f>ROUND(T38,-6)</f>
        <v>4000000</v>
      </c>
      <c r="V38" s="7">
        <v>4000000</v>
      </c>
      <c r="W38" s="7" t="str">
        <f t="shared" ref="W38:W66" si="58">"&gt;"&amp;V38</f>
        <v>&gt;4000000</v>
      </c>
      <c r="X38" s="7"/>
      <c r="Y38" s="7" t="s">
        <v>88</v>
      </c>
      <c r="Z38" s="7">
        <f t="shared" ref="Z38:Z66" si="59">COUNTIF($B$2:$B$501,"&gt;"&amp;V38)</f>
        <v>475</v>
      </c>
      <c r="AA38" s="7">
        <f t="shared" ref="AA38:AA66" si="60">COUNTIFS($B$2:$B$501,"&gt;"&amp;V38, $F$2:$F$501,"No")</f>
        <v>226</v>
      </c>
      <c r="AB38" s="7">
        <f t="shared" ref="AB38:AB66" si="61">COUNTIFS($B$2:$B$501,"&gt;"&amp;V38, $F$2:$F$501,"Yes")</f>
        <v>249</v>
      </c>
      <c r="AC38" s="7">
        <f t="shared" si="9"/>
        <v>0.9983080682903418</v>
      </c>
      <c r="AD38" s="7"/>
      <c r="AE38" s="7"/>
      <c r="AF38" s="7"/>
      <c r="AG38" s="8"/>
      <c r="AI38" s="6">
        <v>94</v>
      </c>
      <c r="AJ38" s="7">
        <f t="shared" si="14"/>
        <v>90</v>
      </c>
      <c r="AK38" s="7"/>
      <c r="AL38" s="7"/>
      <c r="AM38" s="7"/>
      <c r="AN38" s="7"/>
      <c r="AO38" s="7"/>
      <c r="AP38" s="7"/>
      <c r="AQ38" s="7"/>
      <c r="AR38" s="7"/>
      <c r="AS38" s="7"/>
      <c r="AT38" s="8"/>
      <c r="AV38" s="6">
        <v>32</v>
      </c>
      <c r="AW38" s="7">
        <f t="shared" si="24"/>
        <v>30</v>
      </c>
      <c r="AX38" s="7"/>
      <c r="AY38" s="7"/>
      <c r="AZ38" s="7"/>
      <c r="BA38" s="7"/>
      <c r="BB38" s="7"/>
      <c r="BC38" s="7"/>
      <c r="BD38" s="7"/>
      <c r="BE38" s="7"/>
      <c r="BF38" s="7"/>
      <c r="BG38" s="8"/>
      <c r="BH38" s="2"/>
      <c r="BI38" s="6"/>
      <c r="BJ38" s="7">
        <v>147</v>
      </c>
      <c r="BK38" s="7">
        <f t="shared" si="32"/>
        <v>150</v>
      </c>
      <c r="BL38" s="7"/>
      <c r="BM38" s="7"/>
      <c r="BN38" s="7"/>
      <c r="BO38" s="7"/>
      <c r="BP38" s="7"/>
      <c r="BQ38" s="7"/>
      <c r="BR38" s="7"/>
      <c r="BS38" s="7"/>
      <c r="BT38" s="7"/>
      <c r="BU38" s="8"/>
    </row>
    <row r="39" spans="1:73" x14ac:dyDescent="0.25">
      <c r="A39" t="s">
        <v>23</v>
      </c>
      <c r="B39">
        <v>11182852</v>
      </c>
      <c r="C39" s="2">
        <v>77</v>
      </c>
      <c r="D39" s="2">
        <v>76</v>
      </c>
      <c r="E39">
        <v>86</v>
      </c>
      <c r="F39" t="s">
        <v>5</v>
      </c>
      <c r="I39" s="6"/>
      <c r="J39" s="7" t="s">
        <v>39</v>
      </c>
      <c r="K39" s="7">
        <f t="shared" si="52"/>
        <v>9</v>
      </c>
      <c r="L39" s="7">
        <f t="shared" si="0"/>
        <v>2</v>
      </c>
      <c r="M39" s="7">
        <f t="shared" si="1"/>
        <v>7</v>
      </c>
      <c r="N39" s="7">
        <f t="shared" si="3"/>
        <v>0.76420450650861949</v>
      </c>
      <c r="O39" s="7">
        <f t="shared" si="4"/>
        <v>1.3755681117155149E-2</v>
      </c>
      <c r="P39" s="7">
        <f t="shared" si="5"/>
        <v>0.10432546709795604</v>
      </c>
      <c r="Q39" s="8"/>
      <c r="R39" s="7"/>
      <c r="S39"/>
      <c r="T39" s="6">
        <v>4457815</v>
      </c>
      <c r="U39" s="7">
        <f>ROUND(T39,-6)</f>
        <v>4000000</v>
      </c>
      <c r="V39" s="7">
        <v>5000000</v>
      </c>
      <c r="W39" s="7" t="str">
        <f t="shared" si="58"/>
        <v>&gt;5000000</v>
      </c>
      <c r="X39" s="7"/>
      <c r="Y39" s="7" t="s">
        <v>89</v>
      </c>
      <c r="Z39" s="7">
        <f t="shared" si="59"/>
        <v>450</v>
      </c>
      <c r="AA39" s="7">
        <f t="shared" si="60"/>
        <v>213</v>
      </c>
      <c r="AB39" s="7">
        <f t="shared" si="61"/>
        <v>237</v>
      </c>
      <c r="AC39" s="7">
        <f t="shared" si="9"/>
        <v>0.99794719322372438</v>
      </c>
      <c r="AD39" s="7"/>
      <c r="AE39" s="7"/>
      <c r="AF39" s="7"/>
      <c r="AG39" s="8"/>
      <c r="AI39" s="6">
        <v>79</v>
      </c>
      <c r="AJ39" s="7">
        <f t="shared" si="14"/>
        <v>80</v>
      </c>
      <c r="AK39" s="7"/>
      <c r="AL39" s="7"/>
      <c r="AM39" s="7"/>
      <c r="AN39" s="7"/>
      <c r="AO39" s="7"/>
      <c r="AP39" s="7"/>
      <c r="AQ39" s="7"/>
      <c r="AR39" s="7"/>
      <c r="AS39" s="7"/>
      <c r="AT39" s="8"/>
      <c r="AV39" s="6">
        <v>26</v>
      </c>
      <c r="AW39" s="7">
        <f t="shared" si="24"/>
        <v>30</v>
      </c>
      <c r="AX39" s="7"/>
      <c r="AY39" s="7"/>
      <c r="AZ39" s="7"/>
      <c r="BA39" s="7"/>
      <c r="BB39" s="7"/>
      <c r="BC39" s="7"/>
      <c r="BD39" s="7"/>
      <c r="BE39" s="7"/>
      <c r="BF39" s="7"/>
      <c r="BG39" s="8"/>
      <c r="BH39" s="2"/>
      <c r="BI39" s="6"/>
      <c r="BJ39" s="7">
        <v>96</v>
      </c>
      <c r="BK39" s="7">
        <f t="shared" si="32"/>
        <v>100</v>
      </c>
      <c r="BL39" s="7"/>
      <c r="BM39" s="7"/>
      <c r="BN39" s="7"/>
      <c r="BO39" s="7"/>
      <c r="BP39" s="7"/>
      <c r="BQ39" s="7"/>
      <c r="BR39" s="7"/>
      <c r="BS39" s="7"/>
      <c r="BT39" s="7"/>
      <c r="BU39" s="8"/>
    </row>
    <row r="40" spans="1:73" x14ac:dyDescent="0.25">
      <c r="A40" t="s">
        <v>29</v>
      </c>
      <c r="B40">
        <v>27796920</v>
      </c>
      <c r="C40" s="2">
        <v>47</v>
      </c>
      <c r="D40" s="2">
        <v>41</v>
      </c>
      <c r="E40">
        <v>61</v>
      </c>
      <c r="F40" t="s">
        <v>5</v>
      </c>
      <c r="I40" s="6"/>
      <c r="J40" s="7" t="s">
        <v>40</v>
      </c>
      <c r="K40" s="7">
        <f t="shared" si="52"/>
        <v>11</v>
      </c>
      <c r="L40" s="7">
        <f t="shared" si="0"/>
        <v>5</v>
      </c>
      <c r="M40" s="7">
        <f t="shared" si="1"/>
        <v>6</v>
      </c>
      <c r="N40" s="7">
        <f t="shared" si="3"/>
        <v>0.99403021147695869</v>
      </c>
      <c r="O40" s="7">
        <f t="shared" si="4"/>
        <v>2.186866465249309E-2</v>
      </c>
      <c r="P40" s="7">
        <f t="shared" si="5"/>
        <v>0.12113975865254537</v>
      </c>
      <c r="Q40" s="8"/>
      <c r="R40" s="7"/>
      <c r="S40"/>
      <c r="T40" s="6">
        <v>4483378</v>
      </c>
      <c r="U40" s="7">
        <f>ROUND(T40,-6)</f>
        <v>4000000</v>
      </c>
      <c r="V40" s="7">
        <v>6000000</v>
      </c>
      <c r="W40" s="7" t="str">
        <f t="shared" si="58"/>
        <v>&gt;6000000</v>
      </c>
      <c r="X40" s="7"/>
      <c r="Y40" s="7" t="s">
        <v>90</v>
      </c>
      <c r="Z40" s="7">
        <f t="shared" si="59"/>
        <v>431</v>
      </c>
      <c r="AA40" s="7">
        <f t="shared" si="60"/>
        <v>205</v>
      </c>
      <c r="AB40" s="7">
        <f t="shared" si="61"/>
        <v>226</v>
      </c>
      <c r="AC40" s="7">
        <f t="shared" si="9"/>
        <v>0.99828682961241744</v>
      </c>
      <c r="AD40" s="7"/>
      <c r="AE40" s="7"/>
      <c r="AF40" s="7"/>
      <c r="AG40" s="8"/>
      <c r="AI40" s="6">
        <v>65</v>
      </c>
      <c r="AJ40" s="7">
        <f t="shared" si="14"/>
        <v>70</v>
      </c>
      <c r="AK40" s="7"/>
      <c r="AL40" s="7"/>
      <c r="AM40" s="7"/>
      <c r="AN40" s="7"/>
      <c r="AO40" s="7"/>
      <c r="AP40" s="7"/>
      <c r="AQ40" s="7"/>
      <c r="AR40" s="7"/>
      <c r="AS40" s="7"/>
      <c r="AT40" s="8"/>
      <c r="AV40" s="6">
        <v>59</v>
      </c>
      <c r="AW40" s="7">
        <f t="shared" si="24"/>
        <v>60</v>
      </c>
      <c r="AX40" s="7"/>
      <c r="AY40" s="7"/>
      <c r="AZ40" s="7"/>
      <c r="BA40" s="7"/>
      <c r="BB40" s="7"/>
      <c r="BC40" s="7"/>
      <c r="BD40" s="7"/>
      <c r="BE40" s="7"/>
      <c r="BF40" s="7"/>
      <c r="BG40" s="8"/>
      <c r="BH40" s="2"/>
      <c r="BI40" s="6"/>
      <c r="BJ40" s="7">
        <v>138</v>
      </c>
      <c r="BK40" s="7">
        <f t="shared" si="32"/>
        <v>140</v>
      </c>
      <c r="BL40" s="7"/>
      <c r="BM40" s="7"/>
      <c r="BN40" s="7"/>
      <c r="BO40" s="7"/>
      <c r="BP40" s="7"/>
      <c r="BQ40" s="7"/>
      <c r="BR40" s="7"/>
      <c r="BS40" s="7"/>
      <c r="BT40" s="7"/>
      <c r="BU40" s="8"/>
    </row>
    <row r="41" spans="1:73" x14ac:dyDescent="0.25">
      <c r="A41" t="s">
        <v>13</v>
      </c>
      <c r="B41">
        <v>16536785</v>
      </c>
      <c r="C41" s="2">
        <v>62</v>
      </c>
      <c r="D41" s="2">
        <v>13</v>
      </c>
      <c r="E41">
        <v>116</v>
      </c>
      <c r="F41" t="s">
        <v>8</v>
      </c>
      <c r="I41" s="6"/>
      <c r="J41" s="7" t="s">
        <v>41</v>
      </c>
      <c r="K41" s="7">
        <f t="shared" si="52"/>
        <v>13</v>
      </c>
      <c r="L41" s="7">
        <f t="shared" si="0"/>
        <v>7</v>
      </c>
      <c r="M41" s="7">
        <f t="shared" si="1"/>
        <v>6</v>
      </c>
      <c r="N41" s="7">
        <f t="shared" si="3"/>
        <v>0.99572745208492741</v>
      </c>
      <c r="O41" s="7">
        <f t="shared" si="4"/>
        <v>2.5888913754208112E-2</v>
      </c>
      <c r="P41" s="7">
        <f t="shared" si="5"/>
        <v>0.13689895872954599</v>
      </c>
      <c r="Q41" s="8"/>
      <c r="R41" s="7"/>
      <c r="S41"/>
      <c r="T41" s="6">
        <v>4551374</v>
      </c>
      <c r="U41" s="7">
        <f>ROUND(T41,-6)</f>
        <v>5000000</v>
      </c>
      <c r="V41" s="7">
        <v>7000000</v>
      </c>
      <c r="W41" s="7" t="str">
        <f t="shared" si="58"/>
        <v>&gt;7000000</v>
      </c>
      <c r="X41" s="7"/>
      <c r="Y41" s="7" t="s">
        <v>91</v>
      </c>
      <c r="Z41" s="7">
        <f t="shared" si="59"/>
        <v>417</v>
      </c>
      <c r="AA41" s="7">
        <f t="shared" si="60"/>
        <v>200</v>
      </c>
      <c r="AB41" s="7">
        <f t="shared" si="61"/>
        <v>217</v>
      </c>
      <c r="AC41" s="7">
        <f t="shared" si="9"/>
        <v>0.99880080271229721</v>
      </c>
      <c r="AD41" s="7"/>
      <c r="AE41" s="7"/>
      <c r="AF41" s="7"/>
      <c r="AG41" s="8"/>
      <c r="AI41" s="6">
        <v>74</v>
      </c>
      <c r="AJ41" s="7">
        <f t="shared" si="14"/>
        <v>70</v>
      </c>
      <c r="AK41" s="7"/>
      <c r="AL41" s="7"/>
      <c r="AM41" s="7"/>
      <c r="AN41" s="7"/>
      <c r="AO41" s="7"/>
      <c r="AP41" s="7"/>
      <c r="AQ41" s="7"/>
      <c r="AR41" s="7"/>
      <c r="AS41" s="7"/>
      <c r="AT41" s="8"/>
      <c r="AV41" s="6">
        <v>66</v>
      </c>
      <c r="AW41" s="7">
        <f t="shared" si="24"/>
        <v>70</v>
      </c>
      <c r="AX41" s="7"/>
      <c r="AY41" s="7"/>
      <c r="AZ41" s="7"/>
      <c r="BA41" s="7"/>
      <c r="BB41" s="7"/>
      <c r="BC41" s="7"/>
      <c r="BD41" s="7"/>
      <c r="BE41" s="7"/>
      <c r="BF41" s="7"/>
      <c r="BG41" s="8"/>
      <c r="BH41" s="2"/>
      <c r="BI41" s="6"/>
      <c r="BJ41" s="7">
        <v>50</v>
      </c>
      <c r="BK41" s="7">
        <f t="shared" si="32"/>
        <v>50</v>
      </c>
      <c r="BL41" s="7"/>
      <c r="BM41" s="7"/>
      <c r="BN41" s="7"/>
      <c r="BO41" s="7"/>
      <c r="BP41" s="7"/>
      <c r="BQ41" s="7"/>
      <c r="BR41" s="7"/>
      <c r="BS41" s="7"/>
      <c r="BT41" s="7"/>
      <c r="BU41" s="8"/>
    </row>
    <row r="42" spans="1:73" x14ac:dyDescent="0.25">
      <c r="A42" t="s">
        <v>30</v>
      </c>
      <c r="B42">
        <v>25259612</v>
      </c>
      <c r="C42" s="2">
        <v>21</v>
      </c>
      <c r="D42" s="2">
        <v>18</v>
      </c>
      <c r="E42">
        <v>76</v>
      </c>
      <c r="F42" t="s">
        <v>5</v>
      </c>
      <c r="I42" s="6"/>
      <c r="J42" s="7" t="s">
        <v>42</v>
      </c>
      <c r="K42" s="7">
        <f t="shared" si="52"/>
        <v>11</v>
      </c>
      <c r="L42" s="7">
        <f t="shared" si="0"/>
        <v>3</v>
      </c>
      <c r="M42" s="7">
        <f t="shared" si="1"/>
        <v>8</v>
      </c>
      <c r="N42" s="7">
        <f t="shared" si="3"/>
        <v>0.84535093662243588</v>
      </c>
      <c r="O42" s="7">
        <f t="shared" si="4"/>
        <v>1.8597720605693587E-2</v>
      </c>
      <c r="P42" s="7">
        <f t="shared" si="5"/>
        <v>0.12113975865254537</v>
      </c>
      <c r="Q42" s="8"/>
      <c r="R42" s="7"/>
      <c r="S42"/>
      <c r="T42" s="6">
        <v>4556867</v>
      </c>
      <c r="U42" s="7">
        <f>ROUND(T42,-6)</f>
        <v>5000000</v>
      </c>
      <c r="V42" s="7">
        <v>8000000</v>
      </c>
      <c r="W42" s="7" t="str">
        <f t="shared" si="58"/>
        <v>&gt;8000000</v>
      </c>
      <c r="X42" s="7"/>
      <c r="Y42" s="7" t="s">
        <v>92</v>
      </c>
      <c r="Z42" s="7">
        <f t="shared" si="59"/>
        <v>401</v>
      </c>
      <c r="AA42" s="7">
        <f t="shared" si="60"/>
        <v>192</v>
      </c>
      <c r="AB42" s="7">
        <f t="shared" si="61"/>
        <v>209</v>
      </c>
      <c r="AC42" s="7">
        <f t="shared" si="9"/>
        <v>0.99870316774328149</v>
      </c>
      <c r="AD42" s="7"/>
      <c r="AE42" s="7"/>
      <c r="AF42" s="7"/>
      <c r="AG42" s="8"/>
      <c r="AI42" s="6">
        <v>33</v>
      </c>
      <c r="AJ42" s="7">
        <f t="shared" si="14"/>
        <v>30</v>
      </c>
      <c r="AK42" s="7"/>
      <c r="AL42" s="7"/>
      <c r="AM42" s="7"/>
      <c r="AN42" s="7"/>
      <c r="AO42" s="7"/>
      <c r="AP42" s="7"/>
      <c r="AQ42" s="7"/>
      <c r="AR42" s="7"/>
      <c r="AS42" s="7"/>
      <c r="AT42" s="8"/>
      <c r="AV42" s="6">
        <v>28</v>
      </c>
      <c r="AW42" s="7">
        <f t="shared" si="24"/>
        <v>30</v>
      </c>
      <c r="AX42" s="7"/>
      <c r="AY42" s="7"/>
      <c r="AZ42" s="7"/>
      <c r="BA42" s="7"/>
      <c r="BB42" s="7"/>
      <c r="BC42" s="7"/>
      <c r="BD42" s="7"/>
      <c r="BE42" s="7"/>
      <c r="BF42" s="7"/>
      <c r="BG42" s="8"/>
      <c r="BH42" s="2"/>
      <c r="BI42" s="6"/>
      <c r="BJ42" s="7">
        <v>144</v>
      </c>
      <c r="BK42" s="7">
        <f t="shared" si="32"/>
        <v>140</v>
      </c>
      <c r="BL42" s="7"/>
      <c r="BM42" s="7"/>
      <c r="BN42" s="7"/>
      <c r="BO42" s="7"/>
      <c r="BP42" s="7"/>
      <c r="BQ42" s="7"/>
      <c r="BR42" s="7"/>
      <c r="BS42" s="7"/>
      <c r="BT42" s="7"/>
      <c r="BU42" s="8"/>
    </row>
    <row r="43" spans="1:73" x14ac:dyDescent="0.25">
      <c r="A43" t="s">
        <v>31</v>
      </c>
      <c r="B43">
        <v>23559882</v>
      </c>
      <c r="C43" s="2">
        <v>42</v>
      </c>
      <c r="D43" s="2">
        <v>14</v>
      </c>
      <c r="E43">
        <v>122</v>
      </c>
      <c r="F43" t="s">
        <v>8</v>
      </c>
      <c r="I43" s="6"/>
      <c r="J43" s="7" t="s">
        <v>43</v>
      </c>
      <c r="K43" s="7">
        <f t="shared" si="52"/>
        <v>6</v>
      </c>
      <c r="L43" s="7">
        <f t="shared" si="0"/>
        <v>3</v>
      </c>
      <c r="M43" s="7">
        <f t="shared" si="1"/>
        <v>3</v>
      </c>
      <c r="N43" s="7">
        <f t="shared" si="3"/>
        <v>1</v>
      </c>
      <c r="O43" s="7">
        <f t="shared" si="4"/>
        <v>1.2E-2</v>
      </c>
      <c r="P43" s="7">
        <f t="shared" si="5"/>
        <v>7.6569861407291162E-2</v>
      </c>
      <c r="Q43" s="8"/>
      <c r="R43" s="7"/>
      <c r="S43"/>
      <c r="T43" s="6">
        <v>4616544</v>
      </c>
      <c r="U43" s="7">
        <f>ROUND(T43,-6)</f>
        <v>5000000</v>
      </c>
      <c r="V43" s="7">
        <v>9000000</v>
      </c>
      <c r="W43" s="7" t="str">
        <f t="shared" si="58"/>
        <v>&gt;9000000</v>
      </c>
      <c r="X43" s="7"/>
      <c r="Y43" s="7" t="s">
        <v>93</v>
      </c>
      <c r="Z43" s="7">
        <f t="shared" si="59"/>
        <v>379</v>
      </c>
      <c r="AA43" s="7">
        <f t="shared" si="60"/>
        <v>182</v>
      </c>
      <c r="AB43" s="7">
        <f t="shared" si="61"/>
        <v>197</v>
      </c>
      <c r="AC43" s="7">
        <f t="shared" si="9"/>
        <v>0.99886978236880175</v>
      </c>
      <c r="AD43" s="7"/>
      <c r="AE43" s="7"/>
      <c r="AF43" s="7"/>
      <c r="AG43" s="8"/>
      <c r="AI43" s="6">
        <v>77</v>
      </c>
      <c r="AJ43" s="7">
        <f t="shared" si="14"/>
        <v>80</v>
      </c>
      <c r="AK43" s="7"/>
      <c r="AL43" s="7"/>
      <c r="AM43" s="7"/>
      <c r="AN43" s="7"/>
      <c r="AO43" s="7"/>
      <c r="AP43" s="7"/>
      <c r="AQ43" s="7"/>
      <c r="AR43" s="7"/>
      <c r="AS43" s="7"/>
      <c r="AT43" s="8"/>
      <c r="AV43" s="6">
        <v>76</v>
      </c>
      <c r="AW43" s="7">
        <f t="shared" si="24"/>
        <v>80</v>
      </c>
      <c r="AX43" s="7"/>
      <c r="AY43" s="7"/>
      <c r="AZ43" s="7"/>
      <c r="BA43" s="7"/>
      <c r="BB43" s="7"/>
      <c r="BC43" s="7"/>
      <c r="BD43" s="7"/>
      <c r="BE43" s="7"/>
      <c r="BF43" s="7"/>
      <c r="BG43" s="8"/>
      <c r="BH43" s="2"/>
      <c r="BI43" s="6"/>
      <c r="BJ43" s="7">
        <v>86</v>
      </c>
      <c r="BK43" s="7">
        <f t="shared" si="32"/>
        <v>90</v>
      </c>
      <c r="BL43" s="7"/>
      <c r="BM43" s="7"/>
      <c r="BN43" s="7"/>
      <c r="BO43" s="7"/>
      <c r="BP43" s="7"/>
      <c r="BQ43" s="7"/>
      <c r="BR43" s="7"/>
      <c r="BS43" s="7"/>
      <c r="BT43" s="7"/>
      <c r="BU43" s="8"/>
    </row>
    <row r="44" spans="1:73" x14ac:dyDescent="0.25">
      <c r="A44" t="s">
        <v>15</v>
      </c>
      <c r="B44">
        <v>12355523</v>
      </c>
      <c r="C44" s="2">
        <v>79</v>
      </c>
      <c r="D44" s="2">
        <v>19</v>
      </c>
      <c r="E44">
        <v>92</v>
      </c>
      <c r="F44" t="s">
        <v>5</v>
      </c>
      <c r="I44" s="6"/>
      <c r="J44" s="7" t="s">
        <v>44</v>
      </c>
      <c r="K44" s="7">
        <f t="shared" si="52"/>
        <v>8</v>
      </c>
      <c r="L44" s="7">
        <f t="shared" si="0"/>
        <v>5</v>
      </c>
      <c r="M44" s="7">
        <f t="shared" si="1"/>
        <v>3</v>
      </c>
      <c r="N44" s="7">
        <f t="shared" si="3"/>
        <v>0.95443400292496372</v>
      </c>
      <c r="O44" s="7">
        <f t="shared" si="4"/>
        <v>1.527094404679942E-2</v>
      </c>
      <c r="P44" s="7">
        <f t="shared" si="5"/>
        <v>9.5452548554593439E-2</v>
      </c>
      <c r="Q44" s="8"/>
      <c r="R44" s="7"/>
      <c r="S44"/>
      <c r="T44" s="6">
        <v>4696577</v>
      </c>
      <c r="U44" s="7">
        <f>ROUND(T44,-6)</f>
        <v>5000000</v>
      </c>
      <c r="V44" s="7">
        <v>10000000</v>
      </c>
      <c r="W44" s="7" t="str">
        <f t="shared" si="58"/>
        <v>&gt;10000000</v>
      </c>
      <c r="X44" s="7"/>
      <c r="Y44" s="7" t="s">
        <v>94</v>
      </c>
      <c r="Z44" s="7">
        <f t="shared" si="59"/>
        <v>361</v>
      </c>
      <c r="AA44" s="7">
        <f t="shared" si="60"/>
        <v>173</v>
      </c>
      <c r="AB44" s="7">
        <f t="shared" si="61"/>
        <v>188</v>
      </c>
      <c r="AC44" s="7">
        <f t="shared" si="9"/>
        <v>0.99875423049784007</v>
      </c>
      <c r="AD44" s="7"/>
      <c r="AE44" s="7"/>
      <c r="AF44" s="7"/>
      <c r="AG44" s="8"/>
      <c r="AI44" s="6">
        <v>47</v>
      </c>
      <c r="AJ44" s="7">
        <f t="shared" si="14"/>
        <v>50</v>
      </c>
      <c r="AK44" s="7"/>
      <c r="AL44" s="7"/>
      <c r="AM44" s="7"/>
      <c r="AN44" s="7"/>
      <c r="AO44" s="7"/>
      <c r="AP44" s="7"/>
      <c r="AQ44" s="7"/>
      <c r="AR44" s="7"/>
      <c r="AS44" s="7"/>
      <c r="AT44" s="8"/>
      <c r="AV44" s="6">
        <v>41</v>
      </c>
      <c r="AW44" s="7">
        <f t="shared" si="24"/>
        <v>40</v>
      </c>
      <c r="AX44" s="7"/>
      <c r="AY44" s="7"/>
      <c r="AZ44" s="7"/>
      <c r="BA44" s="7"/>
      <c r="BB44" s="7"/>
      <c r="BC44" s="7"/>
      <c r="BD44" s="7"/>
      <c r="BE44" s="7"/>
      <c r="BF44" s="7"/>
      <c r="BG44" s="8"/>
      <c r="BH44" s="2"/>
      <c r="BI44" s="6"/>
      <c r="BJ44" s="7">
        <v>61</v>
      </c>
      <c r="BK44" s="7">
        <f t="shared" si="32"/>
        <v>60</v>
      </c>
      <c r="BL44" s="7"/>
      <c r="BM44" s="7"/>
      <c r="BN44" s="7"/>
      <c r="BO44" s="7"/>
      <c r="BP44" s="7"/>
      <c r="BQ44" s="7"/>
      <c r="BR44" s="7"/>
      <c r="BS44" s="7"/>
      <c r="BT44" s="7"/>
      <c r="BU44" s="8"/>
    </row>
    <row r="45" spans="1:73" x14ac:dyDescent="0.25">
      <c r="A45" t="s">
        <v>32</v>
      </c>
      <c r="B45">
        <v>13255494</v>
      </c>
      <c r="C45" s="2">
        <v>56</v>
      </c>
      <c r="D45" s="2">
        <v>6</v>
      </c>
      <c r="E45">
        <v>76</v>
      </c>
      <c r="F45" t="s">
        <v>8</v>
      </c>
      <c r="I45" s="6"/>
      <c r="J45" s="7" t="s">
        <v>45</v>
      </c>
      <c r="K45" s="7">
        <f t="shared" si="52"/>
        <v>12</v>
      </c>
      <c r="L45" s="7">
        <f t="shared" si="0"/>
        <v>5</v>
      </c>
      <c r="M45" s="7">
        <f t="shared" si="1"/>
        <v>7</v>
      </c>
      <c r="N45" s="7">
        <f t="shared" si="3"/>
        <v>0.97986875665115125</v>
      </c>
      <c r="O45" s="7">
        <f t="shared" si="4"/>
        <v>2.3516850159627629E-2</v>
      </c>
      <c r="P45" s="7">
        <f t="shared" si="5"/>
        <v>0.12913972281458233</v>
      </c>
      <c r="Q45" s="8"/>
      <c r="R45" s="7"/>
      <c r="S45"/>
      <c r="T45" s="6">
        <v>4703151</v>
      </c>
      <c r="U45" s="7">
        <f>ROUND(T45,-6)</f>
        <v>5000000</v>
      </c>
      <c r="V45" s="7">
        <v>11000000</v>
      </c>
      <c r="W45" s="7" t="str">
        <f t="shared" si="58"/>
        <v>&gt;11000000</v>
      </c>
      <c r="X45" s="7"/>
      <c r="Y45" s="7" t="s">
        <v>95</v>
      </c>
      <c r="Z45" s="7">
        <f t="shared" si="59"/>
        <v>344</v>
      </c>
      <c r="AA45" s="7">
        <f t="shared" si="60"/>
        <v>168</v>
      </c>
      <c r="AB45" s="7">
        <f t="shared" si="61"/>
        <v>176</v>
      </c>
      <c r="AC45" s="7">
        <f t="shared" si="9"/>
        <v>0.99960983636780854</v>
      </c>
      <c r="AD45" s="7"/>
      <c r="AE45" s="7"/>
      <c r="AF45" s="7"/>
      <c r="AG45" s="8"/>
      <c r="AI45" s="6">
        <v>62</v>
      </c>
      <c r="AJ45" s="7">
        <f t="shared" si="14"/>
        <v>60</v>
      </c>
      <c r="AK45" s="7"/>
      <c r="AL45" s="7"/>
      <c r="AM45" s="7"/>
      <c r="AN45" s="7"/>
      <c r="AO45" s="7"/>
      <c r="AP45" s="7"/>
      <c r="AQ45" s="7"/>
      <c r="AR45" s="7"/>
      <c r="AS45" s="7"/>
      <c r="AT45" s="8"/>
      <c r="AV45" s="6">
        <v>13</v>
      </c>
      <c r="AW45" s="7">
        <f t="shared" si="24"/>
        <v>10</v>
      </c>
      <c r="AX45" s="7"/>
      <c r="AY45" s="7"/>
      <c r="AZ45" s="7"/>
      <c r="BA45" s="7"/>
      <c r="BB45" s="7"/>
      <c r="BC45" s="7"/>
      <c r="BD45" s="7"/>
      <c r="BE45" s="7"/>
      <c r="BF45" s="7"/>
      <c r="BG45" s="8"/>
      <c r="BH45" s="2"/>
      <c r="BI45" s="6"/>
      <c r="BJ45" s="7">
        <v>116</v>
      </c>
      <c r="BK45" s="7">
        <f t="shared" si="32"/>
        <v>120</v>
      </c>
      <c r="BL45" s="7"/>
      <c r="BM45" s="7"/>
      <c r="BN45" s="7"/>
      <c r="BO45" s="7"/>
      <c r="BP45" s="7"/>
      <c r="BQ45" s="7"/>
      <c r="BR45" s="7"/>
      <c r="BS45" s="7"/>
      <c r="BT45" s="7"/>
      <c r="BU45" s="8"/>
    </row>
    <row r="46" spans="1:73" x14ac:dyDescent="0.25">
      <c r="A46" t="s">
        <v>20</v>
      </c>
      <c r="B46">
        <v>8057341</v>
      </c>
      <c r="C46" s="2">
        <v>88</v>
      </c>
      <c r="D46" s="2">
        <v>13</v>
      </c>
      <c r="E46">
        <v>43</v>
      </c>
      <c r="F46" t="s">
        <v>5</v>
      </c>
      <c r="I46" s="6"/>
      <c r="J46" s="7" t="s">
        <v>46</v>
      </c>
      <c r="K46" s="7">
        <f t="shared" si="52"/>
        <v>6</v>
      </c>
      <c r="L46" s="7">
        <f t="shared" si="0"/>
        <v>3</v>
      </c>
      <c r="M46" s="7">
        <f t="shared" si="1"/>
        <v>3</v>
      </c>
      <c r="N46" s="7">
        <f>(-L46/K46 * IMLOG2(L46/K46))+(-M46/K46*IMLOG2(M46/K46))</f>
        <v>1</v>
      </c>
      <c r="O46" s="7">
        <f t="shared" si="4"/>
        <v>1.2E-2</v>
      </c>
      <c r="P46" s="7">
        <f t="shared" si="5"/>
        <v>7.6569861407291162E-2</v>
      </c>
      <c r="Q46" s="8"/>
      <c r="R46" s="7"/>
      <c r="S46"/>
      <c r="T46" s="6">
        <v>4721036</v>
      </c>
      <c r="U46" s="7">
        <f>ROUND(T46,-6)</f>
        <v>5000000</v>
      </c>
      <c r="V46" s="7">
        <v>12000000</v>
      </c>
      <c r="W46" s="7" t="str">
        <f t="shared" si="58"/>
        <v>&gt;12000000</v>
      </c>
      <c r="X46" s="7"/>
      <c r="Y46" s="7" t="s">
        <v>119</v>
      </c>
      <c r="Z46" s="7">
        <f t="shared" si="59"/>
        <v>332</v>
      </c>
      <c r="AA46" s="7">
        <f t="shared" si="60"/>
        <v>163</v>
      </c>
      <c r="AB46" s="7">
        <f t="shared" si="61"/>
        <v>169</v>
      </c>
      <c r="AC46" s="7">
        <f t="shared" si="9"/>
        <v>0.99976438956573688</v>
      </c>
      <c r="AD46" s="7"/>
      <c r="AE46" s="7"/>
      <c r="AF46" s="7"/>
      <c r="AG46" s="8"/>
      <c r="AI46" s="6">
        <v>21</v>
      </c>
      <c r="AJ46" s="7">
        <f t="shared" si="14"/>
        <v>20</v>
      </c>
      <c r="AK46" s="7"/>
      <c r="AL46" s="7"/>
      <c r="AM46" s="7"/>
      <c r="AN46" s="7"/>
      <c r="AO46" s="7"/>
      <c r="AP46" s="7"/>
      <c r="AQ46" s="7"/>
      <c r="AR46" s="7"/>
      <c r="AS46" s="7"/>
      <c r="AT46" s="8"/>
      <c r="AV46" s="6">
        <v>18</v>
      </c>
      <c r="AW46" s="7">
        <f t="shared" si="24"/>
        <v>20</v>
      </c>
      <c r="AX46" s="7"/>
      <c r="AY46" s="7"/>
      <c r="AZ46" s="7"/>
      <c r="BA46" s="7"/>
      <c r="BB46" s="7"/>
      <c r="BC46" s="7"/>
      <c r="BD46" s="7"/>
      <c r="BE46" s="7"/>
      <c r="BF46" s="7"/>
      <c r="BG46" s="8"/>
      <c r="BH46" s="2"/>
      <c r="BI46" s="6"/>
      <c r="BJ46" s="7">
        <v>76</v>
      </c>
      <c r="BK46" s="7">
        <f t="shared" si="32"/>
        <v>80</v>
      </c>
      <c r="BL46" s="7"/>
      <c r="BM46" s="7"/>
      <c r="BN46" s="7"/>
      <c r="BO46" s="7"/>
      <c r="BP46" s="7"/>
      <c r="BQ46" s="7"/>
      <c r="BR46" s="7"/>
      <c r="BS46" s="7"/>
      <c r="BT46" s="7"/>
      <c r="BU46" s="8"/>
    </row>
    <row r="47" spans="1:73" ht="15.75" thickBot="1" x14ac:dyDescent="0.3">
      <c r="A47" t="s">
        <v>32</v>
      </c>
      <c r="B47">
        <v>14235695</v>
      </c>
      <c r="C47" s="2">
        <v>49</v>
      </c>
      <c r="D47" s="2">
        <v>48</v>
      </c>
      <c r="E47">
        <v>150</v>
      </c>
      <c r="F47" t="s">
        <v>5</v>
      </c>
      <c r="I47" s="9"/>
      <c r="J47" s="10"/>
      <c r="K47" s="10"/>
      <c r="L47" s="10"/>
      <c r="M47" s="10"/>
      <c r="N47" s="10"/>
      <c r="O47" s="10">
        <f>SUM(O6:O46)</f>
        <v>0.95441631200774957</v>
      </c>
      <c r="P47" s="10">
        <f>SUM(P6:P46)</f>
        <v>5.2695901146161388</v>
      </c>
      <c r="Q47" s="11"/>
      <c r="R47" s="7"/>
      <c r="S47"/>
      <c r="T47" s="6">
        <v>4754757</v>
      </c>
      <c r="U47" s="7">
        <f>ROUND(T47,-6)</f>
        <v>5000000</v>
      </c>
      <c r="V47" s="7">
        <v>13000000</v>
      </c>
      <c r="W47" s="7" t="str">
        <f t="shared" si="58"/>
        <v>&gt;13000000</v>
      </c>
      <c r="X47" s="7"/>
      <c r="Y47" s="7" t="s">
        <v>96</v>
      </c>
      <c r="Z47" s="7">
        <f t="shared" si="59"/>
        <v>322</v>
      </c>
      <c r="AA47" s="7">
        <f t="shared" si="60"/>
        <v>161</v>
      </c>
      <c r="AB47" s="7">
        <f t="shared" si="61"/>
        <v>161</v>
      </c>
      <c r="AC47" s="7">
        <f t="shared" si="9"/>
        <v>1</v>
      </c>
      <c r="AD47" s="7"/>
      <c r="AE47" s="7"/>
      <c r="AF47" s="7"/>
      <c r="AG47" s="8"/>
      <c r="AI47" s="6">
        <v>42</v>
      </c>
      <c r="AJ47" s="7">
        <f t="shared" si="14"/>
        <v>40</v>
      </c>
      <c r="AK47" s="7"/>
      <c r="AL47" s="7"/>
      <c r="AM47" s="7"/>
      <c r="AN47" s="7"/>
      <c r="AO47" s="7"/>
      <c r="AP47" s="7"/>
      <c r="AQ47" s="7"/>
      <c r="AR47" s="7"/>
      <c r="AS47" s="7"/>
      <c r="AT47" s="8"/>
      <c r="AV47" s="6">
        <v>14</v>
      </c>
      <c r="AW47" s="7">
        <f t="shared" si="24"/>
        <v>10</v>
      </c>
      <c r="AX47" s="7"/>
      <c r="AY47" s="7"/>
      <c r="AZ47" s="7"/>
      <c r="BA47" s="7"/>
      <c r="BB47" s="7"/>
      <c r="BC47" s="7"/>
      <c r="BD47" s="7"/>
      <c r="BE47" s="7"/>
      <c r="BF47" s="7"/>
      <c r="BG47" s="8"/>
      <c r="BH47" s="2"/>
      <c r="BI47" s="6"/>
      <c r="BJ47" s="7">
        <v>122</v>
      </c>
      <c r="BK47" s="7">
        <f t="shared" si="32"/>
        <v>120</v>
      </c>
      <c r="BL47" s="7"/>
      <c r="BM47" s="7"/>
      <c r="BN47" s="7"/>
      <c r="BO47" s="7"/>
      <c r="BP47" s="7"/>
      <c r="BQ47" s="7"/>
      <c r="BR47" s="7"/>
      <c r="BS47" s="7"/>
      <c r="BT47" s="7"/>
      <c r="BU47" s="8"/>
    </row>
    <row r="48" spans="1:73" x14ac:dyDescent="0.25">
      <c r="A48" t="s">
        <v>33</v>
      </c>
      <c r="B48">
        <v>3283197</v>
      </c>
      <c r="C48" s="2">
        <v>62</v>
      </c>
      <c r="D48" s="2">
        <v>18</v>
      </c>
      <c r="E48">
        <v>108</v>
      </c>
      <c r="F48" t="s">
        <v>8</v>
      </c>
      <c r="S48"/>
      <c r="T48" s="6">
        <v>4754807</v>
      </c>
      <c r="U48" s="7">
        <f>ROUND(T48,-6)</f>
        <v>5000000</v>
      </c>
      <c r="V48" s="7">
        <v>14000000</v>
      </c>
      <c r="W48" s="7" t="str">
        <f t="shared" si="58"/>
        <v>&gt;14000000</v>
      </c>
      <c r="X48" s="7"/>
      <c r="Y48" s="7" t="s">
        <v>97</v>
      </c>
      <c r="Z48" s="7">
        <f t="shared" si="59"/>
        <v>300</v>
      </c>
      <c r="AA48" s="7">
        <f t="shared" si="60"/>
        <v>146</v>
      </c>
      <c r="AB48" s="7">
        <f t="shared" si="61"/>
        <v>154</v>
      </c>
      <c r="AC48" s="7">
        <f t="shared" si="9"/>
        <v>0.99948698095088817</v>
      </c>
      <c r="AD48" s="7"/>
      <c r="AE48" s="7"/>
      <c r="AF48" s="7"/>
      <c r="AG48" s="8"/>
      <c r="AI48" s="6">
        <v>79</v>
      </c>
      <c r="AJ48" s="7">
        <f t="shared" si="14"/>
        <v>80</v>
      </c>
      <c r="AK48" s="7"/>
      <c r="AL48" s="7"/>
      <c r="AM48" s="7"/>
      <c r="AN48" s="7"/>
      <c r="AO48" s="7"/>
      <c r="AP48" s="7"/>
      <c r="AQ48" s="7"/>
      <c r="AR48" s="7"/>
      <c r="AS48" s="7"/>
      <c r="AT48" s="8"/>
      <c r="AV48" s="6">
        <v>19</v>
      </c>
      <c r="AW48" s="7">
        <f t="shared" si="24"/>
        <v>20</v>
      </c>
      <c r="AX48" s="7"/>
      <c r="AY48" s="7"/>
      <c r="AZ48" s="7"/>
      <c r="BA48" s="7"/>
      <c r="BB48" s="7"/>
      <c r="BC48" s="7"/>
      <c r="BD48" s="7"/>
      <c r="BE48" s="7"/>
      <c r="BF48" s="7"/>
      <c r="BG48" s="8"/>
      <c r="BH48" s="2"/>
      <c r="BI48" s="6"/>
      <c r="BJ48" s="7">
        <v>92</v>
      </c>
      <c r="BK48" s="7">
        <f t="shared" si="32"/>
        <v>90</v>
      </c>
      <c r="BL48" s="7"/>
      <c r="BM48" s="7"/>
      <c r="BN48" s="7"/>
      <c r="BO48" s="7"/>
      <c r="BP48" s="7"/>
      <c r="BQ48" s="7"/>
      <c r="BR48" s="7"/>
      <c r="BS48" s="7"/>
      <c r="BT48" s="7"/>
      <c r="BU48" s="8"/>
    </row>
    <row r="49" spans="1:73" x14ac:dyDescent="0.25">
      <c r="A49" t="s">
        <v>28</v>
      </c>
      <c r="B49">
        <v>18874616</v>
      </c>
      <c r="C49" s="2">
        <v>38</v>
      </c>
      <c r="D49" s="2">
        <v>35</v>
      </c>
      <c r="E49">
        <v>92</v>
      </c>
      <c r="F49" t="s">
        <v>5</v>
      </c>
      <c r="S49"/>
      <c r="T49" s="6">
        <v>4789940</v>
      </c>
      <c r="U49" s="7">
        <f>ROUND(T49,-6)</f>
        <v>5000000</v>
      </c>
      <c r="V49" s="7">
        <v>15000000</v>
      </c>
      <c r="W49" s="7" t="str">
        <f t="shared" si="58"/>
        <v>&gt;15000000</v>
      </c>
      <c r="X49" s="7"/>
      <c r="Y49" s="7" t="s">
        <v>98</v>
      </c>
      <c r="Z49" s="7">
        <f t="shared" si="59"/>
        <v>284</v>
      </c>
      <c r="AA49" s="7">
        <f t="shared" si="60"/>
        <v>139</v>
      </c>
      <c r="AB49" s="7">
        <f t="shared" si="61"/>
        <v>145</v>
      </c>
      <c r="AC49" s="7">
        <f t="shared" si="9"/>
        <v>0.99967800978378907</v>
      </c>
      <c r="AD49" s="7"/>
      <c r="AE49" s="7"/>
      <c r="AF49" s="7"/>
      <c r="AG49" s="8"/>
      <c r="AI49" s="6">
        <v>56</v>
      </c>
      <c r="AJ49" s="7">
        <f t="shared" si="14"/>
        <v>60</v>
      </c>
      <c r="AK49" s="7"/>
      <c r="AL49" s="7"/>
      <c r="AM49" s="7"/>
      <c r="AN49" s="7"/>
      <c r="AO49" s="7"/>
      <c r="AP49" s="7"/>
      <c r="AQ49" s="7"/>
      <c r="AR49" s="7"/>
      <c r="AS49" s="7"/>
      <c r="AT49" s="8"/>
      <c r="AV49" s="6">
        <v>6</v>
      </c>
      <c r="AW49" s="7">
        <f t="shared" si="24"/>
        <v>10</v>
      </c>
      <c r="AX49" s="7"/>
      <c r="AY49" s="7"/>
      <c r="AZ49" s="7"/>
      <c r="BA49" s="7"/>
      <c r="BB49" s="7"/>
      <c r="BC49" s="7"/>
      <c r="BD49" s="7"/>
      <c r="BE49" s="7"/>
      <c r="BF49" s="7"/>
      <c r="BG49" s="8"/>
      <c r="BH49" s="2"/>
      <c r="BI49" s="6"/>
      <c r="BJ49" s="7">
        <v>76</v>
      </c>
      <c r="BK49" s="7">
        <f t="shared" si="32"/>
        <v>80</v>
      </c>
      <c r="BL49" s="7"/>
      <c r="BM49" s="7"/>
      <c r="BN49" s="7"/>
      <c r="BO49" s="7"/>
      <c r="BP49" s="7"/>
      <c r="BQ49" s="7"/>
      <c r="BR49" s="7"/>
      <c r="BS49" s="7"/>
      <c r="BT49" s="7"/>
      <c r="BU49" s="8"/>
    </row>
    <row r="50" spans="1:73" x14ac:dyDescent="0.25">
      <c r="A50" t="s">
        <v>34</v>
      </c>
      <c r="B50">
        <v>29779083</v>
      </c>
      <c r="C50" s="2">
        <v>88</v>
      </c>
      <c r="D50" s="2">
        <v>42</v>
      </c>
      <c r="E50">
        <v>78</v>
      </c>
      <c r="F50" t="s">
        <v>5</v>
      </c>
      <c r="S50"/>
      <c r="T50" s="6">
        <v>4826877</v>
      </c>
      <c r="U50" s="7">
        <f>ROUND(T50,-6)</f>
        <v>5000000</v>
      </c>
      <c r="V50" s="7">
        <v>16000000</v>
      </c>
      <c r="W50" s="7" t="str">
        <f t="shared" si="58"/>
        <v>&gt;16000000</v>
      </c>
      <c r="X50" s="7"/>
      <c r="Y50" s="7" t="s">
        <v>99</v>
      </c>
      <c r="Z50" s="7">
        <f t="shared" si="59"/>
        <v>269</v>
      </c>
      <c r="AA50" s="7">
        <f t="shared" si="60"/>
        <v>131</v>
      </c>
      <c r="AB50" s="7">
        <f t="shared" si="61"/>
        <v>138</v>
      </c>
      <c r="AC50" s="7">
        <f t="shared" si="9"/>
        <v>0.99951147691798536</v>
      </c>
      <c r="AD50" s="7"/>
      <c r="AE50" s="7"/>
      <c r="AF50" s="7"/>
      <c r="AG50" s="8"/>
      <c r="AI50" s="6">
        <v>88</v>
      </c>
      <c r="AJ50" s="7">
        <f t="shared" si="14"/>
        <v>90</v>
      </c>
      <c r="AK50" s="7"/>
      <c r="AL50" s="7"/>
      <c r="AM50" s="7"/>
      <c r="AN50" s="7"/>
      <c r="AO50" s="7"/>
      <c r="AP50" s="7"/>
      <c r="AQ50" s="7"/>
      <c r="AR50" s="7"/>
      <c r="AS50" s="7"/>
      <c r="AT50" s="8"/>
      <c r="AV50" s="6">
        <v>13</v>
      </c>
      <c r="AW50" s="7">
        <f t="shared" si="24"/>
        <v>10</v>
      </c>
      <c r="AX50" s="7"/>
      <c r="AY50" s="7"/>
      <c r="AZ50" s="7"/>
      <c r="BA50" s="7"/>
      <c r="BB50" s="7"/>
      <c r="BC50" s="7"/>
      <c r="BD50" s="7"/>
      <c r="BE50" s="7"/>
      <c r="BF50" s="7"/>
      <c r="BG50" s="8"/>
      <c r="BH50" s="2"/>
      <c r="BI50" s="6"/>
      <c r="BJ50" s="7">
        <v>43</v>
      </c>
      <c r="BK50" s="7">
        <f t="shared" si="32"/>
        <v>40</v>
      </c>
      <c r="BL50" s="7"/>
      <c r="BM50" s="7"/>
      <c r="BN50" s="7"/>
      <c r="BO50" s="7"/>
      <c r="BP50" s="7"/>
      <c r="BQ50" s="7"/>
      <c r="BR50" s="7"/>
      <c r="BS50" s="7"/>
      <c r="BT50" s="7"/>
      <c r="BU50" s="8"/>
    </row>
    <row r="51" spans="1:73" x14ac:dyDescent="0.25">
      <c r="A51" t="s">
        <v>35</v>
      </c>
      <c r="B51">
        <v>18192582</v>
      </c>
      <c r="C51" s="2">
        <v>96</v>
      </c>
      <c r="D51" s="2">
        <v>33</v>
      </c>
      <c r="E51">
        <v>112</v>
      </c>
      <c r="F51" t="s">
        <v>8</v>
      </c>
      <c r="S51"/>
      <c r="T51" s="6">
        <v>4862561</v>
      </c>
      <c r="U51" s="7">
        <f>ROUND(T51,-6)</f>
        <v>5000000</v>
      </c>
      <c r="V51" s="7">
        <v>17000000</v>
      </c>
      <c r="W51" s="7" t="str">
        <f t="shared" si="58"/>
        <v>&gt;17000000</v>
      </c>
      <c r="X51" s="7"/>
      <c r="Y51" s="7" t="s">
        <v>100</v>
      </c>
      <c r="Z51" s="7">
        <f t="shared" si="59"/>
        <v>255</v>
      </c>
      <c r="AA51" s="7">
        <f t="shared" si="60"/>
        <v>122</v>
      </c>
      <c r="AB51" s="7">
        <f t="shared" si="61"/>
        <v>133</v>
      </c>
      <c r="AC51" s="7">
        <f t="shared" si="9"/>
        <v>0.99865728350854188</v>
      </c>
      <c r="AD51" s="7"/>
      <c r="AE51" s="7"/>
      <c r="AF51" s="7"/>
      <c r="AG51" s="8"/>
      <c r="AI51" s="6">
        <v>49</v>
      </c>
      <c r="AJ51" s="7">
        <f t="shared" si="14"/>
        <v>50</v>
      </c>
      <c r="AK51" s="7"/>
      <c r="AL51" s="7"/>
      <c r="AM51" s="7"/>
      <c r="AN51" s="7"/>
      <c r="AO51" s="7"/>
      <c r="AP51" s="7"/>
      <c r="AQ51" s="7"/>
      <c r="AR51" s="7"/>
      <c r="AS51" s="7"/>
      <c r="AT51" s="8"/>
      <c r="AV51" s="6">
        <v>48</v>
      </c>
      <c r="AW51" s="7">
        <f t="shared" si="24"/>
        <v>50</v>
      </c>
      <c r="AX51" s="7"/>
      <c r="AY51" s="7"/>
      <c r="AZ51" s="7"/>
      <c r="BA51" s="7"/>
      <c r="BB51" s="7"/>
      <c r="BC51" s="7"/>
      <c r="BD51" s="7"/>
      <c r="BE51" s="7"/>
      <c r="BF51" s="7"/>
      <c r="BG51" s="8"/>
      <c r="BH51" s="2"/>
      <c r="BI51" s="6"/>
      <c r="BJ51" s="7">
        <v>150</v>
      </c>
      <c r="BK51" s="7">
        <f t="shared" si="32"/>
        <v>150</v>
      </c>
      <c r="BL51" s="7"/>
      <c r="BM51" s="7"/>
      <c r="BN51" s="7"/>
      <c r="BO51" s="7"/>
      <c r="BP51" s="7"/>
      <c r="BQ51" s="7"/>
      <c r="BR51" s="7"/>
      <c r="BS51" s="7"/>
      <c r="BT51" s="7"/>
      <c r="BU51" s="8"/>
    </row>
    <row r="52" spans="1:73" x14ac:dyDescent="0.25">
      <c r="A52" t="s">
        <v>36</v>
      </c>
      <c r="B52">
        <v>17750174</v>
      </c>
      <c r="C52" s="2">
        <v>80</v>
      </c>
      <c r="D52" s="2">
        <v>43</v>
      </c>
      <c r="E52">
        <v>141</v>
      </c>
      <c r="F52" t="s">
        <v>5</v>
      </c>
      <c r="S52"/>
      <c r="T52" s="6">
        <v>4911145</v>
      </c>
      <c r="U52" s="7">
        <f>ROUND(T52,-6)</f>
        <v>5000000</v>
      </c>
      <c r="V52" s="7">
        <v>18000000</v>
      </c>
      <c r="W52" s="7" t="str">
        <f t="shared" si="58"/>
        <v>&gt;18000000</v>
      </c>
      <c r="X52" s="7"/>
      <c r="Y52" s="7" t="s">
        <v>101</v>
      </c>
      <c r="Z52" s="7">
        <f t="shared" si="59"/>
        <v>234</v>
      </c>
      <c r="AA52" s="7">
        <f t="shared" si="60"/>
        <v>117</v>
      </c>
      <c r="AB52" s="7">
        <f t="shared" si="61"/>
        <v>117</v>
      </c>
      <c r="AC52" s="7">
        <f t="shared" si="9"/>
        <v>1</v>
      </c>
      <c r="AD52" s="7"/>
      <c r="AE52" s="7"/>
      <c r="AF52" s="7"/>
      <c r="AG52" s="8"/>
      <c r="AI52" s="6">
        <v>62</v>
      </c>
      <c r="AJ52" s="7">
        <f t="shared" si="14"/>
        <v>60</v>
      </c>
      <c r="AK52" s="7"/>
      <c r="AL52" s="7"/>
      <c r="AM52" s="7"/>
      <c r="AN52" s="7"/>
      <c r="AO52" s="7"/>
      <c r="AP52" s="7"/>
      <c r="AQ52" s="7"/>
      <c r="AR52" s="7"/>
      <c r="AS52" s="7"/>
      <c r="AT52" s="8"/>
      <c r="AV52" s="6">
        <v>18</v>
      </c>
      <c r="AW52" s="7">
        <f t="shared" si="24"/>
        <v>20</v>
      </c>
      <c r="AX52" s="7"/>
      <c r="AY52" s="7"/>
      <c r="AZ52" s="7"/>
      <c r="BA52" s="7"/>
      <c r="BB52" s="7"/>
      <c r="BC52" s="7"/>
      <c r="BD52" s="7"/>
      <c r="BE52" s="7"/>
      <c r="BF52" s="7"/>
      <c r="BG52" s="8"/>
      <c r="BH52" s="2"/>
      <c r="BI52" s="6"/>
      <c r="BJ52" s="7">
        <v>108</v>
      </c>
      <c r="BK52" s="7">
        <f t="shared" si="32"/>
        <v>110</v>
      </c>
      <c r="BL52" s="7"/>
      <c r="BM52" s="7"/>
      <c r="BN52" s="7"/>
      <c r="BO52" s="7"/>
      <c r="BP52" s="7"/>
      <c r="BQ52" s="7"/>
      <c r="BR52" s="7"/>
      <c r="BS52" s="7"/>
      <c r="BT52" s="7"/>
      <c r="BU52" s="8"/>
    </row>
    <row r="53" spans="1:73" x14ac:dyDescent="0.25">
      <c r="A53" t="s">
        <v>20</v>
      </c>
      <c r="B53">
        <v>27617896</v>
      </c>
      <c r="C53" s="2">
        <v>38</v>
      </c>
      <c r="D53" s="2">
        <v>27</v>
      </c>
      <c r="E53">
        <v>64</v>
      </c>
      <c r="F53" t="s">
        <v>5</v>
      </c>
      <c r="S53"/>
      <c r="T53" s="6">
        <v>4916165</v>
      </c>
      <c r="U53" s="7">
        <f>ROUND(T53,-6)</f>
        <v>5000000</v>
      </c>
      <c r="V53" s="7">
        <v>19000000</v>
      </c>
      <c r="W53" s="7" t="str">
        <f t="shared" si="58"/>
        <v>&gt;19000000</v>
      </c>
      <c r="X53" s="7"/>
      <c r="Y53" s="7" t="s">
        <v>102</v>
      </c>
      <c r="Z53" s="7">
        <f t="shared" si="59"/>
        <v>220</v>
      </c>
      <c r="AA53" s="7">
        <f t="shared" si="60"/>
        <v>108</v>
      </c>
      <c r="AB53" s="7">
        <f t="shared" si="61"/>
        <v>112</v>
      </c>
      <c r="AC53" s="7">
        <f t="shared" si="9"/>
        <v>0.99976152486963077</v>
      </c>
      <c r="AD53" s="7"/>
      <c r="AE53" s="7"/>
      <c r="AF53" s="7"/>
      <c r="AG53" s="8"/>
      <c r="AI53" s="6">
        <v>38</v>
      </c>
      <c r="AJ53" s="7">
        <f t="shared" si="14"/>
        <v>40</v>
      </c>
      <c r="AK53" s="7"/>
      <c r="AL53" s="7"/>
      <c r="AM53" s="7"/>
      <c r="AN53" s="7"/>
      <c r="AO53" s="7"/>
      <c r="AP53" s="7"/>
      <c r="AQ53" s="7"/>
      <c r="AR53" s="7"/>
      <c r="AS53" s="7"/>
      <c r="AT53" s="8"/>
      <c r="AV53" s="6">
        <v>35</v>
      </c>
      <c r="AW53" s="7">
        <f t="shared" si="24"/>
        <v>40</v>
      </c>
      <c r="AX53" s="7"/>
      <c r="AY53" s="7"/>
      <c r="AZ53" s="7"/>
      <c r="BA53" s="7"/>
      <c r="BB53" s="7"/>
      <c r="BC53" s="7"/>
      <c r="BD53" s="7"/>
      <c r="BE53" s="7"/>
      <c r="BF53" s="7"/>
      <c r="BG53" s="8"/>
      <c r="BH53" s="2"/>
      <c r="BI53" s="6"/>
      <c r="BJ53" s="7">
        <v>92</v>
      </c>
      <c r="BK53" s="7">
        <f t="shared" si="32"/>
        <v>90</v>
      </c>
      <c r="BL53" s="7"/>
      <c r="BM53" s="7"/>
      <c r="BN53" s="7"/>
      <c r="BO53" s="7"/>
      <c r="BP53" s="7"/>
      <c r="BQ53" s="7"/>
      <c r="BR53" s="7"/>
      <c r="BS53" s="7"/>
      <c r="BT53" s="7"/>
      <c r="BU53" s="8"/>
    </row>
    <row r="54" spans="1:73" x14ac:dyDescent="0.25">
      <c r="A54" t="s">
        <v>4</v>
      </c>
      <c r="B54">
        <v>24213335</v>
      </c>
      <c r="C54" s="2">
        <v>76</v>
      </c>
      <c r="D54" s="2">
        <v>5</v>
      </c>
      <c r="E54">
        <v>72</v>
      </c>
      <c r="F54" t="s">
        <v>8</v>
      </c>
      <c r="S54"/>
      <c r="T54" s="6">
        <v>4933062</v>
      </c>
      <c r="U54" s="7">
        <f>ROUND(T54,-6)</f>
        <v>5000000</v>
      </c>
      <c r="V54" s="7">
        <v>20000000</v>
      </c>
      <c r="W54" s="7" t="str">
        <f t="shared" si="58"/>
        <v>&gt;20000000</v>
      </c>
      <c r="X54" s="7"/>
      <c r="Y54" s="7" t="s">
        <v>103</v>
      </c>
      <c r="Z54" s="7">
        <f t="shared" si="59"/>
        <v>200</v>
      </c>
      <c r="AA54" s="7">
        <f t="shared" si="60"/>
        <v>100</v>
      </c>
      <c r="AB54" s="7">
        <f t="shared" si="61"/>
        <v>100</v>
      </c>
      <c r="AC54" s="7">
        <f t="shared" si="9"/>
        <v>1</v>
      </c>
      <c r="AD54" s="7"/>
      <c r="AE54" s="7"/>
      <c r="AF54" s="7"/>
      <c r="AG54" s="8"/>
      <c r="AI54" s="6">
        <v>88</v>
      </c>
      <c r="AJ54" s="7">
        <f t="shared" si="14"/>
        <v>90</v>
      </c>
      <c r="AK54" s="7"/>
      <c r="AL54" s="7"/>
      <c r="AM54" s="7"/>
      <c r="AN54" s="7"/>
      <c r="AO54" s="7"/>
      <c r="AP54" s="7"/>
      <c r="AQ54" s="7"/>
      <c r="AR54" s="7"/>
      <c r="AS54" s="7"/>
      <c r="AT54" s="8"/>
      <c r="AV54" s="6">
        <v>42</v>
      </c>
      <c r="AW54" s="7">
        <f t="shared" si="24"/>
        <v>40</v>
      </c>
      <c r="AX54" s="7"/>
      <c r="AY54" s="7"/>
      <c r="AZ54" s="7"/>
      <c r="BA54" s="7"/>
      <c r="BB54" s="7"/>
      <c r="BC54" s="7"/>
      <c r="BD54" s="7"/>
      <c r="BE54" s="7"/>
      <c r="BF54" s="7"/>
      <c r="BG54" s="8"/>
      <c r="BH54" s="2"/>
      <c r="BI54" s="6"/>
      <c r="BJ54" s="7">
        <v>78</v>
      </c>
      <c r="BK54" s="7">
        <f t="shared" si="32"/>
        <v>80</v>
      </c>
      <c r="BL54" s="7"/>
      <c r="BM54" s="7"/>
      <c r="BN54" s="7"/>
      <c r="BO54" s="7"/>
      <c r="BP54" s="7"/>
      <c r="BQ54" s="7"/>
      <c r="BR54" s="7"/>
      <c r="BS54" s="7"/>
      <c r="BT54" s="7"/>
      <c r="BU54" s="8"/>
    </row>
    <row r="55" spans="1:73" x14ac:dyDescent="0.25">
      <c r="A55" t="s">
        <v>6</v>
      </c>
      <c r="B55">
        <v>30812384</v>
      </c>
      <c r="C55" s="2">
        <v>41</v>
      </c>
      <c r="D55" s="2">
        <v>27</v>
      </c>
      <c r="E55">
        <v>43</v>
      </c>
      <c r="F55" t="s">
        <v>8</v>
      </c>
      <c r="S55"/>
      <c r="T55" s="6">
        <v>4945952</v>
      </c>
      <c r="U55" s="7">
        <f>ROUND(T55,-6)</f>
        <v>5000000</v>
      </c>
      <c r="V55" s="7">
        <v>21000000</v>
      </c>
      <c r="W55" s="7" t="str">
        <f t="shared" si="58"/>
        <v>&gt;21000000</v>
      </c>
      <c r="X55" s="7"/>
      <c r="Y55" s="7" t="s">
        <v>104</v>
      </c>
      <c r="Z55" s="7">
        <f t="shared" si="59"/>
        <v>189</v>
      </c>
      <c r="AA55" s="7">
        <f t="shared" si="60"/>
        <v>94</v>
      </c>
      <c r="AB55" s="7">
        <f t="shared" si="61"/>
        <v>95</v>
      </c>
      <c r="AC55" s="7">
        <f t="shared" si="9"/>
        <v>0.99997980597166791</v>
      </c>
      <c r="AD55" s="7"/>
      <c r="AE55" s="7"/>
      <c r="AF55" s="7"/>
      <c r="AG55" s="8"/>
      <c r="AI55" s="6">
        <v>96</v>
      </c>
      <c r="AJ55" s="7">
        <f t="shared" si="14"/>
        <v>100</v>
      </c>
      <c r="AK55" s="7"/>
      <c r="AL55" s="7"/>
      <c r="AM55" s="7"/>
      <c r="AN55" s="7"/>
      <c r="AO55" s="7"/>
      <c r="AP55" s="7"/>
      <c r="AQ55" s="7"/>
      <c r="AR55" s="7"/>
      <c r="AS55" s="7"/>
      <c r="AT55" s="8"/>
      <c r="AV55" s="6">
        <v>33</v>
      </c>
      <c r="AW55" s="7">
        <f t="shared" si="24"/>
        <v>30</v>
      </c>
      <c r="AX55" s="7"/>
      <c r="AY55" s="7"/>
      <c r="AZ55" s="7"/>
      <c r="BA55" s="7"/>
      <c r="BB55" s="7"/>
      <c r="BC55" s="7"/>
      <c r="BD55" s="7"/>
      <c r="BE55" s="7"/>
      <c r="BF55" s="7"/>
      <c r="BG55" s="8"/>
      <c r="BH55" s="2"/>
      <c r="BI55" s="6"/>
      <c r="BJ55" s="7">
        <v>112</v>
      </c>
      <c r="BK55" s="7">
        <f t="shared" si="32"/>
        <v>110</v>
      </c>
      <c r="BL55" s="7"/>
      <c r="BM55" s="7"/>
      <c r="BN55" s="7"/>
      <c r="BO55" s="7"/>
      <c r="BP55" s="7"/>
      <c r="BQ55" s="7"/>
      <c r="BR55" s="7"/>
      <c r="BS55" s="7"/>
      <c r="BT55" s="7"/>
      <c r="BU55" s="8"/>
    </row>
    <row r="56" spans="1:73" x14ac:dyDescent="0.25">
      <c r="A56" t="s">
        <v>36</v>
      </c>
      <c r="B56">
        <v>19747552</v>
      </c>
      <c r="C56" s="2">
        <v>73</v>
      </c>
      <c r="D56" s="2">
        <v>30</v>
      </c>
      <c r="E56">
        <v>67</v>
      </c>
      <c r="F56" t="s">
        <v>8</v>
      </c>
      <c r="S56"/>
      <c r="T56" s="6">
        <v>5064711</v>
      </c>
      <c r="U56" s="7">
        <f>ROUND(T56,-6)</f>
        <v>5000000</v>
      </c>
      <c r="V56" s="7">
        <v>22000000</v>
      </c>
      <c r="W56" s="7" t="str">
        <f t="shared" si="58"/>
        <v>&gt;22000000</v>
      </c>
      <c r="X56" s="7"/>
      <c r="Y56" s="7" t="s">
        <v>105</v>
      </c>
      <c r="Z56" s="7">
        <f t="shared" si="59"/>
        <v>175</v>
      </c>
      <c r="AA56" s="7">
        <f t="shared" si="60"/>
        <v>88</v>
      </c>
      <c r="AB56" s="7">
        <f t="shared" si="61"/>
        <v>87</v>
      </c>
      <c r="AC56" s="7">
        <f t="shared" si="9"/>
        <v>0.99997644566706301</v>
      </c>
      <c r="AD56" s="7"/>
      <c r="AE56" s="7"/>
      <c r="AF56" s="7"/>
      <c r="AG56" s="8"/>
      <c r="AI56" s="6">
        <v>80</v>
      </c>
      <c r="AJ56" s="7">
        <f t="shared" si="14"/>
        <v>80</v>
      </c>
      <c r="AK56" s="7"/>
      <c r="AL56" s="7"/>
      <c r="AM56" s="7"/>
      <c r="AN56" s="7"/>
      <c r="AO56" s="7"/>
      <c r="AP56" s="7"/>
      <c r="AQ56" s="7"/>
      <c r="AR56" s="7"/>
      <c r="AS56" s="7"/>
      <c r="AT56" s="8"/>
      <c r="AV56" s="6">
        <v>43</v>
      </c>
      <c r="AW56" s="7">
        <f t="shared" si="24"/>
        <v>40</v>
      </c>
      <c r="AX56" s="7"/>
      <c r="AY56" s="7"/>
      <c r="AZ56" s="7"/>
      <c r="BA56" s="7"/>
      <c r="BB56" s="7"/>
      <c r="BC56" s="7"/>
      <c r="BD56" s="7"/>
      <c r="BE56" s="7"/>
      <c r="BF56" s="7"/>
      <c r="BG56" s="8"/>
      <c r="BH56" s="2"/>
      <c r="BI56" s="6"/>
      <c r="BJ56" s="7">
        <v>141</v>
      </c>
      <c r="BK56" s="7">
        <f t="shared" si="32"/>
        <v>140</v>
      </c>
      <c r="BL56" s="7"/>
      <c r="BM56" s="7"/>
      <c r="BN56" s="7"/>
      <c r="BO56" s="7"/>
      <c r="BP56" s="7"/>
      <c r="BQ56" s="7"/>
      <c r="BR56" s="7"/>
      <c r="BS56" s="7"/>
      <c r="BT56" s="7"/>
      <c r="BU56" s="8"/>
    </row>
    <row r="57" spans="1:73" x14ac:dyDescent="0.25">
      <c r="A57" t="s">
        <v>26</v>
      </c>
      <c r="B57">
        <v>13251752</v>
      </c>
      <c r="C57" s="2">
        <v>77</v>
      </c>
      <c r="D57" s="2">
        <v>58</v>
      </c>
      <c r="E57">
        <v>78</v>
      </c>
      <c r="F57" t="s">
        <v>8</v>
      </c>
      <c r="S57"/>
      <c r="T57" s="6">
        <v>5082382</v>
      </c>
      <c r="U57" s="7">
        <f>ROUND(T57,-6)</f>
        <v>5000000</v>
      </c>
      <c r="V57" s="7">
        <v>23000000</v>
      </c>
      <c r="W57" s="7" t="str">
        <f t="shared" si="58"/>
        <v>&gt;23000000</v>
      </c>
      <c r="X57" s="7"/>
      <c r="Y57" s="7" t="s">
        <v>106</v>
      </c>
      <c r="Z57" s="7">
        <f t="shared" si="59"/>
        <v>162</v>
      </c>
      <c r="AA57" s="7">
        <f t="shared" si="60"/>
        <v>78</v>
      </c>
      <c r="AB57" s="7">
        <f t="shared" si="61"/>
        <v>84</v>
      </c>
      <c r="AC57" s="7">
        <f t="shared" si="9"/>
        <v>0.99901027088048333</v>
      </c>
      <c r="AD57" s="7"/>
      <c r="AE57" s="7"/>
      <c r="AF57" s="7"/>
      <c r="AG57" s="8"/>
      <c r="AI57" s="6">
        <v>38</v>
      </c>
      <c r="AJ57" s="7">
        <f t="shared" si="14"/>
        <v>40</v>
      </c>
      <c r="AK57" s="7"/>
      <c r="AL57" s="7"/>
      <c r="AM57" s="7"/>
      <c r="AN57" s="7"/>
      <c r="AO57" s="7"/>
      <c r="AP57" s="7"/>
      <c r="AQ57" s="7"/>
      <c r="AR57" s="7"/>
      <c r="AS57" s="7"/>
      <c r="AT57" s="8"/>
      <c r="AV57" s="6">
        <v>27</v>
      </c>
      <c r="AW57" s="7">
        <f t="shared" si="24"/>
        <v>30</v>
      </c>
      <c r="AX57" s="7"/>
      <c r="AY57" s="7"/>
      <c r="AZ57" s="7"/>
      <c r="BA57" s="7"/>
      <c r="BB57" s="7"/>
      <c r="BC57" s="7"/>
      <c r="BD57" s="7"/>
      <c r="BE57" s="7"/>
      <c r="BF57" s="7"/>
      <c r="BG57" s="8"/>
      <c r="BH57" s="2"/>
      <c r="BI57" s="6"/>
      <c r="BJ57" s="7">
        <v>64</v>
      </c>
      <c r="BK57" s="7">
        <f t="shared" si="32"/>
        <v>60</v>
      </c>
      <c r="BL57" s="7"/>
      <c r="BM57" s="7"/>
      <c r="BN57" s="7"/>
      <c r="BO57" s="7"/>
      <c r="BP57" s="7"/>
      <c r="BQ57" s="7"/>
      <c r="BR57" s="7"/>
      <c r="BS57" s="7"/>
      <c r="BT57" s="7"/>
      <c r="BU57" s="8"/>
    </row>
    <row r="58" spans="1:73" x14ac:dyDescent="0.25">
      <c r="A58" t="s">
        <v>27</v>
      </c>
      <c r="B58">
        <v>28411144</v>
      </c>
      <c r="C58" s="2">
        <v>95</v>
      </c>
      <c r="D58" s="2">
        <v>53</v>
      </c>
      <c r="E58">
        <v>49</v>
      </c>
      <c r="F58" t="s">
        <v>8</v>
      </c>
      <c r="S58"/>
      <c r="T58" s="6">
        <v>5096278</v>
      </c>
      <c r="U58" s="7">
        <f>ROUND(T58,-6)</f>
        <v>5000000</v>
      </c>
      <c r="V58" s="7">
        <v>24000000</v>
      </c>
      <c r="W58" s="7" t="str">
        <f t="shared" si="58"/>
        <v>&gt;24000000</v>
      </c>
      <c r="X58" s="7"/>
      <c r="Y58" s="7" t="s">
        <v>107</v>
      </c>
      <c r="Z58" s="7">
        <f t="shared" si="59"/>
        <v>145</v>
      </c>
      <c r="AA58" s="7">
        <f t="shared" si="60"/>
        <v>69</v>
      </c>
      <c r="AB58" s="7">
        <f t="shared" si="61"/>
        <v>76</v>
      </c>
      <c r="AC58" s="7">
        <f t="shared" si="9"/>
        <v>0.99831820353627354</v>
      </c>
      <c r="AD58" s="7"/>
      <c r="AE58" s="7"/>
      <c r="AF58" s="7"/>
      <c r="AG58" s="8"/>
      <c r="AI58" s="6">
        <v>76</v>
      </c>
      <c r="AJ58" s="7">
        <f t="shared" si="14"/>
        <v>80</v>
      </c>
      <c r="AK58" s="7"/>
      <c r="AL58" s="7"/>
      <c r="AM58" s="7"/>
      <c r="AN58" s="7"/>
      <c r="AO58" s="7"/>
      <c r="AP58" s="7"/>
      <c r="AQ58" s="7"/>
      <c r="AR58" s="7"/>
      <c r="AS58" s="7"/>
      <c r="AT58" s="8"/>
      <c r="AV58" s="6">
        <v>5</v>
      </c>
      <c r="AW58" s="7">
        <f t="shared" si="24"/>
        <v>10</v>
      </c>
      <c r="AX58" s="7"/>
      <c r="AY58" s="7"/>
      <c r="AZ58" s="7"/>
      <c r="BA58" s="7"/>
      <c r="BB58" s="7"/>
      <c r="BC58" s="7"/>
      <c r="BD58" s="7"/>
      <c r="BE58" s="7"/>
      <c r="BF58" s="7"/>
      <c r="BG58" s="8"/>
      <c r="BH58" s="2"/>
      <c r="BI58" s="6"/>
      <c r="BJ58" s="7">
        <v>72</v>
      </c>
      <c r="BK58" s="7">
        <f t="shared" si="32"/>
        <v>70</v>
      </c>
      <c r="BL58" s="7"/>
      <c r="BM58" s="7"/>
      <c r="BN58" s="7"/>
      <c r="BO58" s="7"/>
      <c r="BP58" s="7"/>
      <c r="BQ58" s="7"/>
      <c r="BR58" s="7"/>
      <c r="BS58" s="7"/>
      <c r="BT58" s="7"/>
      <c r="BU58" s="8"/>
    </row>
    <row r="59" spans="1:73" x14ac:dyDescent="0.25">
      <c r="A59" t="s">
        <v>23</v>
      </c>
      <c r="B59">
        <v>24699040</v>
      </c>
      <c r="C59" s="2">
        <v>78</v>
      </c>
      <c r="D59" s="2">
        <v>49</v>
      </c>
      <c r="E59">
        <v>31</v>
      </c>
      <c r="F59" t="s">
        <v>8</v>
      </c>
      <c r="S59"/>
      <c r="T59" s="6">
        <v>5151750</v>
      </c>
      <c r="U59" s="7">
        <f>ROUND(T59,-6)</f>
        <v>5000000</v>
      </c>
      <c r="V59" s="7">
        <v>25000000</v>
      </c>
      <c r="W59" s="7" t="str">
        <f t="shared" si="58"/>
        <v>&gt;25000000</v>
      </c>
      <c r="X59" s="7"/>
      <c r="Y59" s="7" t="s">
        <v>108</v>
      </c>
      <c r="Z59" s="7">
        <f t="shared" si="59"/>
        <v>122</v>
      </c>
      <c r="AA59" s="7">
        <f t="shared" si="60"/>
        <v>60</v>
      </c>
      <c r="AB59" s="7">
        <f t="shared" si="61"/>
        <v>62</v>
      </c>
      <c r="AC59" s="7">
        <f t="shared" si="9"/>
        <v>0.99980613280471209</v>
      </c>
      <c r="AD59" s="7"/>
      <c r="AE59" s="7"/>
      <c r="AF59" s="7"/>
      <c r="AG59" s="8"/>
      <c r="AI59" s="6">
        <v>41</v>
      </c>
      <c r="AJ59" s="7">
        <f t="shared" si="14"/>
        <v>40</v>
      </c>
      <c r="AK59" s="7"/>
      <c r="AL59" s="7"/>
      <c r="AM59" s="7"/>
      <c r="AN59" s="7"/>
      <c r="AO59" s="7"/>
      <c r="AP59" s="7"/>
      <c r="AQ59" s="7"/>
      <c r="AR59" s="7"/>
      <c r="AS59" s="7"/>
      <c r="AT59" s="8"/>
      <c r="AV59" s="6">
        <v>27</v>
      </c>
      <c r="AW59" s="7">
        <f t="shared" si="24"/>
        <v>30</v>
      </c>
      <c r="AX59" s="7"/>
      <c r="AY59" s="7"/>
      <c r="AZ59" s="7"/>
      <c r="BA59" s="7"/>
      <c r="BB59" s="7"/>
      <c r="BC59" s="7"/>
      <c r="BD59" s="7"/>
      <c r="BE59" s="7"/>
      <c r="BF59" s="7"/>
      <c r="BG59" s="8"/>
      <c r="BH59" s="2"/>
      <c r="BI59" s="6"/>
      <c r="BJ59" s="7">
        <v>43</v>
      </c>
      <c r="BK59" s="7">
        <f t="shared" si="32"/>
        <v>40</v>
      </c>
      <c r="BL59" s="7"/>
      <c r="BM59" s="7"/>
      <c r="BN59" s="7"/>
      <c r="BO59" s="7"/>
      <c r="BP59" s="7"/>
      <c r="BQ59" s="7"/>
      <c r="BR59" s="7"/>
      <c r="BS59" s="7"/>
      <c r="BT59" s="7"/>
      <c r="BU59" s="8"/>
    </row>
    <row r="60" spans="1:73" x14ac:dyDescent="0.25">
      <c r="A60" t="s">
        <v>37</v>
      </c>
      <c r="B60">
        <v>8040735</v>
      </c>
      <c r="C60" s="2">
        <v>83</v>
      </c>
      <c r="D60" s="2">
        <v>31</v>
      </c>
      <c r="E60">
        <v>32</v>
      </c>
      <c r="F60" t="s">
        <v>5</v>
      </c>
      <c r="S60"/>
      <c r="T60" s="6">
        <v>5226029</v>
      </c>
      <c r="U60" s="7">
        <f>ROUND(T60,-6)</f>
        <v>5000000</v>
      </c>
      <c r="V60" s="7">
        <v>26000000</v>
      </c>
      <c r="W60" s="7" t="str">
        <f t="shared" si="58"/>
        <v>&gt;26000000</v>
      </c>
      <c r="X60" s="7"/>
      <c r="Y60" s="7" t="s">
        <v>109</v>
      </c>
      <c r="Z60" s="7">
        <f t="shared" si="59"/>
        <v>104</v>
      </c>
      <c r="AA60" s="7">
        <f t="shared" si="60"/>
        <v>53</v>
      </c>
      <c r="AB60" s="7">
        <f t="shared" si="61"/>
        <v>51</v>
      </c>
      <c r="AC60" s="7">
        <f t="shared" si="9"/>
        <v>0.9997332130219031</v>
      </c>
      <c r="AD60" s="7"/>
      <c r="AE60" s="7"/>
      <c r="AF60" s="7"/>
      <c r="AG60" s="8"/>
      <c r="AI60" s="6">
        <v>73</v>
      </c>
      <c r="AJ60" s="7">
        <f t="shared" si="14"/>
        <v>70</v>
      </c>
      <c r="AK60" s="7"/>
      <c r="AL60" s="7"/>
      <c r="AM60" s="7"/>
      <c r="AN60" s="7"/>
      <c r="AO60" s="7"/>
      <c r="AP60" s="7"/>
      <c r="AQ60" s="7"/>
      <c r="AR60" s="7"/>
      <c r="AS60" s="7"/>
      <c r="AT60" s="8"/>
      <c r="AV60" s="6">
        <v>30</v>
      </c>
      <c r="AW60" s="7">
        <f t="shared" si="24"/>
        <v>30</v>
      </c>
      <c r="AX60" s="7"/>
      <c r="AY60" s="7"/>
      <c r="AZ60" s="7"/>
      <c r="BA60" s="7"/>
      <c r="BB60" s="7"/>
      <c r="BC60" s="7"/>
      <c r="BD60" s="7"/>
      <c r="BE60" s="7"/>
      <c r="BF60" s="7"/>
      <c r="BG60" s="8"/>
      <c r="BH60" s="2"/>
      <c r="BI60" s="6"/>
      <c r="BJ60" s="7">
        <v>67</v>
      </c>
      <c r="BK60" s="7">
        <f t="shared" si="32"/>
        <v>70</v>
      </c>
      <c r="BL60" s="7"/>
      <c r="BM60" s="7"/>
      <c r="BN60" s="7"/>
      <c r="BO60" s="7"/>
      <c r="BP60" s="7"/>
      <c r="BQ60" s="7"/>
      <c r="BR60" s="7"/>
      <c r="BS60" s="7"/>
      <c r="BT60" s="7"/>
      <c r="BU60" s="8"/>
    </row>
    <row r="61" spans="1:73" x14ac:dyDescent="0.25">
      <c r="A61" t="s">
        <v>35</v>
      </c>
      <c r="B61">
        <v>27427422</v>
      </c>
      <c r="C61" s="2">
        <v>98</v>
      </c>
      <c r="D61" s="2">
        <v>69</v>
      </c>
      <c r="E61">
        <v>109</v>
      </c>
      <c r="F61" t="s">
        <v>5</v>
      </c>
      <c r="S61"/>
      <c r="T61" s="6">
        <v>5311282</v>
      </c>
      <c r="U61" s="7">
        <f>ROUND(T61,-6)</f>
        <v>5000000</v>
      </c>
      <c r="V61" s="7">
        <v>27000000</v>
      </c>
      <c r="W61" s="7" t="str">
        <f t="shared" si="58"/>
        <v>&gt;27000000</v>
      </c>
      <c r="X61" s="7"/>
      <c r="Y61" s="7" t="s">
        <v>110</v>
      </c>
      <c r="Z61" s="7">
        <f t="shared" si="59"/>
        <v>85</v>
      </c>
      <c r="AA61" s="7">
        <f t="shared" si="60"/>
        <v>43</v>
      </c>
      <c r="AB61" s="7">
        <f t="shared" si="61"/>
        <v>42</v>
      </c>
      <c r="AC61" s="7">
        <f t="shared" si="9"/>
        <v>0.99990015720948766</v>
      </c>
      <c r="AD61" s="7"/>
      <c r="AE61" s="7"/>
      <c r="AF61" s="7"/>
      <c r="AG61" s="8"/>
      <c r="AI61" s="6">
        <v>77</v>
      </c>
      <c r="AJ61" s="7">
        <f t="shared" si="14"/>
        <v>80</v>
      </c>
      <c r="AK61" s="7"/>
      <c r="AL61" s="7"/>
      <c r="AM61" s="7"/>
      <c r="AN61" s="7"/>
      <c r="AO61" s="7"/>
      <c r="AP61" s="7"/>
      <c r="AQ61" s="7"/>
      <c r="AR61" s="7"/>
      <c r="AS61" s="7"/>
      <c r="AT61" s="8"/>
      <c r="AV61" s="6">
        <v>58</v>
      </c>
      <c r="AW61" s="7">
        <f t="shared" si="24"/>
        <v>60</v>
      </c>
      <c r="AX61" s="7"/>
      <c r="AY61" s="7"/>
      <c r="AZ61" s="7"/>
      <c r="BA61" s="7"/>
      <c r="BB61" s="7"/>
      <c r="BC61" s="7"/>
      <c r="BD61" s="7"/>
      <c r="BE61" s="7"/>
      <c r="BF61" s="7"/>
      <c r="BG61" s="8"/>
      <c r="BH61" s="2"/>
      <c r="BI61" s="6"/>
      <c r="BJ61" s="7">
        <v>78</v>
      </c>
      <c r="BK61" s="7">
        <f t="shared" si="32"/>
        <v>80</v>
      </c>
      <c r="BL61" s="7"/>
      <c r="BM61" s="7"/>
      <c r="BN61" s="7"/>
      <c r="BO61" s="7"/>
      <c r="BP61" s="7"/>
      <c r="BQ61" s="7"/>
      <c r="BR61" s="7"/>
      <c r="BS61" s="7"/>
      <c r="BT61" s="7"/>
      <c r="BU61" s="8"/>
    </row>
    <row r="62" spans="1:73" x14ac:dyDescent="0.25">
      <c r="A62" t="s">
        <v>28</v>
      </c>
      <c r="B62">
        <v>23028771</v>
      </c>
      <c r="C62" s="2">
        <v>73</v>
      </c>
      <c r="D62" s="2">
        <v>46</v>
      </c>
      <c r="E62">
        <v>42</v>
      </c>
      <c r="F62" t="s">
        <v>5</v>
      </c>
      <c r="S62"/>
      <c r="T62" s="6">
        <v>5371850</v>
      </c>
      <c r="U62" s="7">
        <f>ROUND(T62,-6)</f>
        <v>5000000</v>
      </c>
      <c r="V62" s="7">
        <v>28000000</v>
      </c>
      <c r="W62" s="7" t="str">
        <f t="shared" si="58"/>
        <v>&gt;28000000</v>
      </c>
      <c r="X62" s="7"/>
      <c r="Y62" s="7" t="s">
        <v>111</v>
      </c>
      <c r="Z62" s="7">
        <f t="shared" si="59"/>
        <v>63</v>
      </c>
      <c r="AA62" s="7">
        <f t="shared" si="60"/>
        <v>33</v>
      </c>
      <c r="AB62" s="7">
        <f t="shared" si="61"/>
        <v>30</v>
      </c>
      <c r="AC62" s="7">
        <f t="shared" si="9"/>
        <v>0.99836367259381398</v>
      </c>
      <c r="AD62" s="7"/>
      <c r="AE62" s="7"/>
      <c r="AF62" s="7"/>
      <c r="AG62" s="8"/>
      <c r="AI62" s="6">
        <v>95</v>
      </c>
      <c r="AJ62" s="7">
        <f t="shared" si="14"/>
        <v>100</v>
      </c>
      <c r="AK62" s="7"/>
      <c r="AL62" s="7"/>
      <c r="AM62" s="7"/>
      <c r="AN62" s="7"/>
      <c r="AO62" s="7"/>
      <c r="AP62" s="7"/>
      <c r="AQ62" s="7"/>
      <c r="AR62" s="7"/>
      <c r="AS62" s="7"/>
      <c r="AT62" s="8"/>
      <c r="AV62" s="6">
        <v>53</v>
      </c>
      <c r="AW62" s="7">
        <f t="shared" si="24"/>
        <v>50</v>
      </c>
      <c r="AX62" s="7"/>
      <c r="AY62" s="7"/>
      <c r="AZ62" s="7"/>
      <c r="BA62" s="7"/>
      <c r="BB62" s="7"/>
      <c r="BC62" s="7"/>
      <c r="BD62" s="7"/>
      <c r="BE62" s="7"/>
      <c r="BF62" s="7"/>
      <c r="BG62" s="8"/>
      <c r="BH62" s="2"/>
      <c r="BI62" s="6"/>
      <c r="BJ62" s="7">
        <v>49</v>
      </c>
      <c r="BK62" s="7">
        <f t="shared" si="32"/>
        <v>50</v>
      </c>
      <c r="BL62" s="7"/>
      <c r="BM62" s="7"/>
      <c r="BN62" s="7"/>
      <c r="BO62" s="7"/>
      <c r="BP62" s="7"/>
      <c r="BQ62" s="7"/>
      <c r="BR62" s="7"/>
      <c r="BS62" s="7"/>
      <c r="BT62" s="7"/>
      <c r="BU62" s="8"/>
    </row>
    <row r="63" spans="1:73" x14ac:dyDescent="0.25">
      <c r="A63" t="s">
        <v>38</v>
      </c>
      <c r="B63">
        <v>19828525</v>
      </c>
      <c r="C63" s="2">
        <v>82</v>
      </c>
      <c r="D63" s="2">
        <v>11</v>
      </c>
      <c r="E63">
        <v>47</v>
      </c>
      <c r="F63" t="s">
        <v>8</v>
      </c>
      <c r="S63"/>
      <c r="T63" s="6">
        <v>5386094</v>
      </c>
      <c r="U63" s="7">
        <f>ROUND(T63,-6)</f>
        <v>5000000</v>
      </c>
      <c r="V63" s="7">
        <v>29000000</v>
      </c>
      <c r="W63" s="7" t="str">
        <f t="shared" si="58"/>
        <v>&gt;29000000</v>
      </c>
      <c r="X63" s="7"/>
      <c r="Y63" s="7" t="s">
        <v>120</v>
      </c>
      <c r="Z63" s="7">
        <f t="shared" si="59"/>
        <v>45</v>
      </c>
      <c r="AA63" s="7">
        <f t="shared" si="60"/>
        <v>24</v>
      </c>
      <c r="AB63" s="7">
        <f t="shared" si="61"/>
        <v>21</v>
      </c>
      <c r="AC63" s="7">
        <f t="shared" si="9"/>
        <v>0.9967916319816349</v>
      </c>
      <c r="AD63" s="7"/>
      <c r="AE63" s="7"/>
      <c r="AF63" s="7"/>
      <c r="AG63" s="8"/>
      <c r="AI63" s="6">
        <v>78</v>
      </c>
      <c r="AJ63" s="7">
        <f t="shared" si="14"/>
        <v>80</v>
      </c>
      <c r="AK63" s="7"/>
      <c r="AL63" s="7"/>
      <c r="AM63" s="7"/>
      <c r="AN63" s="7"/>
      <c r="AO63" s="7"/>
      <c r="AP63" s="7"/>
      <c r="AQ63" s="7"/>
      <c r="AR63" s="7"/>
      <c r="AS63" s="7"/>
      <c r="AT63" s="8"/>
      <c r="AV63" s="6">
        <v>49</v>
      </c>
      <c r="AW63" s="7">
        <f t="shared" si="24"/>
        <v>50</v>
      </c>
      <c r="AX63" s="7"/>
      <c r="AY63" s="7"/>
      <c r="AZ63" s="7"/>
      <c r="BA63" s="7"/>
      <c r="BB63" s="7"/>
      <c r="BC63" s="7"/>
      <c r="BD63" s="7"/>
      <c r="BE63" s="7"/>
      <c r="BF63" s="7"/>
      <c r="BG63" s="8"/>
      <c r="BH63" s="2"/>
      <c r="BI63" s="6"/>
      <c r="BJ63" s="7">
        <v>31</v>
      </c>
      <c r="BK63" s="7">
        <f t="shared" si="32"/>
        <v>30</v>
      </c>
      <c r="BL63" s="7"/>
      <c r="BM63" s="7"/>
      <c r="BN63" s="7"/>
      <c r="BO63" s="7"/>
      <c r="BP63" s="7"/>
      <c r="BQ63" s="7"/>
      <c r="BR63" s="7"/>
      <c r="BS63" s="7"/>
      <c r="BT63" s="7"/>
      <c r="BU63" s="8"/>
    </row>
    <row r="64" spans="1:73" x14ac:dyDescent="0.25">
      <c r="A64" t="s">
        <v>10</v>
      </c>
      <c r="B64">
        <v>6287299</v>
      </c>
      <c r="C64" s="2">
        <v>25</v>
      </c>
      <c r="D64" s="2">
        <v>11</v>
      </c>
      <c r="E64">
        <v>56</v>
      </c>
      <c r="F64" t="s">
        <v>5</v>
      </c>
      <c r="S64"/>
      <c r="T64" s="6">
        <v>5386880</v>
      </c>
      <c r="U64" s="7">
        <f>ROUND(T64,-6)</f>
        <v>5000000</v>
      </c>
      <c r="V64" s="7">
        <v>30000000</v>
      </c>
      <c r="W64" s="7" t="str">
        <f t="shared" si="58"/>
        <v>&gt;30000000</v>
      </c>
      <c r="X64" s="7"/>
      <c r="Y64" s="7" t="s">
        <v>112</v>
      </c>
      <c r="Z64" s="7">
        <f t="shared" si="59"/>
        <v>32</v>
      </c>
      <c r="AA64" s="7">
        <f t="shared" si="60"/>
        <v>14</v>
      </c>
      <c r="AB64" s="7">
        <f t="shared" si="61"/>
        <v>18</v>
      </c>
      <c r="AC64" s="7">
        <f t="shared" si="9"/>
        <v>0.98869940828849945</v>
      </c>
      <c r="AD64" s="7"/>
      <c r="AE64" s="7"/>
      <c r="AF64" s="7"/>
      <c r="AG64" s="8"/>
      <c r="AI64" s="6">
        <v>83</v>
      </c>
      <c r="AJ64" s="7">
        <f t="shared" si="14"/>
        <v>80</v>
      </c>
      <c r="AK64" s="7"/>
      <c r="AL64" s="7"/>
      <c r="AM64" s="7"/>
      <c r="AN64" s="7"/>
      <c r="AO64" s="7"/>
      <c r="AP64" s="7"/>
      <c r="AQ64" s="7"/>
      <c r="AR64" s="7"/>
      <c r="AS64" s="7"/>
      <c r="AT64" s="8"/>
      <c r="AV64" s="6">
        <v>31</v>
      </c>
      <c r="AW64" s="7">
        <f t="shared" si="24"/>
        <v>30</v>
      </c>
      <c r="AX64" s="7"/>
      <c r="AY64" s="7"/>
      <c r="AZ64" s="7"/>
      <c r="BA64" s="7"/>
      <c r="BB64" s="7"/>
      <c r="BC64" s="7"/>
      <c r="BD64" s="7"/>
      <c r="BE64" s="7"/>
      <c r="BF64" s="7"/>
      <c r="BG64" s="8"/>
      <c r="BH64" s="2"/>
      <c r="BI64" s="6"/>
      <c r="BJ64" s="7">
        <v>32</v>
      </c>
      <c r="BK64" s="7">
        <f t="shared" si="32"/>
        <v>30</v>
      </c>
      <c r="BL64" s="7"/>
      <c r="BM64" s="7"/>
      <c r="BN64" s="7"/>
      <c r="BO64" s="7"/>
      <c r="BP64" s="7"/>
      <c r="BQ64" s="7"/>
      <c r="BR64" s="7"/>
      <c r="BS64" s="7"/>
      <c r="BT64" s="7"/>
      <c r="BU64" s="8"/>
    </row>
    <row r="65" spans="1:73" x14ac:dyDescent="0.25">
      <c r="A65" t="s">
        <v>10</v>
      </c>
      <c r="B65">
        <v>9186032</v>
      </c>
      <c r="C65" s="2">
        <v>34</v>
      </c>
      <c r="D65" s="2">
        <v>19</v>
      </c>
      <c r="E65">
        <v>48</v>
      </c>
      <c r="F65" t="s">
        <v>5</v>
      </c>
      <c r="S65"/>
      <c r="T65" s="6">
        <v>5406244</v>
      </c>
      <c r="U65" s="7">
        <f>ROUND(T65,-6)</f>
        <v>5000000</v>
      </c>
      <c r="V65" s="7">
        <v>31000000</v>
      </c>
      <c r="W65" s="7" t="str">
        <f t="shared" si="58"/>
        <v>&gt;31000000</v>
      </c>
      <c r="X65" s="7"/>
      <c r="Y65" s="7" t="s">
        <v>113</v>
      </c>
      <c r="Z65" s="7">
        <f t="shared" si="59"/>
        <v>9</v>
      </c>
      <c r="AA65" s="7">
        <f t="shared" si="60"/>
        <v>5</v>
      </c>
      <c r="AB65" s="7">
        <f t="shared" si="61"/>
        <v>4</v>
      </c>
      <c r="AC65" s="7">
        <f t="shared" si="9"/>
        <v>0.99107605983822111</v>
      </c>
      <c r="AD65" s="7"/>
      <c r="AE65" s="7"/>
      <c r="AF65" s="7"/>
      <c r="AG65" s="8"/>
      <c r="AI65" s="6">
        <v>98</v>
      </c>
      <c r="AJ65" s="7">
        <f t="shared" si="14"/>
        <v>100</v>
      </c>
      <c r="AK65" s="7"/>
      <c r="AL65" s="7"/>
      <c r="AM65" s="7"/>
      <c r="AN65" s="7"/>
      <c r="AO65" s="7"/>
      <c r="AP65" s="7"/>
      <c r="AQ65" s="7"/>
      <c r="AR65" s="7"/>
      <c r="AS65" s="7"/>
      <c r="AT65" s="8"/>
      <c r="AV65" s="6">
        <v>69</v>
      </c>
      <c r="AW65" s="7">
        <f t="shared" si="24"/>
        <v>70</v>
      </c>
      <c r="AX65" s="7"/>
      <c r="AY65" s="7"/>
      <c r="AZ65" s="7"/>
      <c r="BA65" s="7"/>
      <c r="BB65" s="7"/>
      <c r="BC65" s="7"/>
      <c r="BD65" s="7"/>
      <c r="BE65" s="7"/>
      <c r="BF65" s="7"/>
      <c r="BG65" s="8"/>
      <c r="BH65" s="2"/>
      <c r="BI65" s="6"/>
      <c r="BJ65" s="7">
        <v>109</v>
      </c>
      <c r="BK65" s="7">
        <f t="shared" si="32"/>
        <v>110</v>
      </c>
      <c r="BL65" s="7"/>
      <c r="BM65" s="7"/>
      <c r="BN65" s="7"/>
      <c r="BO65" s="7"/>
      <c r="BP65" s="7"/>
      <c r="BQ65" s="7"/>
      <c r="BR65" s="7"/>
      <c r="BS65" s="7"/>
      <c r="BT65" s="7"/>
      <c r="BU65" s="8"/>
    </row>
    <row r="66" spans="1:73" x14ac:dyDescent="0.25">
      <c r="A66" t="s">
        <v>34</v>
      </c>
      <c r="B66">
        <v>30248318</v>
      </c>
      <c r="C66" s="2">
        <v>65</v>
      </c>
      <c r="D66" s="2">
        <v>58</v>
      </c>
      <c r="E66">
        <v>66</v>
      </c>
      <c r="F66" t="s">
        <v>5</v>
      </c>
      <c r="S66"/>
      <c r="T66" s="6">
        <v>5467696</v>
      </c>
      <c r="U66" s="7">
        <f>ROUND(T66,-6)</f>
        <v>5000000</v>
      </c>
      <c r="V66" s="7">
        <v>32000000</v>
      </c>
      <c r="W66" s="7" t="str">
        <f t="shared" si="58"/>
        <v>&gt;32000000</v>
      </c>
      <c r="X66" s="7"/>
      <c r="Y66" s="7" t="s">
        <v>121</v>
      </c>
      <c r="Z66" s="7">
        <f t="shared" si="59"/>
        <v>0</v>
      </c>
      <c r="AA66" s="7">
        <f t="shared" si="60"/>
        <v>0</v>
      </c>
      <c r="AB66" s="7">
        <f t="shared" si="61"/>
        <v>0</v>
      </c>
      <c r="AC66" s="7" t="s">
        <v>122</v>
      </c>
      <c r="AD66" s="7"/>
      <c r="AE66" s="7"/>
      <c r="AF66" s="7"/>
      <c r="AG66" s="8"/>
      <c r="AI66" s="6">
        <v>73</v>
      </c>
      <c r="AJ66" s="7">
        <f t="shared" si="14"/>
        <v>70</v>
      </c>
      <c r="AK66" s="7"/>
      <c r="AL66" s="7"/>
      <c r="AM66" s="7"/>
      <c r="AN66" s="7"/>
      <c r="AO66" s="7"/>
      <c r="AP66" s="7"/>
      <c r="AQ66" s="7"/>
      <c r="AR66" s="7"/>
      <c r="AS66" s="7"/>
      <c r="AT66" s="8"/>
      <c r="AV66" s="6">
        <v>46</v>
      </c>
      <c r="AW66" s="7">
        <f t="shared" si="24"/>
        <v>50</v>
      </c>
      <c r="AX66" s="7"/>
      <c r="AY66" s="7"/>
      <c r="AZ66" s="7"/>
      <c r="BA66" s="7"/>
      <c r="BB66" s="7"/>
      <c r="BC66" s="7"/>
      <c r="BD66" s="7"/>
      <c r="BE66" s="7"/>
      <c r="BF66" s="7"/>
      <c r="BG66" s="8"/>
      <c r="BH66" s="2"/>
      <c r="BI66" s="6"/>
      <c r="BJ66" s="7">
        <v>42</v>
      </c>
      <c r="BK66" s="7">
        <f t="shared" si="32"/>
        <v>40</v>
      </c>
      <c r="BL66" s="7"/>
      <c r="BM66" s="7"/>
      <c r="BN66" s="7"/>
      <c r="BO66" s="7"/>
      <c r="BP66" s="7"/>
      <c r="BQ66" s="7"/>
      <c r="BR66" s="7"/>
      <c r="BS66" s="7"/>
      <c r="BT66" s="7"/>
      <c r="BU66" s="8"/>
    </row>
    <row r="67" spans="1:73" x14ac:dyDescent="0.25">
      <c r="A67" t="s">
        <v>39</v>
      </c>
      <c r="B67">
        <v>9476003</v>
      </c>
      <c r="C67" s="2">
        <v>84</v>
      </c>
      <c r="D67" s="2">
        <v>75</v>
      </c>
      <c r="E67">
        <v>45</v>
      </c>
      <c r="F67" t="s">
        <v>5</v>
      </c>
      <c r="S67"/>
      <c r="T67" s="6">
        <v>5545280</v>
      </c>
      <c r="U67" s="7">
        <f>ROUND(T67,-6)</f>
        <v>6000000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8"/>
      <c r="AI67" s="6">
        <v>82</v>
      </c>
      <c r="AJ67" s="7">
        <f t="shared" si="14"/>
        <v>80</v>
      </c>
      <c r="AK67" s="7"/>
      <c r="AL67" s="7"/>
      <c r="AM67" s="7"/>
      <c r="AN67" s="7"/>
      <c r="AO67" s="7"/>
      <c r="AP67" s="7"/>
      <c r="AQ67" s="7"/>
      <c r="AR67" s="7"/>
      <c r="AS67" s="7"/>
      <c r="AT67" s="8"/>
      <c r="AV67" s="6">
        <v>11</v>
      </c>
      <c r="AW67" s="7">
        <f t="shared" si="24"/>
        <v>10</v>
      </c>
      <c r="AX67" s="7"/>
      <c r="AY67" s="7"/>
      <c r="AZ67" s="7"/>
      <c r="BA67" s="7"/>
      <c r="BB67" s="7"/>
      <c r="BC67" s="7"/>
      <c r="BD67" s="7"/>
      <c r="BE67" s="7"/>
      <c r="BF67" s="7"/>
      <c r="BG67" s="8"/>
      <c r="BH67" s="2"/>
      <c r="BI67" s="6"/>
      <c r="BJ67" s="7">
        <v>47</v>
      </c>
      <c r="BK67" s="7">
        <f t="shared" si="32"/>
        <v>50</v>
      </c>
      <c r="BL67" s="7"/>
      <c r="BM67" s="7"/>
      <c r="BN67" s="7"/>
      <c r="BO67" s="7"/>
      <c r="BP67" s="7"/>
      <c r="BQ67" s="7"/>
      <c r="BR67" s="7"/>
      <c r="BS67" s="7"/>
      <c r="BT67" s="7"/>
      <c r="BU67" s="8"/>
    </row>
    <row r="68" spans="1:73" x14ac:dyDescent="0.25">
      <c r="A68" t="s">
        <v>40</v>
      </c>
      <c r="B68">
        <v>17928912</v>
      </c>
      <c r="C68" s="2">
        <v>39</v>
      </c>
      <c r="D68" s="2">
        <v>31</v>
      </c>
      <c r="E68">
        <v>59</v>
      </c>
      <c r="F68" t="s">
        <v>5</v>
      </c>
      <c r="S68"/>
      <c r="T68" s="6">
        <v>5557629</v>
      </c>
      <c r="U68" s="7">
        <f>ROUND(T68,-6)</f>
        <v>6000000</v>
      </c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8"/>
      <c r="AI68" s="6">
        <v>25</v>
      </c>
      <c r="AJ68" s="7">
        <f t="shared" si="14"/>
        <v>30</v>
      </c>
      <c r="AK68" s="7"/>
      <c r="AL68" s="7"/>
      <c r="AM68" s="7"/>
      <c r="AN68" s="7"/>
      <c r="AO68" s="7"/>
      <c r="AP68" s="7"/>
      <c r="AQ68" s="7"/>
      <c r="AR68" s="7"/>
      <c r="AS68" s="7"/>
      <c r="AT68" s="8"/>
      <c r="AV68" s="6">
        <v>11</v>
      </c>
      <c r="AW68" s="7">
        <f t="shared" si="24"/>
        <v>10</v>
      </c>
      <c r="AX68" s="7"/>
      <c r="AY68" s="7"/>
      <c r="AZ68" s="7"/>
      <c r="BA68" s="7"/>
      <c r="BB68" s="7"/>
      <c r="BC68" s="7"/>
      <c r="BD68" s="7"/>
      <c r="BE68" s="7"/>
      <c r="BF68" s="7"/>
      <c r="BG68" s="8"/>
      <c r="BH68" s="2"/>
      <c r="BI68" s="6"/>
      <c r="BJ68" s="7">
        <v>56</v>
      </c>
      <c r="BK68" s="7">
        <f t="shared" si="32"/>
        <v>60</v>
      </c>
      <c r="BL68" s="7"/>
      <c r="BM68" s="7"/>
      <c r="BN68" s="7"/>
      <c r="BO68" s="7"/>
      <c r="BP68" s="7"/>
      <c r="BQ68" s="7"/>
      <c r="BR68" s="7"/>
      <c r="BS68" s="7"/>
      <c r="BT68" s="7"/>
      <c r="BU68" s="8"/>
    </row>
    <row r="69" spans="1:73" x14ac:dyDescent="0.25">
      <c r="A69" t="s">
        <v>9</v>
      </c>
      <c r="B69">
        <v>15816360</v>
      </c>
      <c r="C69" s="2">
        <v>82</v>
      </c>
      <c r="D69" s="2">
        <v>22</v>
      </c>
      <c r="E69">
        <v>150</v>
      </c>
      <c r="F69" t="s">
        <v>8</v>
      </c>
      <c r="S69"/>
      <c r="T69" s="6">
        <v>5670782</v>
      </c>
      <c r="U69" s="7">
        <f>ROUND(T69,-6)</f>
        <v>6000000</v>
      </c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8"/>
      <c r="AI69" s="6">
        <v>34</v>
      </c>
      <c r="AJ69" s="7">
        <f t="shared" si="14"/>
        <v>30</v>
      </c>
      <c r="AK69" s="7"/>
      <c r="AL69" s="7"/>
      <c r="AM69" s="7"/>
      <c r="AN69" s="7"/>
      <c r="AO69" s="7"/>
      <c r="AP69" s="7"/>
      <c r="AQ69" s="7"/>
      <c r="AR69" s="7"/>
      <c r="AS69" s="7"/>
      <c r="AT69" s="8"/>
      <c r="AV69" s="6">
        <v>19</v>
      </c>
      <c r="AW69" s="7">
        <f t="shared" si="24"/>
        <v>20</v>
      </c>
      <c r="AX69" s="7"/>
      <c r="AY69" s="7"/>
      <c r="AZ69" s="7"/>
      <c r="BA69" s="7"/>
      <c r="BB69" s="7"/>
      <c r="BC69" s="7"/>
      <c r="BD69" s="7"/>
      <c r="BE69" s="7"/>
      <c r="BF69" s="7"/>
      <c r="BG69" s="8"/>
      <c r="BH69" s="2"/>
      <c r="BI69" s="6"/>
      <c r="BJ69" s="7">
        <v>48</v>
      </c>
      <c r="BK69" s="7">
        <f t="shared" si="32"/>
        <v>50</v>
      </c>
      <c r="BL69" s="7"/>
      <c r="BM69" s="7"/>
      <c r="BN69" s="7"/>
      <c r="BO69" s="7"/>
      <c r="BP69" s="7"/>
      <c r="BQ69" s="7"/>
      <c r="BR69" s="7"/>
      <c r="BS69" s="7"/>
      <c r="BT69" s="7"/>
      <c r="BU69" s="8"/>
    </row>
    <row r="70" spans="1:73" x14ac:dyDescent="0.25">
      <c r="A70" t="s">
        <v>23</v>
      </c>
      <c r="B70">
        <v>14502464</v>
      </c>
      <c r="C70" s="2">
        <v>61</v>
      </c>
      <c r="D70" s="2">
        <v>6</v>
      </c>
      <c r="E70">
        <v>137</v>
      </c>
      <c r="F70" t="s">
        <v>8</v>
      </c>
      <c r="S70"/>
      <c r="T70" s="6">
        <v>5693143</v>
      </c>
      <c r="U70" s="7">
        <f>ROUND(T70,-6)</f>
        <v>6000000</v>
      </c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8"/>
      <c r="AI70" s="6">
        <v>65</v>
      </c>
      <c r="AJ70" s="7">
        <f t="shared" si="14"/>
        <v>70</v>
      </c>
      <c r="AK70" s="7"/>
      <c r="AL70" s="7"/>
      <c r="AM70" s="7"/>
      <c r="AN70" s="7"/>
      <c r="AO70" s="7"/>
      <c r="AP70" s="7"/>
      <c r="AQ70" s="7"/>
      <c r="AR70" s="7"/>
      <c r="AS70" s="7"/>
      <c r="AT70" s="8"/>
      <c r="AV70" s="6">
        <v>58</v>
      </c>
      <c r="AW70" s="7">
        <f t="shared" si="24"/>
        <v>60</v>
      </c>
      <c r="AX70" s="7"/>
      <c r="AY70" s="7"/>
      <c r="AZ70" s="7"/>
      <c r="BA70" s="7"/>
      <c r="BB70" s="7"/>
      <c r="BC70" s="7"/>
      <c r="BD70" s="7"/>
      <c r="BE70" s="7"/>
      <c r="BF70" s="7"/>
      <c r="BG70" s="8"/>
      <c r="BH70" s="2"/>
      <c r="BI70" s="6"/>
      <c r="BJ70" s="7">
        <v>66</v>
      </c>
      <c r="BK70" s="7">
        <f t="shared" si="32"/>
        <v>70</v>
      </c>
      <c r="BL70" s="7"/>
      <c r="BM70" s="7"/>
      <c r="BN70" s="7"/>
      <c r="BO70" s="7"/>
      <c r="BP70" s="7"/>
      <c r="BQ70" s="7"/>
      <c r="BR70" s="7"/>
      <c r="BS70" s="7"/>
      <c r="BT70" s="7"/>
      <c r="BU70" s="8"/>
    </row>
    <row r="71" spans="1:73" x14ac:dyDescent="0.25">
      <c r="A71" t="s">
        <v>4</v>
      </c>
      <c r="B71">
        <v>26262443</v>
      </c>
      <c r="C71" s="2">
        <v>72</v>
      </c>
      <c r="D71" s="2">
        <v>34</v>
      </c>
      <c r="E71">
        <v>66</v>
      </c>
      <c r="F71" t="s">
        <v>8</v>
      </c>
      <c r="S71"/>
      <c r="T71" s="6">
        <v>5696289</v>
      </c>
      <c r="U71" s="7">
        <f>ROUND(T71,-6)</f>
        <v>6000000</v>
      </c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8"/>
      <c r="AI71" s="6">
        <v>84</v>
      </c>
      <c r="AJ71" s="7">
        <f t="shared" ref="AJ71:AJ134" si="62">ROUND(AI71,-1)</f>
        <v>80</v>
      </c>
      <c r="AK71" s="7"/>
      <c r="AL71" s="7"/>
      <c r="AM71" s="7"/>
      <c r="AN71" s="7"/>
      <c r="AO71" s="7"/>
      <c r="AP71" s="7"/>
      <c r="AQ71" s="7"/>
      <c r="AR71" s="7"/>
      <c r="AS71" s="7"/>
      <c r="AT71" s="8"/>
      <c r="AV71" s="6">
        <v>75</v>
      </c>
      <c r="AW71" s="7">
        <f t="shared" ref="AW71:AX134" si="63">ROUND(AV71,-1)</f>
        <v>80</v>
      </c>
      <c r="AX71" s="7"/>
      <c r="AY71" s="7"/>
      <c r="AZ71" s="7"/>
      <c r="BA71" s="7"/>
      <c r="BB71" s="7"/>
      <c r="BC71" s="7"/>
      <c r="BD71" s="7"/>
      <c r="BE71" s="7"/>
      <c r="BF71" s="7"/>
      <c r="BG71" s="8"/>
      <c r="BH71" s="2"/>
      <c r="BI71" s="6"/>
      <c r="BJ71" s="7">
        <v>45</v>
      </c>
      <c r="BK71" s="7">
        <f t="shared" ref="BK71:BL134" si="64">ROUND(BJ71,-1)</f>
        <v>50</v>
      </c>
      <c r="BL71" s="7"/>
      <c r="BM71" s="7"/>
      <c r="BN71" s="7"/>
      <c r="BO71" s="7"/>
      <c r="BP71" s="7"/>
      <c r="BQ71" s="7"/>
      <c r="BR71" s="7"/>
      <c r="BS71" s="7"/>
      <c r="BT71" s="7"/>
      <c r="BU71" s="8"/>
    </row>
    <row r="72" spans="1:73" x14ac:dyDescent="0.25">
      <c r="A72" t="s">
        <v>26</v>
      </c>
      <c r="B72">
        <v>22081986</v>
      </c>
      <c r="C72" s="2">
        <v>87</v>
      </c>
      <c r="D72" s="2">
        <v>49</v>
      </c>
      <c r="E72">
        <v>131</v>
      </c>
      <c r="F72" t="s">
        <v>5</v>
      </c>
      <c r="S72"/>
      <c r="T72" s="6">
        <v>5726842</v>
      </c>
      <c r="U72" s="7">
        <f>ROUND(T72,-6)</f>
        <v>6000000</v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8"/>
      <c r="AI72" s="6">
        <v>39</v>
      </c>
      <c r="AJ72" s="7">
        <f t="shared" si="62"/>
        <v>40</v>
      </c>
      <c r="AK72" s="7"/>
      <c r="AL72" s="7"/>
      <c r="AM72" s="7"/>
      <c r="AN72" s="7"/>
      <c r="AO72" s="7"/>
      <c r="AP72" s="7"/>
      <c r="AQ72" s="7"/>
      <c r="AR72" s="7"/>
      <c r="AS72" s="7"/>
      <c r="AT72" s="8"/>
      <c r="AV72" s="6">
        <v>31</v>
      </c>
      <c r="AW72" s="7">
        <f t="shared" si="63"/>
        <v>30</v>
      </c>
      <c r="AX72" s="7"/>
      <c r="AY72" s="7"/>
      <c r="AZ72" s="7"/>
      <c r="BA72" s="7"/>
      <c r="BB72" s="7"/>
      <c r="BC72" s="7"/>
      <c r="BD72" s="7"/>
      <c r="BE72" s="7"/>
      <c r="BF72" s="7"/>
      <c r="BG72" s="8"/>
      <c r="BH72" s="2"/>
      <c r="BI72" s="6"/>
      <c r="BJ72" s="7">
        <v>59</v>
      </c>
      <c r="BK72" s="7">
        <f t="shared" si="64"/>
        <v>60</v>
      </c>
      <c r="BL72" s="7"/>
      <c r="BM72" s="7"/>
      <c r="BN72" s="7"/>
      <c r="BO72" s="7"/>
      <c r="BP72" s="7"/>
      <c r="BQ72" s="7"/>
      <c r="BR72" s="7"/>
      <c r="BS72" s="7"/>
      <c r="BT72" s="7"/>
      <c r="BU72" s="8"/>
    </row>
    <row r="73" spans="1:73" x14ac:dyDescent="0.25">
      <c r="A73" t="s">
        <v>39</v>
      </c>
      <c r="B73">
        <v>16340144</v>
      </c>
      <c r="C73" s="2">
        <v>85</v>
      </c>
      <c r="D73" s="2">
        <v>23</v>
      </c>
      <c r="E73">
        <v>85</v>
      </c>
      <c r="F73" t="s">
        <v>8</v>
      </c>
      <c r="S73"/>
      <c r="T73" s="6">
        <v>5908022</v>
      </c>
      <c r="U73" s="7">
        <f>ROUND(T73,-6)</f>
        <v>6000000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8"/>
      <c r="AI73" s="6">
        <v>82</v>
      </c>
      <c r="AJ73" s="7">
        <f t="shared" si="62"/>
        <v>80</v>
      </c>
      <c r="AK73" s="7"/>
      <c r="AL73" s="7"/>
      <c r="AM73" s="7"/>
      <c r="AN73" s="7"/>
      <c r="AO73" s="7"/>
      <c r="AP73" s="7"/>
      <c r="AQ73" s="7"/>
      <c r="AR73" s="7"/>
      <c r="AS73" s="7"/>
      <c r="AT73" s="8"/>
      <c r="AV73" s="6">
        <v>22</v>
      </c>
      <c r="AW73" s="7">
        <f t="shared" si="63"/>
        <v>20</v>
      </c>
      <c r="AX73" s="7"/>
      <c r="AY73" s="7"/>
      <c r="AZ73" s="7"/>
      <c r="BA73" s="7"/>
      <c r="BB73" s="7"/>
      <c r="BC73" s="7"/>
      <c r="BD73" s="7"/>
      <c r="BE73" s="7"/>
      <c r="BF73" s="7"/>
      <c r="BG73" s="8"/>
      <c r="BH73" s="2"/>
      <c r="BI73" s="6"/>
      <c r="BJ73" s="7">
        <v>150</v>
      </c>
      <c r="BK73" s="7">
        <f t="shared" si="64"/>
        <v>150</v>
      </c>
      <c r="BL73" s="7"/>
      <c r="BM73" s="7"/>
      <c r="BN73" s="7"/>
      <c r="BO73" s="7"/>
      <c r="BP73" s="7"/>
      <c r="BQ73" s="7"/>
      <c r="BR73" s="7"/>
      <c r="BS73" s="7"/>
      <c r="BT73" s="7"/>
      <c r="BU73" s="8"/>
    </row>
    <row r="74" spans="1:73" x14ac:dyDescent="0.25">
      <c r="A74" t="s">
        <v>6</v>
      </c>
      <c r="B74">
        <v>24189958</v>
      </c>
      <c r="C74" s="2">
        <v>44</v>
      </c>
      <c r="D74" s="2">
        <v>36</v>
      </c>
      <c r="E74">
        <v>46</v>
      </c>
      <c r="F74" t="s">
        <v>5</v>
      </c>
      <c r="S74"/>
      <c r="T74" s="6">
        <v>5923381</v>
      </c>
      <c r="U74" s="7">
        <f>ROUND(T74,-6)</f>
        <v>6000000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8"/>
      <c r="AI74" s="6">
        <v>61</v>
      </c>
      <c r="AJ74" s="7">
        <f t="shared" si="62"/>
        <v>60</v>
      </c>
      <c r="AK74" s="7"/>
      <c r="AL74" s="7"/>
      <c r="AM74" s="7"/>
      <c r="AN74" s="7"/>
      <c r="AO74" s="7"/>
      <c r="AP74" s="7"/>
      <c r="AQ74" s="7"/>
      <c r="AR74" s="7"/>
      <c r="AS74" s="7"/>
      <c r="AT74" s="8"/>
      <c r="AV74" s="6">
        <v>6</v>
      </c>
      <c r="AW74" s="7">
        <f t="shared" si="63"/>
        <v>10</v>
      </c>
      <c r="AX74" s="7"/>
      <c r="AY74" s="7"/>
      <c r="AZ74" s="7"/>
      <c r="BA74" s="7"/>
      <c r="BB74" s="7"/>
      <c r="BC74" s="7"/>
      <c r="BD74" s="7"/>
      <c r="BE74" s="7"/>
      <c r="BF74" s="7"/>
      <c r="BG74" s="8"/>
      <c r="BH74" s="2"/>
      <c r="BI74" s="6"/>
      <c r="BJ74" s="7">
        <v>137</v>
      </c>
      <c r="BK74" s="7">
        <f t="shared" si="64"/>
        <v>140</v>
      </c>
      <c r="BL74" s="7"/>
      <c r="BM74" s="7"/>
      <c r="BN74" s="7"/>
      <c r="BO74" s="7"/>
      <c r="BP74" s="7"/>
      <c r="BQ74" s="7"/>
      <c r="BR74" s="7"/>
      <c r="BS74" s="7"/>
      <c r="BT74" s="7"/>
      <c r="BU74" s="8"/>
    </row>
    <row r="75" spans="1:73" x14ac:dyDescent="0.25">
      <c r="A75" t="s">
        <v>29</v>
      </c>
      <c r="B75">
        <v>28178378</v>
      </c>
      <c r="C75" s="2">
        <v>74</v>
      </c>
      <c r="D75" s="2">
        <v>33</v>
      </c>
      <c r="E75">
        <v>54</v>
      </c>
      <c r="F75" t="s">
        <v>8</v>
      </c>
      <c r="S75"/>
      <c r="T75" s="6">
        <v>6029595</v>
      </c>
      <c r="U75" s="7">
        <f>ROUND(T75,-6)</f>
        <v>6000000</v>
      </c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8"/>
      <c r="AI75" s="6">
        <v>72</v>
      </c>
      <c r="AJ75" s="7">
        <f t="shared" si="62"/>
        <v>70</v>
      </c>
      <c r="AK75" s="7"/>
      <c r="AL75" s="7"/>
      <c r="AM75" s="7"/>
      <c r="AN75" s="7"/>
      <c r="AO75" s="7"/>
      <c r="AP75" s="7"/>
      <c r="AQ75" s="7"/>
      <c r="AR75" s="7"/>
      <c r="AS75" s="7"/>
      <c r="AT75" s="8"/>
      <c r="AV75" s="6">
        <v>34</v>
      </c>
      <c r="AW75" s="7">
        <f t="shared" si="63"/>
        <v>30</v>
      </c>
      <c r="AX75" s="7"/>
      <c r="AY75" s="7"/>
      <c r="AZ75" s="7"/>
      <c r="BA75" s="7"/>
      <c r="BB75" s="7"/>
      <c r="BC75" s="7"/>
      <c r="BD75" s="7"/>
      <c r="BE75" s="7"/>
      <c r="BF75" s="7"/>
      <c r="BG75" s="8"/>
      <c r="BH75" s="2"/>
      <c r="BI75" s="6"/>
      <c r="BJ75" s="7">
        <v>66</v>
      </c>
      <c r="BK75" s="7">
        <f t="shared" si="64"/>
        <v>70</v>
      </c>
      <c r="BL75" s="7"/>
      <c r="BM75" s="7"/>
      <c r="BN75" s="7"/>
      <c r="BO75" s="7"/>
      <c r="BP75" s="7"/>
      <c r="BQ75" s="7"/>
      <c r="BR75" s="7"/>
      <c r="BS75" s="7"/>
      <c r="BT75" s="7"/>
      <c r="BU75" s="8"/>
    </row>
    <row r="76" spans="1:73" x14ac:dyDescent="0.25">
      <c r="A76" t="s">
        <v>18</v>
      </c>
      <c r="B76">
        <v>24372240</v>
      </c>
      <c r="C76" s="2">
        <v>97</v>
      </c>
      <c r="D76" s="2">
        <v>70</v>
      </c>
      <c r="E76">
        <v>32</v>
      </c>
      <c r="F76" t="s">
        <v>5</v>
      </c>
      <c r="S76"/>
      <c r="T76" s="6">
        <v>6061711</v>
      </c>
      <c r="U76" s="7">
        <f>ROUND(T76,-6)</f>
        <v>6000000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8"/>
      <c r="AI76" s="6">
        <v>87</v>
      </c>
      <c r="AJ76" s="7">
        <f t="shared" si="62"/>
        <v>90</v>
      </c>
      <c r="AK76" s="7"/>
      <c r="AL76" s="7"/>
      <c r="AM76" s="7"/>
      <c r="AN76" s="7"/>
      <c r="AO76" s="7"/>
      <c r="AP76" s="7"/>
      <c r="AQ76" s="7"/>
      <c r="AR76" s="7"/>
      <c r="AS76" s="7"/>
      <c r="AT76" s="8"/>
      <c r="AV76" s="6">
        <v>49</v>
      </c>
      <c r="AW76" s="7">
        <f t="shared" si="63"/>
        <v>50</v>
      </c>
      <c r="AX76" s="7"/>
      <c r="AY76" s="7"/>
      <c r="AZ76" s="7"/>
      <c r="BA76" s="7"/>
      <c r="BB76" s="7"/>
      <c r="BC76" s="7"/>
      <c r="BD76" s="7"/>
      <c r="BE76" s="7"/>
      <c r="BF76" s="7"/>
      <c r="BG76" s="8"/>
      <c r="BH76" s="2"/>
      <c r="BI76" s="6"/>
      <c r="BJ76" s="7">
        <v>131</v>
      </c>
      <c r="BK76" s="7">
        <f t="shared" si="64"/>
        <v>130</v>
      </c>
      <c r="BL76" s="7"/>
      <c r="BM76" s="7"/>
      <c r="BN76" s="7"/>
      <c r="BO76" s="7"/>
      <c r="BP76" s="7"/>
      <c r="BQ76" s="7"/>
      <c r="BR76" s="7"/>
      <c r="BS76" s="7"/>
      <c r="BT76" s="7"/>
      <c r="BU76" s="8"/>
    </row>
    <row r="77" spans="1:73" x14ac:dyDescent="0.25">
      <c r="A77" t="s">
        <v>9</v>
      </c>
      <c r="B77">
        <v>10258066</v>
      </c>
      <c r="C77" s="2">
        <v>61</v>
      </c>
      <c r="D77" s="2">
        <v>47</v>
      </c>
      <c r="E77">
        <v>88</v>
      </c>
      <c r="F77" t="s">
        <v>5</v>
      </c>
      <c r="S77"/>
      <c r="T77" s="6">
        <v>6120156</v>
      </c>
      <c r="U77" s="7">
        <f>ROUND(T77,-6)</f>
        <v>6000000</v>
      </c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8"/>
      <c r="AI77" s="6">
        <v>85</v>
      </c>
      <c r="AJ77" s="7">
        <f t="shared" si="62"/>
        <v>90</v>
      </c>
      <c r="AK77" s="7"/>
      <c r="AL77" s="7"/>
      <c r="AM77" s="7"/>
      <c r="AN77" s="7"/>
      <c r="AO77" s="7"/>
      <c r="AP77" s="7"/>
      <c r="AQ77" s="7"/>
      <c r="AR77" s="7"/>
      <c r="AS77" s="7"/>
      <c r="AT77" s="8"/>
      <c r="AV77" s="6">
        <v>23</v>
      </c>
      <c r="AW77" s="7">
        <f t="shared" si="63"/>
        <v>20</v>
      </c>
      <c r="AX77" s="7"/>
      <c r="AY77" s="7"/>
      <c r="AZ77" s="7"/>
      <c r="BA77" s="7"/>
      <c r="BB77" s="7"/>
      <c r="BC77" s="7"/>
      <c r="BD77" s="7"/>
      <c r="BE77" s="7"/>
      <c r="BF77" s="7"/>
      <c r="BG77" s="8"/>
      <c r="BH77" s="2"/>
      <c r="BI77" s="6"/>
      <c r="BJ77" s="7">
        <v>85</v>
      </c>
      <c r="BK77" s="7">
        <f t="shared" si="64"/>
        <v>90</v>
      </c>
      <c r="BL77" s="7"/>
      <c r="BM77" s="7"/>
      <c r="BN77" s="7"/>
      <c r="BO77" s="7"/>
      <c r="BP77" s="7"/>
      <c r="BQ77" s="7"/>
      <c r="BR77" s="7"/>
      <c r="BS77" s="7"/>
      <c r="BT77" s="7"/>
      <c r="BU77" s="8"/>
    </row>
    <row r="78" spans="1:73" x14ac:dyDescent="0.25">
      <c r="A78" t="s">
        <v>41</v>
      </c>
      <c r="B78">
        <v>21996716</v>
      </c>
      <c r="C78" s="2">
        <v>94</v>
      </c>
      <c r="D78" s="2">
        <v>80</v>
      </c>
      <c r="E78">
        <v>67</v>
      </c>
      <c r="F78" t="s">
        <v>8</v>
      </c>
      <c r="S78"/>
      <c r="T78" s="6">
        <v>6248241</v>
      </c>
      <c r="U78" s="7">
        <f>ROUND(T78,-6)</f>
        <v>6000000</v>
      </c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8"/>
      <c r="AI78" s="6">
        <v>44</v>
      </c>
      <c r="AJ78" s="7">
        <f t="shared" si="62"/>
        <v>40</v>
      </c>
      <c r="AK78" s="7"/>
      <c r="AL78" s="7"/>
      <c r="AM78" s="7"/>
      <c r="AN78" s="7"/>
      <c r="AO78" s="7"/>
      <c r="AP78" s="7"/>
      <c r="AQ78" s="7"/>
      <c r="AR78" s="7"/>
      <c r="AS78" s="7"/>
      <c r="AT78" s="8"/>
      <c r="AV78" s="6">
        <v>36</v>
      </c>
      <c r="AW78" s="7">
        <f t="shared" si="63"/>
        <v>40</v>
      </c>
      <c r="AX78" s="7"/>
      <c r="AY78" s="7"/>
      <c r="AZ78" s="7"/>
      <c r="BA78" s="7"/>
      <c r="BB78" s="7"/>
      <c r="BC78" s="7"/>
      <c r="BD78" s="7"/>
      <c r="BE78" s="7"/>
      <c r="BF78" s="7"/>
      <c r="BG78" s="8"/>
      <c r="BH78" s="2"/>
      <c r="BI78" s="6"/>
      <c r="BJ78" s="7">
        <v>46</v>
      </c>
      <c r="BK78" s="7">
        <f t="shared" si="64"/>
        <v>50</v>
      </c>
      <c r="BL78" s="7"/>
      <c r="BM78" s="7"/>
      <c r="BN78" s="7"/>
      <c r="BO78" s="7"/>
      <c r="BP78" s="7"/>
      <c r="BQ78" s="7"/>
      <c r="BR78" s="7"/>
      <c r="BS78" s="7"/>
      <c r="BT78" s="7"/>
      <c r="BU78" s="8"/>
    </row>
    <row r="79" spans="1:73" x14ac:dyDescent="0.25">
      <c r="A79" t="s">
        <v>22</v>
      </c>
      <c r="B79">
        <v>11632739</v>
      </c>
      <c r="C79" s="2">
        <v>55</v>
      </c>
      <c r="D79" s="2">
        <v>32</v>
      </c>
      <c r="E79">
        <v>57</v>
      </c>
      <c r="F79" t="s">
        <v>5</v>
      </c>
      <c r="S79"/>
      <c r="T79" s="6">
        <v>6287230</v>
      </c>
      <c r="U79" s="7">
        <f>ROUND(T79,-6)</f>
        <v>6000000</v>
      </c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8"/>
      <c r="AI79" s="6">
        <v>74</v>
      </c>
      <c r="AJ79" s="7">
        <f t="shared" si="62"/>
        <v>70</v>
      </c>
      <c r="AK79" s="7"/>
      <c r="AL79" s="7"/>
      <c r="AM79" s="7"/>
      <c r="AN79" s="7"/>
      <c r="AO79" s="7"/>
      <c r="AP79" s="7"/>
      <c r="AQ79" s="7"/>
      <c r="AR79" s="7"/>
      <c r="AS79" s="7"/>
      <c r="AT79" s="8"/>
      <c r="AV79" s="6">
        <v>33</v>
      </c>
      <c r="AW79" s="7">
        <f t="shared" si="63"/>
        <v>30</v>
      </c>
      <c r="AX79" s="7"/>
      <c r="AY79" s="7"/>
      <c r="AZ79" s="7"/>
      <c r="BA79" s="7"/>
      <c r="BB79" s="7"/>
      <c r="BC79" s="7"/>
      <c r="BD79" s="7"/>
      <c r="BE79" s="7"/>
      <c r="BF79" s="7"/>
      <c r="BG79" s="8"/>
      <c r="BH79" s="2"/>
      <c r="BI79" s="6"/>
      <c r="BJ79" s="7">
        <v>54</v>
      </c>
      <c r="BK79" s="7">
        <f t="shared" si="64"/>
        <v>50</v>
      </c>
      <c r="BL79" s="7"/>
      <c r="BM79" s="7"/>
      <c r="BN79" s="7"/>
      <c r="BO79" s="7"/>
      <c r="BP79" s="7"/>
      <c r="BQ79" s="7"/>
      <c r="BR79" s="7"/>
      <c r="BS79" s="7"/>
      <c r="BT79" s="7"/>
      <c r="BU79" s="8"/>
    </row>
    <row r="80" spans="1:73" x14ac:dyDescent="0.25">
      <c r="A80" t="s">
        <v>12</v>
      </c>
      <c r="B80">
        <v>23606159</v>
      </c>
      <c r="C80" s="2">
        <v>42</v>
      </c>
      <c r="D80" s="2">
        <v>19</v>
      </c>
      <c r="E80">
        <v>48</v>
      </c>
      <c r="F80" t="s">
        <v>8</v>
      </c>
      <c r="S80"/>
      <c r="T80" s="6">
        <v>6287299</v>
      </c>
      <c r="U80" s="7">
        <f>ROUND(T80,-6)</f>
        <v>6000000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8"/>
      <c r="AI80" s="6">
        <v>97</v>
      </c>
      <c r="AJ80" s="7">
        <f t="shared" si="62"/>
        <v>100</v>
      </c>
      <c r="AK80" s="7"/>
      <c r="AL80" s="7"/>
      <c r="AM80" s="7"/>
      <c r="AN80" s="7"/>
      <c r="AO80" s="7"/>
      <c r="AP80" s="7"/>
      <c r="AQ80" s="7"/>
      <c r="AR80" s="7"/>
      <c r="AS80" s="7"/>
      <c r="AT80" s="8"/>
      <c r="AV80" s="6">
        <v>70</v>
      </c>
      <c r="AW80" s="7">
        <f t="shared" si="63"/>
        <v>70</v>
      </c>
      <c r="AX80" s="7"/>
      <c r="AY80" s="7"/>
      <c r="AZ80" s="7"/>
      <c r="BA80" s="7"/>
      <c r="BB80" s="7"/>
      <c r="BC80" s="7"/>
      <c r="BD80" s="7"/>
      <c r="BE80" s="7"/>
      <c r="BF80" s="7"/>
      <c r="BG80" s="8"/>
      <c r="BH80" s="2"/>
      <c r="BI80" s="6"/>
      <c r="BJ80" s="7">
        <v>32</v>
      </c>
      <c r="BK80" s="7">
        <f t="shared" si="64"/>
        <v>30</v>
      </c>
      <c r="BL80" s="7"/>
      <c r="BM80" s="7"/>
      <c r="BN80" s="7"/>
      <c r="BO80" s="7"/>
      <c r="BP80" s="7"/>
      <c r="BQ80" s="7"/>
      <c r="BR80" s="7"/>
      <c r="BS80" s="7"/>
      <c r="BT80" s="7"/>
      <c r="BU80" s="8"/>
    </row>
    <row r="81" spans="1:73" x14ac:dyDescent="0.25">
      <c r="A81" t="s">
        <v>16</v>
      </c>
      <c r="B81">
        <v>4945952</v>
      </c>
      <c r="C81" s="2">
        <v>33</v>
      </c>
      <c r="D81" s="2">
        <v>16</v>
      </c>
      <c r="E81">
        <v>130</v>
      </c>
      <c r="F81" t="s">
        <v>5</v>
      </c>
      <c r="S81"/>
      <c r="T81" s="6">
        <v>6417721</v>
      </c>
      <c r="U81" s="7">
        <f>ROUND(T81,-6)</f>
        <v>6000000</v>
      </c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8"/>
      <c r="AI81" s="6">
        <v>61</v>
      </c>
      <c r="AJ81" s="7">
        <f t="shared" si="62"/>
        <v>60</v>
      </c>
      <c r="AK81" s="7"/>
      <c r="AL81" s="7"/>
      <c r="AM81" s="7"/>
      <c r="AN81" s="7"/>
      <c r="AO81" s="7"/>
      <c r="AP81" s="7"/>
      <c r="AQ81" s="7"/>
      <c r="AR81" s="7"/>
      <c r="AS81" s="7"/>
      <c r="AT81" s="8"/>
      <c r="AV81" s="6">
        <v>47</v>
      </c>
      <c r="AW81" s="7">
        <f t="shared" si="63"/>
        <v>50</v>
      </c>
      <c r="AX81" s="7"/>
      <c r="AY81" s="7"/>
      <c r="AZ81" s="7"/>
      <c r="BA81" s="7"/>
      <c r="BB81" s="7"/>
      <c r="BC81" s="7"/>
      <c r="BD81" s="7"/>
      <c r="BE81" s="7"/>
      <c r="BF81" s="7"/>
      <c r="BG81" s="8"/>
      <c r="BH81" s="2"/>
      <c r="BI81" s="6"/>
      <c r="BJ81" s="7">
        <v>88</v>
      </c>
      <c r="BK81" s="7">
        <f t="shared" si="64"/>
        <v>90</v>
      </c>
      <c r="BL81" s="7"/>
      <c r="BM81" s="7"/>
      <c r="BN81" s="7"/>
      <c r="BO81" s="7"/>
      <c r="BP81" s="7"/>
      <c r="BQ81" s="7"/>
      <c r="BR81" s="7"/>
      <c r="BS81" s="7"/>
      <c r="BT81" s="7"/>
      <c r="BU81" s="8"/>
    </row>
    <row r="82" spans="1:73" x14ac:dyDescent="0.25">
      <c r="A82" t="s">
        <v>36</v>
      </c>
      <c r="B82">
        <v>24747718</v>
      </c>
      <c r="C82" s="2">
        <v>54</v>
      </c>
      <c r="D82" s="2">
        <v>4</v>
      </c>
      <c r="E82">
        <v>33</v>
      </c>
      <c r="F82" t="s">
        <v>5</v>
      </c>
      <c r="S82"/>
      <c r="T82" s="6">
        <v>6521194</v>
      </c>
      <c r="U82" s="7">
        <f>ROUND(T82,-6)</f>
        <v>7000000</v>
      </c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8"/>
      <c r="AI82" s="6">
        <v>94</v>
      </c>
      <c r="AJ82" s="7">
        <f t="shared" si="62"/>
        <v>90</v>
      </c>
      <c r="AK82" s="7"/>
      <c r="AL82" s="7"/>
      <c r="AM82" s="7"/>
      <c r="AN82" s="7"/>
      <c r="AO82" s="7"/>
      <c r="AP82" s="7"/>
      <c r="AQ82" s="7"/>
      <c r="AR82" s="7"/>
      <c r="AS82" s="7"/>
      <c r="AT82" s="8"/>
      <c r="AV82" s="6">
        <v>80</v>
      </c>
      <c r="AW82" s="7">
        <f t="shared" si="63"/>
        <v>80</v>
      </c>
      <c r="AX82" s="7"/>
      <c r="AY82" s="7"/>
      <c r="AZ82" s="7"/>
      <c r="BA82" s="7"/>
      <c r="BB82" s="7"/>
      <c r="BC82" s="7"/>
      <c r="BD82" s="7"/>
      <c r="BE82" s="7"/>
      <c r="BF82" s="7"/>
      <c r="BG82" s="8"/>
      <c r="BH82" s="2"/>
      <c r="BI82" s="6"/>
      <c r="BJ82" s="7">
        <v>67</v>
      </c>
      <c r="BK82" s="7">
        <f t="shared" si="64"/>
        <v>70</v>
      </c>
      <c r="BL82" s="7"/>
      <c r="BM82" s="7"/>
      <c r="BN82" s="7"/>
      <c r="BO82" s="7"/>
      <c r="BP82" s="7"/>
      <c r="BQ82" s="7"/>
      <c r="BR82" s="7"/>
      <c r="BS82" s="7"/>
      <c r="BT82" s="7"/>
      <c r="BU82" s="8"/>
    </row>
    <row r="83" spans="1:73" x14ac:dyDescent="0.25">
      <c r="A83" t="s">
        <v>15</v>
      </c>
      <c r="B83">
        <v>3130081</v>
      </c>
      <c r="C83" s="2">
        <v>90</v>
      </c>
      <c r="D83" s="2">
        <v>7</v>
      </c>
      <c r="E83">
        <v>42</v>
      </c>
      <c r="F83" t="s">
        <v>8</v>
      </c>
      <c r="S83"/>
      <c r="T83" s="6">
        <v>6603858</v>
      </c>
      <c r="U83" s="7">
        <f>ROUND(T83,-6)</f>
        <v>7000000</v>
      </c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8"/>
      <c r="AI83" s="6">
        <v>55</v>
      </c>
      <c r="AJ83" s="7">
        <f t="shared" si="62"/>
        <v>60</v>
      </c>
      <c r="AK83" s="7"/>
      <c r="AL83" s="7"/>
      <c r="AM83" s="7"/>
      <c r="AN83" s="7"/>
      <c r="AO83" s="7"/>
      <c r="AP83" s="7"/>
      <c r="AQ83" s="7"/>
      <c r="AR83" s="7"/>
      <c r="AS83" s="7"/>
      <c r="AT83" s="8"/>
      <c r="AV83" s="6">
        <v>32</v>
      </c>
      <c r="AW83" s="7">
        <f t="shared" si="63"/>
        <v>30</v>
      </c>
      <c r="AX83" s="7"/>
      <c r="AY83" s="7"/>
      <c r="AZ83" s="7"/>
      <c r="BA83" s="7"/>
      <c r="BB83" s="7"/>
      <c r="BC83" s="7"/>
      <c r="BD83" s="7"/>
      <c r="BE83" s="7"/>
      <c r="BF83" s="7"/>
      <c r="BG83" s="8"/>
      <c r="BH83" s="2"/>
      <c r="BI83" s="6"/>
      <c r="BJ83" s="7">
        <v>57</v>
      </c>
      <c r="BK83" s="7">
        <f t="shared" si="64"/>
        <v>60</v>
      </c>
      <c r="BL83" s="7"/>
      <c r="BM83" s="7"/>
      <c r="BN83" s="7"/>
      <c r="BO83" s="7"/>
      <c r="BP83" s="7"/>
      <c r="BQ83" s="7"/>
      <c r="BR83" s="7"/>
      <c r="BS83" s="7"/>
      <c r="BT83" s="7"/>
      <c r="BU83" s="8"/>
    </row>
    <row r="84" spans="1:73" x14ac:dyDescent="0.25">
      <c r="A84" t="s">
        <v>41</v>
      </c>
      <c r="B84">
        <v>17274160</v>
      </c>
      <c r="C84" s="2">
        <v>92</v>
      </c>
      <c r="D84" s="2">
        <v>13</v>
      </c>
      <c r="E84">
        <v>71</v>
      </c>
      <c r="F84" t="s">
        <v>5</v>
      </c>
      <c r="S84"/>
      <c r="T84" s="6">
        <v>6625687</v>
      </c>
      <c r="U84" s="7">
        <f>ROUND(T84,-6)</f>
        <v>7000000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8"/>
      <c r="AI84" s="6">
        <v>42</v>
      </c>
      <c r="AJ84" s="7">
        <f t="shared" si="62"/>
        <v>40</v>
      </c>
      <c r="AK84" s="7"/>
      <c r="AL84" s="7"/>
      <c r="AM84" s="7"/>
      <c r="AN84" s="7"/>
      <c r="AO84" s="7"/>
      <c r="AP84" s="7"/>
      <c r="AQ84" s="7"/>
      <c r="AR84" s="7"/>
      <c r="AS84" s="7"/>
      <c r="AT84" s="8"/>
      <c r="AV84" s="6">
        <v>19</v>
      </c>
      <c r="AW84" s="7">
        <f t="shared" si="63"/>
        <v>20</v>
      </c>
      <c r="AX84" s="7"/>
      <c r="AY84" s="7"/>
      <c r="AZ84" s="7"/>
      <c r="BA84" s="7"/>
      <c r="BB84" s="7"/>
      <c r="BC84" s="7"/>
      <c r="BD84" s="7"/>
      <c r="BE84" s="7"/>
      <c r="BF84" s="7"/>
      <c r="BG84" s="8"/>
      <c r="BH84" s="2"/>
      <c r="BI84" s="6"/>
      <c r="BJ84" s="7">
        <v>48</v>
      </c>
      <c r="BK84" s="7">
        <f t="shared" si="64"/>
        <v>50</v>
      </c>
      <c r="BL84" s="7"/>
      <c r="BM84" s="7"/>
      <c r="BN84" s="7"/>
      <c r="BO84" s="7"/>
      <c r="BP84" s="7"/>
      <c r="BQ84" s="7"/>
      <c r="BR84" s="7"/>
      <c r="BS84" s="7"/>
      <c r="BT84" s="7"/>
      <c r="BU84" s="8"/>
    </row>
    <row r="85" spans="1:73" x14ac:dyDescent="0.25">
      <c r="A85" t="s">
        <v>32</v>
      </c>
      <c r="B85">
        <v>21507626</v>
      </c>
      <c r="C85" s="2">
        <v>37</v>
      </c>
      <c r="D85" s="2">
        <v>11</v>
      </c>
      <c r="E85">
        <v>49</v>
      </c>
      <c r="F85" t="s">
        <v>5</v>
      </c>
      <c r="S85"/>
      <c r="T85" s="6">
        <v>6650687</v>
      </c>
      <c r="U85" s="7">
        <f>ROUND(T85,-6)</f>
        <v>7000000</v>
      </c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8"/>
      <c r="AI85" s="6">
        <v>33</v>
      </c>
      <c r="AJ85" s="7">
        <f t="shared" si="62"/>
        <v>30</v>
      </c>
      <c r="AK85" s="7"/>
      <c r="AL85" s="7"/>
      <c r="AM85" s="7"/>
      <c r="AN85" s="7"/>
      <c r="AO85" s="7"/>
      <c r="AP85" s="7"/>
      <c r="AQ85" s="7"/>
      <c r="AR85" s="7"/>
      <c r="AS85" s="7"/>
      <c r="AT85" s="8"/>
      <c r="AV85" s="6">
        <v>16</v>
      </c>
      <c r="AW85" s="7">
        <f t="shared" si="63"/>
        <v>20</v>
      </c>
      <c r="AX85" s="7"/>
      <c r="AY85" s="7"/>
      <c r="AZ85" s="7"/>
      <c r="BA85" s="7"/>
      <c r="BB85" s="7"/>
      <c r="BC85" s="7"/>
      <c r="BD85" s="7"/>
      <c r="BE85" s="7"/>
      <c r="BF85" s="7"/>
      <c r="BG85" s="8"/>
      <c r="BH85" s="2"/>
      <c r="BI85" s="6"/>
      <c r="BJ85" s="7">
        <v>130</v>
      </c>
      <c r="BK85" s="7">
        <f t="shared" si="64"/>
        <v>130</v>
      </c>
      <c r="BL85" s="7"/>
      <c r="BM85" s="7"/>
      <c r="BN85" s="7"/>
      <c r="BO85" s="7"/>
      <c r="BP85" s="7"/>
      <c r="BQ85" s="7"/>
      <c r="BR85" s="7"/>
      <c r="BS85" s="7"/>
      <c r="BT85" s="7"/>
      <c r="BU85" s="8"/>
    </row>
    <row r="86" spans="1:73" x14ac:dyDescent="0.25">
      <c r="A86" t="s">
        <v>22</v>
      </c>
      <c r="B86">
        <v>28416337</v>
      </c>
      <c r="C86" s="2">
        <v>49</v>
      </c>
      <c r="D86" s="2">
        <v>41</v>
      </c>
      <c r="E86">
        <v>116</v>
      </c>
      <c r="F86" t="s">
        <v>5</v>
      </c>
      <c r="S86"/>
      <c r="T86" s="6">
        <v>6806276</v>
      </c>
      <c r="U86" s="7">
        <f>ROUND(T86,-6)</f>
        <v>7000000</v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8"/>
      <c r="AI86" s="6">
        <v>54</v>
      </c>
      <c r="AJ86" s="7">
        <f t="shared" si="62"/>
        <v>50</v>
      </c>
      <c r="AK86" s="7"/>
      <c r="AL86" s="7"/>
      <c r="AM86" s="7"/>
      <c r="AN86" s="7"/>
      <c r="AO86" s="7"/>
      <c r="AP86" s="7"/>
      <c r="AQ86" s="7"/>
      <c r="AR86" s="7"/>
      <c r="AS86" s="7"/>
      <c r="AT86" s="8"/>
      <c r="AV86" s="6">
        <v>4</v>
      </c>
      <c r="AW86" s="7">
        <f t="shared" si="63"/>
        <v>0</v>
      </c>
      <c r="AX86" s="7"/>
      <c r="AY86" s="7"/>
      <c r="AZ86" s="7"/>
      <c r="BA86" s="7"/>
      <c r="BB86" s="7"/>
      <c r="BC86" s="7"/>
      <c r="BD86" s="7"/>
      <c r="BE86" s="7"/>
      <c r="BF86" s="7"/>
      <c r="BG86" s="8"/>
      <c r="BH86" s="2"/>
      <c r="BI86" s="6"/>
      <c r="BJ86" s="7">
        <v>33</v>
      </c>
      <c r="BK86" s="7">
        <f t="shared" si="64"/>
        <v>30</v>
      </c>
      <c r="BL86" s="7"/>
      <c r="BM86" s="7"/>
      <c r="BN86" s="7"/>
      <c r="BO86" s="7"/>
      <c r="BP86" s="7"/>
      <c r="BQ86" s="7"/>
      <c r="BR86" s="7"/>
      <c r="BS86" s="7"/>
      <c r="BT86" s="7"/>
      <c r="BU86" s="8"/>
    </row>
    <row r="87" spans="1:73" x14ac:dyDescent="0.25">
      <c r="A87" t="s">
        <v>27</v>
      </c>
      <c r="B87">
        <v>23468337</v>
      </c>
      <c r="C87" s="2">
        <v>92</v>
      </c>
      <c r="D87" s="2">
        <v>27</v>
      </c>
      <c r="E87">
        <v>126</v>
      </c>
      <c r="F87" t="s">
        <v>5</v>
      </c>
      <c r="S87"/>
      <c r="T87" s="6">
        <v>6831635</v>
      </c>
      <c r="U87" s="7">
        <f>ROUND(T87,-6)</f>
        <v>7000000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8"/>
      <c r="AI87" s="6">
        <v>90</v>
      </c>
      <c r="AJ87" s="7">
        <f t="shared" si="62"/>
        <v>90</v>
      </c>
      <c r="AK87" s="7"/>
      <c r="AL87" s="7"/>
      <c r="AM87" s="7"/>
      <c r="AN87" s="7"/>
      <c r="AO87" s="7"/>
      <c r="AP87" s="7"/>
      <c r="AQ87" s="7"/>
      <c r="AR87" s="7"/>
      <c r="AS87" s="7"/>
      <c r="AT87" s="8"/>
      <c r="AV87" s="6">
        <v>7</v>
      </c>
      <c r="AW87" s="7">
        <f t="shared" si="63"/>
        <v>10</v>
      </c>
      <c r="AX87" s="7"/>
      <c r="AY87" s="7"/>
      <c r="AZ87" s="7"/>
      <c r="BA87" s="7"/>
      <c r="BB87" s="7"/>
      <c r="BC87" s="7"/>
      <c r="BD87" s="7"/>
      <c r="BE87" s="7"/>
      <c r="BF87" s="7"/>
      <c r="BG87" s="8"/>
      <c r="BH87" s="2"/>
      <c r="BI87" s="6"/>
      <c r="BJ87" s="7">
        <v>42</v>
      </c>
      <c r="BK87" s="7">
        <f t="shared" si="64"/>
        <v>40</v>
      </c>
      <c r="BL87" s="7"/>
      <c r="BM87" s="7"/>
      <c r="BN87" s="7"/>
      <c r="BO87" s="7"/>
      <c r="BP87" s="7"/>
      <c r="BQ87" s="7"/>
      <c r="BR87" s="7"/>
      <c r="BS87" s="7"/>
      <c r="BT87" s="7"/>
      <c r="BU87" s="8"/>
    </row>
    <row r="88" spans="1:73" x14ac:dyDescent="0.25">
      <c r="A88" t="s">
        <v>15</v>
      </c>
      <c r="B88">
        <v>13748787</v>
      </c>
      <c r="C88" s="2">
        <v>90</v>
      </c>
      <c r="D88" s="2">
        <v>43</v>
      </c>
      <c r="E88">
        <v>68</v>
      </c>
      <c r="F88" t="s">
        <v>8</v>
      </c>
      <c r="S88"/>
      <c r="T88" s="6">
        <v>6854285</v>
      </c>
      <c r="U88" s="7">
        <f>ROUND(T88,-6)</f>
        <v>7000000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8"/>
      <c r="AI88" s="6">
        <v>92</v>
      </c>
      <c r="AJ88" s="7">
        <f t="shared" si="62"/>
        <v>90</v>
      </c>
      <c r="AK88" s="7"/>
      <c r="AL88" s="7"/>
      <c r="AM88" s="7"/>
      <c r="AN88" s="7"/>
      <c r="AO88" s="7"/>
      <c r="AP88" s="7"/>
      <c r="AQ88" s="7"/>
      <c r="AR88" s="7"/>
      <c r="AS88" s="7"/>
      <c r="AT88" s="8"/>
      <c r="AV88" s="6">
        <v>13</v>
      </c>
      <c r="AW88" s="7">
        <f t="shared" si="63"/>
        <v>10</v>
      </c>
      <c r="AX88" s="7"/>
      <c r="AY88" s="7"/>
      <c r="AZ88" s="7"/>
      <c r="BA88" s="7"/>
      <c r="BB88" s="7"/>
      <c r="BC88" s="7"/>
      <c r="BD88" s="7"/>
      <c r="BE88" s="7"/>
      <c r="BF88" s="7"/>
      <c r="BG88" s="8"/>
      <c r="BH88" s="2"/>
      <c r="BI88" s="6"/>
      <c r="BJ88" s="7">
        <v>71</v>
      </c>
      <c r="BK88" s="7">
        <f t="shared" si="64"/>
        <v>70</v>
      </c>
      <c r="BL88" s="7"/>
      <c r="BM88" s="7"/>
      <c r="BN88" s="7"/>
      <c r="BO88" s="7"/>
      <c r="BP88" s="7"/>
      <c r="BQ88" s="7"/>
      <c r="BR88" s="7"/>
      <c r="BS88" s="7"/>
      <c r="BT88" s="7"/>
      <c r="BU88" s="8"/>
    </row>
    <row r="89" spans="1:73" x14ac:dyDescent="0.25">
      <c r="A89" t="s">
        <v>25</v>
      </c>
      <c r="B89">
        <v>5151750</v>
      </c>
      <c r="C89" s="2">
        <v>10</v>
      </c>
      <c r="D89" s="2">
        <v>8</v>
      </c>
      <c r="E89">
        <v>73</v>
      </c>
      <c r="F89" t="s">
        <v>5</v>
      </c>
      <c r="S89"/>
      <c r="T89" s="6">
        <v>7012320</v>
      </c>
      <c r="U89" s="7">
        <f>ROUND(T89,-6)</f>
        <v>7000000</v>
      </c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8"/>
      <c r="AI89" s="6">
        <v>37</v>
      </c>
      <c r="AJ89" s="7">
        <f t="shared" si="62"/>
        <v>40</v>
      </c>
      <c r="AK89" s="7"/>
      <c r="AL89" s="7"/>
      <c r="AM89" s="7"/>
      <c r="AN89" s="7"/>
      <c r="AO89" s="7"/>
      <c r="AP89" s="7"/>
      <c r="AQ89" s="7"/>
      <c r="AR89" s="7"/>
      <c r="AS89" s="7"/>
      <c r="AT89" s="8"/>
      <c r="AV89" s="6">
        <v>11</v>
      </c>
      <c r="AW89" s="7">
        <f t="shared" si="63"/>
        <v>10</v>
      </c>
      <c r="AX89" s="7"/>
      <c r="AY89" s="7"/>
      <c r="AZ89" s="7"/>
      <c r="BA89" s="7"/>
      <c r="BB89" s="7"/>
      <c r="BC89" s="7"/>
      <c r="BD89" s="7"/>
      <c r="BE89" s="7"/>
      <c r="BF89" s="7"/>
      <c r="BG89" s="8"/>
      <c r="BH89" s="2"/>
      <c r="BI89" s="6"/>
      <c r="BJ89" s="7">
        <v>49</v>
      </c>
      <c r="BK89" s="7">
        <f t="shared" si="64"/>
        <v>50</v>
      </c>
      <c r="BL89" s="7"/>
      <c r="BM89" s="7"/>
      <c r="BN89" s="7"/>
      <c r="BO89" s="7"/>
      <c r="BP89" s="7"/>
      <c r="BQ89" s="7"/>
      <c r="BR89" s="7"/>
      <c r="BS89" s="7"/>
      <c r="BT89" s="7"/>
      <c r="BU89" s="8"/>
    </row>
    <row r="90" spans="1:73" x14ac:dyDescent="0.25">
      <c r="A90" t="s">
        <v>14</v>
      </c>
      <c r="B90">
        <v>14769174</v>
      </c>
      <c r="C90" s="2">
        <v>94</v>
      </c>
      <c r="D90" s="2">
        <v>92</v>
      </c>
      <c r="E90">
        <v>73</v>
      </c>
      <c r="F90" t="s">
        <v>8</v>
      </c>
      <c r="S90"/>
      <c r="T90" s="6">
        <v>7118463</v>
      </c>
      <c r="U90" s="7">
        <f>ROUND(T90,-6)</f>
        <v>7000000</v>
      </c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8"/>
      <c r="AI90" s="6">
        <v>49</v>
      </c>
      <c r="AJ90" s="7">
        <f t="shared" si="62"/>
        <v>50</v>
      </c>
      <c r="AK90" s="7"/>
      <c r="AL90" s="7"/>
      <c r="AM90" s="7"/>
      <c r="AN90" s="7"/>
      <c r="AO90" s="7"/>
      <c r="AP90" s="7"/>
      <c r="AQ90" s="7"/>
      <c r="AR90" s="7"/>
      <c r="AS90" s="7"/>
      <c r="AT90" s="8"/>
      <c r="AV90" s="6">
        <v>41</v>
      </c>
      <c r="AW90" s="7">
        <f t="shared" si="63"/>
        <v>40</v>
      </c>
      <c r="AX90" s="7"/>
      <c r="AY90" s="7"/>
      <c r="AZ90" s="7"/>
      <c r="BA90" s="7"/>
      <c r="BB90" s="7"/>
      <c r="BC90" s="7"/>
      <c r="BD90" s="7"/>
      <c r="BE90" s="7"/>
      <c r="BF90" s="7"/>
      <c r="BG90" s="8"/>
      <c r="BH90" s="2"/>
      <c r="BI90" s="6"/>
      <c r="BJ90" s="7">
        <v>116</v>
      </c>
      <c r="BK90" s="7">
        <f t="shared" si="64"/>
        <v>120</v>
      </c>
      <c r="BL90" s="7"/>
      <c r="BM90" s="7"/>
      <c r="BN90" s="7"/>
      <c r="BO90" s="7"/>
      <c r="BP90" s="7"/>
      <c r="BQ90" s="7"/>
      <c r="BR90" s="7"/>
      <c r="BS90" s="7"/>
      <c r="BT90" s="7"/>
      <c r="BU90" s="8"/>
    </row>
    <row r="91" spans="1:73" x14ac:dyDescent="0.25">
      <c r="A91" t="s">
        <v>31</v>
      </c>
      <c r="B91">
        <v>31165438</v>
      </c>
      <c r="C91" s="2">
        <v>53</v>
      </c>
      <c r="D91" s="2">
        <v>42</v>
      </c>
      <c r="E91">
        <v>133</v>
      </c>
      <c r="F91" t="s">
        <v>8</v>
      </c>
      <c r="S91"/>
      <c r="T91" s="6">
        <v>7306371</v>
      </c>
      <c r="U91" s="7">
        <f>ROUND(T91,-6)</f>
        <v>7000000</v>
      </c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8"/>
      <c r="AI91" s="6">
        <v>92</v>
      </c>
      <c r="AJ91" s="7">
        <f t="shared" si="62"/>
        <v>90</v>
      </c>
      <c r="AK91" s="7"/>
      <c r="AL91" s="7"/>
      <c r="AM91" s="7"/>
      <c r="AN91" s="7"/>
      <c r="AO91" s="7"/>
      <c r="AP91" s="7"/>
      <c r="AQ91" s="7"/>
      <c r="AR91" s="7"/>
      <c r="AS91" s="7"/>
      <c r="AT91" s="8"/>
      <c r="AV91" s="6">
        <v>27</v>
      </c>
      <c r="AW91" s="7">
        <f t="shared" si="63"/>
        <v>30</v>
      </c>
      <c r="AX91" s="7"/>
      <c r="AY91" s="7"/>
      <c r="AZ91" s="7"/>
      <c r="BA91" s="7"/>
      <c r="BB91" s="7"/>
      <c r="BC91" s="7"/>
      <c r="BD91" s="7"/>
      <c r="BE91" s="7"/>
      <c r="BF91" s="7"/>
      <c r="BG91" s="8"/>
      <c r="BH91" s="2"/>
      <c r="BI91" s="6"/>
      <c r="BJ91" s="7">
        <v>126</v>
      </c>
      <c r="BK91" s="7">
        <f t="shared" si="64"/>
        <v>130</v>
      </c>
      <c r="BL91" s="7"/>
      <c r="BM91" s="7"/>
      <c r="BN91" s="7"/>
      <c r="BO91" s="7"/>
      <c r="BP91" s="7"/>
      <c r="BQ91" s="7"/>
      <c r="BR91" s="7"/>
      <c r="BS91" s="7"/>
      <c r="BT91" s="7"/>
      <c r="BU91" s="8"/>
    </row>
    <row r="92" spans="1:73" x14ac:dyDescent="0.25">
      <c r="A92" t="s">
        <v>42</v>
      </c>
      <c r="B92">
        <v>7676703</v>
      </c>
      <c r="C92" s="2">
        <v>98</v>
      </c>
      <c r="D92" s="2">
        <v>33</v>
      </c>
      <c r="E92">
        <v>131</v>
      </c>
      <c r="F92" t="s">
        <v>5</v>
      </c>
      <c r="S92"/>
      <c r="T92" s="6">
        <v>7318781</v>
      </c>
      <c r="U92" s="7">
        <f>ROUND(T92,-6)</f>
        <v>7000000</v>
      </c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8"/>
      <c r="AI92" s="6">
        <v>90</v>
      </c>
      <c r="AJ92" s="7">
        <f t="shared" si="62"/>
        <v>90</v>
      </c>
      <c r="AK92" s="7"/>
      <c r="AL92" s="7"/>
      <c r="AM92" s="7"/>
      <c r="AN92" s="7"/>
      <c r="AO92" s="7"/>
      <c r="AP92" s="7"/>
      <c r="AQ92" s="7"/>
      <c r="AR92" s="7"/>
      <c r="AS92" s="7"/>
      <c r="AT92" s="8"/>
      <c r="AV92" s="6">
        <v>43</v>
      </c>
      <c r="AW92" s="7">
        <f t="shared" si="63"/>
        <v>40</v>
      </c>
      <c r="AX92" s="7"/>
      <c r="AY92" s="7"/>
      <c r="AZ92" s="7"/>
      <c r="BA92" s="7"/>
      <c r="BB92" s="7"/>
      <c r="BC92" s="7"/>
      <c r="BD92" s="7"/>
      <c r="BE92" s="7"/>
      <c r="BF92" s="7"/>
      <c r="BG92" s="8"/>
      <c r="BI92" s="6"/>
      <c r="BJ92" s="7">
        <v>68</v>
      </c>
      <c r="BK92" s="7">
        <f t="shared" si="64"/>
        <v>70</v>
      </c>
      <c r="BL92" s="7"/>
      <c r="BM92" s="7"/>
      <c r="BN92" s="7"/>
      <c r="BO92" s="7"/>
      <c r="BP92" s="7"/>
      <c r="BQ92" s="7"/>
      <c r="BR92" s="7"/>
      <c r="BS92" s="7"/>
      <c r="BT92" s="7"/>
      <c r="BU92" s="8"/>
    </row>
    <row r="93" spans="1:73" x14ac:dyDescent="0.25">
      <c r="A93" t="s">
        <v>43</v>
      </c>
      <c r="B93">
        <v>19432426</v>
      </c>
      <c r="C93" s="2">
        <v>66</v>
      </c>
      <c r="D93" s="2">
        <v>36</v>
      </c>
      <c r="E93">
        <v>74</v>
      </c>
      <c r="F93" t="s">
        <v>5</v>
      </c>
      <c r="S93"/>
      <c r="T93" s="6">
        <v>7318943</v>
      </c>
      <c r="U93" s="7">
        <f>ROUND(T93,-6)</f>
        <v>7000000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8"/>
      <c r="AI93" s="6">
        <v>10</v>
      </c>
      <c r="AJ93" s="7">
        <f t="shared" si="62"/>
        <v>10</v>
      </c>
      <c r="AK93" s="7"/>
      <c r="AL93" s="7"/>
      <c r="AM93" s="7"/>
      <c r="AN93" s="7"/>
      <c r="AO93" s="7"/>
      <c r="AP93" s="7"/>
      <c r="AQ93" s="7"/>
      <c r="AR93" s="7"/>
      <c r="AS93" s="7"/>
      <c r="AT93" s="8"/>
      <c r="AV93" s="6">
        <v>8</v>
      </c>
      <c r="AW93" s="7">
        <f t="shared" si="63"/>
        <v>10</v>
      </c>
      <c r="AX93" s="7"/>
      <c r="AY93" s="7"/>
      <c r="AZ93" s="7"/>
      <c r="BA93" s="7"/>
      <c r="BB93" s="7"/>
      <c r="BC93" s="7"/>
      <c r="BD93" s="7"/>
      <c r="BE93" s="7"/>
      <c r="BF93" s="7"/>
      <c r="BG93" s="8"/>
      <c r="BI93" s="6"/>
      <c r="BJ93" s="7">
        <v>73</v>
      </c>
      <c r="BK93" s="7">
        <f t="shared" si="64"/>
        <v>70</v>
      </c>
      <c r="BL93" s="7"/>
      <c r="BM93" s="7"/>
      <c r="BN93" s="7"/>
      <c r="BO93" s="7"/>
      <c r="BP93" s="7"/>
      <c r="BQ93" s="7"/>
      <c r="BR93" s="7"/>
      <c r="BS93" s="7"/>
      <c r="BT93" s="7"/>
      <c r="BU93" s="8"/>
    </row>
    <row r="94" spans="1:73" x14ac:dyDescent="0.25">
      <c r="A94" t="s">
        <v>40</v>
      </c>
      <c r="B94">
        <v>21295471</v>
      </c>
      <c r="C94" s="2">
        <v>96</v>
      </c>
      <c r="D94" s="2">
        <v>45</v>
      </c>
      <c r="E94">
        <v>111</v>
      </c>
      <c r="F94" t="s">
        <v>5</v>
      </c>
      <c r="S94"/>
      <c r="T94" s="6">
        <v>7463584</v>
      </c>
      <c r="U94" s="7">
        <f>ROUND(T94,-6)</f>
        <v>7000000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8"/>
      <c r="AI94" s="6">
        <v>94</v>
      </c>
      <c r="AJ94" s="7">
        <f t="shared" si="62"/>
        <v>90</v>
      </c>
      <c r="AK94" s="7"/>
      <c r="AL94" s="7"/>
      <c r="AM94" s="7"/>
      <c r="AN94" s="7"/>
      <c r="AO94" s="7"/>
      <c r="AP94" s="7"/>
      <c r="AQ94" s="7"/>
      <c r="AR94" s="7"/>
      <c r="AS94" s="7"/>
      <c r="AT94" s="8"/>
      <c r="AV94" s="6">
        <v>92</v>
      </c>
      <c r="AW94" s="7">
        <f t="shared" si="63"/>
        <v>90</v>
      </c>
      <c r="AX94" s="7"/>
      <c r="AY94" s="7"/>
      <c r="AZ94" s="7"/>
      <c r="BA94" s="7"/>
      <c r="BB94" s="7"/>
      <c r="BC94" s="7"/>
      <c r="BD94" s="7"/>
      <c r="BE94" s="7"/>
      <c r="BF94" s="7"/>
      <c r="BG94" s="8"/>
      <c r="BI94" s="6"/>
      <c r="BJ94" s="7">
        <v>73</v>
      </c>
      <c r="BK94" s="7">
        <f t="shared" si="64"/>
        <v>70</v>
      </c>
      <c r="BL94" s="7"/>
      <c r="BM94" s="7"/>
      <c r="BN94" s="7"/>
      <c r="BO94" s="7"/>
      <c r="BP94" s="7"/>
      <c r="BQ94" s="7"/>
      <c r="BR94" s="7"/>
      <c r="BS94" s="7"/>
      <c r="BT94" s="7"/>
      <c r="BU94" s="8"/>
    </row>
    <row r="95" spans="1:73" x14ac:dyDescent="0.25">
      <c r="A95" t="s">
        <v>7</v>
      </c>
      <c r="B95">
        <v>15750990</v>
      </c>
      <c r="C95" s="2">
        <v>97</v>
      </c>
      <c r="D95" s="2">
        <v>55</v>
      </c>
      <c r="E95">
        <v>60</v>
      </c>
      <c r="F95" t="s">
        <v>5</v>
      </c>
      <c r="S95"/>
      <c r="T95" s="6">
        <v>7580202</v>
      </c>
      <c r="U95" s="7">
        <f>ROUND(T95,-6)</f>
        <v>8000000</v>
      </c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8"/>
      <c r="AI95" s="6">
        <v>53</v>
      </c>
      <c r="AJ95" s="7">
        <f t="shared" si="62"/>
        <v>50</v>
      </c>
      <c r="AK95" s="7"/>
      <c r="AL95" s="7"/>
      <c r="AM95" s="7"/>
      <c r="AN95" s="7"/>
      <c r="AO95" s="7"/>
      <c r="AP95" s="7"/>
      <c r="AQ95" s="7"/>
      <c r="AR95" s="7"/>
      <c r="AS95" s="7"/>
      <c r="AT95" s="8"/>
      <c r="AV95" s="6">
        <v>42</v>
      </c>
      <c r="AW95" s="7">
        <f t="shared" si="63"/>
        <v>40</v>
      </c>
      <c r="AX95" s="7"/>
      <c r="AY95" s="7"/>
      <c r="AZ95" s="7"/>
      <c r="BA95" s="7"/>
      <c r="BB95" s="7"/>
      <c r="BC95" s="7"/>
      <c r="BD95" s="7"/>
      <c r="BE95" s="7"/>
      <c r="BF95" s="7"/>
      <c r="BG95" s="8"/>
      <c r="BI95" s="6"/>
      <c r="BJ95" s="7">
        <v>133</v>
      </c>
      <c r="BK95" s="7">
        <f t="shared" si="64"/>
        <v>130</v>
      </c>
      <c r="BL95" s="7"/>
      <c r="BM95" s="7"/>
      <c r="BN95" s="7"/>
      <c r="BO95" s="7"/>
      <c r="BP95" s="7"/>
      <c r="BQ95" s="7"/>
      <c r="BR95" s="7"/>
      <c r="BS95" s="7"/>
      <c r="BT95" s="7"/>
      <c r="BU95" s="8"/>
    </row>
    <row r="96" spans="1:73" x14ac:dyDescent="0.25">
      <c r="A96" t="s">
        <v>15</v>
      </c>
      <c r="B96">
        <v>28963583</v>
      </c>
      <c r="C96" s="2">
        <v>91</v>
      </c>
      <c r="D96" s="2">
        <v>43</v>
      </c>
      <c r="E96">
        <v>38</v>
      </c>
      <c r="F96" t="s">
        <v>5</v>
      </c>
      <c r="S96"/>
      <c r="T96" s="6">
        <v>7617877</v>
      </c>
      <c r="U96" s="7">
        <f>ROUND(T96,-6)</f>
        <v>8000000</v>
      </c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8"/>
      <c r="AI96" s="6">
        <v>98</v>
      </c>
      <c r="AJ96" s="7">
        <f t="shared" si="62"/>
        <v>100</v>
      </c>
      <c r="AK96" s="7"/>
      <c r="AL96" s="7"/>
      <c r="AM96" s="7"/>
      <c r="AN96" s="7"/>
      <c r="AO96" s="7"/>
      <c r="AP96" s="7"/>
      <c r="AQ96" s="7"/>
      <c r="AR96" s="7"/>
      <c r="AS96" s="7"/>
      <c r="AT96" s="8"/>
      <c r="AV96" s="6">
        <v>33</v>
      </c>
      <c r="AW96" s="7">
        <f t="shared" si="63"/>
        <v>30</v>
      </c>
      <c r="AX96" s="7"/>
      <c r="AY96" s="7"/>
      <c r="AZ96" s="7"/>
      <c r="BA96" s="7"/>
      <c r="BB96" s="7"/>
      <c r="BC96" s="7"/>
      <c r="BD96" s="7"/>
      <c r="BE96" s="7"/>
      <c r="BF96" s="7"/>
      <c r="BG96" s="8"/>
      <c r="BI96" s="6"/>
      <c r="BJ96" s="7">
        <v>131</v>
      </c>
      <c r="BK96" s="7">
        <f t="shared" si="64"/>
        <v>130</v>
      </c>
      <c r="BL96" s="7"/>
      <c r="BM96" s="7"/>
      <c r="BN96" s="7"/>
      <c r="BO96" s="7"/>
      <c r="BP96" s="7"/>
      <c r="BQ96" s="7"/>
      <c r="BR96" s="7"/>
      <c r="BS96" s="7"/>
      <c r="BT96" s="7"/>
      <c r="BU96" s="8"/>
    </row>
    <row r="97" spans="1:73" x14ac:dyDescent="0.25">
      <c r="A97" t="s">
        <v>37</v>
      </c>
      <c r="B97">
        <v>2768450</v>
      </c>
      <c r="C97" s="2">
        <v>35</v>
      </c>
      <c r="D97" s="2">
        <v>4</v>
      </c>
      <c r="E97">
        <v>69</v>
      </c>
      <c r="F97" t="s">
        <v>5</v>
      </c>
      <c r="S97"/>
      <c r="T97" s="6">
        <v>7676703</v>
      </c>
      <c r="U97" s="7">
        <f>ROUND(T97,-6)</f>
        <v>8000000</v>
      </c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8"/>
      <c r="AI97" s="6">
        <v>66</v>
      </c>
      <c r="AJ97" s="7">
        <f t="shared" si="62"/>
        <v>70</v>
      </c>
      <c r="AK97" s="7"/>
      <c r="AL97" s="7"/>
      <c r="AM97" s="7"/>
      <c r="AN97" s="7"/>
      <c r="AO97" s="7"/>
      <c r="AP97" s="7"/>
      <c r="AQ97" s="7"/>
      <c r="AR97" s="7"/>
      <c r="AS97" s="7"/>
      <c r="AT97" s="8"/>
      <c r="AV97" s="6">
        <v>36</v>
      </c>
      <c r="AW97" s="7">
        <f t="shared" si="63"/>
        <v>40</v>
      </c>
      <c r="AX97" s="7"/>
      <c r="AY97" s="7"/>
      <c r="AZ97" s="7"/>
      <c r="BA97" s="7"/>
      <c r="BB97" s="7"/>
      <c r="BC97" s="7"/>
      <c r="BD97" s="7"/>
      <c r="BE97" s="7"/>
      <c r="BF97" s="7"/>
      <c r="BG97" s="8"/>
      <c r="BI97" s="6"/>
      <c r="BJ97" s="7">
        <v>74</v>
      </c>
      <c r="BK97" s="7">
        <f t="shared" si="64"/>
        <v>70</v>
      </c>
      <c r="BL97" s="7"/>
      <c r="BM97" s="7"/>
      <c r="BN97" s="7"/>
      <c r="BO97" s="7"/>
      <c r="BP97" s="7"/>
      <c r="BQ97" s="7"/>
      <c r="BR97" s="7"/>
      <c r="BS97" s="7"/>
      <c r="BT97" s="7"/>
      <c r="BU97" s="8"/>
    </row>
    <row r="98" spans="1:73" x14ac:dyDescent="0.25">
      <c r="A98" t="s">
        <v>30</v>
      </c>
      <c r="B98">
        <v>29231653</v>
      </c>
      <c r="C98" s="2">
        <v>97</v>
      </c>
      <c r="D98" s="2">
        <v>50</v>
      </c>
      <c r="E98">
        <v>142</v>
      </c>
      <c r="F98" t="s">
        <v>8</v>
      </c>
      <c r="S98"/>
      <c r="T98" s="6">
        <v>7686599</v>
      </c>
      <c r="U98" s="7">
        <f>ROUND(T98,-6)</f>
        <v>8000000</v>
      </c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8"/>
      <c r="AI98" s="6">
        <v>96</v>
      </c>
      <c r="AJ98" s="7">
        <f t="shared" si="62"/>
        <v>100</v>
      </c>
      <c r="AK98" s="7"/>
      <c r="AL98" s="7"/>
      <c r="AM98" s="7"/>
      <c r="AN98" s="7"/>
      <c r="AO98" s="7"/>
      <c r="AP98" s="7"/>
      <c r="AQ98" s="7"/>
      <c r="AR98" s="7"/>
      <c r="AS98" s="7"/>
      <c r="AT98" s="8"/>
      <c r="AV98" s="6">
        <v>45</v>
      </c>
      <c r="AW98" s="7">
        <f t="shared" si="63"/>
        <v>50</v>
      </c>
      <c r="AX98" s="7"/>
      <c r="AY98" s="7"/>
      <c r="AZ98" s="7"/>
      <c r="BA98" s="7"/>
      <c r="BB98" s="7"/>
      <c r="BC98" s="7"/>
      <c r="BD98" s="7"/>
      <c r="BE98" s="7"/>
      <c r="BF98" s="7"/>
      <c r="BG98" s="8"/>
      <c r="BI98" s="6"/>
      <c r="BJ98" s="7">
        <v>111</v>
      </c>
      <c r="BK98" s="7">
        <f t="shared" si="64"/>
        <v>110</v>
      </c>
      <c r="BL98" s="7"/>
      <c r="BM98" s="7"/>
      <c r="BN98" s="7"/>
      <c r="BO98" s="7"/>
      <c r="BP98" s="7"/>
      <c r="BQ98" s="7"/>
      <c r="BR98" s="7"/>
      <c r="BS98" s="7"/>
      <c r="BT98" s="7"/>
      <c r="BU98" s="8"/>
    </row>
    <row r="99" spans="1:73" x14ac:dyDescent="0.25">
      <c r="A99" t="s">
        <v>18</v>
      </c>
      <c r="B99">
        <v>19058142</v>
      </c>
      <c r="C99" s="2">
        <v>40</v>
      </c>
      <c r="D99" s="2">
        <v>16</v>
      </c>
      <c r="E99">
        <v>64</v>
      </c>
      <c r="F99" t="s">
        <v>8</v>
      </c>
      <c r="S99"/>
      <c r="T99" s="6">
        <v>7695206</v>
      </c>
      <c r="U99" s="7">
        <f>ROUND(T99,-6)</f>
        <v>8000000</v>
      </c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8"/>
      <c r="AI99" s="6">
        <v>97</v>
      </c>
      <c r="AJ99" s="7">
        <f t="shared" si="62"/>
        <v>100</v>
      </c>
      <c r="AK99" s="7"/>
      <c r="AL99" s="7"/>
      <c r="AM99" s="7"/>
      <c r="AN99" s="7"/>
      <c r="AO99" s="7"/>
      <c r="AP99" s="7"/>
      <c r="AQ99" s="7"/>
      <c r="AR99" s="7"/>
      <c r="AS99" s="7"/>
      <c r="AT99" s="8"/>
      <c r="AV99" s="6">
        <v>55</v>
      </c>
      <c r="AW99" s="7">
        <f t="shared" si="63"/>
        <v>60</v>
      </c>
      <c r="AX99" s="7"/>
      <c r="AY99" s="7"/>
      <c r="AZ99" s="7"/>
      <c r="BA99" s="7"/>
      <c r="BB99" s="7"/>
      <c r="BC99" s="7"/>
      <c r="BD99" s="7"/>
      <c r="BE99" s="7"/>
      <c r="BF99" s="7"/>
      <c r="BG99" s="8"/>
      <c r="BI99" s="6"/>
      <c r="BJ99" s="7">
        <v>60</v>
      </c>
      <c r="BK99" s="7">
        <f t="shared" si="64"/>
        <v>60</v>
      </c>
      <c r="BL99" s="7"/>
      <c r="BM99" s="7"/>
      <c r="BN99" s="7"/>
      <c r="BO99" s="7"/>
      <c r="BP99" s="7"/>
      <c r="BQ99" s="7"/>
      <c r="BR99" s="7"/>
      <c r="BS99" s="7"/>
      <c r="BT99" s="7"/>
      <c r="BU99" s="8"/>
    </row>
    <row r="100" spans="1:73" x14ac:dyDescent="0.25">
      <c r="A100" t="s">
        <v>23</v>
      </c>
      <c r="B100">
        <v>25553255</v>
      </c>
      <c r="C100" s="2">
        <v>24</v>
      </c>
      <c r="D100" s="2">
        <v>3</v>
      </c>
      <c r="E100">
        <v>137</v>
      </c>
      <c r="F100" t="s">
        <v>5</v>
      </c>
      <c r="S100"/>
      <c r="T100" s="6">
        <v>7715375</v>
      </c>
      <c r="U100" s="7">
        <f>ROUND(T100,-6)</f>
        <v>8000000</v>
      </c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8"/>
      <c r="AI100" s="6">
        <v>91</v>
      </c>
      <c r="AJ100" s="7">
        <f t="shared" si="62"/>
        <v>90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8"/>
      <c r="AV100" s="6">
        <v>43</v>
      </c>
      <c r="AW100" s="7">
        <f t="shared" si="63"/>
        <v>40</v>
      </c>
      <c r="AX100" s="7"/>
      <c r="AY100" s="7"/>
      <c r="AZ100" s="7"/>
      <c r="BA100" s="7"/>
      <c r="BB100" s="7"/>
      <c r="BC100" s="7"/>
      <c r="BD100" s="7"/>
      <c r="BE100" s="7"/>
      <c r="BF100" s="7"/>
      <c r="BG100" s="8"/>
      <c r="BI100" s="6"/>
      <c r="BJ100" s="7">
        <v>38</v>
      </c>
      <c r="BK100" s="7">
        <f t="shared" si="64"/>
        <v>40</v>
      </c>
      <c r="BL100" s="7"/>
      <c r="BM100" s="7"/>
      <c r="BN100" s="7"/>
      <c r="BO100" s="7"/>
      <c r="BP100" s="7"/>
      <c r="BQ100" s="7"/>
      <c r="BR100" s="7"/>
      <c r="BS100" s="7"/>
      <c r="BT100" s="7"/>
      <c r="BU100" s="8"/>
    </row>
    <row r="101" spans="1:73" x14ac:dyDescent="0.25">
      <c r="A101" t="s">
        <v>32</v>
      </c>
      <c r="B101">
        <v>9807691</v>
      </c>
      <c r="C101" s="2">
        <v>73</v>
      </c>
      <c r="D101" s="2">
        <v>73</v>
      </c>
      <c r="E101">
        <v>45</v>
      </c>
      <c r="F101" t="s">
        <v>5</v>
      </c>
      <c r="S101"/>
      <c r="T101" s="6">
        <v>7793553</v>
      </c>
      <c r="U101" s="7">
        <f>ROUND(T101,-6)</f>
        <v>8000000</v>
      </c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8"/>
      <c r="AI101" s="6">
        <v>35</v>
      </c>
      <c r="AJ101" s="7">
        <f t="shared" si="62"/>
        <v>40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8"/>
      <c r="AV101" s="6">
        <v>4</v>
      </c>
      <c r="AW101" s="7">
        <f t="shared" si="63"/>
        <v>0</v>
      </c>
      <c r="AX101" s="7"/>
      <c r="AY101" s="7"/>
      <c r="AZ101" s="7"/>
      <c r="BA101" s="7"/>
      <c r="BB101" s="7"/>
      <c r="BC101" s="7"/>
      <c r="BD101" s="7"/>
      <c r="BE101" s="7"/>
      <c r="BF101" s="7"/>
      <c r="BG101" s="8"/>
      <c r="BI101" s="6"/>
      <c r="BJ101" s="7">
        <v>69</v>
      </c>
      <c r="BK101" s="7">
        <f t="shared" si="64"/>
        <v>70</v>
      </c>
      <c r="BL101" s="7"/>
      <c r="BM101" s="7"/>
      <c r="BN101" s="7"/>
      <c r="BO101" s="7"/>
      <c r="BP101" s="7"/>
      <c r="BQ101" s="7"/>
      <c r="BR101" s="7"/>
      <c r="BS101" s="7"/>
      <c r="BT101" s="7"/>
      <c r="BU101" s="8"/>
    </row>
    <row r="102" spans="1:73" x14ac:dyDescent="0.25">
      <c r="A102" t="s">
        <v>26</v>
      </c>
      <c r="B102">
        <v>14017544</v>
      </c>
      <c r="C102" s="2">
        <v>71</v>
      </c>
      <c r="D102" s="2">
        <v>50</v>
      </c>
      <c r="E102">
        <v>42</v>
      </c>
      <c r="F102" t="s">
        <v>8</v>
      </c>
      <c r="S102"/>
      <c r="T102" s="6">
        <v>7818144</v>
      </c>
      <c r="U102" s="7">
        <f>ROUND(T102,-6)</f>
        <v>8000000</v>
      </c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8"/>
      <c r="AI102" s="6">
        <v>97</v>
      </c>
      <c r="AJ102" s="7">
        <f t="shared" si="62"/>
        <v>100</v>
      </c>
      <c r="AK102" s="7"/>
      <c r="AL102" s="7"/>
      <c r="AM102" s="7"/>
      <c r="AN102" s="7"/>
      <c r="AO102" s="7"/>
      <c r="AP102" s="7"/>
      <c r="AQ102" s="7"/>
      <c r="AR102" s="7"/>
      <c r="AS102" s="7"/>
      <c r="AT102" s="8"/>
      <c r="AV102" s="6">
        <v>50</v>
      </c>
      <c r="AW102" s="7">
        <f t="shared" si="63"/>
        <v>50</v>
      </c>
      <c r="AX102" s="7"/>
      <c r="AY102" s="7"/>
      <c r="AZ102" s="7"/>
      <c r="BA102" s="7"/>
      <c r="BB102" s="7"/>
      <c r="BC102" s="7"/>
      <c r="BD102" s="7"/>
      <c r="BE102" s="7"/>
      <c r="BF102" s="7"/>
      <c r="BG102" s="8"/>
      <c r="BI102" s="6"/>
      <c r="BJ102" s="7">
        <v>142</v>
      </c>
      <c r="BK102" s="7">
        <f t="shared" si="64"/>
        <v>140</v>
      </c>
      <c r="BL102" s="7"/>
      <c r="BM102" s="7"/>
      <c r="BN102" s="7"/>
      <c r="BO102" s="7"/>
      <c r="BP102" s="7"/>
      <c r="BQ102" s="7"/>
      <c r="BR102" s="7"/>
      <c r="BS102" s="7"/>
      <c r="BT102" s="7"/>
      <c r="BU102" s="8"/>
    </row>
    <row r="103" spans="1:73" x14ac:dyDescent="0.25">
      <c r="A103" t="s">
        <v>44</v>
      </c>
      <c r="B103">
        <v>15791576</v>
      </c>
      <c r="C103" s="2">
        <v>69</v>
      </c>
      <c r="D103" s="2">
        <v>35</v>
      </c>
      <c r="E103">
        <v>97</v>
      </c>
      <c r="F103" t="s">
        <v>8</v>
      </c>
      <c r="S103"/>
      <c r="T103" s="6">
        <v>7926609</v>
      </c>
      <c r="U103" s="7">
        <f>ROUND(T103,-6)</f>
        <v>8000000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8"/>
      <c r="AI103" s="6">
        <v>40</v>
      </c>
      <c r="AJ103" s="7">
        <f t="shared" si="62"/>
        <v>40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8"/>
      <c r="AV103" s="6">
        <v>16</v>
      </c>
      <c r="AW103" s="7">
        <f t="shared" si="63"/>
        <v>20</v>
      </c>
      <c r="AX103" s="7"/>
      <c r="AY103" s="7"/>
      <c r="AZ103" s="7"/>
      <c r="BA103" s="7"/>
      <c r="BB103" s="7"/>
      <c r="BC103" s="7"/>
      <c r="BD103" s="7"/>
      <c r="BE103" s="7"/>
      <c r="BF103" s="7"/>
      <c r="BG103" s="8"/>
      <c r="BI103" s="6"/>
      <c r="BJ103" s="7">
        <v>64</v>
      </c>
      <c r="BK103" s="7">
        <f t="shared" si="64"/>
        <v>60</v>
      </c>
      <c r="BL103" s="7"/>
      <c r="BM103" s="7"/>
      <c r="BN103" s="7"/>
      <c r="BO103" s="7"/>
      <c r="BP103" s="7"/>
      <c r="BQ103" s="7"/>
      <c r="BR103" s="7"/>
      <c r="BS103" s="7"/>
      <c r="BT103" s="7"/>
      <c r="BU103" s="8"/>
    </row>
    <row r="104" spans="1:73" x14ac:dyDescent="0.25">
      <c r="A104" t="s">
        <v>19</v>
      </c>
      <c r="B104">
        <v>7617877</v>
      </c>
      <c r="C104" s="2">
        <v>98</v>
      </c>
      <c r="D104" s="2">
        <v>19</v>
      </c>
      <c r="E104">
        <v>88</v>
      </c>
      <c r="F104" t="s">
        <v>8</v>
      </c>
      <c r="S104"/>
      <c r="T104" s="6">
        <v>7962027</v>
      </c>
      <c r="U104" s="7">
        <f>ROUND(T104,-6)</f>
        <v>8000000</v>
      </c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8"/>
      <c r="AI104" s="6">
        <v>24</v>
      </c>
      <c r="AJ104" s="7">
        <f t="shared" si="62"/>
        <v>20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8"/>
      <c r="AV104" s="6">
        <v>3</v>
      </c>
      <c r="AW104" s="7">
        <f t="shared" si="63"/>
        <v>0</v>
      </c>
      <c r="AX104" s="7"/>
      <c r="AY104" s="7"/>
      <c r="AZ104" s="7"/>
      <c r="BA104" s="7"/>
      <c r="BB104" s="7"/>
      <c r="BC104" s="7"/>
      <c r="BD104" s="7"/>
      <c r="BE104" s="7"/>
      <c r="BF104" s="7"/>
      <c r="BG104" s="8"/>
      <c r="BI104" s="6"/>
      <c r="BJ104" s="7">
        <v>137</v>
      </c>
      <c r="BK104" s="7">
        <f t="shared" si="64"/>
        <v>140</v>
      </c>
      <c r="BL104" s="7"/>
      <c r="BM104" s="7"/>
      <c r="BN104" s="7"/>
      <c r="BO104" s="7"/>
      <c r="BP104" s="7"/>
      <c r="BQ104" s="7"/>
      <c r="BR104" s="7"/>
      <c r="BS104" s="7"/>
      <c r="BT104" s="7"/>
      <c r="BU104" s="8"/>
    </row>
    <row r="105" spans="1:73" x14ac:dyDescent="0.25">
      <c r="A105" t="s">
        <v>24</v>
      </c>
      <c r="B105">
        <v>26556137</v>
      </c>
      <c r="C105" s="2">
        <v>87</v>
      </c>
      <c r="D105" s="2">
        <v>60</v>
      </c>
      <c r="E105">
        <v>104</v>
      </c>
      <c r="F105" t="s">
        <v>5</v>
      </c>
      <c r="S105"/>
      <c r="T105" s="6">
        <v>8019200</v>
      </c>
      <c r="U105" s="7">
        <f>ROUND(T105,-6)</f>
        <v>8000000</v>
      </c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8"/>
      <c r="AI105" s="6">
        <v>73</v>
      </c>
      <c r="AJ105" s="7">
        <f t="shared" si="62"/>
        <v>70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8"/>
      <c r="AV105" s="6">
        <v>73</v>
      </c>
      <c r="AW105" s="7">
        <f t="shared" si="63"/>
        <v>70</v>
      </c>
      <c r="AX105" s="7"/>
      <c r="AY105" s="7"/>
      <c r="AZ105" s="7"/>
      <c r="BA105" s="7"/>
      <c r="BB105" s="7"/>
      <c r="BC105" s="7"/>
      <c r="BD105" s="7"/>
      <c r="BE105" s="7"/>
      <c r="BF105" s="7"/>
      <c r="BG105" s="8"/>
      <c r="BI105" s="6"/>
      <c r="BJ105" s="7">
        <v>45</v>
      </c>
      <c r="BK105" s="7">
        <f t="shared" si="64"/>
        <v>50</v>
      </c>
      <c r="BL105" s="7"/>
      <c r="BM105" s="7"/>
      <c r="BN105" s="7"/>
      <c r="BO105" s="7"/>
      <c r="BP105" s="7"/>
      <c r="BQ105" s="7"/>
      <c r="BR105" s="7"/>
      <c r="BS105" s="7"/>
      <c r="BT105" s="7"/>
      <c r="BU105" s="8"/>
    </row>
    <row r="106" spans="1:73" x14ac:dyDescent="0.25">
      <c r="A106" t="s">
        <v>29</v>
      </c>
      <c r="B106">
        <v>29566547</v>
      </c>
      <c r="C106" s="2">
        <v>59</v>
      </c>
      <c r="D106" s="2">
        <v>17</v>
      </c>
      <c r="E106">
        <v>148</v>
      </c>
      <c r="F106" t="s">
        <v>8</v>
      </c>
      <c r="S106"/>
      <c r="T106" s="6">
        <v>8032752</v>
      </c>
      <c r="U106" s="7">
        <f>ROUND(T106,-6)</f>
        <v>8000000</v>
      </c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8"/>
      <c r="AI106" s="6">
        <v>71</v>
      </c>
      <c r="AJ106" s="7">
        <f t="shared" si="62"/>
        <v>70</v>
      </c>
      <c r="AK106" s="7"/>
      <c r="AL106" s="7"/>
      <c r="AM106" s="7"/>
      <c r="AN106" s="7"/>
      <c r="AO106" s="7"/>
      <c r="AP106" s="7"/>
      <c r="AQ106" s="7"/>
      <c r="AR106" s="7"/>
      <c r="AS106" s="7"/>
      <c r="AT106" s="8"/>
      <c r="AV106" s="6">
        <v>50</v>
      </c>
      <c r="AW106" s="7">
        <f t="shared" si="63"/>
        <v>50</v>
      </c>
      <c r="AX106" s="7"/>
      <c r="AY106" s="7"/>
      <c r="AZ106" s="7"/>
      <c r="BA106" s="7"/>
      <c r="BB106" s="7"/>
      <c r="BC106" s="7"/>
      <c r="BD106" s="7"/>
      <c r="BE106" s="7"/>
      <c r="BF106" s="7"/>
      <c r="BG106" s="8"/>
      <c r="BI106" s="6"/>
      <c r="BJ106" s="7">
        <v>42</v>
      </c>
      <c r="BK106" s="7">
        <f t="shared" si="64"/>
        <v>40</v>
      </c>
      <c r="BL106" s="7"/>
      <c r="BM106" s="7"/>
      <c r="BN106" s="7"/>
      <c r="BO106" s="7"/>
      <c r="BP106" s="7"/>
      <c r="BQ106" s="7"/>
      <c r="BR106" s="7"/>
      <c r="BS106" s="7"/>
      <c r="BT106" s="7"/>
      <c r="BU106" s="8"/>
    </row>
    <row r="107" spans="1:73" x14ac:dyDescent="0.25">
      <c r="A107" t="s">
        <v>24</v>
      </c>
      <c r="B107">
        <v>9419663</v>
      </c>
      <c r="C107" s="2">
        <v>52</v>
      </c>
      <c r="D107" s="2">
        <v>37</v>
      </c>
      <c r="E107">
        <v>36</v>
      </c>
      <c r="F107" t="s">
        <v>5</v>
      </c>
      <c r="S107"/>
      <c r="T107" s="6">
        <v>8040735</v>
      </c>
      <c r="U107" s="7">
        <f>ROUND(T107,-6)</f>
        <v>8000000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8"/>
      <c r="AI107" s="6">
        <v>69</v>
      </c>
      <c r="AJ107" s="7">
        <f t="shared" si="62"/>
        <v>70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8"/>
      <c r="AV107" s="6">
        <v>35</v>
      </c>
      <c r="AW107" s="7">
        <f t="shared" si="63"/>
        <v>40</v>
      </c>
      <c r="AX107" s="7"/>
      <c r="AY107" s="7"/>
      <c r="AZ107" s="7"/>
      <c r="BA107" s="7"/>
      <c r="BB107" s="7"/>
      <c r="BC107" s="7"/>
      <c r="BD107" s="7"/>
      <c r="BE107" s="7"/>
      <c r="BF107" s="7"/>
      <c r="BG107" s="8"/>
      <c r="BI107" s="6"/>
      <c r="BJ107" s="7">
        <v>97</v>
      </c>
      <c r="BK107" s="7">
        <f t="shared" si="64"/>
        <v>100</v>
      </c>
      <c r="BL107" s="7"/>
      <c r="BM107" s="7"/>
      <c r="BN107" s="7"/>
      <c r="BO107" s="7"/>
      <c r="BP107" s="7"/>
      <c r="BQ107" s="7"/>
      <c r="BR107" s="7"/>
      <c r="BS107" s="7"/>
      <c r="BT107" s="7"/>
      <c r="BU107" s="8"/>
    </row>
    <row r="108" spans="1:73" x14ac:dyDescent="0.25">
      <c r="A108" t="s">
        <v>42</v>
      </c>
      <c r="B108">
        <v>21283583</v>
      </c>
      <c r="C108" s="2">
        <v>68</v>
      </c>
      <c r="D108" s="2">
        <v>13</v>
      </c>
      <c r="E108">
        <v>74</v>
      </c>
      <c r="F108" t="s">
        <v>5</v>
      </c>
      <c r="S108"/>
      <c r="T108" s="6">
        <v>8057341</v>
      </c>
      <c r="U108" s="7">
        <f>ROUND(T108,-6)</f>
        <v>8000000</v>
      </c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8"/>
      <c r="AI108" s="6">
        <v>98</v>
      </c>
      <c r="AJ108" s="7">
        <f t="shared" si="62"/>
        <v>100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8"/>
      <c r="AV108" s="6">
        <v>19</v>
      </c>
      <c r="AW108" s="7">
        <f t="shared" si="63"/>
        <v>20</v>
      </c>
      <c r="AX108" s="7"/>
      <c r="AY108" s="7"/>
      <c r="AZ108" s="7"/>
      <c r="BA108" s="7"/>
      <c r="BB108" s="7"/>
      <c r="BC108" s="7"/>
      <c r="BD108" s="7"/>
      <c r="BE108" s="7"/>
      <c r="BF108" s="7"/>
      <c r="BG108" s="8"/>
      <c r="BI108" s="6"/>
      <c r="BJ108" s="7">
        <v>88</v>
      </c>
      <c r="BK108" s="7">
        <f t="shared" si="64"/>
        <v>90</v>
      </c>
      <c r="BL108" s="7"/>
      <c r="BM108" s="7"/>
      <c r="BN108" s="7"/>
      <c r="BO108" s="7"/>
      <c r="BP108" s="7"/>
      <c r="BQ108" s="7"/>
      <c r="BR108" s="7"/>
      <c r="BS108" s="7"/>
      <c r="BT108" s="7"/>
      <c r="BU108" s="8"/>
    </row>
    <row r="109" spans="1:73" x14ac:dyDescent="0.25">
      <c r="A109" t="s">
        <v>30</v>
      </c>
      <c r="B109">
        <v>13108238</v>
      </c>
      <c r="C109" s="2">
        <v>91</v>
      </c>
      <c r="D109" s="2">
        <v>20</v>
      </c>
      <c r="E109">
        <v>98</v>
      </c>
      <c r="F109" t="s">
        <v>8</v>
      </c>
      <c r="S109"/>
      <c r="T109" s="6">
        <v>8087160</v>
      </c>
      <c r="U109" s="7">
        <f>ROUND(T109,-6)</f>
        <v>8000000</v>
      </c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8"/>
      <c r="AI109" s="6">
        <v>87</v>
      </c>
      <c r="AJ109" s="7">
        <f t="shared" si="62"/>
        <v>90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8"/>
      <c r="AV109" s="6">
        <v>60</v>
      </c>
      <c r="AW109" s="7">
        <f t="shared" si="63"/>
        <v>60</v>
      </c>
      <c r="AX109" s="7"/>
      <c r="AY109" s="7"/>
      <c r="AZ109" s="7"/>
      <c r="BA109" s="7"/>
      <c r="BB109" s="7"/>
      <c r="BC109" s="7"/>
      <c r="BD109" s="7"/>
      <c r="BE109" s="7"/>
      <c r="BF109" s="7"/>
      <c r="BG109" s="8"/>
      <c r="BI109" s="6"/>
      <c r="BJ109" s="7">
        <v>104</v>
      </c>
      <c r="BK109" s="7">
        <f t="shared" si="64"/>
        <v>100</v>
      </c>
      <c r="BL109" s="7"/>
      <c r="BM109" s="7"/>
      <c r="BN109" s="7"/>
      <c r="BO109" s="7"/>
      <c r="BP109" s="7"/>
      <c r="BQ109" s="7"/>
      <c r="BR109" s="7"/>
      <c r="BS109" s="7"/>
      <c r="BT109" s="7"/>
      <c r="BU109" s="8"/>
    </row>
    <row r="110" spans="1:73" x14ac:dyDescent="0.25">
      <c r="A110" t="s">
        <v>32</v>
      </c>
      <c r="B110">
        <v>9613912</v>
      </c>
      <c r="C110" s="2">
        <v>58</v>
      </c>
      <c r="D110" s="2">
        <v>56</v>
      </c>
      <c r="E110">
        <v>117</v>
      </c>
      <c r="F110" t="s">
        <v>8</v>
      </c>
      <c r="S110"/>
      <c r="T110" s="6">
        <v>8267465</v>
      </c>
      <c r="U110" s="7">
        <f>ROUND(T110,-6)</f>
        <v>8000000</v>
      </c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8"/>
      <c r="AI110" s="6">
        <v>59</v>
      </c>
      <c r="AJ110" s="7">
        <f t="shared" si="62"/>
        <v>60</v>
      </c>
      <c r="AK110" s="7"/>
      <c r="AL110" s="7"/>
      <c r="AM110" s="7"/>
      <c r="AN110" s="7"/>
      <c r="AO110" s="7"/>
      <c r="AP110" s="7"/>
      <c r="AQ110" s="7"/>
      <c r="AR110" s="7"/>
      <c r="AS110" s="7"/>
      <c r="AT110" s="8"/>
      <c r="AV110" s="6">
        <v>17</v>
      </c>
      <c r="AW110" s="7">
        <f t="shared" si="63"/>
        <v>20</v>
      </c>
      <c r="AX110" s="7"/>
      <c r="AY110" s="7"/>
      <c r="AZ110" s="7"/>
      <c r="BA110" s="7"/>
      <c r="BB110" s="7"/>
      <c r="BC110" s="7"/>
      <c r="BD110" s="7"/>
      <c r="BE110" s="7"/>
      <c r="BF110" s="7"/>
      <c r="BG110" s="8"/>
      <c r="BI110" s="6"/>
      <c r="BJ110" s="7">
        <v>148</v>
      </c>
      <c r="BK110" s="7">
        <f t="shared" si="64"/>
        <v>150</v>
      </c>
      <c r="BL110" s="7"/>
      <c r="BM110" s="7"/>
      <c r="BN110" s="7"/>
      <c r="BO110" s="7"/>
      <c r="BP110" s="7"/>
      <c r="BQ110" s="7"/>
      <c r="BR110" s="7"/>
      <c r="BS110" s="7"/>
      <c r="BT110" s="7"/>
      <c r="BU110" s="8"/>
    </row>
    <row r="111" spans="1:73" x14ac:dyDescent="0.25">
      <c r="A111" t="s">
        <v>19</v>
      </c>
      <c r="B111">
        <v>25433685</v>
      </c>
      <c r="C111" s="2">
        <v>60</v>
      </c>
      <c r="D111" s="2">
        <v>56</v>
      </c>
      <c r="E111">
        <v>64</v>
      </c>
      <c r="F111" t="s">
        <v>5</v>
      </c>
      <c r="S111"/>
      <c r="T111" s="6">
        <v>8303224</v>
      </c>
      <c r="U111" s="7">
        <f>ROUND(T111,-6)</f>
        <v>8000000</v>
      </c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8"/>
      <c r="AI111" s="6">
        <v>52</v>
      </c>
      <c r="AJ111" s="7">
        <f t="shared" si="62"/>
        <v>50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8"/>
      <c r="AV111" s="6">
        <v>37</v>
      </c>
      <c r="AW111" s="7">
        <f t="shared" si="63"/>
        <v>40</v>
      </c>
      <c r="AX111" s="7"/>
      <c r="AY111" s="7"/>
      <c r="AZ111" s="7"/>
      <c r="BA111" s="7"/>
      <c r="BB111" s="7"/>
      <c r="BC111" s="7"/>
      <c r="BD111" s="7"/>
      <c r="BE111" s="7"/>
      <c r="BF111" s="7"/>
      <c r="BG111" s="8"/>
      <c r="BI111" s="6"/>
      <c r="BJ111" s="7">
        <v>36</v>
      </c>
      <c r="BK111" s="7">
        <f t="shared" si="64"/>
        <v>40</v>
      </c>
      <c r="BL111" s="7"/>
      <c r="BM111" s="7"/>
      <c r="BN111" s="7"/>
      <c r="BO111" s="7"/>
      <c r="BP111" s="7"/>
      <c r="BQ111" s="7"/>
      <c r="BR111" s="7"/>
      <c r="BS111" s="7"/>
      <c r="BT111" s="7"/>
      <c r="BU111" s="8"/>
    </row>
    <row r="112" spans="1:73" x14ac:dyDescent="0.25">
      <c r="A112" t="s">
        <v>4</v>
      </c>
      <c r="B112">
        <v>13729922</v>
      </c>
      <c r="C112" s="2">
        <v>91</v>
      </c>
      <c r="D112" s="2">
        <v>55</v>
      </c>
      <c r="E112">
        <v>107</v>
      </c>
      <c r="F112" t="s">
        <v>8</v>
      </c>
      <c r="S112"/>
      <c r="T112" s="6">
        <v>8388541</v>
      </c>
      <c r="U112" s="7">
        <f>ROUND(T112,-6)</f>
        <v>8000000</v>
      </c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8"/>
      <c r="AI112" s="6">
        <v>68</v>
      </c>
      <c r="AJ112" s="7">
        <f t="shared" si="62"/>
        <v>70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8"/>
      <c r="AV112" s="6">
        <v>13</v>
      </c>
      <c r="AW112" s="7">
        <f t="shared" si="63"/>
        <v>10</v>
      </c>
      <c r="AX112" s="7"/>
      <c r="AY112" s="7"/>
      <c r="AZ112" s="7"/>
      <c r="BA112" s="7"/>
      <c r="BB112" s="7"/>
      <c r="BC112" s="7"/>
      <c r="BD112" s="7"/>
      <c r="BE112" s="7"/>
      <c r="BF112" s="7"/>
      <c r="BG112" s="8"/>
      <c r="BI112" s="6"/>
      <c r="BJ112" s="7">
        <v>74</v>
      </c>
      <c r="BK112" s="7">
        <f t="shared" si="64"/>
        <v>70</v>
      </c>
      <c r="BL112" s="7"/>
      <c r="BM112" s="7"/>
      <c r="BN112" s="7"/>
      <c r="BO112" s="7"/>
      <c r="BP112" s="7"/>
      <c r="BQ112" s="7"/>
      <c r="BR112" s="7"/>
      <c r="BS112" s="7"/>
      <c r="BT112" s="7"/>
      <c r="BU112" s="8"/>
    </row>
    <row r="113" spans="1:73" x14ac:dyDescent="0.25">
      <c r="A113" t="s">
        <v>34</v>
      </c>
      <c r="B113">
        <v>17493652</v>
      </c>
      <c r="C113" s="2">
        <v>96</v>
      </c>
      <c r="D113" s="2">
        <v>32</v>
      </c>
      <c r="E113">
        <v>101</v>
      </c>
      <c r="F113" t="s">
        <v>5</v>
      </c>
      <c r="S113"/>
      <c r="T113" s="6">
        <v>8404060</v>
      </c>
      <c r="U113" s="7">
        <f>ROUND(T113,-6)</f>
        <v>8000000</v>
      </c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8"/>
      <c r="AI113" s="6">
        <v>91</v>
      </c>
      <c r="AJ113" s="7">
        <f t="shared" si="62"/>
        <v>90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8"/>
      <c r="AV113" s="6">
        <v>20</v>
      </c>
      <c r="AW113" s="7">
        <f t="shared" si="63"/>
        <v>20</v>
      </c>
      <c r="AX113" s="7"/>
      <c r="AY113" s="7"/>
      <c r="AZ113" s="7"/>
      <c r="BA113" s="7"/>
      <c r="BB113" s="7"/>
      <c r="BC113" s="7"/>
      <c r="BD113" s="7"/>
      <c r="BE113" s="7"/>
      <c r="BF113" s="7"/>
      <c r="BG113" s="8"/>
      <c r="BI113" s="6"/>
      <c r="BJ113" s="7">
        <v>98</v>
      </c>
      <c r="BK113" s="7">
        <f t="shared" si="64"/>
        <v>100</v>
      </c>
      <c r="BL113" s="7"/>
      <c r="BM113" s="7"/>
      <c r="BN113" s="7"/>
      <c r="BO113" s="7"/>
      <c r="BP113" s="7"/>
      <c r="BQ113" s="7"/>
      <c r="BR113" s="7"/>
      <c r="BS113" s="7"/>
      <c r="BT113" s="7"/>
      <c r="BU113" s="8"/>
    </row>
    <row r="114" spans="1:73" x14ac:dyDescent="0.25">
      <c r="A114" t="s">
        <v>28</v>
      </c>
      <c r="B114">
        <v>17644264</v>
      </c>
      <c r="C114" s="2">
        <v>98</v>
      </c>
      <c r="D114" s="2">
        <v>60</v>
      </c>
      <c r="E114">
        <v>106</v>
      </c>
      <c r="F114" t="s">
        <v>8</v>
      </c>
      <c r="S114"/>
      <c r="T114" s="6">
        <v>8458652</v>
      </c>
      <c r="U114" s="7">
        <f>ROUND(T114,-6)</f>
        <v>8000000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8"/>
      <c r="AI114" s="6">
        <v>58</v>
      </c>
      <c r="AJ114" s="7">
        <f t="shared" si="62"/>
        <v>60</v>
      </c>
      <c r="AK114" s="7"/>
      <c r="AL114" s="7"/>
      <c r="AM114" s="7"/>
      <c r="AN114" s="7"/>
      <c r="AO114" s="7"/>
      <c r="AP114" s="7"/>
      <c r="AQ114" s="7"/>
      <c r="AR114" s="7"/>
      <c r="AS114" s="7"/>
      <c r="AT114" s="8"/>
      <c r="AV114" s="6">
        <v>56</v>
      </c>
      <c r="AW114" s="7">
        <f t="shared" si="63"/>
        <v>60</v>
      </c>
      <c r="AX114" s="7"/>
      <c r="AY114" s="7"/>
      <c r="AZ114" s="7"/>
      <c r="BA114" s="7"/>
      <c r="BB114" s="7"/>
      <c r="BC114" s="7"/>
      <c r="BD114" s="7"/>
      <c r="BE114" s="7"/>
      <c r="BF114" s="7"/>
      <c r="BG114" s="8"/>
      <c r="BI114" s="6"/>
      <c r="BJ114" s="7">
        <v>117</v>
      </c>
      <c r="BK114" s="7">
        <f t="shared" si="64"/>
        <v>120</v>
      </c>
      <c r="BL114" s="7"/>
      <c r="BM114" s="7"/>
      <c r="BN114" s="7"/>
      <c r="BO114" s="7"/>
      <c r="BP114" s="7"/>
      <c r="BQ114" s="7"/>
      <c r="BR114" s="7"/>
      <c r="BS114" s="7"/>
      <c r="BT114" s="7"/>
      <c r="BU114" s="8"/>
    </row>
    <row r="115" spans="1:73" x14ac:dyDescent="0.25">
      <c r="A115" t="s">
        <v>45</v>
      </c>
      <c r="B115">
        <v>24814439</v>
      </c>
      <c r="C115" s="2">
        <v>99</v>
      </c>
      <c r="D115" s="2">
        <v>78</v>
      </c>
      <c r="E115">
        <v>135</v>
      </c>
      <c r="F115" t="s">
        <v>5</v>
      </c>
      <c r="S115"/>
      <c r="T115" s="6">
        <v>8533709</v>
      </c>
      <c r="U115" s="7">
        <f>ROUND(T115,-6)</f>
        <v>9000000</v>
      </c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8"/>
      <c r="AI115" s="6">
        <v>60</v>
      </c>
      <c r="AJ115" s="7">
        <f t="shared" si="62"/>
        <v>60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8"/>
      <c r="AV115" s="6">
        <v>56</v>
      </c>
      <c r="AW115" s="7">
        <f t="shared" si="63"/>
        <v>60</v>
      </c>
      <c r="AX115" s="7"/>
      <c r="AY115" s="7"/>
      <c r="AZ115" s="7"/>
      <c r="BA115" s="7"/>
      <c r="BB115" s="7"/>
      <c r="BC115" s="7"/>
      <c r="BD115" s="7"/>
      <c r="BE115" s="7"/>
      <c r="BF115" s="7"/>
      <c r="BG115" s="8"/>
      <c r="BI115" s="6"/>
      <c r="BJ115" s="7">
        <v>64</v>
      </c>
      <c r="BK115" s="7">
        <f t="shared" si="64"/>
        <v>60</v>
      </c>
      <c r="BL115" s="7"/>
      <c r="BM115" s="7"/>
      <c r="BN115" s="7"/>
      <c r="BO115" s="7"/>
      <c r="BP115" s="7"/>
      <c r="BQ115" s="7"/>
      <c r="BR115" s="7"/>
      <c r="BS115" s="7"/>
      <c r="BT115" s="7"/>
      <c r="BU115" s="8"/>
    </row>
    <row r="116" spans="1:73" x14ac:dyDescent="0.25">
      <c r="A116" t="s">
        <v>12</v>
      </c>
      <c r="B116">
        <v>12940525</v>
      </c>
      <c r="C116" s="2">
        <v>79</v>
      </c>
      <c r="D116" s="2">
        <v>38</v>
      </c>
      <c r="E116">
        <v>149</v>
      </c>
      <c r="F116" t="s">
        <v>5</v>
      </c>
      <c r="S116"/>
      <c r="T116" s="6">
        <v>8560523</v>
      </c>
      <c r="U116" s="7">
        <f>ROUND(T116,-6)</f>
        <v>9000000</v>
      </c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8"/>
      <c r="AI116" s="6">
        <v>91</v>
      </c>
      <c r="AJ116" s="7">
        <f t="shared" si="62"/>
        <v>90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8"/>
      <c r="AV116" s="6">
        <v>55</v>
      </c>
      <c r="AW116" s="7">
        <f t="shared" si="63"/>
        <v>60</v>
      </c>
      <c r="AX116" s="7"/>
      <c r="AY116" s="7"/>
      <c r="AZ116" s="7"/>
      <c r="BA116" s="7"/>
      <c r="BB116" s="7"/>
      <c r="BC116" s="7"/>
      <c r="BD116" s="7"/>
      <c r="BE116" s="7"/>
      <c r="BF116" s="7"/>
      <c r="BG116" s="8"/>
      <c r="BI116" s="6"/>
      <c r="BJ116" s="7">
        <v>107</v>
      </c>
      <c r="BK116" s="7">
        <f t="shared" si="64"/>
        <v>110</v>
      </c>
      <c r="BL116" s="7"/>
      <c r="BM116" s="7"/>
      <c r="BN116" s="7"/>
      <c r="BO116" s="7"/>
      <c r="BP116" s="7"/>
      <c r="BQ116" s="7"/>
      <c r="BR116" s="7"/>
      <c r="BS116" s="7"/>
      <c r="BT116" s="7"/>
      <c r="BU116" s="8"/>
    </row>
    <row r="117" spans="1:73" x14ac:dyDescent="0.25">
      <c r="A117" t="s">
        <v>45</v>
      </c>
      <c r="B117">
        <v>18812802</v>
      </c>
      <c r="C117" s="2">
        <v>86</v>
      </c>
      <c r="D117" s="2">
        <v>7</v>
      </c>
      <c r="E117">
        <v>55</v>
      </c>
      <c r="F117" t="s">
        <v>5</v>
      </c>
      <c r="S117"/>
      <c r="T117" s="6">
        <v>8584176</v>
      </c>
      <c r="U117" s="7">
        <f>ROUND(T117,-6)</f>
        <v>9000000</v>
      </c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8"/>
      <c r="AI117" s="6">
        <v>96</v>
      </c>
      <c r="AJ117" s="7">
        <f t="shared" si="62"/>
        <v>100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8"/>
      <c r="AV117" s="6">
        <v>32</v>
      </c>
      <c r="AW117" s="7">
        <f t="shared" si="63"/>
        <v>30</v>
      </c>
      <c r="AX117" s="7"/>
      <c r="AY117" s="7"/>
      <c r="AZ117" s="7"/>
      <c r="BA117" s="7"/>
      <c r="BB117" s="7"/>
      <c r="BC117" s="7"/>
      <c r="BD117" s="7"/>
      <c r="BE117" s="7"/>
      <c r="BF117" s="7"/>
      <c r="BG117" s="8"/>
      <c r="BI117" s="6"/>
      <c r="BJ117" s="7">
        <v>101</v>
      </c>
      <c r="BK117" s="7">
        <f t="shared" si="64"/>
        <v>100</v>
      </c>
      <c r="BL117" s="7"/>
      <c r="BM117" s="7"/>
      <c r="BN117" s="7"/>
      <c r="BO117" s="7"/>
      <c r="BP117" s="7"/>
      <c r="BQ117" s="7"/>
      <c r="BR117" s="7"/>
      <c r="BS117" s="7"/>
      <c r="BT117" s="7"/>
      <c r="BU117" s="8"/>
    </row>
    <row r="118" spans="1:73" x14ac:dyDescent="0.25">
      <c r="A118" t="s">
        <v>26</v>
      </c>
      <c r="B118">
        <v>5406244</v>
      </c>
      <c r="C118" s="2">
        <v>63</v>
      </c>
      <c r="D118" s="2">
        <v>32</v>
      </c>
      <c r="E118">
        <v>150</v>
      </c>
      <c r="F118" t="s">
        <v>5</v>
      </c>
      <c r="S118"/>
      <c r="T118" s="6">
        <v>8614521</v>
      </c>
      <c r="U118" s="7">
        <f>ROUND(T118,-6)</f>
        <v>9000000</v>
      </c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8"/>
      <c r="AI118" s="6">
        <v>98</v>
      </c>
      <c r="AJ118" s="7">
        <f t="shared" si="62"/>
        <v>100</v>
      </c>
      <c r="AK118" s="7"/>
      <c r="AL118" s="7"/>
      <c r="AM118" s="7"/>
      <c r="AN118" s="7"/>
      <c r="AO118" s="7"/>
      <c r="AP118" s="7"/>
      <c r="AQ118" s="7"/>
      <c r="AR118" s="7"/>
      <c r="AS118" s="7"/>
      <c r="AT118" s="8"/>
      <c r="AV118" s="6">
        <v>60</v>
      </c>
      <c r="AW118" s="7">
        <f t="shared" si="63"/>
        <v>60</v>
      </c>
      <c r="AX118" s="7"/>
      <c r="AY118" s="7"/>
      <c r="AZ118" s="7"/>
      <c r="BA118" s="7"/>
      <c r="BB118" s="7"/>
      <c r="BC118" s="7"/>
      <c r="BD118" s="7"/>
      <c r="BE118" s="7"/>
      <c r="BF118" s="7"/>
      <c r="BG118" s="8"/>
      <c r="BI118" s="6"/>
      <c r="BJ118" s="7">
        <v>106</v>
      </c>
      <c r="BK118" s="7">
        <f t="shared" si="64"/>
        <v>110</v>
      </c>
      <c r="BL118" s="7"/>
      <c r="BM118" s="7"/>
      <c r="BN118" s="7"/>
      <c r="BO118" s="7"/>
      <c r="BP118" s="7"/>
      <c r="BQ118" s="7"/>
      <c r="BR118" s="7"/>
      <c r="BS118" s="7"/>
      <c r="BT118" s="7"/>
      <c r="BU118" s="8"/>
    </row>
    <row r="119" spans="1:73" x14ac:dyDescent="0.25">
      <c r="A119" t="s">
        <v>30</v>
      </c>
      <c r="B119">
        <v>29859631</v>
      </c>
      <c r="C119" s="2">
        <v>36</v>
      </c>
      <c r="D119" s="2">
        <v>24</v>
      </c>
      <c r="E119">
        <v>102</v>
      </c>
      <c r="F119" t="s">
        <v>8</v>
      </c>
      <c r="S119"/>
      <c r="T119" s="6">
        <v>8647734</v>
      </c>
      <c r="U119" s="7">
        <f>ROUND(T119,-6)</f>
        <v>9000000</v>
      </c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8"/>
      <c r="AI119" s="6">
        <v>99</v>
      </c>
      <c r="AJ119" s="7">
        <f t="shared" si="62"/>
        <v>100</v>
      </c>
      <c r="AK119" s="7"/>
      <c r="AL119" s="7"/>
      <c r="AM119" s="7"/>
      <c r="AN119" s="7"/>
      <c r="AO119" s="7"/>
      <c r="AP119" s="7"/>
      <c r="AQ119" s="7"/>
      <c r="AR119" s="7"/>
      <c r="AS119" s="7"/>
      <c r="AT119" s="8"/>
      <c r="AV119" s="6">
        <v>78</v>
      </c>
      <c r="AW119" s="7">
        <f t="shared" si="63"/>
        <v>80</v>
      </c>
      <c r="AX119" s="7"/>
      <c r="AY119" s="7"/>
      <c r="AZ119" s="7"/>
      <c r="BA119" s="7"/>
      <c r="BB119" s="7"/>
      <c r="BC119" s="7"/>
      <c r="BD119" s="7"/>
      <c r="BE119" s="7"/>
      <c r="BF119" s="7"/>
      <c r="BG119" s="8"/>
      <c r="BI119" s="6"/>
      <c r="BJ119" s="7">
        <v>135</v>
      </c>
      <c r="BK119" s="7">
        <f t="shared" si="64"/>
        <v>140</v>
      </c>
      <c r="BL119" s="7"/>
      <c r="BM119" s="7"/>
      <c r="BN119" s="7"/>
      <c r="BO119" s="7"/>
      <c r="BP119" s="7"/>
      <c r="BQ119" s="7"/>
      <c r="BR119" s="7"/>
      <c r="BS119" s="7"/>
      <c r="BT119" s="7"/>
      <c r="BU119" s="8"/>
    </row>
    <row r="120" spans="1:73" x14ac:dyDescent="0.25">
      <c r="A120" t="s">
        <v>46</v>
      </c>
      <c r="B120">
        <v>8388541</v>
      </c>
      <c r="C120" s="2">
        <v>100</v>
      </c>
      <c r="D120" s="2">
        <v>31</v>
      </c>
      <c r="E120">
        <v>43</v>
      </c>
      <c r="F120" t="s">
        <v>5</v>
      </c>
      <c r="S120"/>
      <c r="T120" s="6">
        <v>8683156</v>
      </c>
      <c r="U120" s="7">
        <f>ROUND(T120,-6)</f>
        <v>9000000</v>
      </c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8"/>
      <c r="AI120" s="6">
        <v>79</v>
      </c>
      <c r="AJ120" s="7">
        <f t="shared" si="62"/>
        <v>80</v>
      </c>
      <c r="AK120" s="7"/>
      <c r="AL120" s="7"/>
      <c r="AM120" s="7"/>
      <c r="AN120" s="7"/>
      <c r="AO120" s="7"/>
      <c r="AP120" s="7"/>
      <c r="AQ120" s="7"/>
      <c r="AR120" s="7"/>
      <c r="AS120" s="7"/>
      <c r="AT120" s="8"/>
      <c r="AV120" s="6">
        <v>38</v>
      </c>
      <c r="AW120" s="7">
        <f t="shared" si="63"/>
        <v>40</v>
      </c>
      <c r="AX120" s="7"/>
      <c r="AY120" s="7"/>
      <c r="AZ120" s="7"/>
      <c r="BA120" s="7"/>
      <c r="BB120" s="7"/>
      <c r="BC120" s="7"/>
      <c r="BD120" s="7"/>
      <c r="BE120" s="7"/>
      <c r="BF120" s="7"/>
      <c r="BG120" s="8"/>
      <c r="BI120" s="6"/>
      <c r="BJ120" s="7">
        <v>149</v>
      </c>
      <c r="BK120" s="7">
        <f t="shared" si="64"/>
        <v>150</v>
      </c>
      <c r="BL120" s="7"/>
      <c r="BM120" s="7"/>
      <c r="BN120" s="7"/>
      <c r="BO120" s="7"/>
      <c r="BP120" s="7"/>
      <c r="BQ120" s="7"/>
      <c r="BR120" s="7"/>
      <c r="BS120" s="7"/>
      <c r="BT120" s="7"/>
      <c r="BU120" s="8"/>
    </row>
    <row r="121" spans="1:73" x14ac:dyDescent="0.25">
      <c r="A121" t="s">
        <v>31</v>
      </c>
      <c r="B121">
        <v>13264301</v>
      </c>
      <c r="C121" s="2">
        <v>76</v>
      </c>
      <c r="D121" s="2">
        <v>43</v>
      </c>
      <c r="E121">
        <v>70</v>
      </c>
      <c r="F121" t="s">
        <v>5</v>
      </c>
      <c r="S121"/>
      <c r="T121" s="6">
        <v>8754450</v>
      </c>
      <c r="U121" s="7">
        <f>ROUND(T121,-6)</f>
        <v>9000000</v>
      </c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8"/>
      <c r="AI121" s="6">
        <v>86</v>
      </c>
      <c r="AJ121" s="7">
        <f t="shared" si="62"/>
        <v>90</v>
      </c>
      <c r="AK121" s="7"/>
      <c r="AL121" s="7"/>
      <c r="AM121" s="7"/>
      <c r="AN121" s="7"/>
      <c r="AO121" s="7"/>
      <c r="AP121" s="7"/>
      <c r="AQ121" s="7"/>
      <c r="AR121" s="7"/>
      <c r="AS121" s="7"/>
      <c r="AT121" s="8"/>
      <c r="AV121" s="6">
        <v>7</v>
      </c>
      <c r="AW121" s="7">
        <f t="shared" si="63"/>
        <v>10</v>
      </c>
      <c r="AX121" s="7"/>
      <c r="AY121" s="7"/>
      <c r="AZ121" s="7"/>
      <c r="BA121" s="7"/>
      <c r="BB121" s="7"/>
      <c r="BC121" s="7"/>
      <c r="BD121" s="7"/>
      <c r="BE121" s="7"/>
      <c r="BF121" s="7"/>
      <c r="BG121" s="8"/>
      <c r="BI121" s="6"/>
      <c r="BJ121" s="7">
        <v>55</v>
      </c>
      <c r="BK121" s="7">
        <f t="shared" si="64"/>
        <v>60</v>
      </c>
      <c r="BL121" s="7"/>
      <c r="BM121" s="7"/>
      <c r="BN121" s="7"/>
      <c r="BO121" s="7"/>
      <c r="BP121" s="7"/>
      <c r="BQ121" s="7"/>
      <c r="BR121" s="7"/>
      <c r="BS121" s="7"/>
      <c r="BT121" s="7"/>
      <c r="BU121" s="8"/>
    </row>
    <row r="122" spans="1:73" x14ac:dyDescent="0.25">
      <c r="A122" t="s">
        <v>22</v>
      </c>
      <c r="B122">
        <v>7318943</v>
      </c>
      <c r="C122" s="2">
        <v>60</v>
      </c>
      <c r="D122" s="2">
        <v>47</v>
      </c>
      <c r="E122">
        <v>46</v>
      </c>
      <c r="F122" t="s">
        <v>8</v>
      </c>
      <c r="S122"/>
      <c r="T122" s="6">
        <v>8837450</v>
      </c>
      <c r="U122" s="7">
        <f>ROUND(T122,-6)</f>
        <v>9000000</v>
      </c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8"/>
      <c r="AI122" s="6">
        <v>63</v>
      </c>
      <c r="AJ122" s="7">
        <f t="shared" si="62"/>
        <v>60</v>
      </c>
      <c r="AK122" s="7"/>
      <c r="AL122" s="7"/>
      <c r="AM122" s="7"/>
      <c r="AN122" s="7"/>
      <c r="AO122" s="7"/>
      <c r="AP122" s="7"/>
      <c r="AQ122" s="7"/>
      <c r="AR122" s="7"/>
      <c r="AS122" s="7"/>
      <c r="AT122" s="8"/>
      <c r="AV122" s="6">
        <v>32</v>
      </c>
      <c r="AW122" s="7">
        <f t="shared" si="63"/>
        <v>30</v>
      </c>
      <c r="AX122" s="7"/>
      <c r="AY122" s="7"/>
      <c r="AZ122" s="7"/>
      <c r="BA122" s="7"/>
      <c r="BB122" s="7"/>
      <c r="BC122" s="7"/>
      <c r="BD122" s="7"/>
      <c r="BE122" s="7"/>
      <c r="BF122" s="7"/>
      <c r="BG122" s="8"/>
      <c r="BI122" s="6"/>
      <c r="BJ122" s="7">
        <v>150</v>
      </c>
      <c r="BK122" s="7">
        <f t="shared" si="64"/>
        <v>150</v>
      </c>
      <c r="BL122" s="7"/>
      <c r="BM122" s="7"/>
      <c r="BN122" s="7"/>
      <c r="BO122" s="7"/>
      <c r="BP122" s="7"/>
      <c r="BQ122" s="7"/>
      <c r="BR122" s="7"/>
      <c r="BS122" s="7"/>
      <c r="BT122" s="7"/>
      <c r="BU122" s="8"/>
    </row>
    <row r="123" spans="1:73" x14ac:dyDescent="0.25">
      <c r="A123" t="s">
        <v>36</v>
      </c>
      <c r="B123">
        <v>16197322</v>
      </c>
      <c r="C123" s="2">
        <v>46</v>
      </c>
      <c r="D123" s="2">
        <v>11</v>
      </c>
      <c r="E123">
        <v>83</v>
      </c>
      <c r="F123" t="s">
        <v>8</v>
      </c>
      <c r="S123"/>
      <c r="T123" s="6">
        <v>8869533</v>
      </c>
      <c r="U123" s="7">
        <f>ROUND(T123,-6)</f>
        <v>9000000</v>
      </c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8"/>
      <c r="AI123" s="6">
        <v>36</v>
      </c>
      <c r="AJ123" s="7">
        <f t="shared" si="62"/>
        <v>40</v>
      </c>
      <c r="AK123" s="7"/>
      <c r="AL123" s="7"/>
      <c r="AM123" s="7"/>
      <c r="AN123" s="7"/>
      <c r="AO123" s="7"/>
      <c r="AP123" s="7"/>
      <c r="AQ123" s="7"/>
      <c r="AR123" s="7"/>
      <c r="AS123" s="7"/>
      <c r="AT123" s="8"/>
      <c r="AV123" s="6">
        <v>24</v>
      </c>
      <c r="AW123" s="7">
        <f t="shared" si="63"/>
        <v>20</v>
      </c>
      <c r="AX123" s="7"/>
      <c r="AY123" s="7"/>
      <c r="AZ123" s="7"/>
      <c r="BA123" s="7"/>
      <c r="BB123" s="7"/>
      <c r="BC123" s="7"/>
      <c r="BD123" s="7"/>
      <c r="BE123" s="7"/>
      <c r="BF123" s="7"/>
      <c r="BG123" s="8"/>
      <c r="BI123" s="6"/>
      <c r="BJ123" s="7">
        <v>102</v>
      </c>
      <c r="BK123" s="7">
        <f t="shared" si="64"/>
        <v>100</v>
      </c>
      <c r="BL123" s="7"/>
      <c r="BM123" s="7"/>
      <c r="BN123" s="7"/>
      <c r="BO123" s="7"/>
      <c r="BP123" s="7"/>
      <c r="BQ123" s="7"/>
      <c r="BR123" s="7"/>
      <c r="BS123" s="7"/>
      <c r="BT123" s="7"/>
      <c r="BU123" s="8"/>
    </row>
    <row r="124" spans="1:73" x14ac:dyDescent="0.25">
      <c r="A124" t="s">
        <v>17</v>
      </c>
      <c r="B124">
        <v>10276708</v>
      </c>
      <c r="C124" s="2">
        <v>76</v>
      </c>
      <c r="D124" s="2">
        <v>41</v>
      </c>
      <c r="E124">
        <v>137</v>
      </c>
      <c r="F124" t="s">
        <v>8</v>
      </c>
      <c r="S124"/>
      <c r="T124" s="6">
        <v>8897328</v>
      </c>
      <c r="U124" s="7">
        <f>ROUND(T124,-6)</f>
        <v>9000000</v>
      </c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8"/>
      <c r="AI124" s="6">
        <v>100</v>
      </c>
      <c r="AJ124" s="7">
        <f t="shared" si="62"/>
        <v>100</v>
      </c>
      <c r="AK124" s="7"/>
      <c r="AL124" s="7"/>
      <c r="AM124" s="7"/>
      <c r="AN124" s="7"/>
      <c r="AO124" s="7"/>
      <c r="AP124" s="7"/>
      <c r="AQ124" s="7"/>
      <c r="AR124" s="7"/>
      <c r="AS124" s="7"/>
      <c r="AT124" s="8"/>
      <c r="AV124" s="6">
        <v>31</v>
      </c>
      <c r="AW124" s="7">
        <f t="shared" si="63"/>
        <v>30</v>
      </c>
      <c r="AX124" s="7"/>
      <c r="AY124" s="7"/>
      <c r="AZ124" s="7"/>
      <c r="BA124" s="7"/>
      <c r="BB124" s="7"/>
      <c r="BC124" s="7"/>
      <c r="BD124" s="7"/>
      <c r="BE124" s="7"/>
      <c r="BF124" s="7"/>
      <c r="BG124" s="8"/>
      <c r="BI124" s="6"/>
      <c r="BJ124" s="7">
        <v>43</v>
      </c>
      <c r="BK124" s="7">
        <f t="shared" si="64"/>
        <v>40</v>
      </c>
      <c r="BL124" s="7"/>
      <c r="BM124" s="7"/>
      <c r="BN124" s="7"/>
      <c r="BO124" s="7"/>
      <c r="BP124" s="7"/>
      <c r="BQ124" s="7"/>
      <c r="BR124" s="7"/>
      <c r="BS124" s="7"/>
      <c r="BT124" s="7"/>
      <c r="BU124" s="8"/>
    </row>
    <row r="125" spans="1:73" x14ac:dyDescent="0.25">
      <c r="A125" t="s">
        <v>36</v>
      </c>
      <c r="B125">
        <v>8267465</v>
      </c>
      <c r="C125" s="2">
        <v>57</v>
      </c>
      <c r="D125" s="2">
        <v>22</v>
      </c>
      <c r="E125">
        <v>39</v>
      </c>
      <c r="F125" t="s">
        <v>5</v>
      </c>
      <c r="S125"/>
      <c r="T125" s="6">
        <v>8973788</v>
      </c>
      <c r="U125" s="7">
        <f>ROUND(T125,-6)</f>
        <v>9000000</v>
      </c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8"/>
      <c r="AI125" s="6">
        <v>76</v>
      </c>
      <c r="AJ125" s="7">
        <f t="shared" si="62"/>
        <v>80</v>
      </c>
      <c r="AK125" s="7"/>
      <c r="AL125" s="7"/>
      <c r="AM125" s="7"/>
      <c r="AN125" s="7"/>
      <c r="AO125" s="7"/>
      <c r="AP125" s="7"/>
      <c r="AQ125" s="7"/>
      <c r="AR125" s="7"/>
      <c r="AS125" s="7"/>
      <c r="AT125" s="8"/>
      <c r="AV125" s="6">
        <v>43</v>
      </c>
      <c r="AW125" s="7">
        <f t="shared" si="63"/>
        <v>40</v>
      </c>
      <c r="AX125" s="7"/>
      <c r="AY125" s="7"/>
      <c r="AZ125" s="7"/>
      <c r="BA125" s="7"/>
      <c r="BB125" s="7"/>
      <c r="BC125" s="7"/>
      <c r="BD125" s="7"/>
      <c r="BE125" s="7"/>
      <c r="BF125" s="7"/>
      <c r="BG125" s="8"/>
      <c r="BI125" s="6"/>
      <c r="BJ125" s="7">
        <v>70</v>
      </c>
      <c r="BK125" s="7">
        <f t="shared" si="64"/>
        <v>70</v>
      </c>
      <c r="BL125" s="7"/>
      <c r="BM125" s="7"/>
      <c r="BN125" s="7"/>
      <c r="BO125" s="7"/>
      <c r="BP125" s="7"/>
      <c r="BQ125" s="7"/>
      <c r="BR125" s="7"/>
      <c r="BS125" s="7"/>
      <c r="BT125" s="7"/>
      <c r="BU125" s="8"/>
    </row>
    <row r="126" spans="1:73" x14ac:dyDescent="0.25">
      <c r="A126" t="s">
        <v>40</v>
      </c>
      <c r="B126">
        <v>6120156</v>
      </c>
      <c r="C126" s="2">
        <v>65</v>
      </c>
      <c r="D126" s="2">
        <v>35</v>
      </c>
      <c r="E126">
        <v>71</v>
      </c>
      <c r="F126" t="s">
        <v>5</v>
      </c>
      <c r="S126"/>
      <c r="T126" s="6">
        <v>8990828</v>
      </c>
      <c r="U126" s="7">
        <f>ROUND(T126,-6)</f>
        <v>9000000</v>
      </c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8"/>
      <c r="AI126" s="6">
        <v>60</v>
      </c>
      <c r="AJ126" s="7">
        <f t="shared" si="62"/>
        <v>60</v>
      </c>
      <c r="AK126" s="7"/>
      <c r="AL126" s="7"/>
      <c r="AM126" s="7"/>
      <c r="AN126" s="7"/>
      <c r="AO126" s="7"/>
      <c r="AP126" s="7"/>
      <c r="AQ126" s="7"/>
      <c r="AR126" s="7"/>
      <c r="AS126" s="7"/>
      <c r="AT126" s="8"/>
      <c r="AV126" s="6">
        <v>47</v>
      </c>
      <c r="AW126" s="7">
        <f t="shared" si="63"/>
        <v>50</v>
      </c>
      <c r="AX126" s="7"/>
      <c r="AY126" s="7"/>
      <c r="AZ126" s="7"/>
      <c r="BA126" s="7"/>
      <c r="BB126" s="7"/>
      <c r="BC126" s="7"/>
      <c r="BD126" s="7"/>
      <c r="BE126" s="7"/>
      <c r="BF126" s="7"/>
      <c r="BG126" s="8"/>
      <c r="BI126" s="6"/>
      <c r="BJ126" s="7">
        <v>46</v>
      </c>
      <c r="BK126" s="7">
        <f t="shared" si="64"/>
        <v>50</v>
      </c>
      <c r="BL126" s="7"/>
      <c r="BM126" s="7"/>
      <c r="BN126" s="7"/>
      <c r="BO126" s="7"/>
      <c r="BP126" s="7"/>
      <c r="BQ126" s="7"/>
      <c r="BR126" s="7"/>
      <c r="BS126" s="7"/>
      <c r="BT126" s="7"/>
      <c r="BU126" s="8"/>
    </row>
    <row r="127" spans="1:73" x14ac:dyDescent="0.25">
      <c r="A127" t="s">
        <v>19</v>
      </c>
      <c r="B127">
        <v>18543166</v>
      </c>
      <c r="C127" s="2">
        <v>34</v>
      </c>
      <c r="D127" s="2">
        <v>26</v>
      </c>
      <c r="E127">
        <v>63</v>
      </c>
      <c r="F127" t="s">
        <v>5</v>
      </c>
      <c r="S127"/>
      <c r="T127" s="6">
        <v>9011980</v>
      </c>
      <c r="U127" s="7">
        <f>ROUND(T127,-6)</f>
        <v>9000000</v>
      </c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8"/>
      <c r="AI127" s="6">
        <v>46</v>
      </c>
      <c r="AJ127" s="7">
        <f t="shared" si="62"/>
        <v>50</v>
      </c>
      <c r="AK127" s="7"/>
      <c r="AL127" s="7"/>
      <c r="AM127" s="7"/>
      <c r="AN127" s="7"/>
      <c r="AO127" s="7"/>
      <c r="AP127" s="7"/>
      <c r="AQ127" s="7"/>
      <c r="AR127" s="7"/>
      <c r="AS127" s="7"/>
      <c r="AT127" s="8"/>
      <c r="AV127" s="6">
        <v>11</v>
      </c>
      <c r="AW127" s="7">
        <f t="shared" si="63"/>
        <v>10</v>
      </c>
      <c r="AX127" s="7"/>
      <c r="AY127" s="7"/>
      <c r="AZ127" s="7"/>
      <c r="BA127" s="7"/>
      <c r="BB127" s="7"/>
      <c r="BC127" s="7"/>
      <c r="BD127" s="7"/>
      <c r="BE127" s="7"/>
      <c r="BF127" s="7"/>
      <c r="BG127" s="8"/>
      <c r="BI127" s="6"/>
      <c r="BJ127" s="7">
        <v>83</v>
      </c>
      <c r="BK127" s="7">
        <f t="shared" si="64"/>
        <v>80</v>
      </c>
      <c r="BL127" s="7"/>
      <c r="BM127" s="7"/>
      <c r="BN127" s="7"/>
      <c r="BO127" s="7"/>
      <c r="BP127" s="7"/>
      <c r="BQ127" s="7"/>
      <c r="BR127" s="7"/>
      <c r="BS127" s="7"/>
      <c r="BT127" s="7"/>
      <c r="BU127" s="8"/>
    </row>
    <row r="128" spans="1:73" x14ac:dyDescent="0.25">
      <c r="A128" t="s">
        <v>24</v>
      </c>
      <c r="B128">
        <v>22820180</v>
      </c>
      <c r="C128" s="2">
        <v>99</v>
      </c>
      <c r="D128" s="2">
        <v>18</v>
      </c>
      <c r="E128">
        <v>115</v>
      </c>
      <c r="F128" t="s">
        <v>8</v>
      </c>
      <c r="S128"/>
      <c r="T128" s="6">
        <v>9012355</v>
      </c>
      <c r="U128" s="7">
        <f>ROUND(T128,-6)</f>
        <v>9000000</v>
      </c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8"/>
      <c r="AI128" s="6">
        <v>76</v>
      </c>
      <c r="AJ128" s="7">
        <f t="shared" si="62"/>
        <v>80</v>
      </c>
      <c r="AK128" s="7"/>
      <c r="AL128" s="7"/>
      <c r="AM128" s="7"/>
      <c r="AN128" s="7"/>
      <c r="AO128" s="7"/>
      <c r="AP128" s="7"/>
      <c r="AQ128" s="7"/>
      <c r="AR128" s="7"/>
      <c r="AS128" s="7"/>
      <c r="AT128" s="8"/>
      <c r="AV128" s="6">
        <v>41</v>
      </c>
      <c r="AW128" s="7">
        <f t="shared" si="63"/>
        <v>40</v>
      </c>
      <c r="AX128" s="7"/>
      <c r="AY128" s="7"/>
      <c r="AZ128" s="7"/>
      <c r="BA128" s="7"/>
      <c r="BB128" s="7"/>
      <c r="BC128" s="7"/>
      <c r="BD128" s="7"/>
      <c r="BE128" s="7"/>
      <c r="BF128" s="7"/>
      <c r="BG128" s="8"/>
      <c r="BI128" s="6"/>
      <c r="BJ128" s="7">
        <v>137</v>
      </c>
      <c r="BK128" s="7">
        <f t="shared" si="64"/>
        <v>140</v>
      </c>
      <c r="BL128" s="7"/>
      <c r="BM128" s="7"/>
      <c r="BN128" s="7"/>
      <c r="BO128" s="7"/>
      <c r="BP128" s="7"/>
      <c r="BQ128" s="7"/>
      <c r="BR128" s="7"/>
      <c r="BS128" s="7"/>
      <c r="BT128" s="7"/>
      <c r="BU128" s="8"/>
    </row>
    <row r="129" spans="1:73" x14ac:dyDescent="0.25">
      <c r="A129" t="s">
        <v>39</v>
      </c>
      <c r="B129">
        <v>11620110</v>
      </c>
      <c r="C129" s="2">
        <v>89</v>
      </c>
      <c r="D129" s="2">
        <v>24</v>
      </c>
      <c r="E129">
        <v>97</v>
      </c>
      <c r="F129" t="s">
        <v>5</v>
      </c>
      <c r="S129"/>
      <c r="T129" s="6">
        <v>9096603</v>
      </c>
      <c r="U129" s="7">
        <f>ROUND(T129,-6)</f>
        <v>9000000</v>
      </c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8"/>
      <c r="AI129" s="6">
        <v>57</v>
      </c>
      <c r="AJ129" s="7">
        <f t="shared" si="62"/>
        <v>60</v>
      </c>
      <c r="AK129" s="7"/>
      <c r="AL129" s="7"/>
      <c r="AM129" s="7"/>
      <c r="AN129" s="7"/>
      <c r="AO129" s="7"/>
      <c r="AP129" s="7"/>
      <c r="AQ129" s="7"/>
      <c r="AR129" s="7"/>
      <c r="AS129" s="7"/>
      <c r="AT129" s="8"/>
      <c r="AV129" s="6">
        <v>22</v>
      </c>
      <c r="AW129" s="7">
        <f t="shared" si="63"/>
        <v>20</v>
      </c>
      <c r="AX129" s="7"/>
      <c r="AY129" s="7"/>
      <c r="AZ129" s="7"/>
      <c r="BA129" s="7"/>
      <c r="BB129" s="7"/>
      <c r="BC129" s="7"/>
      <c r="BD129" s="7"/>
      <c r="BE129" s="7"/>
      <c r="BF129" s="7"/>
      <c r="BG129" s="8"/>
      <c r="BI129" s="6"/>
      <c r="BJ129" s="7">
        <v>39</v>
      </c>
      <c r="BK129" s="7">
        <f t="shared" si="64"/>
        <v>40</v>
      </c>
      <c r="BL129" s="7"/>
      <c r="BM129" s="7"/>
      <c r="BN129" s="7"/>
      <c r="BO129" s="7"/>
      <c r="BP129" s="7"/>
      <c r="BQ129" s="7"/>
      <c r="BR129" s="7"/>
      <c r="BS129" s="7"/>
      <c r="BT129" s="7"/>
      <c r="BU129" s="8"/>
    </row>
    <row r="130" spans="1:73" x14ac:dyDescent="0.25">
      <c r="A130" t="s">
        <v>9</v>
      </c>
      <c r="B130">
        <v>5545280</v>
      </c>
      <c r="C130" s="2">
        <v>39</v>
      </c>
      <c r="D130" s="2">
        <v>28</v>
      </c>
      <c r="E130">
        <v>73</v>
      </c>
      <c r="F130" t="s">
        <v>5</v>
      </c>
      <c r="S130"/>
      <c r="T130" s="6">
        <v>9098200</v>
      </c>
      <c r="U130" s="7">
        <f>ROUND(T130,-6)</f>
        <v>9000000</v>
      </c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8"/>
      <c r="AI130" s="6">
        <v>65</v>
      </c>
      <c r="AJ130" s="7">
        <f t="shared" si="62"/>
        <v>70</v>
      </c>
      <c r="AK130" s="7"/>
      <c r="AL130" s="7"/>
      <c r="AM130" s="7"/>
      <c r="AN130" s="7"/>
      <c r="AO130" s="7"/>
      <c r="AP130" s="7"/>
      <c r="AQ130" s="7"/>
      <c r="AR130" s="7"/>
      <c r="AS130" s="7"/>
      <c r="AT130" s="8"/>
      <c r="AV130" s="6">
        <v>35</v>
      </c>
      <c r="AW130" s="7">
        <f t="shared" si="63"/>
        <v>40</v>
      </c>
      <c r="AX130" s="7"/>
      <c r="AY130" s="7"/>
      <c r="AZ130" s="7"/>
      <c r="BA130" s="7"/>
      <c r="BB130" s="7"/>
      <c r="BC130" s="7"/>
      <c r="BD130" s="7"/>
      <c r="BE130" s="7"/>
      <c r="BF130" s="7"/>
      <c r="BG130" s="8"/>
      <c r="BI130" s="6"/>
      <c r="BJ130" s="7">
        <v>71</v>
      </c>
      <c r="BK130" s="7">
        <f t="shared" si="64"/>
        <v>70</v>
      </c>
      <c r="BL130" s="7"/>
      <c r="BM130" s="7"/>
      <c r="BN130" s="7"/>
      <c r="BO130" s="7"/>
      <c r="BP130" s="7"/>
      <c r="BQ130" s="7"/>
      <c r="BR130" s="7"/>
      <c r="BS130" s="7"/>
      <c r="BT130" s="7"/>
      <c r="BU130" s="8"/>
    </row>
    <row r="131" spans="1:73" x14ac:dyDescent="0.25">
      <c r="A131" t="s">
        <v>42</v>
      </c>
      <c r="B131">
        <v>20510794</v>
      </c>
      <c r="C131" s="2">
        <v>67</v>
      </c>
      <c r="D131" s="2">
        <v>26</v>
      </c>
      <c r="E131">
        <v>53</v>
      </c>
      <c r="F131" t="s">
        <v>5</v>
      </c>
      <c r="S131"/>
      <c r="T131" s="6">
        <v>9160255</v>
      </c>
      <c r="U131" s="7">
        <f>ROUND(T131,-6)</f>
        <v>9000000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8"/>
      <c r="AI131" s="6">
        <v>34</v>
      </c>
      <c r="AJ131" s="7">
        <f t="shared" si="62"/>
        <v>30</v>
      </c>
      <c r="AK131" s="7"/>
      <c r="AL131" s="7"/>
      <c r="AM131" s="7"/>
      <c r="AN131" s="7"/>
      <c r="AO131" s="7"/>
      <c r="AP131" s="7"/>
      <c r="AQ131" s="7"/>
      <c r="AR131" s="7"/>
      <c r="AS131" s="7"/>
      <c r="AT131" s="8"/>
      <c r="AV131" s="6">
        <v>26</v>
      </c>
      <c r="AW131" s="7">
        <f t="shared" si="63"/>
        <v>30</v>
      </c>
      <c r="AX131" s="7"/>
      <c r="AY131" s="7"/>
      <c r="AZ131" s="7"/>
      <c r="BA131" s="7"/>
      <c r="BB131" s="7"/>
      <c r="BC131" s="7"/>
      <c r="BD131" s="7"/>
      <c r="BE131" s="7"/>
      <c r="BF131" s="7"/>
      <c r="BG131" s="8"/>
      <c r="BI131" s="6"/>
      <c r="BJ131" s="7">
        <v>63</v>
      </c>
      <c r="BK131" s="7">
        <f t="shared" si="64"/>
        <v>60</v>
      </c>
      <c r="BL131" s="7"/>
      <c r="BM131" s="7"/>
      <c r="BN131" s="7"/>
      <c r="BO131" s="7"/>
      <c r="BP131" s="7"/>
      <c r="BQ131" s="7"/>
      <c r="BR131" s="7"/>
      <c r="BS131" s="7"/>
      <c r="BT131" s="7"/>
      <c r="BU131" s="8"/>
    </row>
    <row r="132" spans="1:73" x14ac:dyDescent="0.25">
      <c r="A132" t="s">
        <v>13</v>
      </c>
      <c r="B132">
        <v>17917379</v>
      </c>
      <c r="C132" s="2">
        <v>20</v>
      </c>
      <c r="D132" s="2">
        <v>17</v>
      </c>
      <c r="E132">
        <v>122</v>
      </c>
      <c r="F132" t="s">
        <v>5</v>
      </c>
      <c r="S132"/>
      <c r="T132" s="6">
        <v>9186032</v>
      </c>
      <c r="U132" s="7">
        <f>ROUND(T132,-6)</f>
        <v>9000000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8"/>
      <c r="AI132" s="6">
        <v>99</v>
      </c>
      <c r="AJ132" s="7">
        <f t="shared" si="62"/>
        <v>100</v>
      </c>
      <c r="AK132" s="7"/>
      <c r="AL132" s="7"/>
      <c r="AM132" s="7"/>
      <c r="AN132" s="7"/>
      <c r="AO132" s="7"/>
      <c r="AP132" s="7"/>
      <c r="AQ132" s="7"/>
      <c r="AR132" s="7"/>
      <c r="AS132" s="7"/>
      <c r="AT132" s="8"/>
      <c r="AV132" s="6">
        <v>18</v>
      </c>
      <c r="AW132" s="7">
        <f t="shared" si="63"/>
        <v>20</v>
      </c>
      <c r="AX132" s="7"/>
      <c r="AY132" s="7"/>
      <c r="AZ132" s="7"/>
      <c r="BA132" s="7"/>
      <c r="BB132" s="7"/>
      <c r="BC132" s="7"/>
      <c r="BD132" s="7"/>
      <c r="BE132" s="7"/>
      <c r="BF132" s="7"/>
      <c r="BG132" s="8"/>
      <c r="BI132" s="6"/>
      <c r="BJ132" s="7">
        <v>115</v>
      </c>
      <c r="BK132" s="7">
        <f t="shared" si="64"/>
        <v>120</v>
      </c>
      <c r="BL132" s="7"/>
      <c r="BM132" s="7"/>
      <c r="BN132" s="7"/>
      <c r="BO132" s="7"/>
      <c r="BP132" s="7"/>
      <c r="BQ132" s="7"/>
      <c r="BR132" s="7"/>
      <c r="BS132" s="7"/>
      <c r="BT132" s="7"/>
      <c r="BU132" s="8"/>
    </row>
    <row r="133" spans="1:73" x14ac:dyDescent="0.25">
      <c r="A133" t="s">
        <v>24</v>
      </c>
      <c r="B133">
        <v>18843865</v>
      </c>
      <c r="C133" s="2">
        <v>80</v>
      </c>
      <c r="D133" s="2">
        <v>38</v>
      </c>
      <c r="E133">
        <v>86</v>
      </c>
      <c r="F133" t="s">
        <v>8</v>
      </c>
      <c r="S133"/>
      <c r="T133" s="6">
        <v>9187352</v>
      </c>
      <c r="U133" s="7">
        <f>ROUND(T133,-6)</f>
        <v>9000000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8"/>
      <c r="AI133" s="6">
        <v>89</v>
      </c>
      <c r="AJ133" s="7">
        <f t="shared" si="62"/>
        <v>90</v>
      </c>
      <c r="AK133" s="7"/>
      <c r="AL133" s="7"/>
      <c r="AM133" s="7"/>
      <c r="AN133" s="7"/>
      <c r="AO133" s="7"/>
      <c r="AP133" s="7"/>
      <c r="AQ133" s="7"/>
      <c r="AR133" s="7"/>
      <c r="AS133" s="7"/>
      <c r="AT133" s="8"/>
      <c r="AV133" s="6">
        <v>24</v>
      </c>
      <c r="AW133" s="7">
        <f t="shared" si="63"/>
        <v>20</v>
      </c>
      <c r="AX133" s="7"/>
      <c r="AY133" s="7"/>
      <c r="AZ133" s="7"/>
      <c r="BA133" s="7"/>
      <c r="BB133" s="7"/>
      <c r="BC133" s="7"/>
      <c r="BD133" s="7"/>
      <c r="BE133" s="7"/>
      <c r="BF133" s="7"/>
      <c r="BG133" s="8"/>
      <c r="BI133" s="6"/>
      <c r="BJ133" s="7">
        <v>97</v>
      </c>
      <c r="BK133" s="7">
        <f t="shared" si="64"/>
        <v>100</v>
      </c>
      <c r="BL133" s="7"/>
      <c r="BM133" s="7"/>
      <c r="BN133" s="7"/>
      <c r="BO133" s="7"/>
      <c r="BP133" s="7"/>
      <c r="BQ133" s="7"/>
      <c r="BR133" s="7"/>
      <c r="BS133" s="7"/>
      <c r="BT133" s="7"/>
      <c r="BU133" s="8"/>
    </row>
    <row r="134" spans="1:73" x14ac:dyDescent="0.25">
      <c r="A134" t="s">
        <v>28</v>
      </c>
      <c r="B134">
        <v>16798579</v>
      </c>
      <c r="C134" s="2">
        <v>85</v>
      </c>
      <c r="D134" s="2">
        <v>80</v>
      </c>
      <c r="E134">
        <v>34</v>
      </c>
      <c r="F134" t="s">
        <v>5</v>
      </c>
      <c r="S134"/>
      <c r="T134" s="6">
        <v>9192061</v>
      </c>
      <c r="U134" s="7">
        <f>ROUND(T134,-6)</f>
        <v>9000000</v>
      </c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8"/>
      <c r="AI134" s="6">
        <v>39</v>
      </c>
      <c r="AJ134" s="7">
        <f t="shared" si="62"/>
        <v>40</v>
      </c>
      <c r="AK134" s="7"/>
      <c r="AL134" s="7"/>
      <c r="AM134" s="7"/>
      <c r="AN134" s="7"/>
      <c r="AO134" s="7"/>
      <c r="AP134" s="7"/>
      <c r="AQ134" s="7"/>
      <c r="AR134" s="7"/>
      <c r="AS134" s="7"/>
      <c r="AT134" s="8"/>
      <c r="AV134" s="6">
        <v>28</v>
      </c>
      <c r="AW134" s="7">
        <f t="shared" si="63"/>
        <v>30</v>
      </c>
      <c r="AX134" s="7"/>
      <c r="AY134" s="7"/>
      <c r="AZ134" s="7"/>
      <c r="BA134" s="7"/>
      <c r="BB134" s="7"/>
      <c r="BC134" s="7"/>
      <c r="BD134" s="7"/>
      <c r="BE134" s="7"/>
      <c r="BF134" s="7"/>
      <c r="BG134" s="8"/>
      <c r="BI134" s="6"/>
      <c r="BJ134" s="7">
        <v>73</v>
      </c>
      <c r="BK134" s="7">
        <f t="shared" si="64"/>
        <v>70</v>
      </c>
      <c r="BL134" s="7"/>
      <c r="BM134" s="7"/>
      <c r="BN134" s="7"/>
      <c r="BO134" s="7"/>
      <c r="BP134" s="7"/>
      <c r="BQ134" s="7"/>
      <c r="BR134" s="7"/>
      <c r="BS134" s="7"/>
      <c r="BT134" s="7"/>
      <c r="BU134" s="8"/>
    </row>
    <row r="135" spans="1:73" x14ac:dyDescent="0.25">
      <c r="A135" t="s">
        <v>26</v>
      </c>
      <c r="B135">
        <v>26594076</v>
      </c>
      <c r="C135" s="2">
        <v>83</v>
      </c>
      <c r="D135" s="2">
        <v>17</v>
      </c>
      <c r="E135">
        <v>44</v>
      </c>
      <c r="F135" t="s">
        <v>5</v>
      </c>
      <c r="S135"/>
      <c r="T135" s="6">
        <v>9419663</v>
      </c>
      <c r="U135" s="7">
        <f>ROUND(T135,-6)</f>
        <v>9000000</v>
      </c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8"/>
      <c r="AI135" s="6">
        <v>67</v>
      </c>
      <c r="AJ135" s="7">
        <f t="shared" ref="AJ135:AJ198" si="65">ROUND(AI135,-1)</f>
        <v>70</v>
      </c>
      <c r="AK135" s="7"/>
      <c r="AL135" s="7"/>
      <c r="AM135" s="7"/>
      <c r="AN135" s="7"/>
      <c r="AO135" s="7"/>
      <c r="AP135" s="7"/>
      <c r="AQ135" s="7"/>
      <c r="AR135" s="7"/>
      <c r="AS135" s="7"/>
      <c r="AT135" s="8"/>
      <c r="AV135" s="6">
        <v>26</v>
      </c>
      <c r="AW135" s="7">
        <f t="shared" ref="AW135:AX198" si="66">ROUND(AV135,-1)</f>
        <v>30</v>
      </c>
      <c r="AX135" s="7"/>
      <c r="AY135" s="7"/>
      <c r="AZ135" s="7"/>
      <c r="BA135" s="7"/>
      <c r="BB135" s="7"/>
      <c r="BC135" s="7"/>
      <c r="BD135" s="7"/>
      <c r="BE135" s="7"/>
      <c r="BF135" s="7"/>
      <c r="BG135" s="8"/>
      <c r="BI135" s="6"/>
      <c r="BJ135" s="7">
        <v>53</v>
      </c>
      <c r="BK135" s="7">
        <f t="shared" ref="BK135:BL198" si="67">ROUND(BJ135,-1)</f>
        <v>50</v>
      </c>
      <c r="BL135" s="7"/>
      <c r="BM135" s="7"/>
      <c r="BN135" s="7"/>
      <c r="BO135" s="7"/>
      <c r="BP135" s="7"/>
      <c r="BQ135" s="7"/>
      <c r="BR135" s="7"/>
      <c r="BS135" s="7"/>
      <c r="BT135" s="7"/>
      <c r="BU135" s="8"/>
    </row>
    <row r="136" spans="1:73" x14ac:dyDescent="0.25">
      <c r="A136" t="s">
        <v>24</v>
      </c>
      <c r="B136">
        <v>6831635</v>
      </c>
      <c r="C136" s="2">
        <v>31</v>
      </c>
      <c r="D136" s="2">
        <v>24</v>
      </c>
      <c r="E136">
        <v>126</v>
      </c>
      <c r="F136" t="s">
        <v>8</v>
      </c>
      <c r="S136"/>
      <c r="T136" s="6">
        <v>9437240</v>
      </c>
      <c r="U136" s="7">
        <f>ROUND(T136,-6)</f>
        <v>9000000</v>
      </c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8"/>
      <c r="AI136" s="6">
        <v>20</v>
      </c>
      <c r="AJ136" s="7">
        <f t="shared" si="65"/>
        <v>20</v>
      </c>
      <c r="AK136" s="7"/>
      <c r="AL136" s="7"/>
      <c r="AM136" s="7"/>
      <c r="AN136" s="7"/>
      <c r="AO136" s="7"/>
      <c r="AP136" s="7"/>
      <c r="AQ136" s="7"/>
      <c r="AR136" s="7"/>
      <c r="AS136" s="7"/>
      <c r="AT136" s="8"/>
      <c r="AV136" s="6">
        <v>17</v>
      </c>
      <c r="AW136" s="7">
        <f t="shared" si="66"/>
        <v>20</v>
      </c>
      <c r="AX136" s="7"/>
      <c r="AY136" s="7"/>
      <c r="AZ136" s="7"/>
      <c r="BA136" s="7"/>
      <c r="BB136" s="7"/>
      <c r="BC136" s="7"/>
      <c r="BD136" s="7"/>
      <c r="BE136" s="7"/>
      <c r="BF136" s="7"/>
      <c r="BG136" s="8"/>
      <c r="BI136" s="6"/>
      <c r="BJ136" s="7">
        <v>122</v>
      </c>
      <c r="BK136" s="7">
        <f t="shared" si="67"/>
        <v>120</v>
      </c>
      <c r="BL136" s="7"/>
      <c r="BM136" s="7"/>
      <c r="BN136" s="7"/>
      <c r="BO136" s="7"/>
      <c r="BP136" s="7"/>
      <c r="BQ136" s="7"/>
      <c r="BR136" s="7"/>
      <c r="BS136" s="7"/>
      <c r="BT136" s="7"/>
      <c r="BU136" s="8"/>
    </row>
    <row r="137" spans="1:73" x14ac:dyDescent="0.25">
      <c r="A137" t="s">
        <v>28</v>
      </c>
      <c r="B137">
        <v>9160255</v>
      </c>
      <c r="C137" s="2">
        <v>69</v>
      </c>
      <c r="D137" s="2">
        <v>25</v>
      </c>
      <c r="E137">
        <v>50</v>
      </c>
      <c r="F137" t="s">
        <v>5</v>
      </c>
      <c r="S137"/>
      <c r="T137" s="6">
        <v>9476003</v>
      </c>
      <c r="U137" s="7">
        <f>ROUND(T137,-6)</f>
        <v>9000000</v>
      </c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8"/>
      <c r="AI137" s="6">
        <v>80</v>
      </c>
      <c r="AJ137" s="7">
        <f t="shared" si="65"/>
        <v>80</v>
      </c>
      <c r="AK137" s="7"/>
      <c r="AL137" s="7"/>
      <c r="AM137" s="7"/>
      <c r="AN137" s="7"/>
      <c r="AO137" s="7"/>
      <c r="AP137" s="7"/>
      <c r="AQ137" s="7"/>
      <c r="AR137" s="7"/>
      <c r="AS137" s="7"/>
      <c r="AT137" s="8"/>
      <c r="AV137" s="6">
        <v>38</v>
      </c>
      <c r="AW137" s="7">
        <f t="shared" si="66"/>
        <v>40</v>
      </c>
      <c r="AX137" s="7"/>
      <c r="AY137" s="7"/>
      <c r="AZ137" s="7"/>
      <c r="BA137" s="7"/>
      <c r="BB137" s="7"/>
      <c r="BC137" s="7"/>
      <c r="BD137" s="7"/>
      <c r="BE137" s="7"/>
      <c r="BF137" s="7"/>
      <c r="BG137" s="8"/>
      <c r="BI137" s="6"/>
      <c r="BJ137" s="7">
        <v>86</v>
      </c>
      <c r="BK137" s="7">
        <f t="shared" si="67"/>
        <v>90</v>
      </c>
      <c r="BL137" s="7"/>
      <c r="BM137" s="7"/>
      <c r="BN137" s="7"/>
      <c r="BO137" s="7"/>
      <c r="BP137" s="7"/>
      <c r="BQ137" s="7"/>
      <c r="BR137" s="7"/>
      <c r="BS137" s="7"/>
      <c r="BT137" s="7"/>
      <c r="BU137" s="8"/>
    </row>
    <row r="138" spans="1:73" x14ac:dyDescent="0.25">
      <c r="A138" t="s">
        <v>11</v>
      </c>
      <c r="B138">
        <v>27227564</v>
      </c>
      <c r="C138" s="2">
        <v>99</v>
      </c>
      <c r="D138" s="2">
        <v>38</v>
      </c>
      <c r="E138">
        <v>118</v>
      </c>
      <c r="F138" t="s">
        <v>8</v>
      </c>
      <c r="S138"/>
      <c r="T138" s="6">
        <v>9481869</v>
      </c>
      <c r="U138" s="7">
        <f>ROUND(T138,-6)</f>
        <v>9000000</v>
      </c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8"/>
      <c r="AI138" s="6">
        <v>85</v>
      </c>
      <c r="AJ138" s="7">
        <f t="shared" si="65"/>
        <v>90</v>
      </c>
      <c r="AK138" s="7"/>
      <c r="AL138" s="7"/>
      <c r="AM138" s="7"/>
      <c r="AN138" s="7"/>
      <c r="AO138" s="7"/>
      <c r="AP138" s="7"/>
      <c r="AQ138" s="7"/>
      <c r="AR138" s="7"/>
      <c r="AS138" s="7"/>
      <c r="AT138" s="8"/>
      <c r="AV138" s="6">
        <v>80</v>
      </c>
      <c r="AW138" s="7">
        <f t="shared" si="66"/>
        <v>80</v>
      </c>
      <c r="AX138" s="7"/>
      <c r="AY138" s="7"/>
      <c r="AZ138" s="7"/>
      <c r="BA138" s="7"/>
      <c r="BB138" s="7"/>
      <c r="BC138" s="7"/>
      <c r="BD138" s="7"/>
      <c r="BE138" s="7"/>
      <c r="BF138" s="7"/>
      <c r="BG138" s="8"/>
      <c r="BI138" s="6"/>
      <c r="BJ138" s="7">
        <v>34</v>
      </c>
      <c r="BK138" s="7">
        <f t="shared" si="67"/>
        <v>30</v>
      </c>
      <c r="BL138" s="7"/>
      <c r="BM138" s="7"/>
      <c r="BN138" s="7"/>
      <c r="BO138" s="7"/>
      <c r="BP138" s="7"/>
      <c r="BQ138" s="7"/>
      <c r="BR138" s="7"/>
      <c r="BS138" s="7"/>
      <c r="BT138" s="7"/>
      <c r="BU138" s="8"/>
    </row>
    <row r="139" spans="1:73" x14ac:dyDescent="0.25">
      <c r="A139" t="s">
        <v>16</v>
      </c>
      <c r="B139">
        <v>6521194</v>
      </c>
      <c r="C139" s="2">
        <v>74</v>
      </c>
      <c r="D139" s="2">
        <v>37</v>
      </c>
      <c r="E139">
        <v>146</v>
      </c>
      <c r="F139" t="s">
        <v>5</v>
      </c>
      <c r="S139"/>
      <c r="T139" s="6">
        <v>9613912</v>
      </c>
      <c r="U139" s="7">
        <f>ROUND(T139,-6)</f>
        <v>10000000</v>
      </c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8"/>
      <c r="AI139" s="6">
        <v>83</v>
      </c>
      <c r="AJ139" s="7">
        <f t="shared" si="65"/>
        <v>80</v>
      </c>
      <c r="AK139" s="7"/>
      <c r="AL139" s="7"/>
      <c r="AM139" s="7"/>
      <c r="AN139" s="7"/>
      <c r="AO139" s="7"/>
      <c r="AP139" s="7"/>
      <c r="AQ139" s="7"/>
      <c r="AR139" s="7"/>
      <c r="AS139" s="7"/>
      <c r="AT139" s="8"/>
      <c r="AV139" s="6">
        <v>17</v>
      </c>
      <c r="AW139" s="7">
        <f t="shared" si="66"/>
        <v>20</v>
      </c>
      <c r="AX139" s="7"/>
      <c r="AY139" s="7"/>
      <c r="AZ139" s="7"/>
      <c r="BA139" s="7"/>
      <c r="BB139" s="7"/>
      <c r="BC139" s="7"/>
      <c r="BD139" s="7"/>
      <c r="BE139" s="7"/>
      <c r="BF139" s="7"/>
      <c r="BG139" s="8"/>
      <c r="BI139" s="6"/>
      <c r="BJ139" s="7">
        <v>44</v>
      </c>
      <c r="BK139" s="7">
        <f t="shared" si="67"/>
        <v>40</v>
      </c>
      <c r="BL139" s="7"/>
      <c r="BM139" s="7"/>
      <c r="BN139" s="7"/>
      <c r="BO139" s="7"/>
      <c r="BP139" s="7"/>
      <c r="BQ139" s="7"/>
      <c r="BR139" s="7"/>
      <c r="BS139" s="7"/>
      <c r="BT139" s="7"/>
      <c r="BU139" s="8"/>
    </row>
    <row r="140" spans="1:73" x14ac:dyDescent="0.25">
      <c r="A140" t="s">
        <v>15</v>
      </c>
      <c r="B140">
        <v>3810268</v>
      </c>
      <c r="C140" s="2">
        <v>82</v>
      </c>
      <c r="D140" s="2">
        <v>14</v>
      </c>
      <c r="E140">
        <v>58</v>
      </c>
      <c r="F140" t="s">
        <v>8</v>
      </c>
      <c r="S140"/>
      <c r="T140" s="6">
        <v>9674463</v>
      </c>
      <c r="U140" s="7">
        <f>ROUND(T140,-6)</f>
        <v>10000000</v>
      </c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8"/>
      <c r="AI140" s="6">
        <v>31</v>
      </c>
      <c r="AJ140" s="7">
        <f t="shared" si="65"/>
        <v>30</v>
      </c>
      <c r="AK140" s="7"/>
      <c r="AL140" s="7"/>
      <c r="AM140" s="7"/>
      <c r="AN140" s="7"/>
      <c r="AO140" s="7"/>
      <c r="AP140" s="7"/>
      <c r="AQ140" s="7"/>
      <c r="AR140" s="7"/>
      <c r="AS140" s="7"/>
      <c r="AT140" s="8"/>
      <c r="AV140" s="6">
        <v>24</v>
      </c>
      <c r="AW140" s="7">
        <f t="shared" si="66"/>
        <v>20</v>
      </c>
      <c r="AX140" s="7"/>
      <c r="AY140" s="7"/>
      <c r="AZ140" s="7"/>
      <c r="BA140" s="7"/>
      <c r="BB140" s="7"/>
      <c r="BC140" s="7"/>
      <c r="BD140" s="7"/>
      <c r="BE140" s="7"/>
      <c r="BF140" s="7"/>
      <c r="BG140" s="8"/>
      <c r="BI140" s="6"/>
      <c r="BJ140" s="7">
        <v>126</v>
      </c>
      <c r="BK140" s="7">
        <f t="shared" si="67"/>
        <v>130</v>
      </c>
      <c r="BL140" s="7"/>
      <c r="BM140" s="7"/>
      <c r="BN140" s="7"/>
      <c r="BO140" s="7"/>
      <c r="BP140" s="7"/>
      <c r="BQ140" s="7"/>
      <c r="BR140" s="7"/>
      <c r="BS140" s="7"/>
      <c r="BT140" s="7"/>
      <c r="BU140" s="8"/>
    </row>
    <row r="141" spans="1:73" x14ac:dyDescent="0.25">
      <c r="A141" t="s">
        <v>20</v>
      </c>
      <c r="B141">
        <v>14817882</v>
      </c>
      <c r="C141" s="2">
        <v>39</v>
      </c>
      <c r="D141" s="2">
        <v>6</v>
      </c>
      <c r="E141">
        <v>105</v>
      </c>
      <c r="F141" t="s">
        <v>5</v>
      </c>
      <c r="S141"/>
      <c r="T141" s="6">
        <v>9789960</v>
      </c>
      <c r="U141" s="7">
        <f>ROUND(T141,-6)</f>
        <v>10000000</v>
      </c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8"/>
      <c r="AI141" s="6">
        <v>69</v>
      </c>
      <c r="AJ141" s="7">
        <f t="shared" si="65"/>
        <v>70</v>
      </c>
      <c r="AK141" s="7"/>
      <c r="AL141" s="7"/>
      <c r="AM141" s="7"/>
      <c r="AN141" s="7"/>
      <c r="AO141" s="7"/>
      <c r="AP141" s="7"/>
      <c r="AQ141" s="7"/>
      <c r="AR141" s="7"/>
      <c r="AS141" s="7"/>
      <c r="AT141" s="8"/>
      <c r="AV141" s="6">
        <v>25</v>
      </c>
      <c r="AW141" s="7">
        <f t="shared" si="66"/>
        <v>30</v>
      </c>
      <c r="AX141" s="7"/>
      <c r="AY141" s="7"/>
      <c r="AZ141" s="7"/>
      <c r="BA141" s="7"/>
      <c r="BB141" s="7"/>
      <c r="BC141" s="7"/>
      <c r="BD141" s="7"/>
      <c r="BE141" s="7"/>
      <c r="BF141" s="7"/>
      <c r="BG141" s="8"/>
      <c r="BI141" s="6"/>
      <c r="BJ141" s="7">
        <v>50</v>
      </c>
      <c r="BK141" s="7">
        <f t="shared" si="67"/>
        <v>50</v>
      </c>
      <c r="BL141" s="7"/>
      <c r="BM141" s="7"/>
      <c r="BN141" s="7"/>
      <c r="BO141" s="7"/>
      <c r="BP141" s="7"/>
      <c r="BQ141" s="7"/>
      <c r="BR141" s="7"/>
      <c r="BS141" s="7"/>
      <c r="BT141" s="7"/>
      <c r="BU141" s="8"/>
    </row>
    <row r="142" spans="1:73" x14ac:dyDescent="0.25">
      <c r="A142" t="s">
        <v>40</v>
      </c>
      <c r="B142">
        <v>12168378</v>
      </c>
      <c r="C142" s="2">
        <v>95</v>
      </c>
      <c r="D142" s="2">
        <v>83</v>
      </c>
      <c r="E142">
        <v>54</v>
      </c>
      <c r="F142" t="s">
        <v>8</v>
      </c>
      <c r="S142"/>
      <c r="T142" s="6">
        <v>9807691</v>
      </c>
      <c r="U142" s="7">
        <f>ROUND(T142,-6)</f>
        <v>10000000</v>
      </c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8"/>
      <c r="AI142" s="6">
        <v>99</v>
      </c>
      <c r="AJ142" s="7">
        <f t="shared" si="65"/>
        <v>100</v>
      </c>
      <c r="AK142" s="7"/>
      <c r="AL142" s="7"/>
      <c r="AM142" s="7"/>
      <c r="AN142" s="7"/>
      <c r="AO142" s="7"/>
      <c r="AP142" s="7"/>
      <c r="AQ142" s="7"/>
      <c r="AR142" s="7"/>
      <c r="AS142" s="7"/>
      <c r="AT142" s="8"/>
      <c r="AV142" s="6">
        <v>38</v>
      </c>
      <c r="AW142" s="7">
        <f t="shared" si="66"/>
        <v>40</v>
      </c>
      <c r="AX142" s="7"/>
      <c r="AY142" s="7"/>
      <c r="AZ142" s="7"/>
      <c r="BA142" s="7"/>
      <c r="BB142" s="7"/>
      <c r="BC142" s="7"/>
      <c r="BD142" s="7"/>
      <c r="BE142" s="7"/>
      <c r="BF142" s="7"/>
      <c r="BG142" s="8"/>
      <c r="BI142" s="6"/>
      <c r="BJ142" s="7">
        <v>118</v>
      </c>
      <c r="BK142" s="7">
        <f t="shared" si="67"/>
        <v>120</v>
      </c>
      <c r="BL142" s="7"/>
      <c r="BM142" s="7"/>
      <c r="BN142" s="7"/>
      <c r="BO142" s="7"/>
      <c r="BP142" s="7"/>
      <c r="BQ142" s="7"/>
      <c r="BR142" s="7"/>
      <c r="BS142" s="7"/>
      <c r="BT142" s="7"/>
      <c r="BU142" s="8"/>
    </row>
    <row r="143" spans="1:73" x14ac:dyDescent="0.25">
      <c r="A143" t="s">
        <v>9</v>
      </c>
      <c r="B143">
        <v>28087963</v>
      </c>
      <c r="C143" s="2">
        <v>23</v>
      </c>
      <c r="D143" s="2">
        <v>15</v>
      </c>
      <c r="E143">
        <v>102</v>
      </c>
      <c r="F143" t="s">
        <v>5</v>
      </c>
      <c r="S143"/>
      <c r="T143" s="6">
        <v>9929321</v>
      </c>
      <c r="U143" s="7">
        <f>ROUND(T143,-6)</f>
        <v>10000000</v>
      </c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8"/>
      <c r="AI143" s="6">
        <v>74</v>
      </c>
      <c r="AJ143" s="7">
        <f t="shared" si="65"/>
        <v>70</v>
      </c>
      <c r="AK143" s="7"/>
      <c r="AL143" s="7"/>
      <c r="AM143" s="7"/>
      <c r="AN143" s="7"/>
      <c r="AO143" s="7"/>
      <c r="AP143" s="7"/>
      <c r="AQ143" s="7"/>
      <c r="AR143" s="7"/>
      <c r="AS143" s="7"/>
      <c r="AT143" s="8"/>
      <c r="AV143" s="6">
        <v>37</v>
      </c>
      <c r="AW143" s="7">
        <f t="shared" si="66"/>
        <v>40</v>
      </c>
      <c r="AX143" s="7"/>
      <c r="AY143" s="7"/>
      <c r="AZ143" s="7"/>
      <c r="BA143" s="7"/>
      <c r="BB143" s="7"/>
      <c r="BC143" s="7"/>
      <c r="BD143" s="7"/>
      <c r="BE143" s="7"/>
      <c r="BF143" s="7"/>
      <c r="BG143" s="8"/>
      <c r="BI143" s="6"/>
      <c r="BJ143" s="7">
        <v>146</v>
      </c>
      <c r="BK143" s="7">
        <f t="shared" si="67"/>
        <v>150</v>
      </c>
      <c r="BL143" s="7"/>
      <c r="BM143" s="7"/>
      <c r="BN143" s="7"/>
      <c r="BO143" s="7"/>
      <c r="BP143" s="7"/>
      <c r="BQ143" s="7"/>
      <c r="BR143" s="7"/>
      <c r="BS143" s="7"/>
      <c r="BT143" s="7"/>
      <c r="BU143" s="8"/>
    </row>
    <row r="144" spans="1:73" x14ac:dyDescent="0.25">
      <c r="A144" t="s">
        <v>14</v>
      </c>
      <c r="B144">
        <v>28551683</v>
      </c>
      <c r="C144" s="2">
        <v>42</v>
      </c>
      <c r="D144" s="2">
        <v>16</v>
      </c>
      <c r="E144">
        <v>52</v>
      </c>
      <c r="F144" t="s">
        <v>5</v>
      </c>
      <c r="S144"/>
      <c r="T144" s="6">
        <v>9948911</v>
      </c>
      <c r="U144" s="7">
        <f>ROUND(T144,-6)</f>
        <v>10000000</v>
      </c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8"/>
      <c r="AI144" s="6">
        <v>82</v>
      </c>
      <c r="AJ144" s="7">
        <f t="shared" si="65"/>
        <v>80</v>
      </c>
      <c r="AK144" s="7"/>
      <c r="AL144" s="7"/>
      <c r="AM144" s="7"/>
      <c r="AN144" s="7"/>
      <c r="AO144" s="7"/>
      <c r="AP144" s="7"/>
      <c r="AQ144" s="7"/>
      <c r="AR144" s="7"/>
      <c r="AS144" s="7"/>
      <c r="AT144" s="8"/>
      <c r="AV144" s="6">
        <v>14</v>
      </c>
      <c r="AW144" s="7">
        <f t="shared" si="66"/>
        <v>10</v>
      </c>
      <c r="AX144" s="7"/>
      <c r="AY144" s="7"/>
      <c r="AZ144" s="7"/>
      <c r="BA144" s="7"/>
      <c r="BB144" s="7"/>
      <c r="BC144" s="7"/>
      <c r="BD144" s="7"/>
      <c r="BE144" s="7"/>
      <c r="BF144" s="7"/>
      <c r="BG144" s="8"/>
      <c r="BI144" s="6"/>
      <c r="BJ144" s="7">
        <v>58</v>
      </c>
      <c r="BK144" s="7">
        <f t="shared" si="67"/>
        <v>60</v>
      </c>
      <c r="BL144" s="7"/>
      <c r="BM144" s="7"/>
      <c r="BN144" s="7"/>
      <c r="BO144" s="7"/>
      <c r="BP144" s="7"/>
      <c r="BQ144" s="7"/>
      <c r="BR144" s="7"/>
      <c r="BS144" s="7"/>
      <c r="BT144" s="7"/>
      <c r="BU144" s="8"/>
    </row>
    <row r="145" spans="1:73" x14ac:dyDescent="0.25">
      <c r="A145" t="s">
        <v>39</v>
      </c>
      <c r="B145">
        <v>30321851</v>
      </c>
      <c r="C145" s="2">
        <v>98</v>
      </c>
      <c r="D145" s="2">
        <v>35</v>
      </c>
      <c r="E145">
        <v>118</v>
      </c>
      <c r="F145" t="s">
        <v>5</v>
      </c>
      <c r="S145"/>
      <c r="T145" s="6">
        <v>10068018</v>
      </c>
      <c r="U145" s="7">
        <f>ROUND(T145,-6)</f>
        <v>10000000</v>
      </c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8"/>
      <c r="AI145" s="6">
        <v>39</v>
      </c>
      <c r="AJ145" s="7">
        <f t="shared" si="65"/>
        <v>40</v>
      </c>
      <c r="AK145" s="7"/>
      <c r="AL145" s="7"/>
      <c r="AM145" s="7"/>
      <c r="AN145" s="7"/>
      <c r="AO145" s="7"/>
      <c r="AP145" s="7"/>
      <c r="AQ145" s="7"/>
      <c r="AR145" s="7"/>
      <c r="AS145" s="7"/>
      <c r="AT145" s="8"/>
      <c r="AV145" s="6">
        <v>6</v>
      </c>
      <c r="AW145" s="7">
        <f t="shared" si="66"/>
        <v>10</v>
      </c>
      <c r="AX145" s="7"/>
      <c r="AY145" s="7"/>
      <c r="AZ145" s="7"/>
      <c r="BA145" s="7"/>
      <c r="BB145" s="7"/>
      <c r="BC145" s="7"/>
      <c r="BD145" s="7"/>
      <c r="BE145" s="7"/>
      <c r="BF145" s="7"/>
      <c r="BG145" s="8"/>
      <c r="BI145" s="6"/>
      <c r="BJ145" s="7">
        <v>105</v>
      </c>
      <c r="BK145" s="7">
        <f t="shared" si="67"/>
        <v>110</v>
      </c>
      <c r="BL145" s="7"/>
      <c r="BM145" s="7"/>
      <c r="BN145" s="7"/>
      <c r="BO145" s="7"/>
      <c r="BP145" s="7"/>
      <c r="BQ145" s="7"/>
      <c r="BR145" s="7"/>
      <c r="BS145" s="7"/>
      <c r="BT145" s="7"/>
      <c r="BU145" s="8"/>
    </row>
    <row r="146" spans="1:73" x14ac:dyDescent="0.25">
      <c r="A146" t="s">
        <v>41</v>
      </c>
      <c r="B146">
        <v>26048866</v>
      </c>
      <c r="C146" s="2">
        <v>84</v>
      </c>
      <c r="D146" s="2">
        <v>49</v>
      </c>
      <c r="E146">
        <v>36</v>
      </c>
      <c r="F146" t="s">
        <v>8</v>
      </c>
      <c r="S146"/>
      <c r="T146" s="6">
        <v>10149860</v>
      </c>
      <c r="U146" s="7">
        <f>ROUND(T146,-6)</f>
        <v>10000000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8"/>
      <c r="AI146" s="6">
        <v>95</v>
      </c>
      <c r="AJ146" s="7">
        <f t="shared" si="65"/>
        <v>100</v>
      </c>
      <c r="AK146" s="7"/>
      <c r="AL146" s="7"/>
      <c r="AM146" s="7"/>
      <c r="AN146" s="7"/>
      <c r="AO146" s="7"/>
      <c r="AP146" s="7"/>
      <c r="AQ146" s="7"/>
      <c r="AR146" s="7"/>
      <c r="AS146" s="7"/>
      <c r="AT146" s="8"/>
      <c r="AV146" s="6">
        <v>83</v>
      </c>
      <c r="AW146" s="7">
        <f t="shared" si="66"/>
        <v>80</v>
      </c>
      <c r="AX146" s="7"/>
      <c r="AY146" s="7"/>
      <c r="AZ146" s="7"/>
      <c r="BA146" s="7"/>
      <c r="BB146" s="7"/>
      <c r="BC146" s="7"/>
      <c r="BD146" s="7"/>
      <c r="BE146" s="7"/>
      <c r="BF146" s="7"/>
      <c r="BG146" s="8"/>
      <c r="BI146" s="6"/>
      <c r="BJ146" s="7">
        <v>54</v>
      </c>
      <c r="BK146" s="7">
        <f t="shared" si="67"/>
        <v>50</v>
      </c>
      <c r="BL146" s="7"/>
      <c r="BM146" s="7"/>
      <c r="BN146" s="7"/>
      <c r="BO146" s="7"/>
      <c r="BP146" s="7"/>
      <c r="BQ146" s="7"/>
      <c r="BR146" s="7"/>
      <c r="BS146" s="7"/>
      <c r="BT146" s="7"/>
      <c r="BU146" s="8"/>
    </row>
    <row r="147" spans="1:73" x14ac:dyDescent="0.25">
      <c r="A147" t="s">
        <v>29</v>
      </c>
      <c r="B147">
        <v>26540057</v>
      </c>
      <c r="C147" s="2">
        <v>27</v>
      </c>
      <c r="D147" s="2">
        <v>21</v>
      </c>
      <c r="E147">
        <v>135</v>
      </c>
      <c r="F147" t="s">
        <v>5</v>
      </c>
      <c r="S147"/>
      <c r="T147" s="6">
        <v>10258066</v>
      </c>
      <c r="U147" s="7">
        <f>ROUND(T147,-6)</f>
        <v>10000000</v>
      </c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8"/>
      <c r="AI147" s="6">
        <v>23</v>
      </c>
      <c r="AJ147" s="7">
        <f t="shared" si="65"/>
        <v>20</v>
      </c>
      <c r="AK147" s="7"/>
      <c r="AL147" s="7"/>
      <c r="AM147" s="7"/>
      <c r="AN147" s="7"/>
      <c r="AO147" s="7"/>
      <c r="AP147" s="7"/>
      <c r="AQ147" s="7"/>
      <c r="AR147" s="7"/>
      <c r="AS147" s="7"/>
      <c r="AT147" s="8"/>
      <c r="AV147" s="6">
        <v>15</v>
      </c>
      <c r="AW147" s="7">
        <f t="shared" si="66"/>
        <v>20</v>
      </c>
      <c r="AX147" s="7"/>
      <c r="AY147" s="7"/>
      <c r="AZ147" s="7"/>
      <c r="BA147" s="7"/>
      <c r="BB147" s="7"/>
      <c r="BC147" s="7"/>
      <c r="BD147" s="7"/>
      <c r="BE147" s="7"/>
      <c r="BF147" s="7"/>
      <c r="BG147" s="8"/>
      <c r="BI147" s="6"/>
      <c r="BJ147" s="7">
        <v>102</v>
      </c>
      <c r="BK147" s="7">
        <f t="shared" si="67"/>
        <v>100</v>
      </c>
      <c r="BL147" s="7"/>
      <c r="BM147" s="7"/>
      <c r="BN147" s="7"/>
      <c r="BO147" s="7"/>
      <c r="BP147" s="7"/>
      <c r="BQ147" s="7"/>
      <c r="BR147" s="7"/>
      <c r="BS147" s="7"/>
      <c r="BT147" s="7"/>
      <c r="BU147" s="8"/>
    </row>
    <row r="148" spans="1:73" x14ac:dyDescent="0.25">
      <c r="A148" t="s">
        <v>11</v>
      </c>
      <c r="B148">
        <v>10380289</v>
      </c>
      <c r="C148" s="2">
        <v>100</v>
      </c>
      <c r="D148" s="2">
        <v>16</v>
      </c>
      <c r="E148">
        <v>63</v>
      </c>
      <c r="F148" t="s">
        <v>5</v>
      </c>
      <c r="S148"/>
      <c r="T148" s="6">
        <v>10276708</v>
      </c>
      <c r="U148" s="7">
        <f>ROUND(T148,-6)</f>
        <v>10000000</v>
      </c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8"/>
      <c r="AI148" s="6">
        <v>42</v>
      </c>
      <c r="AJ148" s="7">
        <f t="shared" si="65"/>
        <v>40</v>
      </c>
      <c r="AK148" s="7"/>
      <c r="AL148" s="7"/>
      <c r="AM148" s="7"/>
      <c r="AN148" s="7"/>
      <c r="AO148" s="7"/>
      <c r="AP148" s="7"/>
      <c r="AQ148" s="7"/>
      <c r="AR148" s="7"/>
      <c r="AS148" s="7"/>
      <c r="AT148" s="8"/>
      <c r="AV148" s="6">
        <v>16</v>
      </c>
      <c r="AW148" s="7">
        <f t="shared" si="66"/>
        <v>20</v>
      </c>
      <c r="AX148" s="7"/>
      <c r="AY148" s="7"/>
      <c r="AZ148" s="7"/>
      <c r="BA148" s="7"/>
      <c r="BB148" s="7"/>
      <c r="BC148" s="7"/>
      <c r="BD148" s="7"/>
      <c r="BE148" s="7"/>
      <c r="BF148" s="7"/>
      <c r="BG148" s="8"/>
      <c r="BI148" s="6"/>
      <c r="BJ148" s="7">
        <v>52</v>
      </c>
      <c r="BK148" s="7">
        <f t="shared" si="67"/>
        <v>50</v>
      </c>
      <c r="BL148" s="7"/>
      <c r="BM148" s="7"/>
      <c r="BN148" s="7"/>
      <c r="BO148" s="7"/>
      <c r="BP148" s="7"/>
      <c r="BQ148" s="7"/>
      <c r="BR148" s="7"/>
      <c r="BS148" s="7"/>
      <c r="BT148" s="7"/>
      <c r="BU148" s="8"/>
    </row>
    <row r="149" spans="1:73" x14ac:dyDescent="0.25">
      <c r="A149" t="s">
        <v>28</v>
      </c>
      <c r="B149">
        <v>19009305</v>
      </c>
      <c r="C149" s="2">
        <v>52</v>
      </c>
      <c r="D149" s="2">
        <v>19</v>
      </c>
      <c r="E149">
        <v>149</v>
      </c>
      <c r="F149" t="s">
        <v>5</v>
      </c>
      <c r="S149"/>
      <c r="T149" s="6">
        <v>10346490</v>
      </c>
      <c r="U149" s="7">
        <f>ROUND(T149,-6)</f>
        <v>10000000</v>
      </c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8"/>
      <c r="AI149" s="6">
        <v>98</v>
      </c>
      <c r="AJ149" s="7">
        <f t="shared" si="65"/>
        <v>100</v>
      </c>
      <c r="AK149" s="7"/>
      <c r="AL149" s="7"/>
      <c r="AM149" s="7"/>
      <c r="AN149" s="7"/>
      <c r="AO149" s="7"/>
      <c r="AP149" s="7"/>
      <c r="AQ149" s="7"/>
      <c r="AR149" s="7"/>
      <c r="AS149" s="7"/>
      <c r="AT149" s="8"/>
      <c r="AV149" s="6">
        <v>35</v>
      </c>
      <c r="AW149" s="7">
        <f t="shared" si="66"/>
        <v>40</v>
      </c>
      <c r="AX149" s="7"/>
      <c r="AY149" s="7"/>
      <c r="AZ149" s="7"/>
      <c r="BA149" s="7"/>
      <c r="BB149" s="7"/>
      <c r="BC149" s="7"/>
      <c r="BD149" s="7"/>
      <c r="BE149" s="7"/>
      <c r="BF149" s="7"/>
      <c r="BG149" s="8"/>
      <c r="BI149" s="6"/>
      <c r="BJ149" s="7">
        <v>118</v>
      </c>
      <c r="BK149" s="7">
        <f t="shared" si="67"/>
        <v>120</v>
      </c>
      <c r="BL149" s="7"/>
      <c r="BM149" s="7"/>
      <c r="BN149" s="7"/>
      <c r="BO149" s="7"/>
      <c r="BP149" s="7"/>
      <c r="BQ149" s="7"/>
      <c r="BR149" s="7"/>
      <c r="BS149" s="7"/>
      <c r="BT149" s="7"/>
      <c r="BU149" s="8"/>
    </row>
    <row r="150" spans="1:73" x14ac:dyDescent="0.25">
      <c r="A150" t="s">
        <v>31</v>
      </c>
      <c r="B150">
        <v>19142934</v>
      </c>
      <c r="C150" s="2">
        <v>37</v>
      </c>
      <c r="D150" s="2">
        <v>29</v>
      </c>
      <c r="E150">
        <v>33</v>
      </c>
      <c r="F150" t="s">
        <v>5</v>
      </c>
      <c r="S150"/>
      <c r="T150" s="6">
        <v>10380289</v>
      </c>
      <c r="U150" s="7">
        <f>ROUND(T150,-6)</f>
        <v>10000000</v>
      </c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8"/>
      <c r="AI150" s="6">
        <v>84</v>
      </c>
      <c r="AJ150" s="7">
        <f t="shared" si="65"/>
        <v>80</v>
      </c>
      <c r="AK150" s="7"/>
      <c r="AL150" s="7"/>
      <c r="AM150" s="7"/>
      <c r="AN150" s="7"/>
      <c r="AO150" s="7"/>
      <c r="AP150" s="7"/>
      <c r="AQ150" s="7"/>
      <c r="AR150" s="7"/>
      <c r="AS150" s="7"/>
      <c r="AT150" s="8"/>
      <c r="AV150" s="6">
        <v>49</v>
      </c>
      <c r="AW150" s="7">
        <f t="shared" si="66"/>
        <v>50</v>
      </c>
      <c r="AX150" s="7"/>
      <c r="AY150" s="7"/>
      <c r="AZ150" s="7"/>
      <c r="BA150" s="7"/>
      <c r="BB150" s="7"/>
      <c r="BC150" s="7"/>
      <c r="BD150" s="7"/>
      <c r="BE150" s="7"/>
      <c r="BF150" s="7"/>
      <c r="BG150" s="8"/>
      <c r="BI150" s="6"/>
      <c r="BJ150" s="7">
        <v>36</v>
      </c>
      <c r="BK150" s="7">
        <f t="shared" si="67"/>
        <v>40</v>
      </c>
      <c r="BL150" s="7"/>
      <c r="BM150" s="7"/>
      <c r="BN150" s="7"/>
      <c r="BO150" s="7"/>
      <c r="BP150" s="7"/>
      <c r="BQ150" s="7"/>
      <c r="BR150" s="7"/>
      <c r="BS150" s="7"/>
      <c r="BT150" s="7"/>
      <c r="BU150" s="8"/>
    </row>
    <row r="151" spans="1:73" x14ac:dyDescent="0.25">
      <c r="A151" t="s">
        <v>23</v>
      </c>
      <c r="B151">
        <v>31270285</v>
      </c>
      <c r="C151" s="2">
        <v>72</v>
      </c>
      <c r="D151" s="2">
        <v>61</v>
      </c>
      <c r="E151">
        <v>57</v>
      </c>
      <c r="F151" t="s">
        <v>5</v>
      </c>
      <c r="S151"/>
      <c r="T151" s="6">
        <v>10462353</v>
      </c>
      <c r="U151" s="7">
        <f>ROUND(T151,-6)</f>
        <v>10000000</v>
      </c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8"/>
      <c r="AI151" s="6">
        <v>27</v>
      </c>
      <c r="AJ151" s="7">
        <f t="shared" si="65"/>
        <v>30</v>
      </c>
      <c r="AK151" s="7"/>
      <c r="AL151" s="7"/>
      <c r="AM151" s="7"/>
      <c r="AN151" s="7"/>
      <c r="AO151" s="7"/>
      <c r="AP151" s="7"/>
      <c r="AQ151" s="7"/>
      <c r="AR151" s="7"/>
      <c r="AS151" s="7"/>
      <c r="AT151" s="8"/>
      <c r="AV151" s="6">
        <v>21</v>
      </c>
      <c r="AW151" s="7">
        <f t="shared" si="66"/>
        <v>20</v>
      </c>
      <c r="AX151" s="7"/>
      <c r="AY151" s="7"/>
      <c r="AZ151" s="7"/>
      <c r="BA151" s="7"/>
      <c r="BB151" s="7"/>
      <c r="BC151" s="7"/>
      <c r="BD151" s="7"/>
      <c r="BE151" s="7"/>
      <c r="BF151" s="7"/>
      <c r="BG151" s="8"/>
      <c r="BI151" s="6"/>
      <c r="BJ151" s="7">
        <v>135</v>
      </c>
      <c r="BK151" s="7">
        <f t="shared" si="67"/>
        <v>140</v>
      </c>
      <c r="BL151" s="7"/>
      <c r="BM151" s="7"/>
      <c r="BN151" s="7"/>
      <c r="BO151" s="7"/>
      <c r="BP151" s="7"/>
      <c r="BQ151" s="7"/>
      <c r="BR151" s="7"/>
      <c r="BS151" s="7"/>
      <c r="BT151" s="7"/>
      <c r="BU151" s="8"/>
    </row>
    <row r="152" spans="1:73" x14ac:dyDescent="0.25">
      <c r="A152" t="s">
        <v>27</v>
      </c>
      <c r="B152">
        <v>19903590</v>
      </c>
      <c r="C152" s="2">
        <v>51</v>
      </c>
      <c r="D152" s="2">
        <v>48</v>
      </c>
      <c r="E152">
        <v>127</v>
      </c>
      <c r="F152" t="s">
        <v>8</v>
      </c>
      <c r="S152"/>
      <c r="T152" s="6">
        <v>10468930</v>
      </c>
      <c r="U152" s="7">
        <f>ROUND(T152,-6)</f>
        <v>10000000</v>
      </c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8"/>
      <c r="AI152" s="6">
        <v>100</v>
      </c>
      <c r="AJ152" s="7">
        <f t="shared" si="65"/>
        <v>100</v>
      </c>
      <c r="AK152" s="7"/>
      <c r="AL152" s="7"/>
      <c r="AM152" s="7"/>
      <c r="AN152" s="7"/>
      <c r="AO152" s="7"/>
      <c r="AP152" s="7"/>
      <c r="AQ152" s="7"/>
      <c r="AR152" s="7"/>
      <c r="AS152" s="7"/>
      <c r="AT152" s="8"/>
      <c r="AV152" s="6">
        <v>16</v>
      </c>
      <c r="AW152" s="7">
        <f t="shared" si="66"/>
        <v>20</v>
      </c>
      <c r="AX152" s="7"/>
      <c r="AY152" s="7"/>
      <c r="AZ152" s="7"/>
      <c r="BA152" s="7"/>
      <c r="BB152" s="7"/>
      <c r="BC152" s="7"/>
      <c r="BD152" s="7"/>
      <c r="BE152" s="7"/>
      <c r="BF152" s="7"/>
      <c r="BG152" s="8"/>
      <c r="BI152" s="6"/>
      <c r="BJ152" s="7">
        <v>63</v>
      </c>
      <c r="BK152" s="7">
        <f t="shared" si="67"/>
        <v>60</v>
      </c>
      <c r="BL152" s="7"/>
      <c r="BM152" s="7"/>
      <c r="BN152" s="7"/>
      <c r="BO152" s="7"/>
      <c r="BP152" s="7"/>
      <c r="BQ152" s="7"/>
      <c r="BR152" s="7"/>
      <c r="BS152" s="7"/>
      <c r="BT152" s="7"/>
      <c r="BU152" s="8"/>
    </row>
    <row r="153" spans="1:73" x14ac:dyDescent="0.25">
      <c r="A153" t="s">
        <v>29</v>
      </c>
      <c r="B153">
        <v>17472212</v>
      </c>
      <c r="C153" s="2">
        <v>82</v>
      </c>
      <c r="D153" s="2">
        <v>19</v>
      </c>
      <c r="E153">
        <v>62</v>
      </c>
      <c r="F153" t="s">
        <v>5</v>
      </c>
      <c r="S153"/>
      <c r="T153" s="6">
        <v>10492189</v>
      </c>
      <c r="U153" s="7">
        <f>ROUND(T153,-6)</f>
        <v>10000000</v>
      </c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8"/>
      <c r="AI153" s="6">
        <v>52</v>
      </c>
      <c r="AJ153" s="7">
        <f t="shared" si="65"/>
        <v>50</v>
      </c>
      <c r="AK153" s="7"/>
      <c r="AL153" s="7"/>
      <c r="AM153" s="7"/>
      <c r="AN153" s="7"/>
      <c r="AO153" s="7"/>
      <c r="AP153" s="7"/>
      <c r="AQ153" s="7"/>
      <c r="AR153" s="7"/>
      <c r="AS153" s="7"/>
      <c r="AT153" s="8"/>
      <c r="AV153" s="6">
        <v>19</v>
      </c>
      <c r="AW153" s="7">
        <f t="shared" si="66"/>
        <v>20</v>
      </c>
      <c r="AX153" s="7"/>
      <c r="AY153" s="7"/>
      <c r="AZ153" s="7"/>
      <c r="BA153" s="7"/>
      <c r="BB153" s="7"/>
      <c r="BC153" s="7"/>
      <c r="BD153" s="7"/>
      <c r="BE153" s="7"/>
      <c r="BF153" s="7"/>
      <c r="BG153" s="8"/>
      <c r="BI153" s="6"/>
      <c r="BJ153" s="7">
        <v>149</v>
      </c>
      <c r="BK153" s="7">
        <f t="shared" si="67"/>
        <v>150</v>
      </c>
      <c r="BL153" s="7"/>
      <c r="BM153" s="7"/>
      <c r="BN153" s="7"/>
      <c r="BO153" s="7"/>
      <c r="BP153" s="7"/>
      <c r="BQ153" s="7"/>
      <c r="BR153" s="7"/>
      <c r="BS153" s="7"/>
      <c r="BT153" s="7"/>
      <c r="BU153" s="8"/>
    </row>
    <row r="154" spans="1:73" x14ac:dyDescent="0.25">
      <c r="A154" t="s">
        <v>44</v>
      </c>
      <c r="B154">
        <v>5082382</v>
      </c>
      <c r="C154" s="2">
        <v>12</v>
      </c>
      <c r="D154" s="2">
        <v>10</v>
      </c>
      <c r="E154">
        <v>102</v>
      </c>
      <c r="F154" t="s">
        <v>5</v>
      </c>
      <c r="S154"/>
      <c r="T154" s="6">
        <v>10602579</v>
      </c>
      <c r="U154" s="7">
        <f>ROUND(T154,-6)</f>
        <v>11000000</v>
      </c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8"/>
      <c r="AI154" s="6">
        <v>37</v>
      </c>
      <c r="AJ154" s="7">
        <f t="shared" si="65"/>
        <v>40</v>
      </c>
      <c r="AK154" s="7"/>
      <c r="AL154" s="7"/>
      <c r="AM154" s="7"/>
      <c r="AN154" s="7"/>
      <c r="AO154" s="7"/>
      <c r="AP154" s="7"/>
      <c r="AQ154" s="7"/>
      <c r="AR154" s="7"/>
      <c r="AS154" s="7"/>
      <c r="AT154" s="8"/>
      <c r="AV154" s="6">
        <v>29</v>
      </c>
      <c r="AW154" s="7">
        <f t="shared" si="66"/>
        <v>30</v>
      </c>
      <c r="AX154" s="7"/>
      <c r="AY154" s="7"/>
      <c r="AZ154" s="7"/>
      <c r="BA154" s="7"/>
      <c r="BB154" s="7"/>
      <c r="BC154" s="7"/>
      <c r="BD154" s="7"/>
      <c r="BE154" s="7"/>
      <c r="BF154" s="7"/>
      <c r="BG154" s="8"/>
      <c r="BI154" s="6"/>
      <c r="BJ154" s="7">
        <v>33</v>
      </c>
      <c r="BK154" s="7">
        <f t="shared" si="67"/>
        <v>30</v>
      </c>
      <c r="BL154" s="7"/>
      <c r="BM154" s="7"/>
      <c r="BN154" s="7"/>
      <c r="BO154" s="7"/>
      <c r="BP154" s="7"/>
      <c r="BQ154" s="7"/>
      <c r="BR154" s="7"/>
      <c r="BS154" s="7"/>
      <c r="BT154" s="7"/>
      <c r="BU154" s="8"/>
    </row>
    <row r="155" spans="1:73" x14ac:dyDescent="0.25">
      <c r="A155" t="s">
        <v>37</v>
      </c>
      <c r="B155">
        <v>24263893</v>
      </c>
      <c r="C155" s="2">
        <v>83</v>
      </c>
      <c r="D155" s="2">
        <v>20</v>
      </c>
      <c r="E155">
        <v>80</v>
      </c>
      <c r="F155" t="s">
        <v>5</v>
      </c>
      <c r="S155"/>
      <c r="T155" s="6">
        <v>10685088</v>
      </c>
      <c r="U155" s="7">
        <f>ROUND(T155,-6)</f>
        <v>11000000</v>
      </c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8"/>
      <c r="AI155" s="6">
        <v>72</v>
      </c>
      <c r="AJ155" s="7">
        <f t="shared" si="65"/>
        <v>70</v>
      </c>
      <c r="AK155" s="7"/>
      <c r="AL155" s="7"/>
      <c r="AM155" s="7"/>
      <c r="AN155" s="7"/>
      <c r="AO155" s="7"/>
      <c r="AP155" s="7"/>
      <c r="AQ155" s="7"/>
      <c r="AR155" s="7"/>
      <c r="AS155" s="7"/>
      <c r="AT155" s="8"/>
      <c r="AV155" s="6">
        <v>61</v>
      </c>
      <c r="AW155" s="7">
        <f t="shared" si="66"/>
        <v>60</v>
      </c>
      <c r="AX155" s="7"/>
      <c r="AY155" s="7"/>
      <c r="AZ155" s="7"/>
      <c r="BA155" s="7"/>
      <c r="BB155" s="7"/>
      <c r="BC155" s="7"/>
      <c r="BD155" s="7"/>
      <c r="BE155" s="7"/>
      <c r="BF155" s="7"/>
      <c r="BG155" s="8"/>
      <c r="BI155" s="6"/>
      <c r="BJ155" s="7">
        <v>57</v>
      </c>
      <c r="BK155" s="7">
        <f t="shared" si="67"/>
        <v>60</v>
      </c>
      <c r="BL155" s="7"/>
      <c r="BM155" s="7"/>
      <c r="BN155" s="7"/>
      <c r="BO155" s="7"/>
      <c r="BP155" s="7"/>
      <c r="BQ155" s="7"/>
      <c r="BR155" s="7"/>
      <c r="BS155" s="7"/>
      <c r="BT155" s="7"/>
      <c r="BU155" s="8"/>
    </row>
    <row r="156" spans="1:73" x14ac:dyDescent="0.25">
      <c r="A156" t="s">
        <v>20</v>
      </c>
      <c r="B156">
        <v>23777032</v>
      </c>
      <c r="C156" s="2">
        <v>87</v>
      </c>
      <c r="D156" s="2">
        <v>62</v>
      </c>
      <c r="E156">
        <v>72</v>
      </c>
      <c r="F156" t="s">
        <v>8</v>
      </c>
      <c r="S156"/>
      <c r="T156" s="6">
        <v>10741695</v>
      </c>
      <c r="U156" s="7">
        <f>ROUND(T156,-6)</f>
        <v>11000000</v>
      </c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8"/>
      <c r="AI156" s="6">
        <v>51</v>
      </c>
      <c r="AJ156" s="7">
        <f t="shared" si="65"/>
        <v>50</v>
      </c>
      <c r="AK156" s="7"/>
      <c r="AL156" s="7"/>
      <c r="AM156" s="7"/>
      <c r="AN156" s="7"/>
      <c r="AO156" s="7"/>
      <c r="AP156" s="7"/>
      <c r="AQ156" s="7"/>
      <c r="AR156" s="7"/>
      <c r="AS156" s="7"/>
      <c r="AT156" s="8"/>
      <c r="AV156" s="6">
        <v>48</v>
      </c>
      <c r="AW156" s="7">
        <f t="shared" si="66"/>
        <v>50</v>
      </c>
      <c r="AX156" s="7"/>
      <c r="AY156" s="7"/>
      <c r="AZ156" s="7"/>
      <c r="BA156" s="7"/>
      <c r="BB156" s="7"/>
      <c r="BC156" s="7"/>
      <c r="BD156" s="7"/>
      <c r="BE156" s="7"/>
      <c r="BF156" s="7"/>
      <c r="BG156" s="8"/>
      <c r="BI156" s="6"/>
      <c r="BJ156" s="7">
        <v>127</v>
      </c>
      <c r="BK156" s="7">
        <f t="shared" si="67"/>
        <v>130</v>
      </c>
      <c r="BL156" s="7"/>
      <c r="BM156" s="7"/>
      <c r="BN156" s="7"/>
      <c r="BO156" s="7"/>
      <c r="BP156" s="7"/>
      <c r="BQ156" s="7"/>
      <c r="BR156" s="7"/>
      <c r="BS156" s="7"/>
      <c r="BT156" s="7"/>
      <c r="BU156" s="8"/>
    </row>
    <row r="157" spans="1:73" x14ac:dyDescent="0.25">
      <c r="A157" t="s">
        <v>17</v>
      </c>
      <c r="B157">
        <v>18046418</v>
      </c>
      <c r="C157" s="2">
        <v>13</v>
      </c>
      <c r="D157" s="2">
        <v>12</v>
      </c>
      <c r="E157">
        <v>105</v>
      </c>
      <c r="F157" t="s">
        <v>5</v>
      </c>
      <c r="S157"/>
      <c r="T157" s="6">
        <v>10833527</v>
      </c>
      <c r="U157" s="7">
        <f>ROUND(T157,-6)</f>
        <v>11000000</v>
      </c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8"/>
      <c r="AI157" s="6">
        <v>82</v>
      </c>
      <c r="AJ157" s="7">
        <f t="shared" si="65"/>
        <v>80</v>
      </c>
      <c r="AK157" s="7"/>
      <c r="AL157" s="7"/>
      <c r="AM157" s="7"/>
      <c r="AN157" s="7"/>
      <c r="AO157" s="7"/>
      <c r="AP157" s="7"/>
      <c r="AQ157" s="7"/>
      <c r="AR157" s="7"/>
      <c r="AS157" s="7"/>
      <c r="AT157" s="8"/>
      <c r="AV157" s="6">
        <v>19</v>
      </c>
      <c r="AW157" s="7">
        <f t="shared" si="66"/>
        <v>20</v>
      </c>
      <c r="AX157" s="7"/>
      <c r="AY157" s="7"/>
      <c r="AZ157" s="7"/>
      <c r="BA157" s="7"/>
      <c r="BB157" s="7"/>
      <c r="BC157" s="7"/>
      <c r="BD157" s="7"/>
      <c r="BE157" s="7"/>
      <c r="BF157" s="7"/>
      <c r="BG157" s="8"/>
      <c r="BI157" s="6"/>
      <c r="BJ157" s="7">
        <v>62</v>
      </c>
      <c r="BK157" s="7">
        <f t="shared" si="67"/>
        <v>60</v>
      </c>
      <c r="BL157" s="7"/>
      <c r="BM157" s="7"/>
      <c r="BN157" s="7"/>
      <c r="BO157" s="7"/>
      <c r="BP157" s="7"/>
      <c r="BQ157" s="7"/>
      <c r="BR157" s="7"/>
      <c r="BS157" s="7"/>
      <c r="BT157" s="7"/>
      <c r="BU157" s="8"/>
    </row>
    <row r="158" spans="1:73" x14ac:dyDescent="0.25">
      <c r="A158" t="s">
        <v>19</v>
      </c>
      <c r="B158">
        <v>11037307</v>
      </c>
      <c r="C158" s="2">
        <v>52</v>
      </c>
      <c r="D158" s="2">
        <v>46</v>
      </c>
      <c r="E158">
        <v>124</v>
      </c>
      <c r="F158" t="s">
        <v>8</v>
      </c>
      <c r="S158"/>
      <c r="T158" s="6">
        <v>10864417</v>
      </c>
      <c r="U158" s="7">
        <f>ROUND(T158,-6)</f>
        <v>11000000</v>
      </c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8"/>
      <c r="AI158" s="6">
        <v>12</v>
      </c>
      <c r="AJ158" s="7">
        <f t="shared" si="65"/>
        <v>10</v>
      </c>
      <c r="AK158" s="7"/>
      <c r="AL158" s="7"/>
      <c r="AM158" s="7"/>
      <c r="AN158" s="7"/>
      <c r="AO158" s="7"/>
      <c r="AP158" s="7"/>
      <c r="AQ158" s="7"/>
      <c r="AR158" s="7"/>
      <c r="AS158" s="7"/>
      <c r="AT158" s="8"/>
      <c r="AV158" s="6">
        <v>10</v>
      </c>
      <c r="AW158" s="7">
        <f t="shared" si="66"/>
        <v>10</v>
      </c>
      <c r="AX158" s="7"/>
      <c r="AY158" s="7"/>
      <c r="AZ158" s="7"/>
      <c r="BA158" s="7"/>
      <c r="BB158" s="7"/>
      <c r="BC158" s="7"/>
      <c r="BD158" s="7"/>
      <c r="BE158" s="7"/>
      <c r="BF158" s="7"/>
      <c r="BG158" s="8"/>
      <c r="BI158" s="6"/>
      <c r="BJ158" s="7">
        <v>102</v>
      </c>
      <c r="BK158" s="7">
        <f t="shared" si="67"/>
        <v>100</v>
      </c>
      <c r="BL158" s="7"/>
      <c r="BM158" s="7"/>
      <c r="BN158" s="7"/>
      <c r="BO158" s="7"/>
      <c r="BP158" s="7"/>
      <c r="BQ158" s="7"/>
      <c r="BR158" s="7"/>
      <c r="BS158" s="7"/>
      <c r="BT158" s="7"/>
      <c r="BU158" s="8"/>
    </row>
    <row r="159" spans="1:73" x14ac:dyDescent="0.25">
      <c r="A159" t="s">
        <v>14</v>
      </c>
      <c r="B159">
        <v>9187352</v>
      </c>
      <c r="C159" s="2">
        <v>31</v>
      </c>
      <c r="D159" s="2">
        <v>3</v>
      </c>
      <c r="E159">
        <v>59</v>
      </c>
      <c r="F159" t="s">
        <v>8</v>
      </c>
      <c r="S159"/>
      <c r="T159" s="6">
        <v>10925749</v>
      </c>
      <c r="U159" s="7">
        <f>ROUND(T159,-6)</f>
        <v>11000000</v>
      </c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8"/>
      <c r="AI159" s="6">
        <v>83</v>
      </c>
      <c r="AJ159" s="7">
        <f t="shared" si="65"/>
        <v>80</v>
      </c>
      <c r="AK159" s="7"/>
      <c r="AL159" s="7"/>
      <c r="AM159" s="7"/>
      <c r="AN159" s="7"/>
      <c r="AO159" s="7"/>
      <c r="AP159" s="7"/>
      <c r="AQ159" s="7"/>
      <c r="AR159" s="7"/>
      <c r="AS159" s="7"/>
      <c r="AT159" s="8"/>
      <c r="AV159" s="6">
        <v>20</v>
      </c>
      <c r="AW159" s="7">
        <f t="shared" si="66"/>
        <v>20</v>
      </c>
      <c r="AX159" s="7"/>
      <c r="AY159" s="7"/>
      <c r="AZ159" s="7"/>
      <c r="BA159" s="7"/>
      <c r="BB159" s="7"/>
      <c r="BC159" s="7"/>
      <c r="BD159" s="7"/>
      <c r="BE159" s="7"/>
      <c r="BF159" s="7"/>
      <c r="BG159" s="8"/>
      <c r="BI159" s="6"/>
      <c r="BJ159" s="7">
        <v>80</v>
      </c>
      <c r="BK159" s="7">
        <f t="shared" si="67"/>
        <v>80</v>
      </c>
      <c r="BL159" s="7"/>
      <c r="BM159" s="7"/>
      <c r="BN159" s="7"/>
      <c r="BO159" s="7"/>
      <c r="BP159" s="7"/>
      <c r="BQ159" s="7"/>
      <c r="BR159" s="7"/>
      <c r="BS159" s="7"/>
      <c r="BT159" s="7"/>
      <c r="BU159" s="8"/>
    </row>
    <row r="160" spans="1:73" x14ac:dyDescent="0.25">
      <c r="A160" t="s">
        <v>9</v>
      </c>
      <c r="B160">
        <v>26439960</v>
      </c>
      <c r="C160" s="2">
        <v>47</v>
      </c>
      <c r="D160" s="2">
        <v>3</v>
      </c>
      <c r="E160">
        <v>61</v>
      </c>
      <c r="F160" t="s">
        <v>8</v>
      </c>
      <c r="S160"/>
      <c r="T160" s="6">
        <v>10938301</v>
      </c>
      <c r="U160" s="7">
        <f>ROUND(T160,-6)</f>
        <v>11000000</v>
      </c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8"/>
      <c r="AI160" s="6">
        <v>87</v>
      </c>
      <c r="AJ160" s="7">
        <f t="shared" si="65"/>
        <v>90</v>
      </c>
      <c r="AK160" s="7"/>
      <c r="AL160" s="7"/>
      <c r="AM160" s="7"/>
      <c r="AN160" s="7"/>
      <c r="AO160" s="7"/>
      <c r="AP160" s="7"/>
      <c r="AQ160" s="7"/>
      <c r="AR160" s="7"/>
      <c r="AS160" s="7"/>
      <c r="AT160" s="8"/>
      <c r="AV160" s="6">
        <v>62</v>
      </c>
      <c r="AW160" s="7">
        <f t="shared" si="66"/>
        <v>60</v>
      </c>
      <c r="AX160" s="7"/>
      <c r="AY160" s="7"/>
      <c r="AZ160" s="7"/>
      <c r="BA160" s="7"/>
      <c r="BB160" s="7"/>
      <c r="BC160" s="7"/>
      <c r="BD160" s="7"/>
      <c r="BE160" s="7"/>
      <c r="BF160" s="7"/>
      <c r="BG160" s="8"/>
      <c r="BI160" s="6"/>
      <c r="BJ160" s="7">
        <v>72</v>
      </c>
      <c r="BK160" s="7">
        <f t="shared" si="67"/>
        <v>70</v>
      </c>
      <c r="BL160" s="7"/>
      <c r="BM160" s="7"/>
      <c r="BN160" s="7"/>
      <c r="BO160" s="7"/>
      <c r="BP160" s="7"/>
      <c r="BQ160" s="7"/>
      <c r="BR160" s="7"/>
      <c r="BS160" s="7"/>
      <c r="BT160" s="7"/>
      <c r="BU160" s="8"/>
    </row>
    <row r="161" spans="1:73" x14ac:dyDescent="0.25">
      <c r="A161" t="s">
        <v>28</v>
      </c>
      <c r="B161">
        <v>4304675</v>
      </c>
      <c r="C161" s="2">
        <v>52</v>
      </c>
      <c r="D161" s="2">
        <v>11</v>
      </c>
      <c r="E161">
        <v>56</v>
      </c>
      <c r="F161" t="s">
        <v>8</v>
      </c>
      <c r="S161"/>
      <c r="T161" s="6">
        <v>10996733</v>
      </c>
      <c r="U161" s="7">
        <f>ROUND(T161,-6)</f>
        <v>11000000</v>
      </c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8"/>
      <c r="AI161" s="6">
        <v>13</v>
      </c>
      <c r="AJ161" s="7">
        <f t="shared" si="65"/>
        <v>10</v>
      </c>
      <c r="AK161" s="7"/>
      <c r="AL161" s="7"/>
      <c r="AM161" s="7"/>
      <c r="AN161" s="7"/>
      <c r="AO161" s="7"/>
      <c r="AP161" s="7"/>
      <c r="AQ161" s="7"/>
      <c r="AR161" s="7"/>
      <c r="AS161" s="7"/>
      <c r="AT161" s="8"/>
      <c r="AV161" s="6">
        <v>12</v>
      </c>
      <c r="AW161" s="7">
        <f t="shared" si="66"/>
        <v>10</v>
      </c>
      <c r="AX161" s="7"/>
      <c r="AY161" s="7"/>
      <c r="AZ161" s="7"/>
      <c r="BA161" s="7"/>
      <c r="BB161" s="7"/>
      <c r="BC161" s="7"/>
      <c r="BD161" s="7"/>
      <c r="BE161" s="7"/>
      <c r="BF161" s="7"/>
      <c r="BG161" s="8"/>
      <c r="BI161" s="6"/>
      <c r="BJ161" s="7">
        <v>105</v>
      </c>
      <c r="BK161" s="7">
        <f t="shared" si="67"/>
        <v>110</v>
      </c>
      <c r="BL161" s="7"/>
      <c r="BM161" s="7"/>
      <c r="BN161" s="7"/>
      <c r="BO161" s="7"/>
      <c r="BP161" s="7"/>
      <c r="BQ161" s="7"/>
      <c r="BR161" s="7"/>
      <c r="BS161" s="7"/>
      <c r="BT161" s="7"/>
      <c r="BU161" s="8"/>
    </row>
    <row r="162" spans="1:73" x14ac:dyDescent="0.25">
      <c r="A162" t="s">
        <v>28</v>
      </c>
      <c r="B162">
        <v>13276401</v>
      </c>
      <c r="C162" s="2">
        <v>95</v>
      </c>
      <c r="D162" s="2">
        <v>17</v>
      </c>
      <c r="E162">
        <v>41</v>
      </c>
      <c r="F162" t="s">
        <v>8</v>
      </c>
      <c r="S162"/>
      <c r="T162" s="6">
        <v>11028894</v>
      </c>
      <c r="U162" s="7">
        <f>ROUND(T162,-6)</f>
        <v>11000000</v>
      </c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8"/>
      <c r="AI162" s="6">
        <v>52</v>
      </c>
      <c r="AJ162" s="7">
        <f t="shared" si="65"/>
        <v>50</v>
      </c>
      <c r="AK162" s="7"/>
      <c r="AL162" s="7"/>
      <c r="AM162" s="7"/>
      <c r="AN162" s="7"/>
      <c r="AO162" s="7"/>
      <c r="AP162" s="7"/>
      <c r="AQ162" s="7"/>
      <c r="AR162" s="7"/>
      <c r="AS162" s="7"/>
      <c r="AT162" s="8"/>
      <c r="AV162" s="6">
        <v>46</v>
      </c>
      <c r="AW162" s="7">
        <f t="shared" si="66"/>
        <v>50</v>
      </c>
      <c r="AX162" s="7"/>
      <c r="AY162" s="7"/>
      <c r="AZ162" s="7"/>
      <c r="BA162" s="7"/>
      <c r="BB162" s="7"/>
      <c r="BC162" s="7"/>
      <c r="BD162" s="7"/>
      <c r="BE162" s="7"/>
      <c r="BF162" s="7"/>
      <c r="BG162" s="8"/>
      <c r="BI162" s="6"/>
      <c r="BJ162" s="7">
        <v>124</v>
      </c>
      <c r="BK162" s="7">
        <f t="shared" si="67"/>
        <v>120</v>
      </c>
      <c r="BL162" s="7"/>
      <c r="BM162" s="7"/>
      <c r="BN162" s="7"/>
      <c r="BO162" s="7"/>
      <c r="BP162" s="7"/>
      <c r="BQ162" s="7"/>
      <c r="BR162" s="7"/>
      <c r="BS162" s="7"/>
      <c r="BT162" s="7"/>
      <c r="BU162" s="8"/>
    </row>
    <row r="163" spans="1:73" x14ac:dyDescent="0.25">
      <c r="A163" t="s">
        <v>7</v>
      </c>
      <c r="B163">
        <v>27263127</v>
      </c>
      <c r="C163" s="2">
        <v>82</v>
      </c>
      <c r="D163" s="2">
        <v>24</v>
      </c>
      <c r="E163">
        <v>73</v>
      </c>
      <c r="F163" t="s">
        <v>5</v>
      </c>
      <c r="S163"/>
      <c r="T163" s="6">
        <v>11037307</v>
      </c>
      <c r="U163" s="7">
        <f>ROUND(T163,-6)</f>
        <v>11000000</v>
      </c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8"/>
      <c r="AI163" s="6">
        <v>31</v>
      </c>
      <c r="AJ163" s="7">
        <f t="shared" si="65"/>
        <v>30</v>
      </c>
      <c r="AK163" s="7"/>
      <c r="AL163" s="7"/>
      <c r="AM163" s="7"/>
      <c r="AN163" s="7"/>
      <c r="AO163" s="7"/>
      <c r="AP163" s="7"/>
      <c r="AQ163" s="7"/>
      <c r="AR163" s="7"/>
      <c r="AS163" s="7"/>
      <c r="AT163" s="8"/>
      <c r="AV163" s="6">
        <v>3</v>
      </c>
      <c r="AW163" s="7">
        <f t="shared" si="66"/>
        <v>0</v>
      </c>
      <c r="AX163" s="7"/>
      <c r="AY163" s="7"/>
      <c r="AZ163" s="7"/>
      <c r="BA163" s="7"/>
      <c r="BB163" s="7"/>
      <c r="BC163" s="7"/>
      <c r="BD163" s="7"/>
      <c r="BE163" s="7"/>
      <c r="BF163" s="7"/>
      <c r="BG163" s="8"/>
      <c r="BI163" s="6"/>
      <c r="BJ163" s="7">
        <v>59</v>
      </c>
      <c r="BK163" s="7">
        <f t="shared" si="67"/>
        <v>60</v>
      </c>
      <c r="BL163" s="7"/>
      <c r="BM163" s="7"/>
      <c r="BN163" s="7"/>
      <c r="BO163" s="7"/>
      <c r="BP163" s="7"/>
      <c r="BQ163" s="7"/>
      <c r="BR163" s="7"/>
      <c r="BS163" s="7"/>
      <c r="BT163" s="7"/>
      <c r="BU163" s="8"/>
    </row>
    <row r="164" spans="1:73" x14ac:dyDescent="0.25">
      <c r="A164" t="s">
        <v>24</v>
      </c>
      <c r="B164">
        <v>30891831</v>
      </c>
      <c r="C164" s="2">
        <v>83</v>
      </c>
      <c r="D164" s="2">
        <v>58</v>
      </c>
      <c r="E164">
        <v>65</v>
      </c>
      <c r="F164" t="s">
        <v>8</v>
      </c>
      <c r="S164"/>
      <c r="T164" s="6">
        <v>11083423</v>
      </c>
      <c r="U164" s="7">
        <f>ROUND(T164,-6)</f>
        <v>11000000</v>
      </c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8"/>
      <c r="AI164" s="6">
        <v>47</v>
      </c>
      <c r="AJ164" s="7">
        <f t="shared" si="65"/>
        <v>50</v>
      </c>
      <c r="AK164" s="7"/>
      <c r="AL164" s="7"/>
      <c r="AM164" s="7"/>
      <c r="AN164" s="7"/>
      <c r="AO164" s="7"/>
      <c r="AP164" s="7"/>
      <c r="AQ164" s="7"/>
      <c r="AR164" s="7"/>
      <c r="AS164" s="7"/>
      <c r="AT164" s="8"/>
      <c r="AV164" s="6">
        <v>3</v>
      </c>
      <c r="AW164" s="7">
        <f t="shared" si="66"/>
        <v>0</v>
      </c>
      <c r="AX164" s="7"/>
      <c r="AY164" s="7"/>
      <c r="AZ164" s="7"/>
      <c r="BA164" s="7"/>
      <c r="BB164" s="7"/>
      <c r="BC164" s="7"/>
      <c r="BD164" s="7"/>
      <c r="BE164" s="7"/>
      <c r="BF164" s="7"/>
      <c r="BG164" s="8"/>
      <c r="BI164" s="6"/>
      <c r="BJ164" s="7">
        <v>61</v>
      </c>
      <c r="BK164" s="7">
        <f t="shared" si="67"/>
        <v>60</v>
      </c>
      <c r="BL164" s="7"/>
      <c r="BM164" s="7"/>
      <c r="BN164" s="7"/>
      <c r="BO164" s="7"/>
      <c r="BP164" s="7"/>
      <c r="BQ164" s="7"/>
      <c r="BR164" s="7"/>
      <c r="BS164" s="7"/>
      <c r="BT164" s="7"/>
      <c r="BU164" s="8"/>
    </row>
    <row r="165" spans="1:73" x14ac:dyDescent="0.25">
      <c r="A165" t="s">
        <v>18</v>
      </c>
      <c r="B165">
        <v>19338589</v>
      </c>
      <c r="C165" s="2">
        <v>64</v>
      </c>
      <c r="D165" s="2">
        <v>57</v>
      </c>
      <c r="E165">
        <v>96</v>
      </c>
      <c r="F165" t="s">
        <v>5</v>
      </c>
      <c r="S165"/>
      <c r="T165" s="6">
        <v>11182852</v>
      </c>
      <c r="U165" s="7">
        <f>ROUND(T165,-6)</f>
        <v>11000000</v>
      </c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8"/>
      <c r="AI165" s="6">
        <v>52</v>
      </c>
      <c r="AJ165" s="7">
        <f t="shared" si="65"/>
        <v>50</v>
      </c>
      <c r="AK165" s="7"/>
      <c r="AL165" s="7"/>
      <c r="AM165" s="7"/>
      <c r="AN165" s="7"/>
      <c r="AO165" s="7"/>
      <c r="AP165" s="7"/>
      <c r="AQ165" s="7"/>
      <c r="AR165" s="7"/>
      <c r="AS165" s="7"/>
      <c r="AT165" s="8"/>
      <c r="AV165" s="6">
        <v>11</v>
      </c>
      <c r="AW165" s="7">
        <f t="shared" si="66"/>
        <v>10</v>
      </c>
      <c r="AX165" s="7"/>
      <c r="AY165" s="7"/>
      <c r="AZ165" s="7"/>
      <c r="BA165" s="7"/>
      <c r="BB165" s="7"/>
      <c r="BC165" s="7"/>
      <c r="BD165" s="7"/>
      <c r="BE165" s="7"/>
      <c r="BF165" s="7"/>
      <c r="BG165" s="8"/>
      <c r="BI165" s="6"/>
      <c r="BJ165" s="7">
        <v>56</v>
      </c>
      <c r="BK165" s="7">
        <f t="shared" si="67"/>
        <v>60</v>
      </c>
      <c r="BL165" s="7"/>
      <c r="BM165" s="7"/>
      <c r="BN165" s="7"/>
      <c r="BO165" s="7"/>
      <c r="BP165" s="7"/>
      <c r="BQ165" s="7"/>
      <c r="BR165" s="7"/>
      <c r="BS165" s="7"/>
      <c r="BT165" s="7"/>
      <c r="BU165" s="8"/>
    </row>
    <row r="166" spans="1:73" x14ac:dyDescent="0.25">
      <c r="A166" t="s">
        <v>16</v>
      </c>
      <c r="B166">
        <v>5311282</v>
      </c>
      <c r="C166" s="2">
        <v>38</v>
      </c>
      <c r="D166" s="2">
        <v>6</v>
      </c>
      <c r="E166">
        <v>79</v>
      </c>
      <c r="F166" t="s">
        <v>5</v>
      </c>
      <c r="S166"/>
      <c r="T166" s="6">
        <v>11304893</v>
      </c>
      <c r="U166" s="7">
        <f>ROUND(T166,-6)</f>
        <v>11000000</v>
      </c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8"/>
      <c r="AI166" s="6">
        <v>95</v>
      </c>
      <c r="AJ166" s="7">
        <f t="shared" si="65"/>
        <v>100</v>
      </c>
      <c r="AK166" s="7"/>
      <c r="AL166" s="7"/>
      <c r="AM166" s="7"/>
      <c r="AN166" s="7"/>
      <c r="AO166" s="7"/>
      <c r="AP166" s="7"/>
      <c r="AQ166" s="7"/>
      <c r="AR166" s="7"/>
      <c r="AS166" s="7"/>
      <c r="AT166" s="8"/>
      <c r="AV166" s="6">
        <v>17</v>
      </c>
      <c r="AW166" s="7">
        <f t="shared" si="66"/>
        <v>20</v>
      </c>
      <c r="AX166" s="7"/>
      <c r="AY166" s="7"/>
      <c r="AZ166" s="7"/>
      <c r="BA166" s="7"/>
      <c r="BB166" s="7"/>
      <c r="BC166" s="7"/>
      <c r="BD166" s="7"/>
      <c r="BE166" s="7"/>
      <c r="BF166" s="7"/>
      <c r="BG166" s="8"/>
      <c r="BI166" s="6"/>
      <c r="BJ166" s="7">
        <v>41</v>
      </c>
      <c r="BK166" s="7">
        <f t="shared" si="67"/>
        <v>40</v>
      </c>
      <c r="BL166" s="7"/>
      <c r="BM166" s="7"/>
      <c r="BN166" s="7"/>
      <c r="BO166" s="7"/>
      <c r="BP166" s="7"/>
      <c r="BQ166" s="7"/>
      <c r="BR166" s="7"/>
      <c r="BS166" s="7"/>
      <c r="BT166" s="7"/>
      <c r="BU166" s="8"/>
    </row>
    <row r="167" spans="1:73" x14ac:dyDescent="0.25">
      <c r="A167" t="s">
        <v>13</v>
      </c>
      <c r="B167">
        <v>10938301</v>
      </c>
      <c r="C167" s="2">
        <v>99</v>
      </c>
      <c r="D167" s="2">
        <v>58</v>
      </c>
      <c r="E167">
        <v>88</v>
      </c>
      <c r="F167" t="s">
        <v>8</v>
      </c>
      <c r="S167"/>
      <c r="T167" s="6">
        <v>11620110</v>
      </c>
      <c r="U167" s="7">
        <f>ROUND(T167,-6)</f>
        <v>12000000</v>
      </c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8"/>
      <c r="AI167" s="6">
        <v>82</v>
      </c>
      <c r="AJ167" s="7">
        <f t="shared" si="65"/>
        <v>80</v>
      </c>
      <c r="AK167" s="7"/>
      <c r="AL167" s="7"/>
      <c r="AM167" s="7"/>
      <c r="AN167" s="7"/>
      <c r="AO167" s="7"/>
      <c r="AP167" s="7"/>
      <c r="AQ167" s="7"/>
      <c r="AR167" s="7"/>
      <c r="AS167" s="7"/>
      <c r="AT167" s="8"/>
      <c r="AV167" s="6">
        <v>24</v>
      </c>
      <c r="AW167" s="7">
        <f t="shared" si="66"/>
        <v>20</v>
      </c>
      <c r="AX167" s="7"/>
      <c r="AY167" s="7"/>
      <c r="AZ167" s="7"/>
      <c r="BA167" s="7"/>
      <c r="BB167" s="7"/>
      <c r="BC167" s="7"/>
      <c r="BD167" s="7"/>
      <c r="BE167" s="7"/>
      <c r="BF167" s="7"/>
      <c r="BG167" s="8"/>
      <c r="BI167" s="6"/>
      <c r="BJ167" s="7">
        <v>73</v>
      </c>
      <c r="BK167" s="7">
        <f t="shared" si="67"/>
        <v>70</v>
      </c>
      <c r="BL167" s="7"/>
      <c r="BM167" s="7"/>
      <c r="BN167" s="7"/>
      <c r="BO167" s="7"/>
      <c r="BP167" s="7"/>
      <c r="BQ167" s="7"/>
      <c r="BR167" s="7"/>
      <c r="BS167" s="7"/>
      <c r="BT167" s="7"/>
      <c r="BU167" s="8"/>
    </row>
    <row r="168" spans="1:73" x14ac:dyDescent="0.25">
      <c r="A168" t="s">
        <v>41</v>
      </c>
      <c r="B168">
        <v>6603858</v>
      </c>
      <c r="C168" s="2">
        <v>97</v>
      </c>
      <c r="D168" s="2">
        <v>51</v>
      </c>
      <c r="E168">
        <v>91</v>
      </c>
      <c r="F168" t="s">
        <v>5</v>
      </c>
      <c r="S168"/>
      <c r="T168" s="6">
        <v>11632739</v>
      </c>
      <c r="U168" s="7">
        <f>ROUND(T168,-6)</f>
        <v>12000000</v>
      </c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8"/>
      <c r="AI168" s="6">
        <v>83</v>
      </c>
      <c r="AJ168" s="7">
        <f t="shared" si="65"/>
        <v>80</v>
      </c>
      <c r="AK168" s="7"/>
      <c r="AL168" s="7"/>
      <c r="AM168" s="7"/>
      <c r="AN168" s="7"/>
      <c r="AO168" s="7"/>
      <c r="AP168" s="7"/>
      <c r="AQ168" s="7"/>
      <c r="AR168" s="7"/>
      <c r="AS168" s="7"/>
      <c r="AT168" s="8"/>
      <c r="AV168" s="6">
        <v>58</v>
      </c>
      <c r="AW168" s="7">
        <f t="shared" si="66"/>
        <v>60</v>
      </c>
      <c r="AX168" s="7"/>
      <c r="AY168" s="7"/>
      <c r="AZ168" s="7"/>
      <c r="BA168" s="7"/>
      <c r="BB168" s="7"/>
      <c r="BC168" s="7"/>
      <c r="BD168" s="7"/>
      <c r="BE168" s="7"/>
      <c r="BF168" s="7"/>
      <c r="BG168" s="8"/>
      <c r="BI168" s="6"/>
      <c r="BJ168" s="7">
        <v>65</v>
      </c>
      <c r="BK168" s="7">
        <f t="shared" si="67"/>
        <v>70</v>
      </c>
      <c r="BL168" s="7"/>
      <c r="BM168" s="7"/>
      <c r="BN168" s="7"/>
      <c r="BO168" s="7"/>
      <c r="BP168" s="7"/>
      <c r="BQ168" s="7"/>
      <c r="BR168" s="7"/>
      <c r="BS168" s="7"/>
      <c r="BT168" s="7"/>
      <c r="BU168" s="8"/>
    </row>
    <row r="169" spans="1:73" x14ac:dyDescent="0.25">
      <c r="A169" t="s">
        <v>23</v>
      </c>
      <c r="B169">
        <v>27574803</v>
      </c>
      <c r="C169" s="2">
        <v>53</v>
      </c>
      <c r="D169" s="2">
        <v>26</v>
      </c>
      <c r="E169">
        <v>74</v>
      </c>
      <c r="F169" t="s">
        <v>8</v>
      </c>
      <c r="S169"/>
      <c r="T169" s="6">
        <v>11747217</v>
      </c>
      <c r="U169" s="7">
        <f>ROUND(T169,-6)</f>
        <v>12000000</v>
      </c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8"/>
      <c r="AI169" s="6">
        <v>64</v>
      </c>
      <c r="AJ169" s="7">
        <f t="shared" si="65"/>
        <v>60</v>
      </c>
      <c r="AK169" s="7"/>
      <c r="AL169" s="7"/>
      <c r="AM169" s="7"/>
      <c r="AN169" s="7"/>
      <c r="AO169" s="7"/>
      <c r="AP169" s="7"/>
      <c r="AQ169" s="7"/>
      <c r="AR169" s="7"/>
      <c r="AS169" s="7"/>
      <c r="AT169" s="8"/>
      <c r="AV169" s="6">
        <v>57</v>
      </c>
      <c r="AW169" s="7">
        <f t="shared" si="66"/>
        <v>60</v>
      </c>
      <c r="AX169" s="7"/>
      <c r="AY169" s="7"/>
      <c r="AZ169" s="7"/>
      <c r="BA169" s="7"/>
      <c r="BB169" s="7"/>
      <c r="BC169" s="7"/>
      <c r="BD169" s="7"/>
      <c r="BE169" s="7"/>
      <c r="BF169" s="7"/>
      <c r="BG169" s="8"/>
      <c r="BI169" s="6"/>
      <c r="BJ169" s="7">
        <v>96</v>
      </c>
      <c r="BK169" s="7">
        <f t="shared" si="67"/>
        <v>100</v>
      </c>
      <c r="BL169" s="7"/>
      <c r="BM169" s="7"/>
      <c r="BN169" s="7"/>
      <c r="BO169" s="7"/>
      <c r="BP169" s="7"/>
      <c r="BQ169" s="7"/>
      <c r="BR169" s="7"/>
      <c r="BS169" s="7"/>
      <c r="BT169" s="7"/>
      <c r="BU169" s="8"/>
    </row>
    <row r="170" spans="1:73" x14ac:dyDescent="0.25">
      <c r="A170" t="s">
        <v>31</v>
      </c>
      <c r="B170">
        <v>8303224</v>
      </c>
      <c r="C170" s="2">
        <v>74</v>
      </c>
      <c r="D170" s="2">
        <v>60</v>
      </c>
      <c r="E170">
        <v>41</v>
      </c>
      <c r="F170" t="s">
        <v>8</v>
      </c>
      <c r="S170"/>
      <c r="T170" s="6">
        <v>11804287</v>
      </c>
      <c r="U170" s="7">
        <f>ROUND(T170,-6)</f>
        <v>12000000</v>
      </c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8"/>
      <c r="AI170" s="6">
        <v>38</v>
      </c>
      <c r="AJ170" s="7">
        <f t="shared" si="65"/>
        <v>40</v>
      </c>
      <c r="AK170" s="7"/>
      <c r="AL170" s="7"/>
      <c r="AM170" s="7"/>
      <c r="AN170" s="7"/>
      <c r="AO170" s="7"/>
      <c r="AP170" s="7"/>
      <c r="AQ170" s="7"/>
      <c r="AR170" s="7"/>
      <c r="AS170" s="7"/>
      <c r="AT170" s="8"/>
      <c r="AV170" s="6">
        <v>6</v>
      </c>
      <c r="AW170" s="7">
        <f t="shared" si="66"/>
        <v>10</v>
      </c>
      <c r="AX170" s="7"/>
      <c r="AY170" s="7"/>
      <c r="AZ170" s="7"/>
      <c r="BA170" s="7"/>
      <c r="BB170" s="7"/>
      <c r="BC170" s="7"/>
      <c r="BD170" s="7"/>
      <c r="BE170" s="7"/>
      <c r="BF170" s="7"/>
      <c r="BG170" s="8"/>
      <c r="BI170" s="6"/>
      <c r="BJ170" s="7">
        <v>79</v>
      </c>
      <c r="BK170" s="7">
        <f t="shared" si="67"/>
        <v>80</v>
      </c>
      <c r="BL170" s="7"/>
      <c r="BM170" s="7"/>
      <c r="BN170" s="7"/>
      <c r="BO170" s="7"/>
      <c r="BP170" s="7"/>
      <c r="BQ170" s="7"/>
      <c r="BR170" s="7"/>
      <c r="BS170" s="7"/>
      <c r="BT170" s="7"/>
      <c r="BU170" s="8"/>
    </row>
    <row r="171" spans="1:73" x14ac:dyDescent="0.25">
      <c r="A171" t="s">
        <v>28</v>
      </c>
      <c r="B171">
        <v>27948913</v>
      </c>
      <c r="C171" s="2">
        <v>91</v>
      </c>
      <c r="D171" s="2">
        <v>58</v>
      </c>
      <c r="E171">
        <v>110</v>
      </c>
      <c r="F171" t="s">
        <v>8</v>
      </c>
      <c r="S171"/>
      <c r="T171" s="6">
        <v>11808233</v>
      </c>
      <c r="U171" s="7">
        <f>ROUND(T171,-6)</f>
        <v>12000000</v>
      </c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8"/>
      <c r="AI171" s="6">
        <v>99</v>
      </c>
      <c r="AJ171" s="7">
        <f t="shared" si="65"/>
        <v>100</v>
      </c>
      <c r="AK171" s="7"/>
      <c r="AL171" s="7"/>
      <c r="AM171" s="7"/>
      <c r="AN171" s="7"/>
      <c r="AO171" s="7"/>
      <c r="AP171" s="7"/>
      <c r="AQ171" s="7"/>
      <c r="AR171" s="7"/>
      <c r="AS171" s="7"/>
      <c r="AT171" s="8"/>
      <c r="AV171" s="6">
        <v>58</v>
      </c>
      <c r="AW171" s="7">
        <f t="shared" si="66"/>
        <v>60</v>
      </c>
      <c r="AX171" s="7"/>
      <c r="AY171" s="7"/>
      <c r="AZ171" s="7"/>
      <c r="BA171" s="7"/>
      <c r="BB171" s="7"/>
      <c r="BC171" s="7"/>
      <c r="BD171" s="7"/>
      <c r="BE171" s="7"/>
      <c r="BF171" s="7"/>
      <c r="BG171" s="8"/>
      <c r="BI171" s="6"/>
      <c r="BJ171" s="7">
        <v>88</v>
      </c>
      <c r="BK171" s="7">
        <f t="shared" si="67"/>
        <v>90</v>
      </c>
      <c r="BL171" s="7"/>
      <c r="BM171" s="7"/>
      <c r="BN171" s="7"/>
      <c r="BO171" s="7"/>
      <c r="BP171" s="7"/>
      <c r="BQ171" s="7"/>
      <c r="BR171" s="7"/>
      <c r="BS171" s="7"/>
      <c r="BT171" s="7"/>
      <c r="BU171" s="8"/>
    </row>
    <row r="172" spans="1:73" x14ac:dyDescent="0.25">
      <c r="A172" t="s">
        <v>17</v>
      </c>
      <c r="B172">
        <v>14759065</v>
      </c>
      <c r="C172" s="2">
        <v>43</v>
      </c>
      <c r="D172" s="2">
        <v>19</v>
      </c>
      <c r="E172">
        <v>107</v>
      </c>
      <c r="F172" t="s">
        <v>8</v>
      </c>
      <c r="S172"/>
      <c r="T172" s="6">
        <v>11823304</v>
      </c>
      <c r="U172" s="7">
        <f>ROUND(T172,-6)</f>
        <v>12000000</v>
      </c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8"/>
      <c r="AI172" s="6">
        <v>97</v>
      </c>
      <c r="AJ172" s="7">
        <f t="shared" si="65"/>
        <v>100</v>
      </c>
      <c r="AK172" s="7"/>
      <c r="AL172" s="7"/>
      <c r="AM172" s="7"/>
      <c r="AN172" s="7"/>
      <c r="AO172" s="7"/>
      <c r="AP172" s="7"/>
      <c r="AQ172" s="7"/>
      <c r="AR172" s="7"/>
      <c r="AS172" s="7"/>
      <c r="AT172" s="8"/>
      <c r="AV172" s="6">
        <v>51</v>
      </c>
      <c r="AW172" s="7">
        <f t="shared" si="66"/>
        <v>50</v>
      </c>
      <c r="AX172" s="7"/>
      <c r="AY172" s="7"/>
      <c r="AZ172" s="7"/>
      <c r="BA172" s="7"/>
      <c r="BB172" s="7"/>
      <c r="BC172" s="7"/>
      <c r="BD172" s="7"/>
      <c r="BE172" s="7"/>
      <c r="BF172" s="7"/>
      <c r="BG172" s="8"/>
      <c r="BI172" s="6"/>
      <c r="BJ172" s="7">
        <v>91</v>
      </c>
      <c r="BK172" s="7">
        <f t="shared" si="67"/>
        <v>90</v>
      </c>
      <c r="BL172" s="7"/>
      <c r="BM172" s="7"/>
      <c r="BN172" s="7"/>
      <c r="BO172" s="7"/>
      <c r="BP172" s="7"/>
      <c r="BQ172" s="7"/>
      <c r="BR172" s="7"/>
      <c r="BS172" s="7"/>
      <c r="BT172" s="7"/>
      <c r="BU172" s="8"/>
    </row>
    <row r="173" spans="1:73" x14ac:dyDescent="0.25">
      <c r="A173" t="s">
        <v>30</v>
      </c>
      <c r="B173">
        <v>22747738</v>
      </c>
      <c r="C173" s="2">
        <v>45</v>
      </c>
      <c r="D173" s="2">
        <v>41</v>
      </c>
      <c r="E173">
        <v>49</v>
      </c>
      <c r="F173" t="s">
        <v>5</v>
      </c>
      <c r="S173"/>
      <c r="T173" s="6">
        <v>11916425</v>
      </c>
      <c r="U173" s="7">
        <f>ROUND(T173,-6)</f>
        <v>12000000</v>
      </c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8"/>
      <c r="AI173" s="6">
        <v>53</v>
      </c>
      <c r="AJ173" s="7">
        <f t="shared" si="65"/>
        <v>50</v>
      </c>
      <c r="AK173" s="7"/>
      <c r="AL173" s="7"/>
      <c r="AM173" s="7"/>
      <c r="AN173" s="7"/>
      <c r="AO173" s="7"/>
      <c r="AP173" s="7"/>
      <c r="AQ173" s="7"/>
      <c r="AR173" s="7"/>
      <c r="AS173" s="7"/>
      <c r="AT173" s="8"/>
      <c r="AV173" s="6">
        <v>26</v>
      </c>
      <c r="AW173" s="7">
        <f t="shared" si="66"/>
        <v>30</v>
      </c>
      <c r="AX173" s="7"/>
      <c r="AY173" s="7"/>
      <c r="AZ173" s="7"/>
      <c r="BA173" s="7"/>
      <c r="BB173" s="7"/>
      <c r="BC173" s="7"/>
      <c r="BD173" s="7"/>
      <c r="BE173" s="7"/>
      <c r="BF173" s="7"/>
      <c r="BG173" s="8"/>
      <c r="BI173" s="6"/>
      <c r="BJ173" s="7">
        <v>74</v>
      </c>
      <c r="BK173" s="7">
        <f t="shared" si="67"/>
        <v>70</v>
      </c>
      <c r="BL173" s="7"/>
      <c r="BM173" s="7"/>
      <c r="BN173" s="7"/>
      <c r="BO173" s="7"/>
      <c r="BP173" s="7"/>
      <c r="BQ173" s="7"/>
      <c r="BR173" s="7"/>
      <c r="BS173" s="7"/>
      <c r="BT173" s="7"/>
      <c r="BU173" s="8"/>
    </row>
    <row r="174" spans="1:73" x14ac:dyDescent="0.25">
      <c r="A174" t="s">
        <v>12</v>
      </c>
      <c r="B174">
        <v>29466089</v>
      </c>
      <c r="C174" s="2">
        <v>24</v>
      </c>
      <c r="D174" s="2">
        <v>24</v>
      </c>
      <c r="E174">
        <v>70</v>
      </c>
      <c r="F174" t="s">
        <v>8</v>
      </c>
      <c r="S174"/>
      <c r="T174" s="6">
        <v>12168378</v>
      </c>
      <c r="U174" s="7">
        <f>ROUND(T174,-6)</f>
        <v>12000000</v>
      </c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8"/>
      <c r="AI174" s="6">
        <v>74</v>
      </c>
      <c r="AJ174" s="7">
        <f t="shared" si="65"/>
        <v>70</v>
      </c>
      <c r="AK174" s="7"/>
      <c r="AL174" s="7"/>
      <c r="AM174" s="7"/>
      <c r="AN174" s="7"/>
      <c r="AO174" s="7"/>
      <c r="AP174" s="7"/>
      <c r="AQ174" s="7"/>
      <c r="AR174" s="7"/>
      <c r="AS174" s="7"/>
      <c r="AT174" s="8"/>
      <c r="AV174" s="6">
        <v>60</v>
      </c>
      <c r="AW174" s="7">
        <f t="shared" si="66"/>
        <v>60</v>
      </c>
      <c r="AX174" s="7"/>
      <c r="AY174" s="7"/>
      <c r="AZ174" s="7"/>
      <c r="BA174" s="7"/>
      <c r="BB174" s="7"/>
      <c r="BC174" s="7"/>
      <c r="BD174" s="7"/>
      <c r="BE174" s="7"/>
      <c r="BF174" s="7"/>
      <c r="BG174" s="8"/>
      <c r="BI174" s="6"/>
      <c r="BJ174" s="7">
        <v>41</v>
      </c>
      <c r="BK174" s="7">
        <f t="shared" si="67"/>
        <v>40</v>
      </c>
      <c r="BL174" s="7"/>
      <c r="BM174" s="7"/>
      <c r="BN174" s="7"/>
      <c r="BO174" s="7"/>
      <c r="BP174" s="7"/>
      <c r="BQ174" s="7"/>
      <c r="BR174" s="7"/>
      <c r="BS174" s="7"/>
      <c r="BT174" s="7"/>
      <c r="BU174" s="8"/>
    </row>
    <row r="175" spans="1:73" x14ac:dyDescent="0.25">
      <c r="A175" t="s">
        <v>26</v>
      </c>
      <c r="B175">
        <v>2830344</v>
      </c>
      <c r="C175" s="2">
        <v>57</v>
      </c>
      <c r="D175" s="2">
        <v>43</v>
      </c>
      <c r="E175">
        <v>40</v>
      </c>
      <c r="F175" t="s">
        <v>5</v>
      </c>
      <c r="S175"/>
      <c r="T175" s="6">
        <v>12183455</v>
      </c>
      <c r="U175" s="7">
        <f>ROUND(T175,-6)</f>
        <v>12000000</v>
      </c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8"/>
      <c r="AI175" s="6">
        <v>91</v>
      </c>
      <c r="AJ175" s="7">
        <f t="shared" si="65"/>
        <v>90</v>
      </c>
      <c r="AK175" s="7"/>
      <c r="AL175" s="7"/>
      <c r="AM175" s="7"/>
      <c r="AN175" s="7"/>
      <c r="AO175" s="7"/>
      <c r="AP175" s="7"/>
      <c r="AQ175" s="7"/>
      <c r="AR175" s="7"/>
      <c r="AS175" s="7"/>
      <c r="AT175" s="8"/>
      <c r="AV175" s="6">
        <v>58</v>
      </c>
      <c r="AW175" s="7">
        <f t="shared" si="66"/>
        <v>60</v>
      </c>
      <c r="AX175" s="7"/>
      <c r="AY175" s="7"/>
      <c r="AZ175" s="7"/>
      <c r="BA175" s="7"/>
      <c r="BB175" s="7"/>
      <c r="BC175" s="7"/>
      <c r="BD175" s="7"/>
      <c r="BE175" s="7"/>
      <c r="BF175" s="7"/>
      <c r="BG175" s="8"/>
      <c r="BI175" s="6"/>
      <c r="BJ175" s="7">
        <v>110</v>
      </c>
      <c r="BK175" s="7">
        <f t="shared" si="67"/>
        <v>110</v>
      </c>
      <c r="BL175" s="7"/>
      <c r="BM175" s="7"/>
      <c r="BN175" s="7"/>
      <c r="BO175" s="7"/>
      <c r="BP175" s="7"/>
      <c r="BQ175" s="7"/>
      <c r="BR175" s="7"/>
      <c r="BS175" s="7"/>
      <c r="BT175" s="7"/>
      <c r="BU175" s="8"/>
    </row>
    <row r="176" spans="1:73" x14ac:dyDescent="0.25">
      <c r="A176" t="s">
        <v>13</v>
      </c>
      <c r="B176">
        <v>30452155</v>
      </c>
      <c r="C176" s="2">
        <v>29</v>
      </c>
      <c r="D176" s="2">
        <v>12</v>
      </c>
      <c r="E176">
        <v>34</v>
      </c>
      <c r="F176" t="s">
        <v>8</v>
      </c>
      <c r="S176"/>
      <c r="T176" s="6">
        <v>12332749</v>
      </c>
      <c r="U176" s="7">
        <f>ROUND(T176,-6)</f>
        <v>12000000</v>
      </c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8"/>
      <c r="AI176" s="6">
        <v>43</v>
      </c>
      <c r="AJ176" s="7">
        <f t="shared" si="65"/>
        <v>40</v>
      </c>
      <c r="AK176" s="7"/>
      <c r="AL176" s="7"/>
      <c r="AM176" s="7"/>
      <c r="AN176" s="7"/>
      <c r="AO176" s="7"/>
      <c r="AP176" s="7"/>
      <c r="AQ176" s="7"/>
      <c r="AR176" s="7"/>
      <c r="AS176" s="7"/>
      <c r="AT176" s="8"/>
      <c r="AV176" s="6">
        <v>19</v>
      </c>
      <c r="AW176" s="7">
        <f t="shared" si="66"/>
        <v>20</v>
      </c>
      <c r="AX176" s="7"/>
      <c r="AY176" s="7"/>
      <c r="AZ176" s="7"/>
      <c r="BA176" s="7"/>
      <c r="BB176" s="7"/>
      <c r="BC176" s="7"/>
      <c r="BD176" s="7"/>
      <c r="BE176" s="7"/>
      <c r="BF176" s="7"/>
      <c r="BG176" s="8"/>
      <c r="BI176" s="6"/>
      <c r="BJ176" s="7">
        <v>107</v>
      </c>
      <c r="BK176" s="7">
        <f t="shared" si="67"/>
        <v>110</v>
      </c>
      <c r="BL176" s="7"/>
      <c r="BM176" s="7"/>
      <c r="BN176" s="7"/>
      <c r="BO176" s="7"/>
      <c r="BP176" s="7"/>
      <c r="BQ176" s="7"/>
      <c r="BR176" s="7"/>
      <c r="BS176" s="7"/>
      <c r="BT176" s="7"/>
      <c r="BU176" s="8"/>
    </row>
    <row r="177" spans="1:73" x14ac:dyDescent="0.25">
      <c r="A177" t="s">
        <v>9</v>
      </c>
      <c r="B177">
        <v>29608436</v>
      </c>
      <c r="C177" s="2">
        <v>97</v>
      </c>
      <c r="D177" s="2">
        <v>66</v>
      </c>
      <c r="E177">
        <v>56</v>
      </c>
      <c r="F177" t="s">
        <v>8</v>
      </c>
      <c r="S177"/>
      <c r="T177" s="6">
        <v>12355523</v>
      </c>
      <c r="U177" s="7">
        <f>ROUND(T177,-6)</f>
        <v>12000000</v>
      </c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8"/>
      <c r="AI177" s="6">
        <v>45</v>
      </c>
      <c r="AJ177" s="7">
        <f t="shared" si="65"/>
        <v>50</v>
      </c>
      <c r="AK177" s="7"/>
      <c r="AL177" s="7"/>
      <c r="AM177" s="7"/>
      <c r="AN177" s="7"/>
      <c r="AO177" s="7"/>
      <c r="AP177" s="7"/>
      <c r="AQ177" s="7"/>
      <c r="AR177" s="7"/>
      <c r="AS177" s="7"/>
      <c r="AT177" s="8"/>
      <c r="AV177" s="6">
        <v>41</v>
      </c>
      <c r="AW177" s="7">
        <f t="shared" si="66"/>
        <v>40</v>
      </c>
      <c r="AX177" s="7"/>
      <c r="AY177" s="7"/>
      <c r="AZ177" s="7"/>
      <c r="BA177" s="7"/>
      <c r="BB177" s="7"/>
      <c r="BC177" s="7"/>
      <c r="BD177" s="7"/>
      <c r="BE177" s="7"/>
      <c r="BF177" s="7"/>
      <c r="BG177" s="8"/>
      <c r="BI177" s="6"/>
      <c r="BJ177" s="7">
        <v>49</v>
      </c>
      <c r="BK177" s="7">
        <f t="shared" si="67"/>
        <v>50</v>
      </c>
      <c r="BL177" s="7"/>
      <c r="BM177" s="7"/>
      <c r="BN177" s="7"/>
      <c r="BO177" s="7"/>
      <c r="BP177" s="7"/>
      <c r="BQ177" s="7"/>
      <c r="BR177" s="7"/>
      <c r="BS177" s="7"/>
      <c r="BT177" s="7"/>
      <c r="BU177" s="8"/>
    </row>
    <row r="178" spans="1:73" x14ac:dyDescent="0.25">
      <c r="A178" t="s">
        <v>9</v>
      </c>
      <c r="B178">
        <v>3261804</v>
      </c>
      <c r="C178" s="2">
        <v>55</v>
      </c>
      <c r="D178" s="2">
        <v>31</v>
      </c>
      <c r="E178">
        <v>88</v>
      </c>
      <c r="F178" t="s">
        <v>8</v>
      </c>
      <c r="S178"/>
      <c r="T178" s="6">
        <v>12649079</v>
      </c>
      <c r="U178" s="7">
        <f>ROUND(T178,-6)</f>
        <v>13000000</v>
      </c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8"/>
      <c r="AI178" s="6">
        <v>24</v>
      </c>
      <c r="AJ178" s="7">
        <f t="shared" si="65"/>
        <v>20</v>
      </c>
      <c r="AK178" s="7"/>
      <c r="AL178" s="7"/>
      <c r="AM178" s="7"/>
      <c r="AN178" s="7"/>
      <c r="AO178" s="7"/>
      <c r="AP178" s="7"/>
      <c r="AQ178" s="7"/>
      <c r="AR178" s="7"/>
      <c r="AS178" s="7"/>
      <c r="AT178" s="8"/>
      <c r="AV178" s="6">
        <v>24</v>
      </c>
      <c r="AW178" s="7">
        <f t="shared" si="66"/>
        <v>20</v>
      </c>
      <c r="AX178" s="7"/>
      <c r="AY178" s="7"/>
      <c r="AZ178" s="7"/>
      <c r="BA178" s="7"/>
      <c r="BB178" s="7"/>
      <c r="BC178" s="7"/>
      <c r="BD178" s="7"/>
      <c r="BE178" s="7"/>
      <c r="BF178" s="7"/>
      <c r="BG178" s="8"/>
      <c r="BI178" s="6"/>
      <c r="BJ178" s="7">
        <v>70</v>
      </c>
      <c r="BK178" s="7">
        <f t="shared" si="67"/>
        <v>70</v>
      </c>
      <c r="BL178" s="7"/>
      <c r="BM178" s="7"/>
      <c r="BN178" s="7"/>
      <c r="BO178" s="7"/>
      <c r="BP178" s="7"/>
      <c r="BQ178" s="7"/>
      <c r="BR178" s="7"/>
      <c r="BS178" s="7"/>
      <c r="BT178" s="7"/>
      <c r="BU178" s="8"/>
    </row>
    <row r="179" spans="1:73" x14ac:dyDescent="0.25">
      <c r="A179" t="s">
        <v>27</v>
      </c>
      <c r="B179">
        <v>30016276</v>
      </c>
      <c r="C179" s="2">
        <v>89</v>
      </c>
      <c r="D179" s="2">
        <v>79</v>
      </c>
      <c r="E179">
        <v>45</v>
      </c>
      <c r="F179" t="s">
        <v>5</v>
      </c>
      <c r="S179"/>
      <c r="T179" s="6">
        <v>12699898</v>
      </c>
      <c r="U179" s="7">
        <f>ROUND(T179,-6)</f>
        <v>13000000</v>
      </c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8"/>
      <c r="AI179" s="6">
        <v>57</v>
      </c>
      <c r="AJ179" s="7">
        <f t="shared" si="65"/>
        <v>60</v>
      </c>
      <c r="AK179" s="7"/>
      <c r="AL179" s="7"/>
      <c r="AM179" s="7"/>
      <c r="AN179" s="7"/>
      <c r="AO179" s="7"/>
      <c r="AP179" s="7"/>
      <c r="AQ179" s="7"/>
      <c r="AR179" s="7"/>
      <c r="AS179" s="7"/>
      <c r="AT179" s="8"/>
      <c r="AV179" s="6">
        <v>43</v>
      </c>
      <c r="AW179" s="7">
        <f t="shared" si="66"/>
        <v>40</v>
      </c>
      <c r="AX179" s="7"/>
      <c r="AY179" s="7"/>
      <c r="AZ179" s="7"/>
      <c r="BA179" s="7"/>
      <c r="BB179" s="7"/>
      <c r="BC179" s="7"/>
      <c r="BD179" s="7"/>
      <c r="BE179" s="7"/>
      <c r="BF179" s="7"/>
      <c r="BG179" s="8"/>
      <c r="BI179" s="6"/>
      <c r="BJ179" s="7">
        <v>40</v>
      </c>
      <c r="BK179" s="7">
        <f t="shared" si="67"/>
        <v>40</v>
      </c>
      <c r="BL179" s="7"/>
      <c r="BM179" s="7"/>
      <c r="BN179" s="7"/>
      <c r="BO179" s="7"/>
      <c r="BP179" s="7"/>
      <c r="BQ179" s="7"/>
      <c r="BR179" s="7"/>
      <c r="BS179" s="7"/>
      <c r="BT179" s="7"/>
      <c r="BU179" s="8"/>
    </row>
    <row r="180" spans="1:73" x14ac:dyDescent="0.25">
      <c r="A180" t="s">
        <v>23</v>
      </c>
      <c r="B180">
        <v>27534233</v>
      </c>
      <c r="C180" s="2">
        <v>53</v>
      </c>
      <c r="D180" s="2">
        <v>31</v>
      </c>
      <c r="E180">
        <v>105</v>
      </c>
      <c r="F180" t="s">
        <v>8</v>
      </c>
      <c r="S180"/>
      <c r="T180" s="6">
        <v>12868189</v>
      </c>
      <c r="U180" s="7">
        <f>ROUND(T180,-6)</f>
        <v>13000000</v>
      </c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8"/>
      <c r="AI180" s="6">
        <v>29</v>
      </c>
      <c r="AJ180" s="7">
        <f t="shared" si="65"/>
        <v>30</v>
      </c>
      <c r="AK180" s="7"/>
      <c r="AL180" s="7"/>
      <c r="AM180" s="7"/>
      <c r="AN180" s="7"/>
      <c r="AO180" s="7"/>
      <c r="AP180" s="7"/>
      <c r="AQ180" s="7"/>
      <c r="AR180" s="7"/>
      <c r="AS180" s="7"/>
      <c r="AT180" s="8"/>
      <c r="AV180" s="6">
        <v>12</v>
      </c>
      <c r="AW180" s="7">
        <f t="shared" si="66"/>
        <v>10</v>
      </c>
      <c r="AX180" s="7"/>
      <c r="AY180" s="7"/>
      <c r="AZ180" s="7"/>
      <c r="BA180" s="7"/>
      <c r="BB180" s="7"/>
      <c r="BC180" s="7"/>
      <c r="BD180" s="7"/>
      <c r="BE180" s="7"/>
      <c r="BF180" s="7"/>
      <c r="BG180" s="8"/>
      <c r="BI180" s="6"/>
      <c r="BJ180" s="7">
        <v>34</v>
      </c>
      <c r="BK180" s="7">
        <f t="shared" si="67"/>
        <v>30</v>
      </c>
      <c r="BL180" s="7"/>
      <c r="BM180" s="7"/>
      <c r="BN180" s="7"/>
      <c r="BO180" s="7"/>
      <c r="BP180" s="7"/>
      <c r="BQ180" s="7"/>
      <c r="BR180" s="7"/>
      <c r="BS180" s="7"/>
      <c r="BT180" s="7"/>
      <c r="BU180" s="8"/>
    </row>
    <row r="181" spans="1:73" x14ac:dyDescent="0.25">
      <c r="A181" t="s">
        <v>15</v>
      </c>
      <c r="B181">
        <v>9012355</v>
      </c>
      <c r="C181" s="2">
        <v>52</v>
      </c>
      <c r="D181" s="2">
        <v>48</v>
      </c>
      <c r="E181">
        <v>148</v>
      </c>
      <c r="F181" t="s">
        <v>5</v>
      </c>
      <c r="S181"/>
      <c r="T181" s="6">
        <v>12910036</v>
      </c>
      <c r="U181" s="7">
        <f>ROUND(T181,-6)</f>
        <v>13000000</v>
      </c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8"/>
      <c r="AI181" s="6">
        <v>97</v>
      </c>
      <c r="AJ181" s="7">
        <f t="shared" si="65"/>
        <v>100</v>
      </c>
      <c r="AK181" s="7"/>
      <c r="AL181" s="7"/>
      <c r="AM181" s="7"/>
      <c r="AN181" s="7"/>
      <c r="AO181" s="7"/>
      <c r="AP181" s="7"/>
      <c r="AQ181" s="7"/>
      <c r="AR181" s="7"/>
      <c r="AS181" s="7"/>
      <c r="AT181" s="8"/>
      <c r="AV181" s="6">
        <v>66</v>
      </c>
      <c r="AW181" s="7">
        <f t="shared" si="66"/>
        <v>70</v>
      </c>
      <c r="AX181" s="7"/>
      <c r="AY181" s="7"/>
      <c r="AZ181" s="7"/>
      <c r="BA181" s="7"/>
      <c r="BB181" s="7"/>
      <c r="BC181" s="7"/>
      <c r="BD181" s="7"/>
      <c r="BE181" s="7"/>
      <c r="BF181" s="7"/>
      <c r="BG181" s="8"/>
      <c r="BI181" s="6"/>
      <c r="BJ181" s="7">
        <v>56</v>
      </c>
      <c r="BK181" s="7">
        <f t="shared" si="67"/>
        <v>60</v>
      </c>
      <c r="BL181" s="7"/>
      <c r="BM181" s="7"/>
      <c r="BN181" s="7"/>
      <c r="BO181" s="7"/>
      <c r="BP181" s="7"/>
      <c r="BQ181" s="7"/>
      <c r="BR181" s="7"/>
      <c r="BS181" s="7"/>
      <c r="BT181" s="7"/>
      <c r="BU181" s="8"/>
    </row>
    <row r="182" spans="1:73" x14ac:dyDescent="0.25">
      <c r="A182" t="s">
        <v>24</v>
      </c>
      <c r="B182">
        <v>10468930</v>
      </c>
      <c r="C182" s="2">
        <v>45</v>
      </c>
      <c r="D182" s="2">
        <v>17</v>
      </c>
      <c r="E182">
        <v>57</v>
      </c>
      <c r="F182" t="s">
        <v>5</v>
      </c>
      <c r="S182"/>
      <c r="T182" s="6">
        <v>12940525</v>
      </c>
      <c r="U182" s="7">
        <f>ROUND(T182,-6)</f>
        <v>13000000</v>
      </c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8"/>
      <c r="AI182" s="6">
        <v>55</v>
      </c>
      <c r="AJ182" s="7">
        <f t="shared" si="65"/>
        <v>60</v>
      </c>
      <c r="AK182" s="7"/>
      <c r="AL182" s="7"/>
      <c r="AM182" s="7"/>
      <c r="AN182" s="7"/>
      <c r="AO182" s="7"/>
      <c r="AP182" s="7"/>
      <c r="AQ182" s="7"/>
      <c r="AR182" s="7"/>
      <c r="AS182" s="7"/>
      <c r="AT182" s="8"/>
      <c r="AV182" s="6">
        <v>31</v>
      </c>
      <c r="AW182" s="7">
        <f t="shared" si="66"/>
        <v>30</v>
      </c>
      <c r="AX182" s="7"/>
      <c r="AY182" s="7"/>
      <c r="AZ182" s="7"/>
      <c r="BA182" s="7"/>
      <c r="BB182" s="7"/>
      <c r="BC182" s="7"/>
      <c r="BD182" s="7"/>
      <c r="BE182" s="7"/>
      <c r="BF182" s="7"/>
      <c r="BG182" s="8"/>
      <c r="BI182" s="6"/>
      <c r="BJ182" s="7">
        <v>88</v>
      </c>
      <c r="BK182" s="7">
        <f t="shared" si="67"/>
        <v>90</v>
      </c>
      <c r="BL182" s="7"/>
      <c r="BM182" s="7"/>
      <c r="BN182" s="7"/>
      <c r="BO182" s="7"/>
      <c r="BP182" s="7"/>
      <c r="BQ182" s="7"/>
      <c r="BR182" s="7"/>
      <c r="BS182" s="7"/>
      <c r="BT182" s="7"/>
      <c r="BU182" s="8"/>
    </row>
    <row r="183" spans="1:73" x14ac:dyDescent="0.25">
      <c r="A183" t="s">
        <v>43</v>
      </c>
      <c r="B183">
        <v>18476643</v>
      </c>
      <c r="C183" s="2">
        <v>35</v>
      </c>
      <c r="D183" s="2">
        <v>24</v>
      </c>
      <c r="E183">
        <v>88</v>
      </c>
      <c r="F183" t="s">
        <v>8</v>
      </c>
      <c r="S183"/>
      <c r="T183" s="6">
        <v>12961021</v>
      </c>
      <c r="U183" s="7">
        <f>ROUND(T183,-6)</f>
        <v>13000000</v>
      </c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8"/>
      <c r="AI183" s="6">
        <v>89</v>
      </c>
      <c r="AJ183" s="7">
        <f t="shared" si="65"/>
        <v>90</v>
      </c>
      <c r="AK183" s="7"/>
      <c r="AL183" s="7"/>
      <c r="AM183" s="7"/>
      <c r="AN183" s="7"/>
      <c r="AO183" s="7"/>
      <c r="AP183" s="7"/>
      <c r="AQ183" s="7"/>
      <c r="AR183" s="7"/>
      <c r="AS183" s="7"/>
      <c r="AT183" s="8"/>
      <c r="AV183" s="6">
        <v>79</v>
      </c>
      <c r="AW183" s="7">
        <f t="shared" si="66"/>
        <v>80</v>
      </c>
      <c r="AX183" s="7"/>
      <c r="AY183" s="7"/>
      <c r="AZ183" s="7"/>
      <c r="BA183" s="7"/>
      <c r="BB183" s="7"/>
      <c r="BC183" s="7"/>
      <c r="BD183" s="7"/>
      <c r="BE183" s="7"/>
      <c r="BF183" s="7"/>
      <c r="BG183" s="8"/>
      <c r="BI183" s="6"/>
      <c r="BJ183" s="7">
        <v>45</v>
      </c>
      <c r="BK183" s="7">
        <f t="shared" si="67"/>
        <v>50</v>
      </c>
      <c r="BL183" s="7"/>
      <c r="BM183" s="7"/>
      <c r="BN183" s="7"/>
      <c r="BO183" s="7"/>
      <c r="BP183" s="7"/>
      <c r="BQ183" s="7"/>
      <c r="BR183" s="7"/>
      <c r="BS183" s="7"/>
      <c r="BT183" s="7"/>
      <c r="BU183" s="8"/>
    </row>
    <row r="184" spans="1:73" x14ac:dyDescent="0.25">
      <c r="A184" t="s">
        <v>25</v>
      </c>
      <c r="B184">
        <v>7118463</v>
      </c>
      <c r="C184" s="2">
        <v>40</v>
      </c>
      <c r="D184" s="2">
        <v>30</v>
      </c>
      <c r="E184">
        <v>80</v>
      </c>
      <c r="F184" t="s">
        <v>5</v>
      </c>
      <c r="S184"/>
      <c r="T184" s="6">
        <v>13068515</v>
      </c>
      <c r="U184" s="7">
        <f>ROUND(T184,-6)</f>
        <v>13000000</v>
      </c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8"/>
      <c r="AI184" s="6">
        <v>53</v>
      </c>
      <c r="AJ184" s="7">
        <f t="shared" si="65"/>
        <v>50</v>
      </c>
      <c r="AK184" s="7"/>
      <c r="AL184" s="7"/>
      <c r="AM184" s="7"/>
      <c r="AN184" s="7"/>
      <c r="AO184" s="7"/>
      <c r="AP184" s="7"/>
      <c r="AQ184" s="7"/>
      <c r="AR184" s="7"/>
      <c r="AS184" s="7"/>
      <c r="AT184" s="8"/>
      <c r="AV184" s="6">
        <v>31</v>
      </c>
      <c r="AW184" s="7">
        <f t="shared" si="66"/>
        <v>30</v>
      </c>
      <c r="AX184" s="7"/>
      <c r="AY184" s="7"/>
      <c r="AZ184" s="7"/>
      <c r="BA184" s="7"/>
      <c r="BB184" s="7"/>
      <c r="BC184" s="7"/>
      <c r="BD184" s="7"/>
      <c r="BE184" s="7"/>
      <c r="BF184" s="7"/>
      <c r="BG184" s="8"/>
      <c r="BI184" s="6"/>
      <c r="BJ184" s="7">
        <v>105</v>
      </c>
      <c r="BK184" s="7">
        <f t="shared" si="67"/>
        <v>110</v>
      </c>
      <c r="BL184" s="7"/>
      <c r="BM184" s="7"/>
      <c r="BN184" s="7"/>
      <c r="BO184" s="7"/>
      <c r="BP184" s="7"/>
      <c r="BQ184" s="7"/>
      <c r="BR184" s="7"/>
      <c r="BS184" s="7"/>
      <c r="BT184" s="7"/>
      <c r="BU184" s="8"/>
    </row>
    <row r="185" spans="1:73" x14ac:dyDescent="0.25">
      <c r="A185" t="s">
        <v>17</v>
      </c>
      <c r="B185">
        <v>2779713</v>
      </c>
      <c r="C185" s="2">
        <v>27</v>
      </c>
      <c r="D185" s="2">
        <v>26</v>
      </c>
      <c r="E185">
        <v>90</v>
      </c>
      <c r="F185" t="s">
        <v>5</v>
      </c>
      <c r="S185"/>
      <c r="T185" s="6">
        <v>13100111</v>
      </c>
      <c r="U185" s="7">
        <f>ROUND(T185,-6)</f>
        <v>13000000</v>
      </c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8"/>
      <c r="AI185" s="6">
        <v>52</v>
      </c>
      <c r="AJ185" s="7">
        <f t="shared" si="65"/>
        <v>50</v>
      </c>
      <c r="AK185" s="7"/>
      <c r="AL185" s="7"/>
      <c r="AM185" s="7"/>
      <c r="AN185" s="7"/>
      <c r="AO185" s="7"/>
      <c r="AP185" s="7"/>
      <c r="AQ185" s="7"/>
      <c r="AR185" s="7"/>
      <c r="AS185" s="7"/>
      <c r="AT185" s="8"/>
      <c r="AV185" s="6">
        <v>48</v>
      </c>
      <c r="AW185" s="7">
        <f t="shared" si="66"/>
        <v>50</v>
      </c>
      <c r="AX185" s="7"/>
      <c r="AY185" s="7"/>
      <c r="AZ185" s="7"/>
      <c r="BA185" s="7"/>
      <c r="BB185" s="7"/>
      <c r="BC185" s="7"/>
      <c r="BD185" s="7"/>
      <c r="BE185" s="7"/>
      <c r="BF185" s="7"/>
      <c r="BG185" s="8"/>
      <c r="BI185" s="6"/>
      <c r="BJ185" s="7">
        <v>148</v>
      </c>
      <c r="BK185" s="7">
        <f t="shared" si="67"/>
        <v>150</v>
      </c>
      <c r="BL185" s="7"/>
      <c r="BM185" s="7"/>
      <c r="BN185" s="7"/>
      <c r="BO185" s="7"/>
      <c r="BP185" s="7"/>
      <c r="BQ185" s="7"/>
      <c r="BR185" s="7"/>
      <c r="BS185" s="7"/>
      <c r="BT185" s="7"/>
      <c r="BU185" s="8"/>
    </row>
    <row r="186" spans="1:73" x14ac:dyDescent="0.25">
      <c r="A186" t="s">
        <v>46</v>
      </c>
      <c r="B186">
        <v>30768194</v>
      </c>
      <c r="C186" s="2">
        <v>63</v>
      </c>
      <c r="D186" s="2">
        <v>18</v>
      </c>
      <c r="E186">
        <v>116</v>
      </c>
      <c r="F186" t="s">
        <v>8</v>
      </c>
      <c r="S186"/>
      <c r="T186" s="6">
        <v>13108238</v>
      </c>
      <c r="U186" s="7">
        <f>ROUND(T186,-6)</f>
        <v>13000000</v>
      </c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8"/>
      <c r="AI186" s="6">
        <v>45</v>
      </c>
      <c r="AJ186" s="7">
        <f t="shared" si="65"/>
        <v>50</v>
      </c>
      <c r="AK186" s="7"/>
      <c r="AL186" s="7"/>
      <c r="AM186" s="7"/>
      <c r="AN186" s="7"/>
      <c r="AO186" s="7"/>
      <c r="AP186" s="7"/>
      <c r="AQ186" s="7"/>
      <c r="AR186" s="7"/>
      <c r="AS186" s="7"/>
      <c r="AT186" s="8"/>
      <c r="AV186" s="6">
        <v>17</v>
      </c>
      <c r="AW186" s="7">
        <f t="shared" si="66"/>
        <v>20</v>
      </c>
      <c r="AX186" s="7"/>
      <c r="AY186" s="7"/>
      <c r="AZ186" s="7"/>
      <c r="BA186" s="7"/>
      <c r="BB186" s="7"/>
      <c r="BC186" s="7"/>
      <c r="BD186" s="7"/>
      <c r="BE186" s="7"/>
      <c r="BF186" s="7"/>
      <c r="BG186" s="8"/>
      <c r="BI186" s="6"/>
      <c r="BJ186" s="7">
        <v>57</v>
      </c>
      <c r="BK186" s="7">
        <f t="shared" si="67"/>
        <v>60</v>
      </c>
      <c r="BL186" s="7"/>
      <c r="BM186" s="7"/>
      <c r="BN186" s="7"/>
      <c r="BO186" s="7"/>
      <c r="BP186" s="7"/>
      <c r="BQ186" s="7"/>
      <c r="BR186" s="7"/>
      <c r="BS186" s="7"/>
      <c r="BT186" s="7"/>
      <c r="BU186" s="8"/>
    </row>
    <row r="187" spans="1:73" x14ac:dyDescent="0.25">
      <c r="A187" t="s">
        <v>24</v>
      </c>
      <c r="B187">
        <v>27916415</v>
      </c>
      <c r="C187" s="2">
        <v>33</v>
      </c>
      <c r="D187" s="2">
        <v>18</v>
      </c>
      <c r="E187">
        <v>101</v>
      </c>
      <c r="F187" t="s">
        <v>5</v>
      </c>
      <c r="S187"/>
      <c r="T187" s="6">
        <v>13234128</v>
      </c>
      <c r="U187" s="7">
        <f>ROUND(T187,-6)</f>
        <v>13000000</v>
      </c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8"/>
      <c r="AI187" s="6">
        <v>35</v>
      </c>
      <c r="AJ187" s="7">
        <f t="shared" si="65"/>
        <v>40</v>
      </c>
      <c r="AK187" s="7"/>
      <c r="AL187" s="7"/>
      <c r="AM187" s="7"/>
      <c r="AN187" s="7"/>
      <c r="AO187" s="7"/>
      <c r="AP187" s="7"/>
      <c r="AQ187" s="7"/>
      <c r="AR187" s="7"/>
      <c r="AS187" s="7"/>
      <c r="AT187" s="8"/>
      <c r="AV187" s="6">
        <v>24</v>
      </c>
      <c r="AW187" s="7">
        <f t="shared" si="66"/>
        <v>20</v>
      </c>
      <c r="AX187" s="7"/>
      <c r="AY187" s="7"/>
      <c r="AZ187" s="7"/>
      <c r="BA187" s="7"/>
      <c r="BB187" s="7"/>
      <c r="BC187" s="7"/>
      <c r="BD187" s="7"/>
      <c r="BE187" s="7"/>
      <c r="BF187" s="7"/>
      <c r="BG187" s="8"/>
      <c r="BI187" s="6"/>
      <c r="BJ187" s="7">
        <v>88</v>
      </c>
      <c r="BK187" s="7">
        <f t="shared" si="67"/>
        <v>90</v>
      </c>
      <c r="BL187" s="7"/>
      <c r="BM187" s="7"/>
      <c r="BN187" s="7"/>
      <c r="BO187" s="7"/>
      <c r="BP187" s="7"/>
      <c r="BQ187" s="7"/>
      <c r="BR187" s="7"/>
      <c r="BS187" s="7"/>
      <c r="BT187" s="7"/>
      <c r="BU187" s="8"/>
    </row>
    <row r="188" spans="1:73" x14ac:dyDescent="0.25">
      <c r="A188" t="s">
        <v>6</v>
      </c>
      <c r="B188">
        <v>8560523</v>
      </c>
      <c r="C188" s="2">
        <v>76</v>
      </c>
      <c r="D188" s="2">
        <v>29</v>
      </c>
      <c r="E188">
        <v>84</v>
      </c>
      <c r="F188" t="s">
        <v>8</v>
      </c>
      <c r="S188"/>
      <c r="T188" s="6">
        <v>13251752</v>
      </c>
      <c r="U188" s="7">
        <f>ROUND(T188,-6)</f>
        <v>13000000</v>
      </c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8"/>
      <c r="AI188" s="6">
        <v>40</v>
      </c>
      <c r="AJ188" s="7">
        <f t="shared" si="65"/>
        <v>40</v>
      </c>
      <c r="AK188" s="7"/>
      <c r="AL188" s="7"/>
      <c r="AM188" s="7"/>
      <c r="AN188" s="7"/>
      <c r="AO188" s="7"/>
      <c r="AP188" s="7"/>
      <c r="AQ188" s="7"/>
      <c r="AR188" s="7"/>
      <c r="AS188" s="7"/>
      <c r="AT188" s="8"/>
      <c r="AV188" s="6">
        <v>30</v>
      </c>
      <c r="AW188" s="7">
        <f t="shared" si="66"/>
        <v>30</v>
      </c>
      <c r="AX188" s="7"/>
      <c r="AY188" s="7"/>
      <c r="AZ188" s="7"/>
      <c r="BA188" s="7"/>
      <c r="BB188" s="7"/>
      <c r="BC188" s="7"/>
      <c r="BD188" s="7"/>
      <c r="BE188" s="7"/>
      <c r="BF188" s="7"/>
      <c r="BG188" s="8"/>
      <c r="BI188" s="6"/>
      <c r="BJ188" s="7">
        <v>80</v>
      </c>
      <c r="BK188" s="7">
        <f t="shared" si="67"/>
        <v>80</v>
      </c>
      <c r="BL188" s="7"/>
      <c r="BM188" s="7"/>
      <c r="BN188" s="7"/>
      <c r="BO188" s="7"/>
      <c r="BP188" s="7"/>
      <c r="BQ188" s="7"/>
      <c r="BR188" s="7"/>
      <c r="BS188" s="7"/>
      <c r="BT188" s="7"/>
      <c r="BU188" s="8"/>
    </row>
    <row r="189" spans="1:73" x14ac:dyDescent="0.25">
      <c r="A189" t="s">
        <v>29</v>
      </c>
      <c r="B189">
        <v>23693005</v>
      </c>
      <c r="C189" s="2">
        <v>46</v>
      </c>
      <c r="D189" s="2">
        <v>43</v>
      </c>
      <c r="E189">
        <v>38</v>
      </c>
      <c r="F189" t="s">
        <v>8</v>
      </c>
      <c r="S189"/>
      <c r="T189" s="6">
        <v>13255494</v>
      </c>
      <c r="U189" s="7">
        <f>ROUND(T189,-6)</f>
        <v>13000000</v>
      </c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8"/>
      <c r="AI189" s="6">
        <v>27</v>
      </c>
      <c r="AJ189" s="7">
        <f t="shared" si="65"/>
        <v>30</v>
      </c>
      <c r="AK189" s="7"/>
      <c r="AL189" s="7"/>
      <c r="AM189" s="7"/>
      <c r="AN189" s="7"/>
      <c r="AO189" s="7"/>
      <c r="AP189" s="7"/>
      <c r="AQ189" s="7"/>
      <c r="AR189" s="7"/>
      <c r="AS189" s="7"/>
      <c r="AT189" s="8"/>
      <c r="AV189" s="6">
        <v>26</v>
      </c>
      <c r="AW189" s="7">
        <f t="shared" si="66"/>
        <v>30</v>
      </c>
      <c r="AX189" s="7"/>
      <c r="AY189" s="7"/>
      <c r="AZ189" s="7"/>
      <c r="BA189" s="7"/>
      <c r="BB189" s="7"/>
      <c r="BC189" s="7"/>
      <c r="BD189" s="7"/>
      <c r="BE189" s="7"/>
      <c r="BF189" s="7"/>
      <c r="BG189" s="8"/>
      <c r="BI189" s="6"/>
      <c r="BJ189" s="7">
        <v>90</v>
      </c>
      <c r="BK189" s="7">
        <f t="shared" si="67"/>
        <v>90</v>
      </c>
      <c r="BL189" s="7"/>
      <c r="BM189" s="7"/>
      <c r="BN189" s="7"/>
      <c r="BO189" s="7"/>
      <c r="BP189" s="7"/>
      <c r="BQ189" s="7"/>
      <c r="BR189" s="7"/>
      <c r="BS189" s="7"/>
      <c r="BT189" s="7"/>
      <c r="BU189" s="8"/>
    </row>
    <row r="190" spans="1:73" x14ac:dyDescent="0.25">
      <c r="A190" t="s">
        <v>43</v>
      </c>
      <c r="B190">
        <v>30751908</v>
      </c>
      <c r="C190" s="2">
        <v>67</v>
      </c>
      <c r="D190" s="2">
        <v>31</v>
      </c>
      <c r="E190">
        <v>150</v>
      </c>
      <c r="F190" t="s">
        <v>5</v>
      </c>
      <c r="S190"/>
      <c r="T190" s="6">
        <v>13264301</v>
      </c>
      <c r="U190" s="7">
        <f>ROUND(T190,-6)</f>
        <v>13000000</v>
      </c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8"/>
      <c r="AI190" s="6">
        <v>63</v>
      </c>
      <c r="AJ190" s="7">
        <f t="shared" si="65"/>
        <v>60</v>
      </c>
      <c r="AK190" s="7"/>
      <c r="AL190" s="7"/>
      <c r="AM190" s="7"/>
      <c r="AN190" s="7"/>
      <c r="AO190" s="7"/>
      <c r="AP190" s="7"/>
      <c r="AQ190" s="7"/>
      <c r="AR190" s="7"/>
      <c r="AS190" s="7"/>
      <c r="AT190" s="8"/>
      <c r="AV190" s="6">
        <v>18</v>
      </c>
      <c r="AW190" s="7">
        <f t="shared" si="66"/>
        <v>20</v>
      </c>
      <c r="AX190" s="7"/>
      <c r="AY190" s="7"/>
      <c r="AZ190" s="7"/>
      <c r="BA190" s="7"/>
      <c r="BB190" s="7"/>
      <c r="BC190" s="7"/>
      <c r="BD190" s="7"/>
      <c r="BE190" s="7"/>
      <c r="BF190" s="7"/>
      <c r="BG190" s="8"/>
      <c r="BI190" s="6"/>
      <c r="BJ190" s="7">
        <v>116</v>
      </c>
      <c r="BK190" s="7">
        <f t="shared" si="67"/>
        <v>120</v>
      </c>
      <c r="BL190" s="7"/>
      <c r="BM190" s="7"/>
      <c r="BN190" s="7"/>
      <c r="BO190" s="7"/>
      <c r="BP190" s="7"/>
      <c r="BQ190" s="7"/>
      <c r="BR190" s="7"/>
      <c r="BS190" s="7"/>
      <c r="BT190" s="7"/>
      <c r="BU190" s="8"/>
    </row>
    <row r="191" spans="1:73" x14ac:dyDescent="0.25">
      <c r="A191" t="s">
        <v>11</v>
      </c>
      <c r="B191">
        <v>14455797</v>
      </c>
      <c r="C191" s="2">
        <v>100</v>
      </c>
      <c r="D191" s="2">
        <v>65</v>
      </c>
      <c r="E191">
        <v>130</v>
      </c>
      <c r="F191" t="s">
        <v>8</v>
      </c>
      <c r="S191"/>
      <c r="T191" s="6">
        <v>13276401</v>
      </c>
      <c r="U191" s="7">
        <f>ROUND(T191,-6)</f>
        <v>13000000</v>
      </c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8"/>
      <c r="AI191" s="6">
        <v>33</v>
      </c>
      <c r="AJ191" s="7">
        <f t="shared" si="65"/>
        <v>30</v>
      </c>
      <c r="AK191" s="7"/>
      <c r="AL191" s="7"/>
      <c r="AM191" s="7"/>
      <c r="AN191" s="7"/>
      <c r="AO191" s="7"/>
      <c r="AP191" s="7"/>
      <c r="AQ191" s="7"/>
      <c r="AR191" s="7"/>
      <c r="AS191" s="7"/>
      <c r="AT191" s="8"/>
      <c r="AV191" s="6">
        <v>18</v>
      </c>
      <c r="AW191" s="7">
        <f t="shared" si="66"/>
        <v>20</v>
      </c>
      <c r="AX191" s="7"/>
      <c r="AY191" s="7"/>
      <c r="AZ191" s="7"/>
      <c r="BA191" s="7"/>
      <c r="BB191" s="7"/>
      <c r="BC191" s="7"/>
      <c r="BD191" s="7"/>
      <c r="BE191" s="7"/>
      <c r="BF191" s="7"/>
      <c r="BG191" s="8"/>
      <c r="BI191" s="6"/>
      <c r="BJ191" s="7">
        <v>101</v>
      </c>
      <c r="BK191" s="7">
        <f t="shared" si="67"/>
        <v>100</v>
      </c>
      <c r="BL191" s="7"/>
      <c r="BM191" s="7"/>
      <c r="BN191" s="7"/>
      <c r="BO191" s="7"/>
      <c r="BP191" s="7"/>
      <c r="BQ191" s="7"/>
      <c r="BR191" s="7"/>
      <c r="BS191" s="7"/>
      <c r="BT191" s="7"/>
      <c r="BU191" s="8"/>
    </row>
    <row r="192" spans="1:73" x14ac:dyDescent="0.25">
      <c r="A192" t="s">
        <v>34</v>
      </c>
      <c r="B192">
        <v>25726821</v>
      </c>
      <c r="C192" s="2">
        <v>53</v>
      </c>
      <c r="D192" s="2">
        <v>32</v>
      </c>
      <c r="E192">
        <v>134</v>
      </c>
      <c r="F192" t="s">
        <v>8</v>
      </c>
      <c r="S192"/>
      <c r="T192" s="6">
        <v>13320872</v>
      </c>
      <c r="U192" s="7">
        <f>ROUND(T192,-6)</f>
        <v>13000000</v>
      </c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8"/>
      <c r="AI192" s="6">
        <v>76</v>
      </c>
      <c r="AJ192" s="7">
        <f t="shared" si="65"/>
        <v>80</v>
      </c>
      <c r="AK192" s="7"/>
      <c r="AL192" s="7"/>
      <c r="AM192" s="7"/>
      <c r="AN192" s="7"/>
      <c r="AO192" s="7"/>
      <c r="AP192" s="7"/>
      <c r="AQ192" s="7"/>
      <c r="AR192" s="7"/>
      <c r="AS192" s="7"/>
      <c r="AT192" s="8"/>
      <c r="AV192" s="6">
        <v>29</v>
      </c>
      <c r="AW192" s="7">
        <f t="shared" si="66"/>
        <v>30</v>
      </c>
      <c r="AX192" s="7"/>
      <c r="AY192" s="7"/>
      <c r="AZ192" s="7"/>
      <c r="BA192" s="7"/>
      <c r="BB192" s="7"/>
      <c r="BC192" s="7"/>
      <c r="BD192" s="7"/>
      <c r="BE192" s="7"/>
      <c r="BF192" s="7"/>
      <c r="BG192" s="8"/>
      <c r="BI192" s="6"/>
      <c r="BJ192" s="7">
        <v>84</v>
      </c>
      <c r="BK192" s="7">
        <f t="shared" si="67"/>
        <v>80</v>
      </c>
      <c r="BL192" s="7"/>
      <c r="BM192" s="7"/>
      <c r="BN192" s="7"/>
      <c r="BO192" s="7"/>
      <c r="BP192" s="7"/>
      <c r="BQ192" s="7"/>
      <c r="BR192" s="7"/>
      <c r="BS192" s="7"/>
      <c r="BT192" s="7"/>
      <c r="BU192" s="8"/>
    </row>
    <row r="193" spans="1:73" x14ac:dyDescent="0.25">
      <c r="A193" t="s">
        <v>31</v>
      </c>
      <c r="B193">
        <v>26761076</v>
      </c>
      <c r="C193" s="2">
        <v>27</v>
      </c>
      <c r="D193" s="2">
        <v>15</v>
      </c>
      <c r="E193">
        <v>106</v>
      </c>
      <c r="F193" t="s">
        <v>8</v>
      </c>
      <c r="S193"/>
      <c r="T193" s="6">
        <v>13403363</v>
      </c>
      <c r="U193" s="7">
        <f>ROUND(T193,-6)</f>
        <v>13000000</v>
      </c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8"/>
      <c r="AI193" s="6">
        <v>46</v>
      </c>
      <c r="AJ193" s="7">
        <f t="shared" si="65"/>
        <v>50</v>
      </c>
      <c r="AK193" s="7"/>
      <c r="AL193" s="7"/>
      <c r="AM193" s="7"/>
      <c r="AN193" s="7"/>
      <c r="AO193" s="7"/>
      <c r="AP193" s="7"/>
      <c r="AQ193" s="7"/>
      <c r="AR193" s="7"/>
      <c r="AS193" s="7"/>
      <c r="AT193" s="8"/>
      <c r="AV193" s="6">
        <v>43</v>
      </c>
      <c r="AW193" s="7">
        <f t="shared" si="66"/>
        <v>40</v>
      </c>
      <c r="AX193" s="7"/>
      <c r="AY193" s="7"/>
      <c r="AZ193" s="7"/>
      <c r="BA193" s="7"/>
      <c r="BB193" s="7"/>
      <c r="BC193" s="7"/>
      <c r="BD193" s="7"/>
      <c r="BE193" s="7"/>
      <c r="BF193" s="7"/>
      <c r="BG193" s="8"/>
      <c r="BI193" s="6"/>
      <c r="BJ193" s="7">
        <v>38</v>
      </c>
      <c r="BK193" s="7">
        <f t="shared" si="67"/>
        <v>40</v>
      </c>
      <c r="BL193" s="7"/>
      <c r="BM193" s="7"/>
      <c r="BN193" s="7"/>
      <c r="BO193" s="7"/>
      <c r="BP193" s="7"/>
      <c r="BQ193" s="7"/>
      <c r="BR193" s="7"/>
      <c r="BS193" s="7"/>
      <c r="BT193" s="7"/>
      <c r="BU193" s="8"/>
    </row>
    <row r="194" spans="1:73" x14ac:dyDescent="0.25">
      <c r="A194" t="s">
        <v>17</v>
      </c>
      <c r="B194">
        <v>20736171</v>
      </c>
      <c r="C194" s="2">
        <v>6</v>
      </c>
      <c r="D194" s="2">
        <v>2</v>
      </c>
      <c r="E194">
        <v>57</v>
      </c>
      <c r="F194" t="s">
        <v>8</v>
      </c>
      <c r="S194"/>
      <c r="T194" s="6">
        <v>13466415</v>
      </c>
      <c r="U194" s="7">
        <f>ROUND(T194,-6)</f>
        <v>13000000</v>
      </c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8"/>
      <c r="AI194" s="6">
        <v>67</v>
      </c>
      <c r="AJ194" s="7">
        <f t="shared" si="65"/>
        <v>70</v>
      </c>
      <c r="AK194" s="7"/>
      <c r="AL194" s="7"/>
      <c r="AM194" s="7"/>
      <c r="AN194" s="7"/>
      <c r="AO194" s="7"/>
      <c r="AP194" s="7"/>
      <c r="AQ194" s="7"/>
      <c r="AR194" s="7"/>
      <c r="AS194" s="7"/>
      <c r="AT194" s="8"/>
      <c r="AV194" s="6">
        <v>31</v>
      </c>
      <c r="AW194" s="7">
        <f t="shared" si="66"/>
        <v>30</v>
      </c>
      <c r="AX194" s="7"/>
      <c r="AY194" s="7"/>
      <c r="AZ194" s="7"/>
      <c r="BA194" s="7"/>
      <c r="BB194" s="7"/>
      <c r="BC194" s="7"/>
      <c r="BD194" s="7"/>
      <c r="BE194" s="7"/>
      <c r="BF194" s="7"/>
      <c r="BG194" s="8"/>
      <c r="BI194" s="6"/>
      <c r="BJ194" s="7">
        <v>150</v>
      </c>
      <c r="BK194" s="7">
        <f t="shared" si="67"/>
        <v>150</v>
      </c>
      <c r="BL194" s="7"/>
      <c r="BM194" s="7"/>
      <c r="BN194" s="7"/>
      <c r="BO194" s="7"/>
      <c r="BP194" s="7"/>
      <c r="BQ194" s="7"/>
      <c r="BR194" s="7"/>
      <c r="BS194" s="7"/>
      <c r="BT194" s="7"/>
      <c r="BU194" s="8"/>
    </row>
    <row r="195" spans="1:73" x14ac:dyDescent="0.25">
      <c r="A195" t="s">
        <v>20</v>
      </c>
      <c r="B195">
        <v>7715375</v>
      </c>
      <c r="C195" s="2">
        <v>89</v>
      </c>
      <c r="D195" s="2">
        <v>23</v>
      </c>
      <c r="E195">
        <v>121</v>
      </c>
      <c r="F195" t="s">
        <v>8</v>
      </c>
      <c r="S195"/>
      <c r="T195" s="6">
        <v>13548752</v>
      </c>
      <c r="U195" s="7">
        <f>ROUND(T195,-6)</f>
        <v>14000000</v>
      </c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8"/>
      <c r="AI195" s="6">
        <v>100</v>
      </c>
      <c r="AJ195" s="7">
        <f t="shared" si="65"/>
        <v>100</v>
      </c>
      <c r="AK195" s="7"/>
      <c r="AL195" s="7"/>
      <c r="AM195" s="7"/>
      <c r="AN195" s="7"/>
      <c r="AO195" s="7"/>
      <c r="AP195" s="7"/>
      <c r="AQ195" s="7"/>
      <c r="AR195" s="7"/>
      <c r="AS195" s="7"/>
      <c r="AT195" s="8"/>
      <c r="AV195" s="6">
        <v>65</v>
      </c>
      <c r="AW195" s="7">
        <f t="shared" si="66"/>
        <v>70</v>
      </c>
      <c r="AX195" s="7"/>
      <c r="AY195" s="7"/>
      <c r="AZ195" s="7"/>
      <c r="BA195" s="7"/>
      <c r="BB195" s="7"/>
      <c r="BC195" s="7"/>
      <c r="BD195" s="7"/>
      <c r="BE195" s="7"/>
      <c r="BF195" s="7"/>
      <c r="BG195" s="8"/>
      <c r="BI195" s="6"/>
      <c r="BJ195" s="7">
        <v>130</v>
      </c>
      <c r="BK195" s="7">
        <f t="shared" si="67"/>
        <v>130</v>
      </c>
      <c r="BL195" s="7"/>
      <c r="BM195" s="7"/>
      <c r="BN195" s="7"/>
      <c r="BO195" s="7"/>
      <c r="BP195" s="7"/>
      <c r="BQ195" s="7"/>
      <c r="BR195" s="7"/>
      <c r="BS195" s="7"/>
      <c r="BT195" s="7"/>
      <c r="BU195" s="8"/>
    </row>
    <row r="196" spans="1:73" x14ac:dyDescent="0.25">
      <c r="A196" t="s">
        <v>23</v>
      </c>
      <c r="B196">
        <v>2971038</v>
      </c>
      <c r="C196" s="2">
        <v>65</v>
      </c>
      <c r="D196" s="2">
        <v>4</v>
      </c>
      <c r="E196">
        <v>39</v>
      </c>
      <c r="F196" t="s">
        <v>5</v>
      </c>
      <c r="S196"/>
      <c r="T196" s="6">
        <v>13549829</v>
      </c>
      <c r="U196" s="7">
        <f>ROUND(T196,-6)</f>
        <v>14000000</v>
      </c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8"/>
      <c r="AI196" s="6">
        <v>53</v>
      </c>
      <c r="AJ196" s="7">
        <f t="shared" si="65"/>
        <v>50</v>
      </c>
      <c r="AK196" s="7"/>
      <c r="AL196" s="7"/>
      <c r="AM196" s="7"/>
      <c r="AN196" s="7"/>
      <c r="AO196" s="7"/>
      <c r="AP196" s="7"/>
      <c r="AQ196" s="7"/>
      <c r="AR196" s="7"/>
      <c r="AS196" s="7"/>
      <c r="AT196" s="8"/>
      <c r="AV196" s="6">
        <v>32</v>
      </c>
      <c r="AW196" s="7">
        <f t="shared" si="66"/>
        <v>30</v>
      </c>
      <c r="AX196" s="7"/>
      <c r="AY196" s="7"/>
      <c r="AZ196" s="7"/>
      <c r="BA196" s="7"/>
      <c r="BB196" s="7"/>
      <c r="BC196" s="7"/>
      <c r="BD196" s="7"/>
      <c r="BE196" s="7"/>
      <c r="BF196" s="7"/>
      <c r="BG196" s="8"/>
      <c r="BI196" s="6"/>
      <c r="BJ196" s="7">
        <v>134</v>
      </c>
      <c r="BK196" s="7">
        <f t="shared" si="67"/>
        <v>130</v>
      </c>
      <c r="BL196" s="7"/>
      <c r="BM196" s="7"/>
      <c r="BN196" s="7"/>
      <c r="BO196" s="7"/>
      <c r="BP196" s="7"/>
      <c r="BQ196" s="7"/>
      <c r="BR196" s="7"/>
      <c r="BS196" s="7"/>
      <c r="BT196" s="7"/>
      <c r="BU196" s="8"/>
    </row>
    <row r="197" spans="1:73" x14ac:dyDescent="0.25">
      <c r="A197" t="s">
        <v>36</v>
      </c>
      <c r="B197">
        <v>4616544</v>
      </c>
      <c r="C197" s="2">
        <v>99</v>
      </c>
      <c r="D197" s="2">
        <v>12</v>
      </c>
      <c r="E197">
        <v>96</v>
      </c>
      <c r="F197" t="s">
        <v>5</v>
      </c>
      <c r="S197"/>
      <c r="T197" s="6">
        <v>13555817</v>
      </c>
      <c r="U197" s="7">
        <f>ROUND(T197,-6)</f>
        <v>14000000</v>
      </c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8"/>
      <c r="AI197" s="6">
        <v>27</v>
      </c>
      <c r="AJ197" s="7">
        <f t="shared" si="65"/>
        <v>30</v>
      </c>
      <c r="AK197" s="7"/>
      <c r="AL197" s="7"/>
      <c r="AM197" s="7"/>
      <c r="AN197" s="7"/>
      <c r="AO197" s="7"/>
      <c r="AP197" s="7"/>
      <c r="AQ197" s="7"/>
      <c r="AR197" s="7"/>
      <c r="AS197" s="7"/>
      <c r="AT197" s="8"/>
      <c r="AV197" s="6">
        <v>15</v>
      </c>
      <c r="AW197" s="7">
        <f t="shared" si="66"/>
        <v>20</v>
      </c>
      <c r="AX197" s="7"/>
      <c r="AY197" s="7"/>
      <c r="AZ197" s="7"/>
      <c r="BA197" s="7"/>
      <c r="BB197" s="7"/>
      <c r="BC197" s="7"/>
      <c r="BD197" s="7"/>
      <c r="BE197" s="7"/>
      <c r="BF197" s="7"/>
      <c r="BG197" s="8"/>
      <c r="BI197" s="6"/>
      <c r="BJ197" s="7">
        <v>106</v>
      </c>
      <c r="BK197" s="7">
        <f t="shared" si="67"/>
        <v>110</v>
      </c>
      <c r="BL197" s="7"/>
      <c r="BM197" s="7"/>
      <c r="BN197" s="7"/>
      <c r="BO197" s="7"/>
      <c r="BP197" s="7"/>
      <c r="BQ197" s="7"/>
      <c r="BR197" s="7"/>
      <c r="BS197" s="7"/>
      <c r="BT197" s="7"/>
      <c r="BU197" s="8"/>
    </row>
    <row r="198" spans="1:73" x14ac:dyDescent="0.25">
      <c r="A198" t="s">
        <v>27</v>
      </c>
      <c r="B198">
        <v>26800737</v>
      </c>
      <c r="C198" s="2">
        <v>83</v>
      </c>
      <c r="D198" s="2">
        <v>34</v>
      </c>
      <c r="E198">
        <v>32</v>
      </c>
      <c r="F198" t="s">
        <v>5</v>
      </c>
      <c r="S198"/>
      <c r="T198" s="6">
        <v>13612663</v>
      </c>
      <c r="U198" s="7">
        <f>ROUND(T198,-6)</f>
        <v>14000000</v>
      </c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8"/>
      <c r="AI198" s="6">
        <v>6</v>
      </c>
      <c r="AJ198" s="7">
        <f t="shared" si="65"/>
        <v>10</v>
      </c>
      <c r="AK198" s="7"/>
      <c r="AL198" s="7"/>
      <c r="AM198" s="7"/>
      <c r="AN198" s="7"/>
      <c r="AO198" s="7"/>
      <c r="AP198" s="7"/>
      <c r="AQ198" s="7"/>
      <c r="AR198" s="7"/>
      <c r="AS198" s="7"/>
      <c r="AT198" s="8"/>
      <c r="AV198" s="6">
        <v>2</v>
      </c>
      <c r="AW198" s="7">
        <f t="shared" si="66"/>
        <v>0</v>
      </c>
      <c r="AX198" s="7"/>
      <c r="AY198" s="7"/>
      <c r="AZ198" s="7"/>
      <c r="BA198" s="7"/>
      <c r="BB198" s="7"/>
      <c r="BC198" s="7"/>
      <c r="BD198" s="7"/>
      <c r="BE198" s="7"/>
      <c r="BF198" s="7"/>
      <c r="BG198" s="8"/>
      <c r="BI198" s="6"/>
      <c r="BJ198" s="7">
        <v>57</v>
      </c>
      <c r="BK198" s="7">
        <f t="shared" si="67"/>
        <v>60</v>
      </c>
      <c r="BL198" s="7"/>
      <c r="BM198" s="7"/>
      <c r="BN198" s="7"/>
      <c r="BO198" s="7"/>
      <c r="BP198" s="7"/>
      <c r="BQ198" s="7"/>
      <c r="BR198" s="7"/>
      <c r="BS198" s="7"/>
      <c r="BT198" s="7"/>
      <c r="BU198" s="8"/>
    </row>
    <row r="199" spans="1:73" x14ac:dyDescent="0.25">
      <c r="A199" t="s">
        <v>41</v>
      </c>
      <c r="B199">
        <v>4011750</v>
      </c>
      <c r="C199" s="2">
        <v>95</v>
      </c>
      <c r="D199" s="2">
        <v>42</v>
      </c>
      <c r="E199">
        <v>44</v>
      </c>
      <c r="F199" t="s">
        <v>5</v>
      </c>
      <c r="S199"/>
      <c r="T199" s="6">
        <v>13651388</v>
      </c>
      <c r="U199" s="7">
        <f>ROUND(T199,-6)</f>
        <v>14000000</v>
      </c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8"/>
      <c r="AI199" s="6">
        <v>89</v>
      </c>
      <c r="AJ199" s="7">
        <f t="shared" ref="AJ199:AJ262" si="68">ROUND(AI199,-1)</f>
        <v>90</v>
      </c>
      <c r="AK199" s="7"/>
      <c r="AL199" s="7"/>
      <c r="AM199" s="7"/>
      <c r="AN199" s="7"/>
      <c r="AO199" s="7"/>
      <c r="AP199" s="7"/>
      <c r="AQ199" s="7"/>
      <c r="AR199" s="7"/>
      <c r="AS199" s="7"/>
      <c r="AT199" s="8"/>
      <c r="AV199" s="6">
        <v>23</v>
      </c>
      <c r="AW199" s="7">
        <f t="shared" ref="AW199:AX262" si="69">ROUND(AV199,-1)</f>
        <v>20</v>
      </c>
      <c r="AX199" s="7"/>
      <c r="AY199" s="7"/>
      <c r="AZ199" s="7"/>
      <c r="BA199" s="7"/>
      <c r="BB199" s="7"/>
      <c r="BC199" s="7"/>
      <c r="BD199" s="7"/>
      <c r="BE199" s="7"/>
      <c r="BF199" s="7"/>
      <c r="BG199" s="8"/>
      <c r="BI199" s="6"/>
      <c r="BJ199" s="7">
        <v>121</v>
      </c>
      <c r="BK199" s="7">
        <f t="shared" ref="BK199:BL262" si="70">ROUND(BJ199,-1)</f>
        <v>120</v>
      </c>
      <c r="BL199" s="7"/>
      <c r="BM199" s="7"/>
      <c r="BN199" s="7"/>
      <c r="BO199" s="7"/>
      <c r="BP199" s="7"/>
      <c r="BQ199" s="7"/>
      <c r="BR199" s="7"/>
      <c r="BS199" s="7"/>
      <c r="BT199" s="7"/>
      <c r="BU199" s="8"/>
    </row>
    <row r="200" spans="1:73" x14ac:dyDescent="0.25">
      <c r="A200" t="s">
        <v>37</v>
      </c>
      <c r="B200">
        <v>6061711</v>
      </c>
      <c r="C200" s="2">
        <v>29</v>
      </c>
      <c r="D200" s="2">
        <v>9</v>
      </c>
      <c r="E200">
        <v>90</v>
      </c>
      <c r="F200" t="s">
        <v>8</v>
      </c>
      <c r="S200"/>
      <c r="T200" s="6">
        <v>13715787</v>
      </c>
      <c r="U200" s="7">
        <f>ROUND(T200,-6)</f>
        <v>14000000</v>
      </c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8"/>
      <c r="AI200" s="6">
        <v>65</v>
      </c>
      <c r="AJ200" s="7">
        <f t="shared" si="68"/>
        <v>70</v>
      </c>
      <c r="AK200" s="7"/>
      <c r="AL200" s="7"/>
      <c r="AM200" s="7"/>
      <c r="AN200" s="7"/>
      <c r="AO200" s="7"/>
      <c r="AP200" s="7"/>
      <c r="AQ200" s="7"/>
      <c r="AR200" s="7"/>
      <c r="AS200" s="7"/>
      <c r="AT200" s="8"/>
      <c r="AV200" s="6">
        <v>4</v>
      </c>
      <c r="AW200" s="7">
        <f t="shared" si="69"/>
        <v>0</v>
      </c>
      <c r="AX200" s="7"/>
      <c r="AY200" s="7"/>
      <c r="AZ200" s="7"/>
      <c r="BA200" s="7"/>
      <c r="BB200" s="7"/>
      <c r="BC200" s="7"/>
      <c r="BD200" s="7"/>
      <c r="BE200" s="7"/>
      <c r="BF200" s="7"/>
      <c r="BG200" s="8"/>
      <c r="BI200" s="6"/>
      <c r="BJ200" s="7">
        <v>39</v>
      </c>
      <c r="BK200" s="7">
        <f t="shared" si="70"/>
        <v>40</v>
      </c>
      <c r="BL200" s="7"/>
      <c r="BM200" s="7"/>
      <c r="BN200" s="7"/>
      <c r="BO200" s="7"/>
      <c r="BP200" s="7"/>
      <c r="BQ200" s="7"/>
      <c r="BR200" s="7"/>
      <c r="BS200" s="7"/>
      <c r="BT200" s="7"/>
      <c r="BU200" s="8"/>
    </row>
    <row r="201" spans="1:73" x14ac:dyDescent="0.25">
      <c r="A201" t="s">
        <v>7</v>
      </c>
      <c r="B201">
        <v>13068515</v>
      </c>
      <c r="C201" s="2">
        <v>78</v>
      </c>
      <c r="D201" s="2">
        <v>57</v>
      </c>
      <c r="E201">
        <v>110</v>
      </c>
      <c r="F201" t="s">
        <v>8</v>
      </c>
      <c r="S201"/>
      <c r="T201" s="6">
        <v>13729922</v>
      </c>
      <c r="U201" s="7">
        <f>ROUND(T201,-6)</f>
        <v>14000000</v>
      </c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8"/>
      <c r="AI201" s="6">
        <v>99</v>
      </c>
      <c r="AJ201" s="7">
        <f t="shared" si="68"/>
        <v>100</v>
      </c>
      <c r="AK201" s="7"/>
      <c r="AL201" s="7"/>
      <c r="AM201" s="7"/>
      <c r="AN201" s="7"/>
      <c r="AO201" s="7"/>
      <c r="AP201" s="7"/>
      <c r="AQ201" s="7"/>
      <c r="AR201" s="7"/>
      <c r="AS201" s="7"/>
      <c r="AT201" s="8"/>
      <c r="AV201" s="6">
        <v>12</v>
      </c>
      <c r="AW201" s="7">
        <f t="shared" si="69"/>
        <v>10</v>
      </c>
      <c r="AX201" s="7"/>
      <c r="AY201" s="7"/>
      <c r="AZ201" s="7"/>
      <c r="BA201" s="7"/>
      <c r="BB201" s="7"/>
      <c r="BC201" s="7"/>
      <c r="BD201" s="7"/>
      <c r="BE201" s="7"/>
      <c r="BF201" s="7"/>
      <c r="BG201" s="8"/>
      <c r="BI201" s="6"/>
      <c r="BJ201" s="7">
        <v>96</v>
      </c>
      <c r="BK201" s="7">
        <f t="shared" si="70"/>
        <v>100</v>
      </c>
      <c r="BL201" s="7"/>
      <c r="BM201" s="7"/>
      <c r="BN201" s="7"/>
      <c r="BO201" s="7"/>
      <c r="BP201" s="7"/>
      <c r="BQ201" s="7"/>
      <c r="BR201" s="7"/>
      <c r="BS201" s="7"/>
      <c r="BT201" s="7"/>
      <c r="BU201" s="8"/>
    </row>
    <row r="202" spans="1:73" x14ac:dyDescent="0.25">
      <c r="A202" t="s">
        <v>14</v>
      </c>
      <c r="B202">
        <v>11823304</v>
      </c>
      <c r="C202" s="2">
        <v>82</v>
      </c>
      <c r="D202" s="2">
        <v>47</v>
      </c>
      <c r="E202">
        <v>50</v>
      </c>
      <c r="F202" t="s">
        <v>8</v>
      </c>
      <c r="S202"/>
      <c r="T202" s="6">
        <v>13748787</v>
      </c>
      <c r="U202" s="7">
        <f>ROUND(T202,-6)</f>
        <v>14000000</v>
      </c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8"/>
      <c r="AI202" s="6">
        <v>83</v>
      </c>
      <c r="AJ202" s="7">
        <f t="shared" si="68"/>
        <v>80</v>
      </c>
      <c r="AK202" s="7"/>
      <c r="AL202" s="7"/>
      <c r="AM202" s="7"/>
      <c r="AN202" s="7"/>
      <c r="AO202" s="7"/>
      <c r="AP202" s="7"/>
      <c r="AQ202" s="7"/>
      <c r="AR202" s="7"/>
      <c r="AS202" s="7"/>
      <c r="AT202" s="8"/>
      <c r="AV202" s="6">
        <v>34</v>
      </c>
      <c r="AW202" s="7">
        <f t="shared" si="69"/>
        <v>30</v>
      </c>
      <c r="AX202" s="7"/>
      <c r="AY202" s="7"/>
      <c r="AZ202" s="7"/>
      <c r="BA202" s="7"/>
      <c r="BB202" s="7"/>
      <c r="BC202" s="7"/>
      <c r="BD202" s="7"/>
      <c r="BE202" s="7"/>
      <c r="BF202" s="7"/>
      <c r="BG202" s="8"/>
      <c r="BI202" s="6"/>
      <c r="BJ202" s="7">
        <v>32</v>
      </c>
      <c r="BK202" s="7">
        <f t="shared" si="70"/>
        <v>30</v>
      </c>
      <c r="BL202" s="7"/>
      <c r="BM202" s="7"/>
      <c r="BN202" s="7"/>
      <c r="BO202" s="7"/>
      <c r="BP202" s="7"/>
      <c r="BQ202" s="7"/>
      <c r="BR202" s="7"/>
      <c r="BS202" s="7"/>
      <c r="BT202" s="7"/>
      <c r="BU202" s="8"/>
    </row>
    <row r="203" spans="1:73" x14ac:dyDescent="0.25">
      <c r="A203" t="s">
        <v>24</v>
      </c>
      <c r="B203">
        <v>9481869</v>
      </c>
      <c r="C203" s="2">
        <v>12</v>
      </c>
      <c r="D203" s="2">
        <v>2</v>
      </c>
      <c r="E203">
        <v>62</v>
      </c>
      <c r="F203" t="s">
        <v>8</v>
      </c>
      <c r="S203"/>
      <c r="T203" s="6">
        <v>13758206</v>
      </c>
      <c r="U203" s="7">
        <f>ROUND(T203,-6)</f>
        <v>14000000</v>
      </c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8"/>
      <c r="AI203" s="6">
        <v>95</v>
      </c>
      <c r="AJ203" s="7">
        <f t="shared" si="68"/>
        <v>100</v>
      </c>
      <c r="AK203" s="7"/>
      <c r="AL203" s="7"/>
      <c r="AM203" s="7"/>
      <c r="AN203" s="7"/>
      <c r="AO203" s="7"/>
      <c r="AP203" s="7"/>
      <c r="AQ203" s="7"/>
      <c r="AR203" s="7"/>
      <c r="AS203" s="7"/>
      <c r="AT203" s="8"/>
      <c r="AV203" s="6">
        <v>42</v>
      </c>
      <c r="AW203" s="7">
        <f t="shared" si="69"/>
        <v>40</v>
      </c>
      <c r="AX203" s="7"/>
      <c r="AY203" s="7"/>
      <c r="AZ203" s="7"/>
      <c r="BA203" s="7"/>
      <c r="BB203" s="7"/>
      <c r="BC203" s="7"/>
      <c r="BD203" s="7"/>
      <c r="BE203" s="7"/>
      <c r="BF203" s="7"/>
      <c r="BG203" s="8"/>
      <c r="BI203" s="6"/>
      <c r="BJ203" s="7">
        <v>44</v>
      </c>
      <c r="BK203" s="7">
        <f t="shared" si="70"/>
        <v>40</v>
      </c>
      <c r="BL203" s="7"/>
      <c r="BM203" s="7"/>
      <c r="BN203" s="7"/>
      <c r="BO203" s="7"/>
      <c r="BP203" s="7"/>
      <c r="BQ203" s="7"/>
      <c r="BR203" s="7"/>
      <c r="BS203" s="7"/>
      <c r="BT203" s="7"/>
      <c r="BU203" s="8"/>
    </row>
    <row r="204" spans="1:73" x14ac:dyDescent="0.25">
      <c r="A204" t="s">
        <v>19</v>
      </c>
      <c r="B204">
        <v>13939035</v>
      </c>
      <c r="C204" s="2">
        <v>69</v>
      </c>
      <c r="D204" s="2">
        <v>22</v>
      </c>
      <c r="E204">
        <v>54</v>
      </c>
      <c r="F204" t="s">
        <v>5</v>
      </c>
      <c r="S204"/>
      <c r="T204" s="6">
        <v>13795544</v>
      </c>
      <c r="U204" s="7">
        <f>ROUND(T204,-6)</f>
        <v>14000000</v>
      </c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8"/>
      <c r="AI204" s="6">
        <v>29</v>
      </c>
      <c r="AJ204" s="7">
        <f t="shared" si="68"/>
        <v>30</v>
      </c>
      <c r="AK204" s="7"/>
      <c r="AL204" s="7"/>
      <c r="AM204" s="7"/>
      <c r="AN204" s="7"/>
      <c r="AO204" s="7"/>
      <c r="AP204" s="7"/>
      <c r="AQ204" s="7"/>
      <c r="AR204" s="7"/>
      <c r="AS204" s="7"/>
      <c r="AT204" s="8"/>
      <c r="AV204" s="6">
        <v>9</v>
      </c>
      <c r="AW204" s="7">
        <f t="shared" si="69"/>
        <v>10</v>
      </c>
      <c r="AX204" s="7"/>
      <c r="AY204" s="7"/>
      <c r="AZ204" s="7"/>
      <c r="BA204" s="7"/>
      <c r="BB204" s="7"/>
      <c r="BC204" s="7"/>
      <c r="BD204" s="7"/>
      <c r="BE204" s="7"/>
      <c r="BF204" s="7"/>
      <c r="BG204" s="8"/>
      <c r="BI204" s="6"/>
      <c r="BJ204" s="7">
        <v>90</v>
      </c>
      <c r="BK204" s="7">
        <f t="shared" si="70"/>
        <v>90</v>
      </c>
      <c r="BL204" s="7"/>
      <c r="BM204" s="7"/>
      <c r="BN204" s="7"/>
      <c r="BO204" s="7"/>
      <c r="BP204" s="7"/>
      <c r="BQ204" s="7"/>
      <c r="BR204" s="7"/>
      <c r="BS204" s="7"/>
      <c r="BT204" s="7"/>
      <c r="BU204" s="8"/>
    </row>
    <row r="205" spans="1:73" x14ac:dyDescent="0.25">
      <c r="A205" t="s">
        <v>40</v>
      </c>
      <c r="B205">
        <v>3806109</v>
      </c>
      <c r="C205" s="2">
        <v>37</v>
      </c>
      <c r="D205" s="2">
        <v>7</v>
      </c>
      <c r="E205">
        <v>50</v>
      </c>
      <c r="F205" t="s">
        <v>5</v>
      </c>
      <c r="S205"/>
      <c r="T205" s="6">
        <v>13939035</v>
      </c>
      <c r="U205" s="7">
        <f>ROUND(T205,-6)</f>
        <v>14000000</v>
      </c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8"/>
      <c r="AI205" s="6">
        <v>78</v>
      </c>
      <c r="AJ205" s="7">
        <f t="shared" si="68"/>
        <v>80</v>
      </c>
      <c r="AK205" s="7"/>
      <c r="AL205" s="7"/>
      <c r="AM205" s="7"/>
      <c r="AN205" s="7"/>
      <c r="AO205" s="7"/>
      <c r="AP205" s="7"/>
      <c r="AQ205" s="7"/>
      <c r="AR205" s="7"/>
      <c r="AS205" s="7"/>
      <c r="AT205" s="8"/>
      <c r="AV205" s="6">
        <v>57</v>
      </c>
      <c r="AW205" s="7">
        <f t="shared" si="69"/>
        <v>60</v>
      </c>
      <c r="AX205" s="7"/>
      <c r="AY205" s="7"/>
      <c r="AZ205" s="7"/>
      <c r="BA205" s="7"/>
      <c r="BB205" s="7"/>
      <c r="BC205" s="7"/>
      <c r="BD205" s="7"/>
      <c r="BE205" s="7"/>
      <c r="BF205" s="7"/>
      <c r="BG205" s="8"/>
      <c r="BI205" s="6"/>
      <c r="BJ205" s="7">
        <v>110</v>
      </c>
      <c r="BK205" s="7">
        <f t="shared" si="70"/>
        <v>110</v>
      </c>
      <c r="BL205" s="7"/>
      <c r="BM205" s="7"/>
      <c r="BN205" s="7"/>
      <c r="BO205" s="7"/>
      <c r="BP205" s="7"/>
      <c r="BQ205" s="7"/>
      <c r="BR205" s="7"/>
      <c r="BS205" s="7"/>
      <c r="BT205" s="7"/>
      <c r="BU205" s="8"/>
    </row>
    <row r="206" spans="1:73" x14ac:dyDescent="0.25">
      <c r="A206" t="s">
        <v>14</v>
      </c>
      <c r="B206">
        <v>30190667</v>
      </c>
      <c r="C206" s="2">
        <v>51</v>
      </c>
      <c r="D206" s="2">
        <v>6</v>
      </c>
      <c r="E206">
        <v>53</v>
      </c>
      <c r="F206" t="s">
        <v>8</v>
      </c>
      <c r="S206"/>
      <c r="T206" s="6">
        <v>14017544</v>
      </c>
      <c r="U206" s="7">
        <f>ROUND(T206,-6)</f>
        <v>14000000</v>
      </c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8"/>
      <c r="AI206" s="6">
        <v>82</v>
      </c>
      <c r="AJ206" s="7">
        <f t="shared" si="68"/>
        <v>80</v>
      </c>
      <c r="AK206" s="7"/>
      <c r="AL206" s="7"/>
      <c r="AM206" s="7"/>
      <c r="AN206" s="7"/>
      <c r="AO206" s="7"/>
      <c r="AP206" s="7"/>
      <c r="AQ206" s="7"/>
      <c r="AR206" s="7"/>
      <c r="AS206" s="7"/>
      <c r="AT206" s="8"/>
      <c r="AV206" s="6">
        <v>47</v>
      </c>
      <c r="AW206" s="7">
        <f t="shared" si="69"/>
        <v>50</v>
      </c>
      <c r="AX206" s="7"/>
      <c r="AY206" s="7"/>
      <c r="AZ206" s="7"/>
      <c r="BA206" s="7"/>
      <c r="BB206" s="7"/>
      <c r="BC206" s="7"/>
      <c r="BD206" s="7"/>
      <c r="BE206" s="7"/>
      <c r="BF206" s="7"/>
      <c r="BG206" s="8"/>
      <c r="BI206" s="6"/>
      <c r="BJ206" s="7">
        <v>50</v>
      </c>
      <c r="BK206" s="7">
        <f t="shared" si="70"/>
        <v>50</v>
      </c>
      <c r="BL206" s="7"/>
      <c r="BM206" s="7"/>
      <c r="BN206" s="7"/>
      <c r="BO206" s="7"/>
      <c r="BP206" s="7"/>
      <c r="BQ206" s="7"/>
      <c r="BR206" s="7"/>
      <c r="BS206" s="7"/>
      <c r="BT206" s="7"/>
      <c r="BU206" s="8"/>
    </row>
    <row r="207" spans="1:73" x14ac:dyDescent="0.25">
      <c r="A207" t="s">
        <v>14</v>
      </c>
      <c r="B207">
        <v>4826877</v>
      </c>
      <c r="C207" s="2">
        <v>89</v>
      </c>
      <c r="D207" s="2">
        <v>67</v>
      </c>
      <c r="E207">
        <v>101</v>
      </c>
      <c r="F207" t="s">
        <v>5</v>
      </c>
      <c r="S207"/>
      <c r="T207" s="6">
        <v>14148891</v>
      </c>
      <c r="U207" s="7">
        <f>ROUND(T207,-6)</f>
        <v>14000000</v>
      </c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8"/>
      <c r="AI207" s="6">
        <v>12</v>
      </c>
      <c r="AJ207" s="7">
        <f t="shared" si="68"/>
        <v>10</v>
      </c>
      <c r="AK207" s="7"/>
      <c r="AL207" s="7"/>
      <c r="AM207" s="7"/>
      <c r="AN207" s="7"/>
      <c r="AO207" s="7"/>
      <c r="AP207" s="7"/>
      <c r="AQ207" s="7"/>
      <c r="AR207" s="7"/>
      <c r="AS207" s="7"/>
      <c r="AT207" s="8"/>
      <c r="AV207" s="6">
        <v>2</v>
      </c>
      <c r="AW207" s="7">
        <f t="shared" si="69"/>
        <v>0</v>
      </c>
      <c r="AX207" s="7"/>
      <c r="AY207" s="7"/>
      <c r="AZ207" s="7"/>
      <c r="BA207" s="7"/>
      <c r="BB207" s="7"/>
      <c r="BC207" s="7"/>
      <c r="BD207" s="7"/>
      <c r="BE207" s="7"/>
      <c r="BF207" s="7"/>
      <c r="BG207" s="8"/>
      <c r="BI207" s="6"/>
      <c r="BJ207" s="7">
        <v>62</v>
      </c>
      <c r="BK207" s="7">
        <f t="shared" si="70"/>
        <v>60</v>
      </c>
      <c r="BL207" s="7"/>
      <c r="BM207" s="7"/>
      <c r="BN207" s="7"/>
      <c r="BO207" s="7"/>
      <c r="BP207" s="7"/>
      <c r="BQ207" s="7"/>
      <c r="BR207" s="7"/>
      <c r="BS207" s="7"/>
      <c r="BT207" s="7"/>
      <c r="BU207" s="8"/>
    </row>
    <row r="208" spans="1:73" x14ac:dyDescent="0.25">
      <c r="A208" t="s">
        <v>46</v>
      </c>
      <c r="B208">
        <v>23999038</v>
      </c>
      <c r="C208" s="2">
        <v>75</v>
      </c>
      <c r="D208" s="2">
        <v>47</v>
      </c>
      <c r="E208">
        <v>40</v>
      </c>
      <c r="F208" t="s">
        <v>8</v>
      </c>
      <c r="S208"/>
      <c r="T208" s="6">
        <v>14212062</v>
      </c>
      <c r="U208" s="7">
        <f>ROUND(T208,-6)</f>
        <v>14000000</v>
      </c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8"/>
      <c r="AI208" s="6">
        <v>69</v>
      </c>
      <c r="AJ208" s="7">
        <f t="shared" si="68"/>
        <v>70</v>
      </c>
      <c r="AK208" s="7"/>
      <c r="AL208" s="7"/>
      <c r="AM208" s="7"/>
      <c r="AN208" s="7"/>
      <c r="AO208" s="7"/>
      <c r="AP208" s="7"/>
      <c r="AQ208" s="7"/>
      <c r="AR208" s="7"/>
      <c r="AS208" s="7"/>
      <c r="AT208" s="8"/>
      <c r="AV208" s="6">
        <v>22</v>
      </c>
      <c r="AW208" s="7">
        <f t="shared" si="69"/>
        <v>20</v>
      </c>
      <c r="AX208" s="7"/>
      <c r="AY208" s="7"/>
      <c r="AZ208" s="7"/>
      <c r="BA208" s="7"/>
      <c r="BB208" s="7"/>
      <c r="BC208" s="7"/>
      <c r="BD208" s="7"/>
      <c r="BE208" s="7"/>
      <c r="BF208" s="7"/>
      <c r="BG208" s="8"/>
      <c r="BI208" s="6"/>
      <c r="BJ208" s="7">
        <v>54</v>
      </c>
      <c r="BK208" s="7">
        <f t="shared" si="70"/>
        <v>50</v>
      </c>
      <c r="BL208" s="7"/>
      <c r="BM208" s="7"/>
      <c r="BN208" s="7"/>
      <c r="BO208" s="7"/>
      <c r="BP208" s="7"/>
      <c r="BQ208" s="7"/>
      <c r="BR208" s="7"/>
      <c r="BS208" s="7"/>
      <c r="BT208" s="7"/>
      <c r="BU208" s="8"/>
    </row>
    <row r="209" spans="1:73" x14ac:dyDescent="0.25">
      <c r="A209" t="s">
        <v>21</v>
      </c>
      <c r="B209">
        <v>16636838</v>
      </c>
      <c r="C209" s="2">
        <v>94</v>
      </c>
      <c r="D209" s="2">
        <v>55</v>
      </c>
      <c r="E209">
        <v>93</v>
      </c>
      <c r="F209" t="s">
        <v>8</v>
      </c>
      <c r="S209"/>
      <c r="T209" s="6">
        <v>14235695</v>
      </c>
      <c r="U209" s="7">
        <f>ROUND(T209,-6)</f>
        <v>14000000</v>
      </c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8"/>
      <c r="AI209" s="6">
        <v>37</v>
      </c>
      <c r="AJ209" s="7">
        <f t="shared" si="68"/>
        <v>40</v>
      </c>
      <c r="AK209" s="7"/>
      <c r="AL209" s="7"/>
      <c r="AM209" s="7"/>
      <c r="AN209" s="7"/>
      <c r="AO209" s="7"/>
      <c r="AP209" s="7"/>
      <c r="AQ209" s="7"/>
      <c r="AR209" s="7"/>
      <c r="AS209" s="7"/>
      <c r="AT209" s="8"/>
      <c r="AV209" s="6">
        <v>7</v>
      </c>
      <c r="AW209" s="7">
        <f t="shared" si="69"/>
        <v>10</v>
      </c>
      <c r="AX209" s="7"/>
      <c r="AY209" s="7"/>
      <c r="AZ209" s="7"/>
      <c r="BA209" s="7"/>
      <c r="BB209" s="7"/>
      <c r="BC209" s="7"/>
      <c r="BD209" s="7"/>
      <c r="BE209" s="7"/>
      <c r="BF209" s="7"/>
      <c r="BG209" s="8"/>
      <c r="BI209" s="6"/>
      <c r="BJ209" s="7">
        <v>50</v>
      </c>
      <c r="BK209" s="7">
        <f t="shared" si="70"/>
        <v>50</v>
      </c>
      <c r="BL209" s="7"/>
      <c r="BM209" s="7"/>
      <c r="BN209" s="7"/>
      <c r="BO209" s="7"/>
      <c r="BP209" s="7"/>
      <c r="BQ209" s="7"/>
      <c r="BR209" s="7"/>
      <c r="BS209" s="7"/>
      <c r="BT209" s="7"/>
      <c r="BU209" s="8"/>
    </row>
    <row r="210" spans="1:73" x14ac:dyDescent="0.25">
      <c r="A210" t="s">
        <v>9</v>
      </c>
      <c r="B210">
        <v>26869502</v>
      </c>
      <c r="C210" s="2">
        <v>67</v>
      </c>
      <c r="D210" s="2">
        <v>28</v>
      </c>
      <c r="E210">
        <v>146</v>
      </c>
      <c r="F210" t="s">
        <v>8</v>
      </c>
      <c r="S210"/>
      <c r="T210" s="6">
        <v>14260361</v>
      </c>
      <c r="U210" s="7">
        <f>ROUND(T210,-6)</f>
        <v>14000000</v>
      </c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8"/>
      <c r="AI210" s="6">
        <v>51</v>
      </c>
      <c r="AJ210" s="7">
        <f t="shared" si="68"/>
        <v>50</v>
      </c>
      <c r="AK210" s="7"/>
      <c r="AL210" s="7"/>
      <c r="AM210" s="7"/>
      <c r="AN210" s="7"/>
      <c r="AO210" s="7"/>
      <c r="AP210" s="7"/>
      <c r="AQ210" s="7"/>
      <c r="AR210" s="7"/>
      <c r="AS210" s="7"/>
      <c r="AT210" s="8"/>
      <c r="AV210" s="6">
        <v>6</v>
      </c>
      <c r="AW210" s="7">
        <f t="shared" si="69"/>
        <v>10</v>
      </c>
      <c r="AX210" s="7"/>
      <c r="AY210" s="7"/>
      <c r="AZ210" s="7"/>
      <c r="BA210" s="7"/>
      <c r="BB210" s="7"/>
      <c r="BC210" s="7"/>
      <c r="BD210" s="7"/>
      <c r="BE210" s="7"/>
      <c r="BF210" s="7"/>
      <c r="BG210" s="8"/>
      <c r="BI210" s="6"/>
      <c r="BJ210" s="7">
        <v>53</v>
      </c>
      <c r="BK210" s="7">
        <f t="shared" si="70"/>
        <v>50</v>
      </c>
      <c r="BL210" s="7"/>
      <c r="BM210" s="7"/>
      <c r="BN210" s="7"/>
      <c r="BO210" s="7"/>
      <c r="BP210" s="7"/>
      <c r="BQ210" s="7"/>
      <c r="BR210" s="7"/>
      <c r="BS210" s="7"/>
      <c r="BT210" s="7"/>
      <c r="BU210" s="8"/>
    </row>
    <row r="211" spans="1:73" x14ac:dyDescent="0.25">
      <c r="A211" t="s">
        <v>32</v>
      </c>
      <c r="B211">
        <v>25445730</v>
      </c>
      <c r="C211" s="2">
        <v>45</v>
      </c>
      <c r="D211" s="2">
        <v>6</v>
      </c>
      <c r="E211">
        <v>121</v>
      </c>
      <c r="F211" t="s">
        <v>5</v>
      </c>
      <c r="S211"/>
      <c r="T211" s="6">
        <v>14265382</v>
      </c>
      <c r="U211" s="7">
        <f>ROUND(T211,-6)</f>
        <v>14000000</v>
      </c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8"/>
      <c r="AI211" s="6">
        <v>89</v>
      </c>
      <c r="AJ211" s="7">
        <f t="shared" si="68"/>
        <v>90</v>
      </c>
      <c r="AK211" s="7"/>
      <c r="AL211" s="7"/>
      <c r="AM211" s="7"/>
      <c r="AN211" s="7"/>
      <c r="AO211" s="7"/>
      <c r="AP211" s="7"/>
      <c r="AQ211" s="7"/>
      <c r="AR211" s="7"/>
      <c r="AS211" s="7"/>
      <c r="AT211" s="8"/>
      <c r="AV211" s="6">
        <v>67</v>
      </c>
      <c r="AW211" s="7">
        <f t="shared" si="69"/>
        <v>70</v>
      </c>
      <c r="AX211" s="7"/>
      <c r="AY211" s="7"/>
      <c r="AZ211" s="7"/>
      <c r="BA211" s="7"/>
      <c r="BB211" s="7"/>
      <c r="BC211" s="7"/>
      <c r="BD211" s="7"/>
      <c r="BE211" s="7"/>
      <c r="BF211" s="7"/>
      <c r="BG211" s="8"/>
      <c r="BI211" s="6"/>
      <c r="BJ211" s="7">
        <v>101</v>
      </c>
      <c r="BK211" s="7">
        <f t="shared" si="70"/>
        <v>100</v>
      </c>
      <c r="BL211" s="7"/>
      <c r="BM211" s="7"/>
      <c r="BN211" s="7"/>
      <c r="BO211" s="7"/>
      <c r="BP211" s="7"/>
      <c r="BQ211" s="7"/>
      <c r="BR211" s="7"/>
      <c r="BS211" s="7"/>
      <c r="BT211" s="7"/>
      <c r="BU211" s="8"/>
    </row>
    <row r="212" spans="1:73" x14ac:dyDescent="0.25">
      <c r="A212" t="s">
        <v>20</v>
      </c>
      <c r="B212">
        <v>7686599</v>
      </c>
      <c r="C212" s="2">
        <v>97</v>
      </c>
      <c r="D212" s="2">
        <v>16</v>
      </c>
      <c r="E212">
        <v>67</v>
      </c>
      <c r="F212" t="s">
        <v>8</v>
      </c>
      <c r="S212"/>
      <c r="T212" s="6">
        <v>14410800</v>
      </c>
      <c r="U212" s="7">
        <f>ROUND(T212,-6)</f>
        <v>14000000</v>
      </c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8"/>
      <c r="AI212" s="6">
        <v>75</v>
      </c>
      <c r="AJ212" s="7">
        <f t="shared" si="68"/>
        <v>80</v>
      </c>
      <c r="AK212" s="7"/>
      <c r="AL212" s="7"/>
      <c r="AM212" s="7"/>
      <c r="AN212" s="7"/>
      <c r="AO212" s="7"/>
      <c r="AP212" s="7"/>
      <c r="AQ212" s="7"/>
      <c r="AR212" s="7"/>
      <c r="AS212" s="7"/>
      <c r="AT212" s="8"/>
      <c r="AV212" s="6">
        <v>47</v>
      </c>
      <c r="AW212" s="7">
        <f t="shared" si="69"/>
        <v>50</v>
      </c>
      <c r="AX212" s="7"/>
      <c r="AY212" s="7"/>
      <c r="AZ212" s="7"/>
      <c r="BA212" s="7"/>
      <c r="BB212" s="7"/>
      <c r="BC212" s="7"/>
      <c r="BD212" s="7"/>
      <c r="BE212" s="7"/>
      <c r="BF212" s="7"/>
      <c r="BG212" s="8"/>
      <c r="BI212" s="6"/>
      <c r="BJ212" s="7">
        <v>40</v>
      </c>
      <c r="BK212" s="7">
        <f t="shared" si="70"/>
        <v>40</v>
      </c>
      <c r="BL212" s="7"/>
      <c r="BM212" s="7"/>
      <c r="BN212" s="7"/>
      <c r="BO212" s="7"/>
      <c r="BP212" s="7"/>
      <c r="BQ212" s="7"/>
      <c r="BR212" s="7"/>
      <c r="BS212" s="7"/>
      <c r="BT212" s="7"/>
      <c r="BU212" s="8"/>
    </row>
    <row r="213" spans="1:73" x14ac:dyDescent="0.25">
      <c r="A213" t="s">
        <v>26</v>
      </c>
      <c r="B213">
        <v>19875275</v>
      </c>
      <c r="C213" s="2">
        <v>71</v>
      </c>
      <c r="D213" s="2">
        <v>32</v>
      </c>
      <c r="E213">
        <v>68</v>
      </c>
      <c r="F213" t="s">
        <v>5</v>
      </c>
      <c r="S213"/>
      <c r="T213" s="6">
        <v>14455797</v>
      </c>
      <c r="U213" s="7">
        <f>ROUND(T213,-6)</f>
        <v>14000000</v>
      </c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8"/>
      <c r="AI213" s="6">
        <v>94</v>
      </c>
      <c r="AJ213" s="7">
        <f t="shared" si="68"/>
        <v>90</v>
      </c>
      <c r="AK213" s="7"/>
      <c r="AL213" s="7"/>
      <c r="AM213" s="7"/>
      <c r="AN213" s="7"/>
      <c r="AO213" s="7"/>
      <c r="AP213" s="7"/>
      <c r="AQ213" s="7"/>
      <c r="AR213" s="7"/>
      <c r="AS213" s="7"/>
      <c r="AT213" s="8"/>
      <c r="AV213" s="6">
        <v>55</v>
      </c>
      <c r="AW213" s="7">
        <f t="shared" si="69"/>
        <v>60</v>
      </c>
      <c r="AX213" s="7"/>
      <c r="AY213" s="7"/>
      <c r="AZ213" s="7"/>
      <c r="BA213" s="7"/>
      <c r="BB213" s="7"/>
      <c r="BC213" s="7"/>
      <c r="BD213" s="7"/>
      <c r="BE213" s="7"/>
      <c r="BF213" s="7"/>
      <c r="BG213" s="8"/>
      <c r="BI213" s="6"/>
      <c r="BJ213" s="7">
        <v>93</v>
      </c>
      <c r="BK213" s="7">
        <f t="shared" si="70"/>
        <v>90</v>
      </c>
      <c r="BL213" s="7"/>
      <c r="BM213" s="7"/>
      <c r="BN213" s="7"/>
      <c r="BO213" s="7"/>
      <c r="BP213" s="7"/>
      <c r="BQ213" s="7"/>
      <c r="BR213" s="7"/>
      <c r="BS213" s="7"/>
      <c r="BT213" s="7"/>
      <c r="BU213" s="8"/>
    </row>
    <row r="214" spans="1:73" x14ac:dyDescent="0.25">
      <c r="A214" t="s">
        <v>39</v>
      </c>
      <c r="B214">
        <v>3781390</v>
      </c>
      <c r="C214" s="2">
        <v>100</v>
      </c>
      <c r="D214" s="2">
        <v>82</v>
      </c>
      <c r="E214">
        <v>59</v>
      </c>
      <c r="F214" t="s">
        <v>5</v>
      </c>
      <c r="S214"/>
      <c r="T214" s="6">
        <v>14502464</v>
      </c>
      <c r="U214" s="7">
        <f>ROUND(T214,-6)</f>
        <v>15000000</v>
      </c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8"/>
      <c r="AI214" s="6">
        <v>67</v>
      </c>
      <c r="AJ214" s="7">
        <f t="shared" si="68"/>
        <v>70</v>
      </c>
      <c r="AK214" s="7"/>
      <c r="AL214" s="7"/>
      <c r="AM214" s="7"/>
      <c r="AN214" s="7"/>
      <c r="AO214" s="7"/>
      <c r="AP214" s="7"/>
      <c r="AQ214" s="7"/>
      <c r="AR214" s="7"/>
      <c r="AS214" s="7"/>
      <c r="AT214" s="8"/>
      <c r="AV214" s="6">
        <v>28</v>
      </c>
      <c r="AW214" s="7">
        <f t="shared" si="69"/>
        <v>30</v>
      </c>
      <c r="AX214" s="7"/>
      <c r="AY214" s="7"/>
      <c r="AZ214" s="7"/>
      <c r="BA214" s="7"/>
      <c r="BB214" s="7"/>
      <c r="BC214" s="7"/>
      <c r="BD214" s="7"/>
      <c r="BE214" s="7"/>
      <c r="BF214" s="7"/>
      <c r="BG214" s="8"/>
      <c r="BI214" s="6"/>
      <c r="BJ214" s="7">
        <v>146</v>
      </c>
      <c r="BK214" s="7">
        <f t="shared" si="70"/>
        <v>150</v>
      </c>
      <c r="BL214" s="7"/>
      <c r="BM214" s="7"/>
      <c r="BN214" s="7"/>
      <c r="BO214" s="7"/>
      <c r="BP214" s="7"/>
      <c r="BQ214" s="7"/>
      <c r="BR214" s="7"/>
      <c r="BS214" s="7"/>
      <c r="BT214" s="7"/>
      <c r="BU214" s="8"/>
    </row>
    <row r="215" spans="1:73" x14ac:dyDescent="0.25">
      <c r="A215" t="s">
        <v>12</v>
      </c>
      <c r="B215">
        <v>30873532</v>
      </c>
      <c r="C215" s="2">
        <v>92</v>
      </c>
      <c r="D215" s="2">
        <v>88</v>
      </c>
      <c r="E215">
        <v>61</v>
      </c>
      <c r="F215" t="s">
        <v>5</v>
      </c>
      <c r="S215"/>
      <c r="T215" s="6">
        <v>14557241</v>
      </c>
      <c r="U215" s="7">
        <f>ROUND(T215,-6)</f>
        <v>15000000</v>
      </c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8"/>
      <c r="AI215" s="6">
        <v>45</v>
      </c>
      <c r="AJ215" s="7">
        <f t="shared" si="68"/>
        <v>50</v>
      </c>
      <c r="AK215" s="7"/>
      <c r="AL215" s="7"/>
      <c r="AM215" s="7"/>
      <c r="AN215" s="7"/>
      <c r="AO215" s="7"/>
      <c r="AP215" s="7"/>
      <c r="AQ215" s="7"/>
      <c r="AR215" s="7"/>
      <c r="AS215" s="7"/>
      <c r="AT215" s="8"/>
      <c r="AV215" s="6">
        <v>6</v>
      </c>
      <c r="AW215" s="7">
        <f t="shared" si="69"/>
        <v>10</v>
      </c>
      <c r="AX215" s="7"/>
      <c r="AY215" s="7"/>
      <c r="AZ215" s="7"/>
      <c r="BA215" s="7"/>
      <c r="BB215" s="7"/>
      <c r="BC215" s="7"/>
      <c r="BD215" s="7"/>
      <c r="BE215" s="7"/>
      <c r="BF215" s="7"/>
      <c r="BG215" s="8"/>
      <c r="BI215" s="6"/>
      <c r="BJ215" s="7">
        <v>121</v>
      </c>
      <c r="BK215" s="7">
        <f t="shared" si="70"/>
        <v>120</v>
      </c>
      <c r="BL215" s="7"/>
      <c r="BM215" s="7"/>
      <c r="BN215" s="7"/>
      <c r="BO215" s="7"/>
      <c r="BP215" s="7"/>
      <c r="BQ215" s="7"/>
      <c r="BR215" s="7"/>
      <c r="BS215" s="7"/>
      <c r="BT215" s="7"/>
      <c r="BU215" s="8"/>
    </row>
    <row r="216" spans="1:73" x14ac:dyDescent="0.25">
      <c r="A216" t="s">
        <v>37</v>
      </c>
      <c r="B216">
        <v>11804287</v>
      </c>
      <c r="C216" s="2">
        <v>35</v>
      </c>
      <c r="D216" s="2">
        <v>32</v>
      </c>
      <c r="E216">
        <v>131</v>
      </c>
      <c r="F216" t="s">
        <v>5</v>
      </c>
      <c r="S216"/>
      <c r="T216" s="6">
        <v>14759065</v>
      </c>
      <c r="U216" s="7">
        <f>ROUND(T216,-6)</f>
        <v>15000000</v>
      </c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8"/>
      <c r="AI216" s="6">
        <v>97</v>
      </c>
      <c r="AJ216" s="7">
        <f t="shared" si="68"/>
        <v>100</v>
      </c>
      <c r="AK216" s="7"/>
      <c r="AL216" s="7"/>
      <c r="AM216" s="7"/>
      <c r="AN216" s="7"/>
      <c r="AO216" s="7"/>
      <c r="AP216" s="7"/>
      <c r="AQ216" s="7"/>
      <c r="AR216" s="7"/>
      <c r="AS216" s="7"/>
      <c r="AT216" s="8"/>
      <c r="AV216" s="6">
        <v>16</v>
      </c>
      <c r="AW216" s="7">
        <f t="shared" si="69"/>
        <v>20</v>
      </c>
      <c r="AX216" s="7"/>
      <c r="AY216" s="7"/>
      <c r="AZ216" s="7"/>
      <c r="BA216" s="7"/>
      <c r="BB216" s="7"/>
      <c r="BC216" s="7"/>
      <c r="BD216" s="7"/>
      <c r="BE216" s="7"/>
      <c r="BF216" s="7"/>
      <c r="BG216" s="8"/>
      <c r="BI216" s="6"/>
      <c r="BJ216" s="7">
        <v>67</v>
      </c>
      <c r="BK216" s="7">
        <f t="shared" si="70"/>
        <v>70</v>
      </c>
      <c r="BL216" s="7"/>
      <c r="BM216" s="7"/>
      <c r="BN216" s="7"/>
      <c r="BO216" s="7"/>
      <c r="BP216" s="7"/>
      <c r="BQ216" s="7"/>
      <c r="BR216" s="7"/>
      <c r="BS216" s="7"/>
      <c r="BT216" s="7"/>
      <c r="BU216" s="8"/>
    </row>
    <row r="217" spans="1:73" x14ac:dyDescent="0.25">
      <c r="A217" t="s">
        <v>15</v>
      </c>
      <c r="B217">
        <v>22657471</v>
      </c>
      <c r="C217" s="2">
        <v>34</v>
      </c>
      <c r="D217" s="2">
        <v>13</v>
      </c>
      <c r="E217">
        <v>127</v>
      </c>
      <c r="F217" t="s">
        <v>8</v>
      </c>
      <c r="S217"/>
      <c r="T217" s="6">
        <v>14769174</v>
      </c>
      <c r="U217" s="7">
        <f>ROUND(T217,-6)</f>
        <v>15000000</v>
      </c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8"/>
      <c r="AI217" s="6">
        <v>71</v>
      </c>
      <c r="AJ217" s="7">
        <f t="shared" si="68"/>
        <v>70</v>
      </c>
      <c r="AK217" s="7"/>
      <c r="AL217" s="7"/>
      <c r="AM217" s="7"/>
      <c r="AN217" s="7"/>
      <c r="AO217" s="7"/>
      <c r="AP217" s="7"/>
      <c r="AQ217" s="7"/>
      <c r="AR217" s="7"/>
      <c r="AS217" s="7"/>
      <c r="AT217" s="8"/>
      <c r="AV217" s="6">
        <v>32</v>
      </c>
      <c r="AW217" s="7">
        <f t="shared" si="69"/>
        <v>30</v>
      </c>
      <c r="AX217" s="7"/>
      <c r="AY217" s="7"/>
      <c r="AZ217" s="7"/>
      <c r="BA217" s="7"/>
      <c r="BB217" s="7"/>
      <c r="BC217" s="7"/>
      <c r="BD217" s="7"/>
      <c r="BE217" s="7"/>
      <c r="BF217" s="7"/>
      <c r="BG217" s="8"/>
      <c r="BI217" s="6"/>
      <c r="BJ217" s="7">
        <v>68</v>
      </c>
      <c r="BK217" s="7">
        <f t="shared" si="70"/>
        <v>70</v>
      </c>
      <c r="BL217" s="7"/>
      <c r="BM217" s="7"/>
      <c r="BN217" s="7"/>
      <c r="BO217" s="7"/>
      <c r="BP217" s="7"/>
      <c r="BQ217" s="7"/>
      <c r="BR217" s="7"/>
      <c r="BS217" s="7"/>
      <c r="BT217" s="7"/>
      <c r="BU217" s="8"/>
    </row>
    <row r="218" spans="1:73" x14ac:dyDescent="0.25">
      <c r="A218" t="s">
        <v>19</v>
      </c>
      <c r="B218">
        <v>8087160</v>
      </c>
      <c r="C218" s="2">
        <v>85</v>
      </c>
      <c r="D218" s="2">
        <v>49</v>
      </c>
      <c r="E218">
        <v>142</v>
      </c>
      <c r="F218" t="s">
        <v>5</v>
      </c>
      <c r="S218"/>
      <c r="T218" s="6">
        <v>14817882</v>
      </c>
      <c r="U218" s="7">
        <f>ROUND(T218,-6)</f>
        <v>15000000</v>
      </c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8"/>
      <c r="AI218" s="6">
        <v>100</v>
      </c>
      <c r="AJ218" s="7">
        <f t="shared" si="68"/>
        <v>100</v>
      </c>
      <c r="AK218" s="7"/>
      <c r="AL218" s="7"/>
      <c r="AM218" s="7"/>
      <c r="AN218" s="7"/>
      <c r="AO218" s="7"/>
      <c r="AP218" s="7"/>
      <c r="AQ218" s="7"/>
      <c r="AR218" s="7"/>
      <c r="AS218" s="7"/>
      <c r="AT218" s="8"/>
      <c r="AV218" s="6">
        <v>82</v>
      </c>
      <c r="AW218" s="7">
        <f t="shared" si="69"/>
        <v>80</v>
      </c>
      <c r="AX218" s="7"/>
      <c r="AY218" s="7"/>
      <c r="AZ218" s="7"/>
      <c r="BA218" s="7"/>
      <c r="BB218" s="7"/>
      <c r="BC218" s="7"/>
      <c r="BD218" s="7"/>
      <c r="BE218" s="7"/>
      <c r="BF218" s="7"/>
      <c r="BG218" s="8"/>
      <c r="BI218" s="6"/>
      <c r="BJ218" s="7">
        <v>59</v>
      </c>
      <c r="BK218" s="7">
        <f t="shared" si="70"/>
        <v>60</v>
      </c>
      <c r="BL218" s="7"/>
      <c r="BM218" s="7"/>
      <c r="BN218" s="7"/>
      <c r="BO218" s="7"/>
      <c r="BP218" s="7"/>
      <c r="BQ218" s="7"/>
      <c r="BR218" s="7"/>
      <c r="BS218" s="7"/>
      <c r="BT218" s="7"/>
      <c r="BU218" s="8"/>
    </row>
    <row r="219" spans="1:73" x14ac:dyDescent="0.25">
      <c r="A219" t="s">
        <v>13</v>
      </c>
      <c r="B219">
        <v>11916425</v>
      </c>
      <c r="C219" s="2">
        <v>37</v>
      </c>
      <c r="D219" s="2">
        <v>8</v>
      </c>
      <c r="E219">
        <v>57</v>
      </c>
      <c r="F219" t="s">
        <v>5</v>
      </c>
      <c r="S219"/>
      <c r="T219" s="6">
        <v>14846316</v>
      </c>
      <c r="U219" s="7">
        <f>ROUND(T219,-6)</f>
        <v>15000000</v>
      </c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8"/>
      <c r="AI219" s="6">
        <v>92</v>
      </c>
      <c r="AJ219" s="7">
        <f t="shared" si="68"/>
        <v>90</v>
      </c>
      <c r="AK219" s="7"/>
      <c r="AL219" s="7"/>
      <c r="AM219" s="7"/>
      <c r="AN219" s="7"/>
      <c r="AO219" s="7"/>
      <c r="AP219" s="7"/>
      <c r="AQ219" s="7"/>
      <c r="AR219" s="7"/>
      <c r="AS219" s="7"/>
      <c r="AT219" s="8"/>
      <c r="AV219" s="6">
        <v>88</v>
      </c>
      <c r="AW219" s="7">
        <f t="shared" si="69"/>
        <v>90</v>
      </c>
      <c r="AX219" s="7"/>
      <c r="AY219" s="7"/>
      <c r="AZ219" s="7"/>
      <c r="BA219" s="7"/>
      <c r="BB219" s="7"/>
      <c r="BC219" s="7"/>
      <c r="BD219" s="7"/>
      <c r="BE219" s="7"/>
      <c r="BF219" s="7"/>
      <c r="BG219" s="8"/>
      <c r="BI219" s="6"/>
      <c r="BJ219" s="7">
        <v>61</v>
      </c>
      <c r="BK219" s="7">
        <f t="shared" si="70"/>
        <v>60</v>
      </c>
      <c r="BL219" s="7"/>
      <c r="BM219" s="7"/>
      <c r="BN219" s="7"/>
      <c r="BO219" s="7"/>
      <c r="BP219" s="7"/>
      <c r="BQ219" s="7"/>
      <c r="BR219" s="7"/>
      <c r="BS219" s="7"/>
      <c r="BT219" s="7"/>
      <c r="BU219" s="8"/>
    </row>
    <row r="220" spans="1:73" x14ac:dyDescent="0.25">
      <c r="A220" t="s">
        <v>36</v>
      </c>
      <c r="B220">
        <v>19092381</v>
      </c>
      <c r="C220" s="2">
        <v>64</v>
      </c>
      <c r="D220" s="2">
        <v>34</v>
      </c>
      <c r="E220">
        <v>36</v>
      </c>
      <c r="F220" t="s">
        <v>5</v>
      </c>
      <c r="S220"/>
      <c r="T220" s="6">
        <v>14856247</v>
      </c>
      <c r="U220" s="7">
        <f>ROUND(T220,-6)</f>
        <v>15000000</v>
      </c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8"/>
      <c r="AI220" s="6">
        <v>35</v>
      </c>
      <c r="AJ220" s="7">
        <f t="shared" si="68"/>
        <v>40</v>
      </c>
      <c r="AK220" s="7"/>
      <c r="AL220" s="7"/>
      <c r="AM220" s="7"/>
      <c r="AN220" s="7"/>
      <c r="AO220" s="7"/>
      <c r="AP220" s="7"/>
      <c r="AQ220" s="7"/>
      <c r="AR220" s="7"/>
      <c r="AS220" s="7"/>
      <c r="AT220" s="8"/>
      <c r="AV220" s="6">
        <v>32</v>
      </c>
      <c r="AW220" s="7">
        <f t="shared" si="69"/>
        <v>30</v>
      </c>
      <c r="AX220" s="7"/>
      <c r="AY220" s="7"/>
      <c r="AZ220" s="7"/>
      <c r="BA220" s="7"/>
      <c r="BB220" s="7"/>
      <c r="BC220" s="7"/>
      <c r="BD220" s="7"/>
      <c r="BE220" s="7"/>
      <c r="BF220" s="7"/>
      <c r="BG220" s="8"/>
      <c r="BI220" s="6"/>
      <c r="BJ220" s="7">
        <v>131</v>
      </c>
      <c r="BK220" s="7">
        <f t="shared" si="70"/>
        <v>130</v>
      </c>
      <c r="BL220" s="7"/>
      <c r="BM220" s="7"/>
      <c r="BN220" s="7"/>
      <c r="BO220" s="7"/>
      <c r="BP220" s="7"/>
      <c r="BQ220" s="7"/>
      <c r="BR220" s="7"/>
      <c r="BS220" s="7"/>
      <c r="BT220" s="7"/>
      <c r="BU220" s="8"/>
    </row>
    <row r="221" spans="1:73" x14ac:dyDescent="0.25">
      <c r="A221" t="s">
        <v>28</v>
      </c>
      <c r="B221">
        <v>16607114</v>
      </c>
      <c r="C221" s="2">
        <v>27</v>
      </c>
      <c r="D221" s="2">
        <v>19</v>
      </c>
      <c r="E221">
        <v>100</v>
      </c>
      <c r="F221" t="s">
        <v>8</v>
      </c>
      <c r="S221"/>
      <c r="T221" s="6">
        <v>14863433</v>
      </c>
      <c r="U221" s="7">
        <f>ROUND(T221,-6)</f>
        <v>15000000</v>
      </c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8"/>
      <c r="AI221" s="6">
        <v>34</v>
      </c>
      <c r="AJ221" s="7">
        <f t="shared" si="68"/>
        <v>30</v>
      </c>
      <c r="AK221" s="7"/>
      <c r="AL221" s="7"/>
      <c r="AM221" s="7"/>
      <c r="AN221" s="7"/>
      <c r="AO221" s="7"/>
      <c r="AP221" s="7"/>
      <c r="AQ221" s="7"/>
      <c r="AR221" s="7"/>
      <c r="AS221" s="7"/>
      <c r="AT221" s="8"/>
      <c r="AV221" s="6">
        <v>13</v>
      </c>
      <c r="AW221" s="7">
        <f t="shared" si="69"/>
        <v>10</v>
      </c>
      <c r="AX221" s="7"/>
      <c r="AY221" s="7"/>
      <c r="AZ221" s="7"/>
      <c r="BA221" s="7"/>
      <c r="BB221" s="7"/>
      <c r="BC221" s="7"/>
      <c r="BD221" s="7"/>
      <c r="BE221" s="7"/>
      <c r="BF221" s="7"/>
      <c r="BG221" s="8"/>
      <c r="BI221" s="6"/>
      <c r="BJ221" s="7">
        <v>127</v>
      </c>
      <c r="BK221" s="7">
        <f t="shared" si="70"/>
        <v>130</v>
      </c>
      <c r="BL221" s="7"/>
      <c r="BM221" s="7"/>
      <c r="BN221" s="7"/>
      <c r="BO221" s="7"/>
      <c r="BP221" s="7"/>
      <c r="BQ221" s="7"/>
      <c r="BR221" s="7"/>
      <c r="BS221" s="7"/>
      <c r="BT221" s="7"/>
      <c r="BU221" s="8"/>
    </row>
    <row r="222" spans="1:73" x14ac:dyDescent="0.25">
      <c r="A222" t="s">
        <v>19</v>
      </c>
      <c r="B222">
        <v>7695206</v>
      </c>
      <c r="C222" s="2">
        <v>86</v>
      </c>
      <c r="D222" s="2">
        <v>73</v>
      </c>
      <c r="E222">
        <v>57</v>
      </c>
      <c r="F222" t="s">
        <v>5</v>
      </c>
      <c r="S222"/>
      <c r="T222" s="6">
        <v>15099149</v>
      </c>
      <c r="U222" s="7">
        <f>ROUND(T222,-6)</f>
        <v>15000000</v>
      </c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8"/>
      <c r="AI222" s="6">
        <v>85</v>
      </c>
      <c r="AJ222" s="7">
        <f t="shared" si="68"/>
        <v>90</v>
      </c>
      <c r="AK222" s="7"/>
      <c r="AL222" s="7"/>
      <c r="AM222" s="7"/>
      <c r="AN222" s="7"/>
      <c r="AO222" s="7"/>
      <c r="AP222" s="7"/>
      <c r="AQ222" s="7"/>
      <c r="AR222" s="7"/>
      <c r="AS222" s="7"/>
      <c r="AT222" s="8"/>
      <c r="AV222" s="6">
        <v>49</v>
      </c>
      <c r="AW222" s="7">
        <f t="shared" si="69"/>
        <v>50</v>
      </c>
      <c r="AX222" s="7"/>
      <c r="AY222" s="7"/>
      <c r="AZ222" s="7"/>
      <c r="BA222" s="7"/>
      <c r="BB222" s="7"/>
      <c r="BC222" s="7"/>
      <c r="BD222" s="7"/>
      <c r="BE222" s="7"/>
      <c r="BF222" s="7"/>
      <c r="BG222" s="8"/>
      <c r="BI222" s="6"/>
      <c r="BJ222" s="7">
        <v>142</v>
      </c>
      <c r="BK222" s="7">
        <f t="shared" si="70"/>
        <v>140</v>
      </c>
      <c r="BL222" s="7"/>
      <c r="BM222" s="7"/>
      <c r="BN222" s="7"/>
      <c r="BO222" s="7"/>
      <c r="BP222" s="7"/>
      <c r="BQ222" s="7"/>
      <c r="BR222" s="7"/>
      <c r="BS222" s="7"/>
      <c r="BT222" s="7"/>
      <c r="BU222" s="8"/>
    </row>
    <row r="223" spans="1:73" x14ac:dyDescent="0.25">
      <c r="A223" t="s">
        <v>30</v>
      </c>
      <c r="B223">
        <v>21024175</v>
      </c>
      <c r="C223" s="2">
        <v>65</v>
      </c>
      <c r="D223" s="2">
        <v>62</v>
      </c>
      <c r="E223">
        <v>126</v>
      </c>
      <c r="F223" t="s">
        <v>8</v>
      </c>
      <c r="S223"/>
      <c r="T223" s="6">
        <v>15145813</v>
      </c>
      <c r="U223" s="7">
        <f>ROUND(T223,-6)</f>
        <v>15000000</v>
      </c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8"/>
      <c r="AI223" s="6">
        <v>37</v>
      </c>
      <c r="AJ223" s="7">
        <f t="shared" si="68"/>
        <v>40</v>
      </c>
      <c r="AK223" s="7"/>
      <c r="AL223" s="7"/>
      <c r="AM223" s="7"/>
      <c r="AN223" s="7"/>
      <c r="AO223" s="7"/>
      <c r="AP223" s="7"/>
      <c r="AQ223" s="7"/>
      <c r="AR223" s="7"/>
      <c r="AS223" s="7"/>
      <c r="AT223" s="8"/>
      <c r="AV223" s="6">
        <v>8</v>
      </c>
      <c r="AW223" s="7">
        <f t="shared" si="69"/>
        <v>10</v>
      </c>
      <c r="AX223" s="7"/>
      <c r="AY223" s="7"/>
      <c r="AZ223" s="7"/>
      <c r="BA223" s="7"/>
      <c r="BB223" s="7"/>
      <c r="BC223" s="7"/>
      <c r="BD223" s="7"/>
      <c r="BE223" s="7"/>
      <c r="BF223" s="7"/>
      <c r="BG223" s="8"/>
      <c r="BI223" s="6"/>
      <c r="BJ223" s="7">
        <v>57</v>
      </c>
      <c r="BK223" s="7">
        <f t="shared" si="70"/>
        <v>60</v>
      </c>
      <c r="BL223" s="7"/>
      <c r="BM223" s="7"/>
      <c r="BN223" s="7"/>
      <c r="BO223" s="7"/>
      <c r="BP223" s="7"/>
      <c r="BQ223" s="7"/>
      <c r="BR223" s="7"/>
      <c r="BS223" s="7"/>
      <c r="BT223" s="7"/>
      <c r="BU223" s="8"/>
    </row>
    <row r="224" spans="1:73" x14ac:dyDescent="0.25">
      <c r="A224" t="s">
        <v>25</v>
      </c>
      <c r="B224">
        <v>25347584</v>
      </c>
      <c r="C224" s="2">
        <v>87</v>
      </c>
      <c r="D224" s="2">
        <v>42</v>
      </c>
      <c r="E224">
        <v>127</v>
      </c>
      <c r="F224" t="s">
        <v>8</v>
      </c>
      <c r="S224"/>
      <c r="T224" s="6">
        <v>15324717</v>
      </c>
      <c r="U224" s="7">
        <f>ROUND(T224,-6)</f>
        <v>15000000</v>
      </c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8"/>
      <c r="AI224" s="6">
        <v>64</v>
      </c>
      <c r="AJ224" s="7">
        <f t="shared" si="68"/>
        <v>60</v>
      </c>
      <c r="AK224" s="7"/>
      <c r="AL224" s="7"/>
      <c r="AM224" s="7"/>
      <c r="AN224" s="7"/>
      <c r="AO224" s="7"/>
      <c r="AP224" s="7"/>
      <c r="AQ224" s="7"/>
      <c r="AR224" s="7"/>
      <c r="AS224" s="7"/>
      <c r="AT224" s="8"/>
      <c r="AV224" s="6">
        <v>34</v>
      </c>
      <c r="AW224" s="7">
        <f t="shared" si="69"/>
        <v>30</v>
      </c>
      <c r="AX224" s="7"/>
      <c r="AY224" s="7"/>
      <c r="AZ224" s="7"/>
      <c r="BA224" s="7"/>
      <c r="BB224" s="7"/>
      <c r="BC224" s="7"/>
      <c r="BD224" s="7"/>
      <c r="BE224" s="7"/>
      <c r="BF224" s="7"/>
      <c r="BG224" s="8"/>
      <c r="BI224" s="6"/>
      <c r="BJ224" s="7">
        <v>36</v>
      </c>
      <c r="BK224" s="7">
        <f t="shared" si="70"/>
        <v>40</v>
      </c>
      <c r="BL224" s="7"/>
      <c r="BM224" s="7"/>
      <c r="BN224" s="7"/>
      <c r="BO224" s="7"/>
      <c r="BP224" s="7"/>
      <c r="BQ224" s="7"/>
      <c r="BR224" s="7"/>
      <c r="BS224" s="7"/>
      <c r="BT224" s="7"/>
      <c r="BU224" s="8"/>
    </row>
    <row r="225" spans="1:73" x14ac:dyDescent="0.25">
      <c r="A225" t="s">
        <v>16</v>
      </c>
      <c r="B225">
        <v>4754757</v>
      </c>
      <c r="C225" s="2">
        <v>55</v>
      </c>
      <c r="D225" s="2">
        <v>12</v>
      </c>
      <c r="E225">
        <v>110</v>
      </c>
      <c r="F225" t="s">
        <v>8</v>
      </c>
      <c r="S225"/>
      <c r="T225" s="6">
        <v>15375149</v>
      </c>
      <c r="U225" s="7">
        <f>ROUND(T225,-6)</f>
        <v>15000000</v>
      </c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8"/>
      <c r="AI225" s="6">
        <v>27</v>
      </c>
      <c r="AJ225" s="7">
        <f t="shared" si="68"/>
        <v>30</v>
      </c>
      <c r="AK225" s="7"/>
      <c r="AL225" s="7"/>
      <c r="AM225" s="7"/>
      <c r="AN225" s="7"/>
      <c r="AO225" s="7"/>
      <c r="AP225" s="7"/>
      <c r="AQ225" s="7"/>
      <c r="AR225" s="7"/>
      <c r="AS225" s="7"/>
      <c r="AT225" s="8"/>
      <c r="AV225" s="6">
        <v>19</v>
      </c>
      <c r="AW225" s="7">
        <f t="shared" si="69"/>
        <v>20</v>
      </c>
      <c r="AX225" s="7"/>
      <c r="AY225" s="7"/>
      <c r="AZ225" s="7"/>
      <c r="BA225" s="7"/>
      <c r="BB225" s="7"/>
      <c r="BC225" s="7"/>
      <c r="BD225" s="7"/>
      <c r="BE225" s="7"/>
      <c r="BF225" s="7"/>
      <c r="BG225" s="8"/>
      <c r="BI225" s="6"/>
      <c r="BJ225" s="7">
        <v>100</v>
      </c>
      <c r="BK225" s="7">
        <f t="shared" si="70"/>
        <v>100</v>
      </c>
      <c r="BL225" s="7"/>
      <c r="BM225" s="7"/>
      <c r="BN225" s="7"/>
      <c r="BO225" s="7"/>
      <c r="BP225" s="7"/>
      <c r="BQ225" s="7"/>
      <c r="BR225" s="7"/>
      <c r="BS225" s="7"/>
      <c r="BT225" s="7"/>
      <c r="BU225" s="8"/>
    </row>
    <row r="226" spans="1:73" x14ac:dyDescent="0.25">
      <c r="A226" t="s">
        <v>7</v>
      </c>
      <c r="B226">
        <v>19830069</v>
      </c>
      <c r="C226" s="2">
        <v>62</v>
      </c>
      <c r="D226" s="2">
        <v>46</v>
      </c>
      <c r="E226">
        <v>44</v>
      </c>
      <c r="F226" t="s">
        <v>5</v>
      </c>
      <c r="S226"/>
      <c r="T226" s="6">
        <v>15447598</v>
      </c>
      <c r="U226" s="7">
        <f>ROUND(T226,-6)</f>
        <v>15000000</v>
      </c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8"/>
      <c r="AI226" s="6">
        <v>86</v>
      </c>
      <c r="AJ226" s="7">
        <f t="shared" si="68"/>
        <v>90</v>
      </c>
      <c r="AK226" s="7"/>
      <c r="AL226" s="7"/>
      <c r="AM226" s="7"/>
      <c r="AN226" s="7"/>
      <c r="AO226" s="7"/>
      <c r="AP226" s="7"/>
      <c r="AQ226" s="7"/>
      <c r="AR226" s="7"/>
      <c r="AS226" s="7"/>
      <c r="AT226" s="8"/>
      <c r="AV226" s="6">
        <v>73</v>
      </c>
      <c r="AW226" s="7">
        <f t="shared" si="69"/>
        <v>70</v>
      </c>
      <c r="AX226" s="7"/>
      <c r="AY226" s="7"/>
      <c r="AZ226" s="7"/>
      <c r="BA226" s="7"/>
      <c r="BB226" s="7"/>
      <c r="BC226" s="7"/>
      <c r="BD226" s="7"/>
      <c r="BE226" s="7"/>
      <c r="BF226" s="7"/>
      <c r="BG226" s="8"/>
      <c r="BI226" s="6"/>
      <c r="BJ226" s="7">
        <v>57</v>
      </c>
      <c r="BK226" s="7">
        <f t="shared" si="70"/>
        <v>60</v>
      </c>
      <c r="BL226" s="7"/>
      <c r="BM226" s="7"/>
      <c r="BN226" s="7"/>
      <c r="BO226" s="7"/>
      <c r="BP226" s="7"/>
      <c r="BQ226" s="7"/>
      <c r="BR226" s="7"/>
      <c r="BS226" s="7"/>
      <c r="BT226" s="7"/>
      <c r="BU226" s="8"/>
    </row>
    <row r="227" spans="1:73" x14ac:dyDescent="0.25">
      <c r="A227" t="s">
        <v>19</v>
      </c>
      <c r="B227">
        <v>23004398</v>
      </c>
      <c r="C227" s="2">
        <v>94</v>
      </c>
      <c r="D227" s="2">
        <v>6</v>
      </c>
      <c r="E227">
        <v>80</v>
      </c>
      <c r="F227" t="s">
        <v>8</v>
      </c>
      <c r="S227"/>
      <c r="T227" s="6">
        <v>15449513</v>
      </c>
      <c r="U227" s="7">
        <f>ROUND(T227,-6)</f>
        <v>15000000</v>
      </c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8"/>
      <c r="AI227" s="6">
        <v>65</v>
      </c>
      <c r="AJ227" s="7">
        <f t="shared" si="68"/>
        <v>70</v>
      </c>
      <c r="AK227" s="7"/>
      <c r="AL227" s="7"/>
      <c r="AM227" s="7"/>
      <c r="AN227" s="7"/>
      <c r="AO227" s="7"/>
      <c r="AP227" s="7"/>
      <c r="AQ227" s="7"/>
      <c r="AR227" s="7"/>
      <c r="AS227" s="7"/>
      <c r="AT227" s="8"/>
      <c r="AV227" s="6">
        <v>62</v>
      </c>
      <c r="AW227" s="7">
        <f t="shared" si="69"/>
        <v>60</v>
      </c>
      <c r="AX227" s="7"/>
      <c r="AY227" s="7"/>
      <c r="AZ227" s="7"/>
      <c r="BA227" s="7"/>
      <c r="BB227" s="7"/>
      <c r="BC227" s="7"/>
      <c r="BD227" s="7"/>
      <c r="BE227" s="7"/>
      <c r="BF227" s="7"/>
      <c r="BG227" s="8"/>
      <c r="BI227" s="6"/>
      <c r="BJ227" s="7">
        <v>126</v>
      </c>
      <c r="BK227" s="7">
        <f t="shared" si="70"/>
        <v>130</v>
      </c>
      <c r="BL227" s="7"/>
      <c r="BM227" s="7"/>
      <c r="BN227" s="7"/>
      <c r="BO227" s="7"/>
      <c r="BP227" s="7"/>
      <c r="BQ227" s="7"/>
      <c r="BR227" s="7"/>
      <c r="BS227" s="7"/>
      <c r="BT227" s="7"/>
      <c r="BU227" s="8"/>
    </row>
    <row r="228" spans="1:73" x14ac:dyDescent="0.25">
      <c r="A228" t="s">
        <v>22</v>
      </c>
      <c r="B228">
        <v>13651388</v>
      </c>
      <c r="C228" s="2">
        <v>76</v>
      </c>
      <c r="D228" s="2">
        <v>15</v>
      </c>
      <c r="E228">
        <v>81</v>
      </c>
      <c r="F228" t="s">
        <v>8</v>
      </c>
      <c r="S228"/>
      <c r="T228" s="6">
        <v>15568105</v>
      </c>
      <c r="U228" s="7">
        <f>ROUND(T228,-6)</f>
        <v>16000000</v>
      </c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8"/>
      <c r="AI228" s="6">
        <v>87</v>
      </c>
      <c r="AJ228" s="7">
        <f t="shared" si="68"/>
        <v>90</v>
      </c>
      <c r="AK228" s="7"/>
      <c r="AL228" s="7"/>
      <c r="AM228" s="7"/>
      <c r="AN228" s="7"/>
      <c r="AO228" s="7"/>
      <c r="AP228" s="7"/>
      <c r="AQ228" s="7"/>
      <c r="AR228" s="7"/>
      <c r="AS228" s="7"/>
      <c r="AT228" s="8"/>
      <c r="AV228" s="6">
        <v>42</v>
      </c>
      <c r="AW228" s="7">
        <f t="shared" si="69"/>
        <v>40</v>
      </c>
      <c r="AX228" s="7"/>
      <c r="AY228" s="7"/>
      <c r="AZ228" s="7"/>
      <c r="BA228" s="7"/>
      <c r="BB228" s="7"/>
      <c r="BC228" s="7"/>
      <c r="BD228" s="7"/>
      <c r="BE228" s="7"/>
      <c r="BF228" s="7"/>
      <c r="BG228" s="8"/>
      <c r="BI228" s="6"/>
      <c r="BJ228" s="7">
        <v>127</v>
      </c>
      <c r="BK228" s="7">
        <f t="shared" si="70"/>
        <v>130</v>
      </c>
      <c r="BL228" s="7"/>
      <c r="BM228" s="7"/>
      <c r="BN228" s="7"/>
      <c r="BO228" s="7"/>
      <c r="BP228" s="7"/>
      <c r="BQ228" s="7"/>
      <c r="BR228" s="7"/>
      <c r="BS228" s="7"/>
      <c r="BT228" s="7"/>
      <c r="BU228" s="8"/>
    </row>
    <row r="229" spans="1:73" x14ac:dyDescent="0.25">
      <c r="A229" t="s">
        <v>42</v>
      </c>
      <c r="B229">
        <v>3854550</v>
      </c>
      <c r="C229" s="2">
        <v>61</v>
      </c>
      <c r="D229" s="2">
        <v>47</v>
      </c>
      <c r="E229">
        <v>87</v>
      </c>
      <c r="F229" t="s">
        <v>8</v>
      </c>
      <c r="S229"/>
      <c r="T229" s="6">
        <v>15640793</v>
      </c>
      <c r="U229" s="7">
        <f>ROUND(T229,-6)</f>
        <v>16000000</v>
      </c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8"/>
      <c r="AI229" s="6">
        <v>55</v>
      </c>
      <c r="AJ229" s="7">
        <f t="shared" si="68"/>
        <v>60</v>
      </c>
      <c r="AK229" s="7"/>
      <c r="AL229" s="7"/>
      <c r="AM229" s="7"/>
      <c r="AN229" s="7"/>
      <c r="AO229" s="7"/>
      <c r="AP229" s="7"/>
      <c r="AQ229" s="7"/>
      <c r="AR229" s="7"/>
      <c r="AS229" s="7"/>
      <c r="AT229" s="8"/>
      <c r="AV229" s="6">
        <v>12</v>
      </c>
      <c r="AW229" s="7">
        <f t="shared" si="69"/>
        <v>10</v>
      </c>
      <c r="AX229" s="7"/>
      <c r="AY229" s="7"/>
      <c r="AZ229" s="7"/>
      <c r="BA229" s="7"/>
      <c r="BB229" s="7"/>
      <c r="BC229" s="7"/>
      <c r="BD229" s="7"/>
      <c r="BE229" s="7"/>
      <c r="BF229" s="7"/>
      <c r="BG229" s="8"/>
      <c r="BI229" s="6"/>
      <c r="BJ229" s="7">
        <v>110</v>
      </c>
      <c r="BK229" s="7">
        <f t="shared" si="70"/>
        <v>110</v>
      </c>
      <c r="BL229" s="7"/>
      <c r="BM229" s="7"/>
      <c r="BN229" s="7"/>
      <c r="BO229" s="7"/>
      <c r="BP229" s="7"/>
      <c r="BQ229" s="7"/>
      <c r="BR229" s="7"/>
      <c r="BS229" s="7"/>
      <c r="BT229" s="7"/>
      <c r="BU229" s="8"/>
    </row>
    <row r="230" spans="1:73" x14ac:dyDescent="0.25">
      <c r="A230" t="s">
        <v>10</v>
      </c>
      <c r="B230">
        <v>5670782</v>
      </c>
      <c r="C230" s="2">
        <v>74</v>
      </c>
      <c r="D230" s="2">
        <v>59</v>
      </c>
      <c r="E230">
        <v>129</v>
      </c>
      <c r="F230" t="s">
        <v>5</v>
      </c>
      <c r="S230"/>
      <c r="T230" s="6">
        <v>15689758</v>
      </c>
      <c r="U230" s="7">
        <f>ROUND(T230,-6)</f>
        <v>16000000</v>
      </c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8"/>
      <c r="AI230" s="6">
        <v>62</v>
      </c>
      <c r="AJ230" s="7">
        <f t="shared" si="68"/>
        <v>60</v>
      </c>
      <c r="AK230" s="7"/>
      <c r="AL230" s="7"/>
      <c r="AM230" s="7"/>
      <c r="AN230" s="7"/>
      <c r="AO230" s="7"/>
      <c r="AP230" s="7"/>
      <c r="AQ230" s="7"/>
      <c r="AR230" s="7"/>
      <c r="AS230" s="7"/>
      <c r="AT230" s="8"/>
      <c r="AV230" s="6">
        <v>46</v>
      </c>
      <c r="AW230" s="7">
        <f t="shared" si="69"/>
        <v>50</v>
      </c>
      <c r="AX230" s="7"/>
      <c r="AY230" s="7"/>
      <c r="AZ230" s="7"/>
      <c r="BA230" s="7"/>
      <c r="BB230" s="7"/>
      <c r="BC230" s="7"/>
      <c r="BD230" s="7"/>
      <c r="BE230" s="7"/>
      <c r="BF230" s="7"/>
      <c r="BG230" s="8"/>
      <c r="BI230" s="6"/>
      <c r="BJ230" s="7">
        <v>44</v>
      </c>
      <c r="BK230" s="7">
        <f t="shared" si="70"/>
        <v>40</v>
      </c>
      <c r="BL230" s="7"/>
      <c r="BM230" s="7"/>
      <c r="BN230" s="7"/>
      <c r="BO230" s="7"/>
      <c r="BP230" s="7"/>
      <c r="BQ230" s="7"/>
      <c r="BR230" s="7"/>
      <c r="BS230" s="7"/>
      <c r="BT230" s="7"/>
      <c r="BU230" s="8"/>
    </row>
    <row r="231" spans="1:73" x14ac:dyDescent="0.25">
      <c r="A231" t="s">
        <v>28</v>
      </c>
      <c r="B231">
        <v>10462353</v>
      </c>
      <c r="C231" s="2">
        <v>99</v>
      </c>
      <c r="D231" s="2">
        <v>57</v>
      </c>
      <c r="E231">
        <v>130</v>
      </c>
      <c r="F231" t="s">
        <v>5</v>
      </c>
      <c r="S231"/>
      <c r="T231" s="6">
        <v>15750990</v>
      </c>
      <c r="U231" s="7">
        <f>ROUND(T231,-6)</f>
        <v>16000000</v>
      </c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8"/>
      <c r="AI231" s="6">
        <v>94</v>
      </c>
      <c r="AJ231" s="7">
        <f t="shared" si="68"/>
        <v>90</v>
      </c>
      <c r="AK231" s="7"/>
      <c r="AL231" s="7"/>
      <c r="AM231" s="7"/>
      <c r="AN231" s="7"/>
      <c r="AO231" s="7"/>
      <c r="AP231" s="7"/>
      <c r="AQ231" s="7"/>
      <c r="AR231" s="7"/>
      <c r="AS231" s="7"/>
      <c r="AT231" s="8"/>
      <c r="AV231" s="6">
        <v>6</v>
      </c>
      <c r="AW231" s="7">
        <f t="shared" si="69"/>
        <v>10</v>
      </c>
      <c r="AX231" s="7"/>
      <c r="AY231" s="7"/>
      <c r="AZ231" s="7"/>
      <c r="BA231" s="7"/>
      <c r="BB231" s="7"/>
      <c r="BC231" s="7"/>
      <c r="BD231" s="7"/>
      <c r="BE231" s="7"/>
      <c r="BF231" s="7"/>
      <c r="BG231" s="8"/>
      <c r="BI231" s="6"/>
      <c r="BJ231" s="7">
        <v>80</v>
      </c>
      <c r="BK231" s="7">
        <f t="shared" si="70"/>
        <v>80</v>
      </c>
      <c r="BL231" s="7"/>
      <c r="BM231" s="7"/>
      <c r="BN231" s="7"/>
      <c r="BO231" s="7"/>
      <c r="BP231" s="7"/>
      <c r="BQ231" s="7"/>
      <c r="BR231" s="7"/>
      <c r="BS231" s="7"/>
      <c r="BT231" s="7"/>
      <c r="BU231" s="8"/>
    </row>
    <row r="232" spans="1:73" x14ac:dyDescent="0.25">
      <c r="A232" t="s">
        <v>32</v>
      </c>
      <c r="B232">
        <v>10602579</v>
      </c>
      <c r="C232" s="2">
        <v>64</v>
      </c>
      <c r="D232" s="2">
        <v>17</v>
      </c>
      <c r="E232">
        <v>142</v>
      </c>
      <c r="F232" t="s">
        <v>5</v>
      </c>
      <c r="S232"/>
      <c r="T232" s="6">
        <v>15772017</v>
      </c>
      <c r="U232" s="7">
        <f>ROUND(T232,-6)</f>
        <v>16000000</v>
      </c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8"/>
      <c r="AI232" s="6">
        <v>76</v>
      </c>
      <c r="AJ232" s="7">
        <f t="shared" si="68"/>
        <v>80</v>
      </c>
      <c r="AK232" s="7"/>
      <c r="AL232" s="7"/>
      <c r="AM232" s="7"/>
      <c r="AN232" s="7"/>
      <c r="AO232" s="7"/>
      <c r="AP232" s="7"/>
      <c r="AQ232" s="7"/>
      <c r="AR232" s="7"/>
      <c r="AS232" s="7"/>
      <c r="AT232" s="8"/>
      <c r="AV232" s="6">
        <v>15</v>
      </c>
      <c r="AW232" s="7">
        <f t="shared" si="69"/>
        <v>20</v>
      </c>
      <c r="AX232" s="7"/>
      <c r="AY232" s="7"/>
      <c r="AZ232" s="7"/>
      <c r="BA232" s="7"/>
      <c r="BB232" s="7"/>
      <c r="BC232" s="7"/>
      <c r="BD232" s="7"/>
      <c r="BE232" s="7"/>
      <c r="BF232" s="7"/>
      <c r="BG232" s="8"/>
      <c r="BI232" s="6"/>
      <c r="BJ232" s="7">
        <v>81</v>
      </c>
      <c r="BK232" s="7">
        <f t="shared" si="70"/>
        <v>80</v>
      </c>
      <c r="BL232" s="7"/>
      <c r="BM232" s="7"/>
      <c r="BN232" s="7"/>
      <c r="BO232" s="7"/>
      <c r="BP232" s="7"/>
      <c r="BQ232" s="7"/>
      <c r="BR232" s="7"/>
      <c r="BS232" s="7"/>
      <c r="BT232" s="7"/>
      <c r="BU232" s="8"/>
    </row>
    <row r="233" spans="1:73" x14ac:dyDescent="0.25">
      <c r="A233" t="s">
        <v>13</v>
      </c>
      <c r="B233">
        <v>26599870</v>
      </c>
      <c r="C233" s="2">
        <v>79</v>
      </c>
      <c r="D233" s="2">
        <v>52</v>
      </c>
      <c r="E233">
        <v>76</v>
      </c>
      <c r="F233" t="s">
        <v>5</v>
      </c>
      <c r="S233"/>
      <c r="T233" s="6">
        <v>15791576</v>
      </c>
      <c r="U233" s="7">
        <f>ROUND(T233,-6)</f>
        <v>16000000</v>
      </c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8"/>
      <c r="AI233" s="6">
        <v>61</v>
      </c>
      <c r="AJ233" s="7">
        <f t="shared" si="68"/>
        <v>60</v>
      </c>
      <c r="AK233" s="7"/>
      <c r="AL233" s="7"/>
      <c r="AM233" s="7"/>
      <c r="AN233" s="7"/>
      <c r="AO233" s="7"/>
      <c r="AP233" s="7"/>
      <c r="AQ233" s="7"/>
      <c r="AR233" s="7"/>
      <c r="AS233" s="7"/>
      <c r="AT233" s="8"/>
      <c r="AV233" s="6">
        <v>47</v>
      </c>
      <c r="AW233" s="7">
        <f t="shared" si="69"/>
        <v>50</v>
      </c>
      <c r="AX233" s="7"/>
      <c r="AY233" s="7"/>
      <c r="AZ233" s="7"/>
      <c r="BA233" s="7"/>
      <c r="BB233" s="7"/>
      <c r="BC233" s="7"/>
      <c r="BD233" s="7"/>
      <c r="BE233" s="7"/>
      <c r="BF233" s="7"/>
      <c r="BG233" s="8"/>
      <c r="BI233" s="6"/>
      <c r="BJ233" s="7">
        <v>87</v>
      </c>
      <c r="BK233" s="7">
        <f t="shared" si="70"/>
        <v>90</v>
      </c>
      <c r="BL233" s="7"/>
      <c r="BM233" s="7"/>
      <c r="BN233" s="7"/>
      <c r="BO233" s="7"/>
      <c r="BP233" s="7"/>
      <c r="BQ233" s="7"/>
      <c r="BR233" s="7"/>
      <c r="BS233" s="7"/>
      <c r="BT233" s="7"/>
      <c r="BU233" s="8"/>
    </row>
    <row r="234" spans="1:73" x14ac:dyDescent="0.25">
      <c r="A234" t="s">
        <v>7</v>
      </c>
      <c r="B234">
        <v>9096603</v>
      </c>
      <c r="C234" s="2">
        <v>19</v>
      </c>
      <c r="D234" s="2">
        <v>11</v>
      </c>
      <c r="E234">
        <v>97</v>
      </c>
      <c r="F234" t="s">
        <v>8</v>
      </c>
      <c r="S234"/>
      <c r="T234" s="6">
        <v>15816360</v>
      </c>
      <c r="U234" s="7">
        <f>ROUND(T234,-6)</f>
        <v>16000000</v>
      </c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8"/>
      <c r="AI234" s="6">
        <v>74</v>
      </c>
      <c r="AJ234" s="7">
        <f t="shared" si="68"/>
        <v>70</v>
      </c>
      <c r="AK234" s="7"/>
      <c r="AL234" s="7"/>
      <c r="AM234" s="7"/>
      <c r="AN234" s="7"/>
      <c r="AO234" s="7"/>
      <c r="AP234" s="7"/>
      <c r="AQ234" s="7"/>
      <c r="AR234" s="7"/>
      <c r="AS234" s="7"/>
      <c r="AT234" s="8"/>
      <c r="AV234" s="6">
        <v>59</v>
      </c>
      <c r="AW234" s="7">
        <f t="shared" si="69"/>
        <v>60</v>
      </c>
      <c r="AX234" s="7"/>
      <c r="AY234" s="7"/>
      <c r="AZ234" s="7"/>
      <c r="BA234" s="7"/>
      <c r="BB234" s="7"/>
      <c r="BC234" s="7"/>
      <c r="BD234" s="7"/>
      <c r="BE234" s="7"/>
      <c r="BF234" s="7"/>
      <c r="BG234" s="8"/>
      <c r="BI234" s="6"/>
      <c r="BJ234" s="7">
        <v>129</v>
      </c>
      <c r="BK234" s="7">
        <f t="shared" si="70"/>
        <v>130</v>
      </c>
      <c r="BL234" s="7"/>
      <c r="BM234" s="7"/>
      <c r="BN234" s="7"/>
      <c r="BO234" s="7"/>
      <c r="BP234" s="7"/>
      <c r="BQ234" s="7"/>
      <c r="BR234" s="7"/>
      <c r="BS234" s="7"/>
      <c r="BT234" s="7"/>
      <c r="BU234" s="8"/>
    </row>
    <row r="235" spans="1:73" x14ac:dyDescent="0.25">
      <c r="A235" t="s">
        <v>26</v>
      </c>
      <c r="B235">
        <v>5557629</v>
      </c>
      <c r="C235" s="2">
        <v>83</v>
      </c>
      <c r="D235" s="2">
        <v>67</v>
      </c>
      <c r="E235">
        <v>106</v>
      </c>
      <c r="F235" t="s">
        <v>8</v>
      </c>
      <c r="S235"/>
      <c r="T235" s="6">
        <v>15847402</v>
      </c>
      <c r="U235" s="7">
        <f>ROUND(T235,-6)</f>
        <v>16000000</v>
      </c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8"/>
      <c r="AI235" s="6">
        <v>99</v>
      </c>
      <c r="AJ235" s="7">
        <f t="shared" si="68"/>
        <v>100</v>
      </c>
      <c r="AK235" s="7"/>
      <c r="AL235" s="7"/>
      <c r="AM235" s="7"/>
      <c r="AN235" s="7"/>
      <c r="AO235" s="7"/>
      <c r="AP235" s="7"/>
      <c r="AQ235" s="7"/>
      <c r="AR235" s="7"/>
      <c r="AS235" s="7"/>
      <c r="AT235" s="8"/>
      <c r="AV235" s="6">
        <v>57</v>
      </c>
      <c r="AW235" s="7">
        <f t="shared" si="69"/>
        <v>60</v>
      </c>
      <c r="AX235" s="7"/>
      <c r="AY235" s="7"/>
      <c r="AZ235" s="7"/>
      <c r="BA235" s="7"/>
      <c r="BB235" s="7"/>
      <c r="BC235" s="7"/>
      <c r="BD235" s="7"/>
      <c r="BE235" s="7"/>
      <c r="BF235" s="7"/>
      <c r="BG235" s="8"/>
      <c r="BI235" s="6"/>
      <c r="BJ235" s="7">
        <v>130</v>
      </c>
      <c r="BK235" s="7">
        <f t="shared" si="70"/>
        <v>130</v>
      </c>
      <c r="BL235" s="7"/>
      <c r="BM235" s="7"/>
      <c r="BN235" s="7"/>
      <c r="BO235" s="7"/>
      <c r="BP235" s="7"/>
      <c r="BQ235" s="7"/>
      <c r="BR235" s="7"/>
      <c r="BS235" s="7"/>
      <c r="BT235" s="7"/>
      <c r="BU235" s="8"/>
    </row>
    <row r="236" spans="1:73" x14ac:dyDescent="0.25">
      <c r="A236" t="s">
        <v>45</v>
      </c>
      <c r="B236">
        <v>4095140</v>
      </c>
      <c r="C236" s="2">
        <v>47</v>
      </c>
      <c r="D236" s="2">
        <v>28</v>
      </c>
      <c r="E236">
        <v>86</v>
      </c>
      <c r="F236" t="s">
        <v>8</v>
      </c>
      <c r="S236"/>
      <c r="T236" s="6">
        <v>15882834</v>
      </c>
      <c r="U236" s="7">
        <f>ROUND(T236,-6)</f>
        <v>16000000</v>
      </c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8"/>
      <c r="AI236" s="6">
        <v>64</v>
      </c>
      <c r="AJ236" s="7">
        <f t="shared" si="68"/>
        <v>60</v>
      </c>
      <c r="AK236" s="7"/>
      <c r="AL236" s="7"/>
      <c r="AM236" s="7"/>
      <c r="AN236" s="7"/>
      <c r="AO236" s="7"/>
      <c r="AP236" s="7"/>
      <c r="AQ236" s="7"/>
      <c r="AR236" s="7"/>
      <c r="AS236" s="7"/>
      <c r="AT236" s="8"/>
      <c r="AV236" s="6">
        <v>17</v>
      </c>
      <c r="AW236" s="7">
        <f t="shared" si="69"/>
        <v>20</v>
      </c>
      <c r="AX236" s="7"/>
      <c r="AY236" s="7"/>
      <c r="AZ236" s="7"/>
      <c r="BA236" s="7"/>
      <c r="BB236" s="7"/>
      <c r="BC236" s="7"/>
      <c r="BD236" s="7"/>
      <c r="BE236" s="7"/>
      <c r="BF236" s="7"/>
      <c r="BG236" s="8"/>
      <c r="BI236" s="6"/>
      <c r="BJ236" s="7">
        <v>142</v>
      </c>
      <c r="BK236" s="7">
        <f t="shared" si="70"/>
        <v>140</v>
      </c>
      <c r="BL236" s="7"/>
      <c r="BM236" s="7"/>
      <c r="BN236" s="7"/>
      <c r="BO236" s="7"/>
      <c r="BP236" s="7"/>
      <c r="BQ236" s="7"/>
      <c r="BR236" s="7"/>
      <c r="BS236" s="7"/>
      <c r="BT236" s="7"/>
      <c r="BU236" s="8"/>
    </row>
    <row r="237" spans="1:73" x14ac:dyDescent="0.25">
      <c r="A237" t="s">
        <v>42</v>
      </c>
      <c r="B237">
        <v>15689758</v>
      </c>
      <c r="C237" s="2">
        <v>77</v>
      </c>
      <c r="D237" s="2">
        <v>37</v>
      </c>
      <c r="E237">
        <v>128</v>
      </c>
      <c r="F237" t="s">
        <v>5</v>
      </c>
      <c r="S237"/>
      <c r="T237" s="6">
        <v>16094017</v>
      </c>
      <c r="U237" s="7">
        <f>ROUND(T237,-6)</f>
        <v>16000000</v>
      </c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8"/>
      <c r="AI237" s="6">
        <v>79</v>
      </c>
      <c r="AJ237" s="7">
        <f t="shared" si="68"/>
        <v>80</v>
      </c>
      <c r="AK237" s="7"/>
      <c r="AL237" s="7"/>
      <c r="AM237" s="7"/>
      <c r="AN237" s="7"/>
      <c r="AO237" s="7"/>
      <c r="AP237" s="7"/>
      <c r="AQ237" s="7"/>
      <c r="AR237" s="7"/>
      <c r="AS237" s="7"/>
      <c r="AT237" s="8"/>
      <c r="AV237" s="6">
        <v>52</v>
      </c>
      <c r="AW237" s="7">
        <f t="shared" si="69"/>
        <v>50</v>
      </c>
      <c r="AX237" s="7"/>
      <c r="AY237" s="7"/>
      <c r="AZ237" s="7"/>
      <c r="BA237" s="7"/>
      <c r="BB237" s="7"/>
      <c r="BC237" s="7"/>
      <c r="BD237" s="7"/>
      <c r="BE237" s="7"/>
      <c r="BF237" s="7"/>
      <c r="BG237" s="8"/>
      <c r="BI237" s="6"/>
      <c r="BJ237" s="7">
        <v>76</v>
      </c>
      <c r="BK237" s="7">
        <f t="shared" si="70"/>
        <v>80</v>
      </c>
      <c r="BL237" s="7"/>
      <c r="BM237" s="7"/>
      <c r="BN237" s="7"/>
      <c r="BO237" s="7"/>
      <c r="BP237" s="7"/>
      <c r="BQ237" s="7"/>
      <c r="BR237" s="7"/>
      <c r="BS237" s="7"/>
      <c r="BT237" s="7"/>
      <c r="BU237" s="8"/>
    </row>
    <row r="238" spans="1:73" x14ac:dyDescent="0.25">
      <c r="A238" t="s">
        <v>20</v>
      </c>
      <c r="B238">
        <v>30025219</v>
      </c>
      <c r="C238" s="2">
        <v>92</v>
      </c>
      <c r="D238" s="2">
        <v>88</v>
      </c>
      <c r="E238">
        <v>68</v>
      </c>
      <c r="F238" t="s">
        <v>5</v>
      </c>
      <c r="S238"/>
      <c r="T238" s="6">
        <v>16197322</v>
      </c>
      <c r="U238" s="7">
        <f>ROUND(T238,-6)</f>
        <v>16000000</v>
      </c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8"/>
      <c r="AI238" s="6">
        <v>19</v>
      </c>
      <c r="AJ238" s="7">
        <f t="shared" si="68"/>
        <v>20</v>
      </c>
      <c r="AK238" s="7"/>
      <c r="AL238" s="7"/>
      <c r="AM238" s="7"/>
      <c r="AN238" s="7"/>
      <c r="AO238" s="7"/>
      <c r="AP238" s="7"/>
      <c r="AQ238" s="7"/>
      <c r="AR238" s="7"/>
      <c r="AS238" s="7"/>
      <c r="AT238" s="8"/>
      <c r="AV238" s="6">
        <v>11</v>
      </c>
      <c r="AW238" s="7">
        <f t="shared" si="69"/>
        <v>10</v>
      </c>
      <c r="AX238" s="7"/>
      <c r="AY238" s="7"/>
      <c r="AZ238" s="7"/>
      <c r="BA238" s="7"/>
      <c r="BB238" s="7"/>
      <c r="BC238" s="7"/>
      <c r="BD238" s="7"/>
      <c r="BE238" s="7"/>
      <c r="BF238" s="7"/>
      <c r="BG238" s="8"/>
      <c r="BI238" s="6"/>
      <c r="BJ238" s="7">
        <v>97</v>
      </c>
      <c r="BK238" s="7">
        <f t="shared" si="70"/>
        <v>100</v>
      </c>
      <c r="BL238" s="7"/>
      <c r="BM238" s="7"/>
      <c r="BN238" s="7"/>
      <c r="BO238" s="7"/>
      <c r="BP238" s="7"/>
      <c r="BQ238" s="7"/>
      <c r="BR238" s="7"/>
      <c r="BS238" s="7"/>
      <c r="BT238" s="7"/>
      <c r="BU238" s="8"/>
    </row>
    <row r="239" spans="1:73" x14ac:dyDescent="0.25">
      <c r="A239" t="s">
        <v>38</v>
      </c>
      <c r="B239">
        <v>24828196</v>
      </c>
      <c r="C239" s="2">
        <v>39</v>
      </c>
      <c r="D239" s="2">
        <v>9</v>
      </c>
      <c r="E239">
        <v>143</v>
      </c>
      <c r="F239" t="s">
        <v>8</v>
      </c>
      <c r="S239"/>
      <c r="T239" s="6">
        <v>16257286</v>
      </c>
      <c r="U239" s="7">
        <f>ROUND(T239,-6)</f>
        <v>16000000</v>
      </c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8"/>
      <c r="AI239" s="6">
        <v>83</v>
      </c>
      <c r="AJ239" s="7">
        <f t="shared" si="68"/>
        <v>80</v>
      </c>
      <c r="AK239" s="7"/>
      <c r="AL239" s="7"/>
      <c r="AM239" s="7"/>
      <c r="AN239" s="7"/>
      <c r="AO239" s="7"/>
      <c r="AP239" s="7"/>
      <c r="AQ239" s="7"/>
      <c r="AR239" s="7"/>
      <c r="AS239" s="7"/>
      <c r="AT239" s="8"/>
      <c r="AV239" s="6">
        <v>67</v>
      </c>
      <c r="AW239" s="7">
        <f t="shared" si="69"/>
        <v>70</v>
      </c>
      <c r="AX239" s="7"/>
      <c r="AY239" s="7"/>
      <c r="AZ239" s="7"/>
      <c r="BA239" s="7"/>
      <c r="BB239" s="7"/>
      <c r="BC239" s="7"/>
      <c r="BD239" s="7"/>
      <c r="BE239" s="7"/>
      <c r="BF239" s="7"/>
      <c r="BG239" s="8"/>
      <c r="BI239" s="6"/>
      <c r="BJ239" s="7">
        <v>106</v>
      </c>
      <c r="BK239" s="7">
        <f t="shared" si="70"/>
        <v>110</v>
      </c>
      <c r="BL239" s="7"/>
      <c r="BM239" s="7"/>
      <c r="BN239" s="7"/>
      <c r="BO239" s="7"/>
      <c r="BP239" s="7"/>
      <c r="BQ239" s="7"/>
      <c r="BR239" s="7"/>
      <c r="BS239" s="7"/>
      <c r="BT239" s="7"/>
      <c r="BU239" s="8"/>
    </row>
    <row r="240" spans="1:73" x14ac:dyDescent="0.25">
      <c r="A240" t="s">
        <v>32</v>
      </c>
      <c r="B240">
        <v>5908022</v>
      </c>
      <c r="C240" s="2">
        <v>90</v>
      </c>
      <c r="D240" s="2">
        <v>22</v>
      </c>
      <c r="E240">
        <v>60</v>
      </c>
      <c r="F240" t="s">
        <v>8</v>
      </c>
      <c r="S240"/>
      <c r="T240" s="6">
        <v>16340144</v>
      </c>
      <c r="U240" s="7">
        <f>ROUND(T240,-6)</f>
        <v>16000000</v>
      </c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8"/>
      <c r="AI240" s="6">
        <v>47</v>
      </c>
      <c r="AJ240" s="7">
        <f t="shared" si="68"/>
        <v>50</v>
      </c>
      <c r="AK240" s="7"/>
      <c r="AL240" s="7"/>
      <c r="AM240" s="7"/>
      <c r="AN240" s="7"/>
      <c r="AO240" s="7"/>
      <c r="AP240" s="7"/>
      <c r="AQ240" s="7"/>
      <c r="AR240" s="7"/>
      <c r="AS240" s="7"/>
      <c r="AT240" s="8"/>
      <c r="AV240" s="6">
        <v>28</v>
      </c>
      <c r="AW240" s="7">
        <f t="shared" si="69"/>
        <v>30</v>
      </c>
      <c r="AX240" s="7"/>
      <c r="AY240" s="7"/>
      <c r="AZ240" s="7"/>
      <c r="BA240" s="7"/>
      <c r="BB240" s="7"/>
      <c r="BC240" s="7"/>
      <c r="BD240" s="7"/>
      <c r="BE240" s="7"/>
      <c r="BF240" s="7"/>
      <c r="BG240" s="8"/>
      <c r="BI240" s="6"/>
      <c r="BJ240" s="7">
        <v>86</v>
      </c>
      <c r="BK240" s="7">
        <f t="shared" si="70"/>
        <v>90</v>
      </c>
      <c r="BL240" s="7"/>
      <c r="BM240" s="7"/>
      <c r="BN240" s="7"/>
      <c r="BO240" s="7"/>
      <c r="BP240" s="7"/>
      <c r="BQ240" s="7"/>
      <c r="BR240" s="7"/>
      <c r="BS240" s="7"/>
      <c r="BT240" s="7"/>
      <c r="BU240" s="8"/>
    </row>
    <row r="241" spans="1:73" x14ac:dyDescent="0.25">
      <c r="A241" t="s">
        <v>30</v>
      </c>
      <c r="B241">
        <v>14863433</v>
      </c>
      <c r="C241" s="2">
        <v>97</v>
      </c>
      <c r="D241" s="2">
        <v>87</v>
      </c>
      <c r="E241">
        <v>94</v>
      </c>
      <c r="F241" t="s">
        <v>8</v>
      </c>
      <c r="S241"/>
      <c r="T241" s="6">
        <v>16386743</v>
      </c>
      <c r="U241" s="7">
        <f>ROUND(T241,-6)</f>
        <v>16000000</v>
      </c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8"/>
      <c r="AI241" s="6">
        <v>77</v>
      </c>
      <c r="AJ241" s="7">
        <f t="shared" si="68"/>
        <v>80</v>
      </c>
      <c r="AK241" s="7"/>
      <c r="AL241" s="7"/>
      <c r="AM241" s="7"/>
      <c r="AN241" s="7"/>
      <c r="AO241" s="7"/>
      <c r="AP241" s="7"/>
      <c r="AQ241" s="7"/>
      <c r="AR241" s="7"/>
      <c r="AS241" s="7"/>
      <c r="AT241" s="8"/>
      <c r="AV241" s="6">
        <v>37</v>
      </c>
      <c r="AW241" s="7">
        <f t="shared" si="69"/>
        <v>40</v>
      </c>
      <c r="AX241" s="7"/>
      <c r="AY241" s="7"/>
      <c r="AZ241" s="7"/>
      <c r="BA241" s="7"/>
      <c r="BB241" s="7"/>
      <c r="BC241" s="7"/>
      <c r="BD241" s="7"/>
      <c r="BE241" s="7"/>
      <c r="BF241" s="7"/>
      <c r="BG241" s="8"/>
      <c r="BI241" s="6"/>
      <c r="BJ241" s="7">
        <v>128</v>
      </c>
      <c r="BK241" s="7">
        <f t="shared" si="70"/>
        <v>130</v>
      </c>
      <c r="BL241" s="7"/>
      <c r="BM241" s="7"/>
      <c r="BN241" s="7"/>
      <c r="BO241" s="7"/>
      <c r="BP241" s="7"/>
      <c r="BQ241" s="7"/>
      <c r="BR241" s="7"/>
      <c r="BS241" s="7"/>
      <c r="BT241" s="7"/>
      <c r="BU241" s="8"/>
    </row>
    <row r="242" spans="1:73" x14ac:dyDescent="0.25">
      <c r="A242" t="s">
        <v>17</v>
      </c>
      <c r="B242">
        <v>26425539</v>
      </c>
      <c r="C242" s="2">
        <v>77</v>
      </c>
      <c r="D242" s="2">
        <v>20</v>
      </c>
      <c r="E242">
        <v>96</v>
      </c>
      <c r="F242" t="s">
        <v>5</v>
      </c>
      <c r="S242"/>
      <c r="T242" s="6">
        <v>16416907</v>
      </c>
      <c r="U242" s="7">
        <f>ROUND(T242,-6)</f>
        <v>16000000</v>
      </c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8"/>
      <c r="AI242" s="6">
        <v>92</v>
      </c>
      <c r="AJ242" s="7">
        <f t="shared" si="68"/>
        <v>90</v>
      </c>
      <c r="AK242" s="7"/>
      <c r="AL242" s="7"/>
      <c r="AM242" s="7"/>
      <c r="AN242" s="7"/>
      <c r="AO242" s="7"/>
      <c r="AP242" s="7"/>
      <c r="AQ242" s="7"/>
      <c r="AR242" s="7"/>
      <c r="AS242" s="7"/>
      <c r="AT242" s="8"/>
      <c r="AV242" s="6">
        <v>88</v>
      </c>
      <c r="AW242" s="7">
        <f t="shared" si="69"/>
        <v>90</v>
      </c>
      <c r="AX242" s="7"/>
      <c r="AY242" s="7"/>
      <c r="AZ242" s="7"/>
      <c r="BA242" s="7"/>
      <c r="BB242" s="7"/>
      <c r="BC242" s="7"/>
      <c r="BD242" s="7"/>
      <c r="BE242" s="7"/>
      <c r="BF242" s="7"/>
      <c r="BG242" s="8"/>
      <c r="BI242" s="6"/>
      <c r="BJ242" s="7">
        <v>68</v>
      </c>
      <c r="BK242" s="7">
        <f t="shared" si="70"/>
        <v>70</v>
      </c>
      <c r="BL242" s="7"/>
      <c r="BM242" s="7"/>
      <c r="BN242" s="7"/>
      <c r="BO242" s="7"/>
      <c r="BP242" s="7"/>
      <c r="BQ242" s="7"/>
      <c r="BR242" s="7"/>
      <c r="BS242" s="7"/>
      <c r="BT242" s="7"/>
      <c r="BU242" s="8"/>
    </row>
    <row r="243" spans="1:73" x14ac:dyDescent="0.25">
      <c r="A243" t="s">
        <v>22</v>
      </c>
      <c r="B243">
        <v>4556867</v>
      </c>
      <c r="C243" s="2">
        <v>60</v>
      </c>
      <c r="D243" s="2">
        <v>11</v>
      </c>
      <c r="E243">
        <v>118</v>
      </c>
      <c r="F243" t="s">
        <v>8</v>
      </c>
      <c r="S243"/>
      <c r="T243" s="6">
        <v>16536785</v>
      </c>
      <c r="U243" s="7">
        <f>ROUND(T243,-6)</f>
        <v>17000000</v>
      </c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8"/>
      <c r="AI243" s="6">
        <v>39</v>
      </c>
      <c r="AJ243" s="7">
        <f t="shared" si="68"/>
        <v>40</v>
      </c>
      <c r="AK243" s="7"/>
      <c r="AL243" s="7"/>
      <c r="AM243" s="7"/>
      <c r="AN243" s="7"/>
      <c r="AO243" s="7"/>
      <c r="AP243" s="7"/>
      <c r="AQ243" s="7"/>
      <c r="AR243" s="7"/>
      <c r="AS243" s="7"/>
      <c r="AT243" s="8"/>
      <c r="AV243" s="6">
        <v>9</v>
      </c>
      <c r="AW243" s="7">
        <f t="shared" si="69"/>
        <v>10</v>
      </c>
      <c r="AX243" s="7"/>
      <c r="AY243" s="7"/>
      <c r="AZ243" s="7"/>
      <c r="BA243" s="7"/>
      <c r="BB243" s="7"/>
      <c r="BC243" s="7"/>
      <c r="BD243" s="7"/>
      <c r="BE243" s="7"/>
      <c r="BF243" s="7"/>
      <c r="BG243" s="8"/>
      <c r="BI243" s="6"/>
      <c r="BJ243" s="7">
        <v>143</v>
      </c>
      <c r="BK243" s="7">
        <f t="shared" si="70"/>
        <v>140</v>
      </c>
      <c r="BL243" s="7"/>
      <c r="BM243" s="7"/>
      <c r="BN243" s="7"/>
      <c r="BO243" s="7"/>
      <c r="BP243" s="7"/>
      <c r="BQ243" s="7"/>
      <c r="BR243" s="7"/>
      <c r="BS243" s="7"/>
      <c r="BT243" s="7"/>
      <c r="BU243" s="8"/>
    </row>
    <row r="244" spans="1:73" x14ac:dyDescent="0.25">
      <c r="A244" t="s">
        <v>30</v>
      </c>
      <c r="B244">
        <v>4088055</v>
      </c>
      <c r="C244" s="2">
        <v>65</v>
      </c>
      <c r="D244" s="2">
        <v>25</v>
      </c>
      <c r="E244">
        <v>130</v>
      </c>
      <c r="F244" t="s">
        <v>5</v>
      </c>
      <c r="S244"/>
      <c r="T244" s="6">
        <v>16584419</v>
      </c>
      <c r="U244" s="7">
        <f>ROUND(T244,-6)</f>
        <v>17000000</v>
      </c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8"/>
      <c r="AI244" s="6">
        <v>90</v>
      </c>
      <c r="AJ244" s="7">
        <f t="shared" si="68"/>
        <v>90</v>
      </c>
      <c r="AK244" s="7"/>
      <c r="AL244" s="7"/>
      <c r="AM244" s="7"/>
      <c r="AN244" s="7"/>
      <c r="AO244" s="7"/>
      <c r="AP244" s="7"/>
      <c r="AQ244" s="7"/>
      <c r="AR244" s="7"/>
      <c r="AS244" s="7"/>
      <c r="AT244" s="8"/>
      <c r="AV244" s="6">
        <v>22</v>
      </c>
      <c r="AW244" s="7">
        <f t="shared" si="69"/>
        <v>20</v>
      </c>
      <c r="AX244" s="7"/>
      <c r="AY244" s="7"/>
      <c r="AZ244" s="7"/>
      <c r="BA244" s="7"/>
      <c r="BB244" s="7"/>
      <c r="BC244" s="7"/>
      <c r="BD244" s="7"/>
      <c r="BE244" s="7"/>
      <c r="BF244" s="7"/>
      <c r="BG244" s="8"/>
      <c r="BI244" s="6"/>
      <c r="BJ244" s="7">
        <v>60</v>
      </c>
      <c r="BK244" s="7">
        <f t="shared" si="70"/>
        <v>60</v>
      </c>
      <c r="BL244" s="7"/>
      <c r="BM244" s="7"/>
      <c r="BN244" s="7"/>
      <c r="BO244" s="7"/>
      <c r="BP244" s="7"/>
      <c r="BQ244" s="7"/>
      <c r="BR244" s="7"/>
      <c r="BS244" s="7"/>
      <c r="BT244" s="7"/>
      <c r="BU244" s="8"/>
    </row>
    <row r="245" spans="1:73" x14ac:dyDescent="0.25">
      <c r="A245" t="s">
        <v>9</v>
      </c>
      <c r="B245">
        <v>5923381</v>
      </c>
      <c r="C245" s="2">
        <v>93</v>
      </c>
      <c r="D245" s="2">
        <v>35</v>
      </c>
      <c r="E245">
        <v>116</v>
      </c>
      <c r="F245" t="s">
        <v>5</v>
      </c>
      <c r="S245"/>
      <c r="T245" s="6">
        <v>16607114</v>
      </c>
      <c r="U245" s="7">
        <f>ROUND(T245,-6)</f>
        <v>17000000</v>
      </c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8"/>
      <c r="AI245" s="6">
        <v>97</v>
      </c>
      <c r="AJ245" s="7">
        <f t="shared" si="68"/>
        <v>100</v>
      </c>
      <c r="AK245" s="7"/>
      <c r="AL245" s="7"/>
      <c r="AM245" s="7"/>
      <c r="AN245" s="7"/>
      <c r="AO245" s="7"/>
      <c r="AP245" s="7"/>
      <c r="AQ245" s="7"/>
      <c r="AR245" s="7"/>
      <c r="AS245" s="7"/>
      <c r="AT245" s="8"/>
      <c r="AV245" s="6">
        <v>87</v>
      </c>
      <c r="AW245" s="7">
        <f t="shared" si="69"/>
        <v>90</v>
      </c>
      <c r="AX245" s="7"/>
      <c r="AY245" s="7"/>
      <c r="AZ245" s="7"/>
      <c r="BA245" s="7"/>
      <c r="BB245" s="7"/>
      <c r="BC245" s="7"/>
      <c r="BD245" s="7"/>
      <c r="BE245" s="7"/>
      <c r="BF245" s="7"/>
      <c r="BG245" s="8"/>
      <c r="BI245" s="6"/>
      <c r="BJ245" s="7">
        <v>94</v>
      </c>
      <c r="BK245" s="7">
        <f t="shared" si="70"/>
        <v>90</v>
      </c>
      <c r="BL245" s="7"/>
      <c r="BM245" s="7"/>
      <c r="BN245" s="7"/>
      <c r="BO245" s="7"/>
      <c r="BP245" s="7"/>
      <c r="BQ245" s="7"/>
      <c r="BR245" s="7"/>
      <c r="BS245" s="7"/>
      <c r="BT245" s="7"/>
      <c r="BU245" s="8"/>
    </row>
    <row r="246" spans="1:73" x14ac:dyDescent="0.25">
      <c r="A246" t="s">
        <v>18</v>
      </c>
      <c r="B246">
        <v>22940178</v>
      </c>
      <c r="C246" s="2">
        <v>47</v>
      </c>
      <c r="D246" s="2">
        <v>38</v>
      </c>
      <c r="E246">
        <v>93</v>
      </c>
      <c r="F246" t="s">
        <v>8</v>
      </c>
      <c r="S246"/>
      <c r="T246" s="6">
        <v>16616355</v>
      </c>
      <c r="U246" s="7">
        <f>ROUND(T246,-6)</f>
        <v>17000000</v>
      </c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8"/>
      <c r="AI246" s="6">
        <v>77</v>
      </c>
      <c r="AJ246" s="7">
        <f t="shared" si="68"/>
        <v>80</v>
      </c>
      <c r="AK246" s="7"/>
      <c r="AL246" s="7"/>
      <c r="AM246" s="7"/>
      <c r="AN246" s="7"/>
      <c r="AO246" s="7"/>
      <c r="AP246" s="7"/>
      <c r="AQ246" s="7"/>
      <c r="AR246" s="7"/>
      <c r="AS246" s="7"/>
      <c r="AT246" s="8"/>
      <c r="AV246" s="6">
        <v>20</v>
      </c>
      <c r="AW246" s="7">
        <f t="shared" si="69"/>
        <v>20</v>
      </c>
      <c r="AX246" s="7"/>
      <c r="AY246" s="7"/>
      <c r="AZ246" s="7"/>
      <c r="BA246" s="7"/>
      <c r="BB246" s="7"/>
      <c r="BC246" s="7"/>
      <c r="BD246" s="7"/>
      <c r="BE246" s="7"/>
      <c r="BF246" s="7"/>
      <c r="BG246" s="8"/>
      <c r="BI246" s="6"/>
      <c r="BJ246" s="7">
        <v>96</v>
      </c>
      <c r="BK246" s="7">
        <f t="shared" si="70"/>
        <v>100</v>
      </c>
      <c r="BL246" s="7"/>
      <c r="BM246" s="7"/>
      <c r="BN246" s="7"/>
      <c r="BO246" s="7"/>
      <c r="BP246" s="7"/>
      <c r="BQ246" s="7"/>
      <c r="BR246" s="7"/>
      <c r="BS246" s="7"/>
      <c r="BT246" s="7"/>
      <c r="BU246" s="8"/>
    </row>
    <row r="247" spans="1:73" x14ac:dyDescent="0.25">
      <c r="A247" t="s">
        <v>33</v>
      </c>
      <c r="B247">
        <v>10741695</v>
      </c>
      <c r="C247" s="2">
        <v>100</v>
      </c>
      <c r="D247" s="2">
        <v>20</v>
      </c>
      <c r="E247">
        <v>149</v>
      </c>
      <c r="F247" t="s">
        <v>8</v>
      </c>
      <c r="S247"/>
      <c r="T247" s="6">
        <v>16636838</v>
      </c>
      <c r="U247" s="7">
        <f>ROUND(T247,-6)</f>
        <v>17000000</v>
      </c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8"/>
      <c r="AI247" s="6">
        <v>60</v>
      </c>
      <c r="AJ247" s="7">
        <f t="shared" si="68"/>
        <v>60</v>
      </c>
      <c r="AK247" s="7"/>
      <c r="AL247" s="7"/>
      <c r="AM247" s="7"/>
      <c r="AN247" s="7"/>
      <c r="AO247" s="7"/>
      <c r="AP247" s="7"/>
      <c r="AQ247" s="7"/>
      <c r="AR247" s="7"/>
      <c r="AS247" s="7"/>
      <c r="AT247" s="8"/>
      <c r="AV247" s="6">
        <v>11</v>
      </c>
      <c r="AW247" s="7">
        <f t="shared" si="69"/>
        <v>10</v>
      </c>
      <c r="AX247" s="7"/>
      <c r="AY247" s="7"/>
      <c r="AZ247" s="7"/>
      <c r="BA247" s="7"/>
      <c r="BB247" s="7"/>
      <c r="BC247" s="7"/>
      <c r="BD247" s="7"/>
      <c r="BE247" s="7"/>
      <c r="BF247" s="7"/>
      <c r="BG247" s="8"/>
      <c r="BI247" s="6"/>
      <c r="BJ247" s="7">
        <v>118</v>
      </c>
      <c r="BK247" s="7">
        <f t="shared" si="70"/>
        <v>120</v>
      </c>
      <c r="BL247" s="7"/>
      <c r="BM247" s="7"/>
      <c r="BN247" s="7"/>
      <c r="BO247" s="7"/>
      <c r="BP247" s="7"/>
      <c r="BQ247" s="7"/>
      <c r="BR247" s="7"/>
      <c r="BS247" s="7"/>
      <c r="BT247" s="7"/>
      <c r="BU247" s="8"/>
    </row>
    <row r="248" spans="1:73" x14ac:dyDescent="0.25">
      <c r="A248" t="s">
        <v>9</v>
      </c>
      <c r="B248">
        <v>30377067</v>
      </c>
      <c r="C248" s="2">
        <v>70</v>
      </c>
      <c r="D248" s="2">
        <v>37</v>
      </c>
      <c r="E248">
        <v>43</v>
      </c>
      <c r="F248" t="s">
        <v>5</v>
      </c>
      <c r="S248"/>
      <c r="T248" s="6">
        <v>16779558</v>
      </c>
      <c r="U248" s="7">
        <f>ROUND(T248,-6)</f>
        <v>17000000</v>
      </c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8"/>
      <c r="AI248" s="6">
        <v>65</v>
      </c>
      <c r="AJ248" s="7">
        <f t="shared" si="68"/>
        <v>70</v>
      </c>
      <c r="AK248" s="7"/>
      <c r="AL248" s="7"/>
      <c r="AM248" s="7"/>
      <c r="AN248" s="7"/>
      <c r="AO248" s="7"/>
      <c r="AP248" s="7"/>
      <c r="AQ248" s="7"/>
      <c r="AR248" s="7"/>
      <c r="AS248" s="7"/>
      <c r="AT248" s="8"/>
      <c r="AV248" s="6">
        <v>25</v>
      </c>
      <c r="AW248" s="7">
        <f t="shared" si="69"/>
        <v>30</v>
      </c>
      <c r="AX248" s="7"/>
      <c r="AY248" s="7"/>
      <c r="AZ248" s="7"/>
      <c r="BA248" s="7"/>
      <c r="BB248" s="7"/>
      <c r="BC248" s="7"/>
      <c r="BD248" s="7"/>
      <c r="BE248" s="7"/>
      <c r="BF248" s="7"/>
      <c r="BG248" s="8"/>
      <c r="BI248" s="6"/>
      <c r="BJ248" s="7">
        <v>130</v>
      </c>
      <c r="BK248" s="7">
        <f t="shared" si="70"/>
        <v>130</v>
      </c>
      <c r="BL248" s="7"/>
      <c r="BM248" s="7"/>
      <c r="BN248" s="7"/>
      <c r="BO248" s="7"/>
      <c r="BP248" s="7"/>
      <c r="BQ248" s="7"/>
      <c r="BR248" s="7"/>
      <c r="BS248" s="7"/>
      <c r="BT248" s="7"/>
      <c r="BU248" s="8"/>
    </row>
    <row r="249" spans="1:73" x14ac:dyDescent="0.25">
      <c r="A249" t="s">
        <v>29</v>
      </c>
      <c r="B249">
        <v>8897328</v>
      </c>
      <c r="C249" s="2">
        <v>81</v>
      </c>
      <c r="D249" s="2">
        <v>29</v>
      </c>
      <c r="E249">
        <v>91</v>
      </c>
      <c r="F249" t="s">
        <v>8</v>
      </c>
      <c r="S249"/>
      <c r="T249" s="6">
        <v>16798579</v>
      </c>
      <c r="U249" s="7">
        <f>ROUND(T249,-6)</f>
        <v>17000000</v>
      </c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8"/>
      <c r="AI249" s="6">
        <v>93</v>
      </c>
      <c r="AJ249" s="7">
        <f t="shared" si="68"/>
        <v>90</v>
      </c>
      <c r="AK249" s="7"/>
      <c r="AL249" s="7"/>
      <c r="AM249" s="7"/>
      <c r="AN249" s="7"/>
      <c r="AO249" s="7"/>
      <c r="AP249" s="7"/>
      <c r="AQ249" s="7"/>
      <c r="AR249" s="7"/>
      <c r="AS249" s="7"/>
      <c r="AT249" s="8"/>
      <c r="AV249" s="6">
        <v>35</v>
      </c>
      <c r="AW249" s="7">
        <f t="shared" si="69"/>
        <v>40</v>
      </c>
      <c r="AX249" s="7"/>
      <c r="AY249" s="7"/>
      <c r="AZ249" s="7"/>
      <c r="BA249" s="7"/>
      <c r="BB249" s="7"/>
      <c r="BC249" s="7"/>
      <c r="BD249" s="7"/>
      <c r="BE249" s="7"/>
      <c r="BF249" s="7"/>
      <c r="BG249" s="8"/>
      <c r="BI249" s="6"/>
      <c r="BJ249" s="7">
        <v>116</v>
      </c>
      <c r="BK249" s="7">
        <f t="shared" si="70"/>
        <v>120</v>
      </c>
      <c r="BL249" s="7"/>
      <c r="BM249" s="7"/>
      <c r="BN249" s="7"/>
      <c r="BO249" s="7"/>
      <c r="BP249" s="7"/>
      <c r="BQ249" s="7"/>
      <c r="BR249" s="7"/>
      <c r="BS249" s="7"/>
      <c r="BT249" s="7"/>
      <c r="BU249" s="8"/>
    </row>
    <row r="250" spans="1:73" x14ac:dyDescent="0.25">
      <c r="A250" t="s">
        <v>20</v>
      </c>
      <c r="B250">
        <v>30274868</v>
      </c>
      <c r="C250" s="2">
        <v>84</v>
      </c>
      <c r="D250" s="2">
        <v>78</v>
      </c>
      <c r="E250">
        <v>127</v>
      </c>
      <c r="F250" t="s">
        <v>8</v>
      </c>
      <c r="S250"/>
      <c r="T250" s="6">
        <v>16908911</v>
      </c>
      <c r="U250" s="7">
        <f>ROUND(T250,-6)</f>
        <v>17000000</v>
      </c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8"/>
      <c r="AI250" s="6">
        <v>47</v>
      </c>
      <c r="AJ250" s="7">
        <f t="shared" si="68"/>
        <v>50</v>
      </c>
      <c r="AK250" s="7"/>
      <c r="AL250" s="7"/>
      <c r="AM250" s="7"/>
      <c r="AN250" s="7"/>
      <c r="AO250" s="7"/>
      <c r="AP250" s="7"/>
      <c r="AQ250" s="7"/>
      <c r="AR250" s="7"/>
      <c r="AS250" s="7"/>
      <c r="AT250" s="8"/>
      <c r="AV250" s="6">
        <v>38</v>
      </c>
      <c r="AW250" s="7">
        <f t="shared" si="69"/>
        <v>40</v>
      </c>
      <c r="AX250" s="7"/>
      <c r="AY250" s="7"/>
      <c r="AZ250" s="7"/>
      <c r="BA250" s="7"/>
      <c r="BB250" s="7"/>
      <c r="BC250" s="7"/>
      <c r="BD250" s="7"/>
      <c r="BE250" s="7"/>
      <c r="BF250" s="7"/>
      <c r="BG250" s="8"/>
      <c r="BI250" s="6"/>
      <c r="BJ250" s="7">
        <v>93</v>
      </c>
      <c r="BK250" s="7">
        <f t="shared" si="70"/>
        <v>90</v>
      </c>
      <c r="BL250" s="7"/>
      <c r="BM250" s="7"/>
      <c r="BN250" s="7"/>
      <c r="BO250" s="7"/>
      <c r="BP250" s="7"/>
      <c r="BQ250" s="7"/>
      <c r="BR250" s="7"/>
      <c r="BS250" s="7"/>
      <c r="BT250" s="7"/>
      <c r="BU250" s="8"/>
    </row>
    <row r="251" spans="1:73" x14ac:dyDescent="0.25">
      <c r="A251" t="s">
        <v>11</v>
      </c>
      <c r="B251">
        <v>12649079</v>
      </c>
      <c r="C251" s="2">
        <v>86</v>
      </c>
      <c r="D251" s="2">
        <v>77</v>
      </c>
      <c r="E251">
        <v>129</v>
      </c>
      <c r="F251" t="s">
        <v>5</v>
      </c>
      <c r="S251"/>
      <c r="T251" s="6">
        <v>17059356</v>
      </c>
      <c r="U251" s="7">
        <f>ROUND(T251,-6)</f>
        <v>17000000</v>
      </c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8"/>
      <c r="AI251" s="6">
        <v>100</v>
      </c>
      <c r="AJ251" s="7">
        <f t="shared" si="68"/>
        <v>100</v>
      </c>
      <c r="AK251" s="7"/>
      <c r="AL251" s="7"/>
      <c r="AM251" s="7"/>
      <c r="AN251" s="7"/>
      <c r="AO251" s="7"/>
      <c r="AP251" s="7"/>
      <c r="AQ251" s="7"/>
      <c r="AR251" s="7"/>
      <c r="AS251" s="7"/>
      <c r="AT251" s="8"/>
      <c r="AV251" s="6">
        <v>20</v>
      </c>
      <c r="AW251" s="7">
        <f t="shared" si="69"/>
        <v>20</v>
      </c>
      <c r="AX251" s="7"/>
      <c r="AY251" s="7"/>
      <c r="AZ251" s="7"/>
      <c r="BA251" s="7"/>
      <c r="BB251" s="7"/>
      <c r="BC251" s="7"/>
      <c r="BD251" s="7"/>
      <c r="BE251" s="7"/>
      <c r="BF251" s="7"/>
      <c r="BG251" s="8"/>
      <c r="BI251" s="6"/>
      <c r="BJ251" s="7">
        <v>149</v>
      </c>
      <c r="BK251" s="7">
        <f t="shared" si="70"/>
        <v>150</v>
      </c>
      <c r="BL251" s="7"/>
      <c r="BM251" s="7"/>
      <c r="BN251" s="7"/>
      <c r="BO251" s="7"/>
      <c r="BP251" s="7"/>
      <c r="BQ251" s="7"/>
      <c r="BR251" s="7"/>
      <c r="BS251" s="7"/>
      <c r="BT251" s="7"/>
      <c r="BU251" s="8"/>
    </row>
    <row r="252" spans="1:73" x14ac:dyDescent="0.25">
      <c r="A252" t="s">
        <v>42</v>
      </c>
      <c r="B252">
        <v>30798863</v>
      </c>
      <c r="C252" s="2">
        <v>89</v>
      </c>
      <c r="D252" s="2">
        <v>22</v>
      </c>
      <c r="E252">
        <v>144</v>
      </c>
      <c r="F252" t="s">
        <v>5</v>
      </c>
      <c r="S252"/>
      <c r="T252" s="6">
        <v>17116892</v>
      </c>
      <c r="U252" s="7">
        <f>ROUND(T252,-6)</f>
        <v>17000000</v>
      </c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8"/>
      <c r="AI252" s="6">
        <v>70</v>
      </c>
      <c r="AJ252" s="7">
        <f t="shared" si="68"/>
        <v>70</v>
      </c>
      <c r="AK252" s="7"/>
      <c r="AL252" s="7"/>
      <c r="AM252" s="7"/>
      <c r="AN252" s="7"/>
      <c r="AO252" s="7"/>
      <c r="AP252" s="7"/>
      <c r="AQ252" s="7"/>
      <c r="AR252" s="7"/>
      <c r="AS252" s="7"/>
      <c r="AT252" s="8"/>
      <c r="AV252" s="6">
        <v>37</v>
      </c>
      <c r="AW252" s="7">
        <f t="shared" si="69"/>
        <v>40</v>
      </c>
      <c r="AX252" s="7"/>
      <c r="AY252" s="7"/>
      <c r="AZ252" s="7"/>
      <c r="BA252" s="7"/>
      <c r="BB252" s="7"/>
      <c r="BC252" s="7"/>
      <c r="BD252" s="7"/>
      <c r="BE252" s="7"/>
      <c r="BF252" s="7"/>
      <c r="BG252" s="8"/>
      <c r="BI252" s="6"/>
      <c r="BJ252" s="7">
        <v>43</v>
      </c>
      <c r="BK252" s="7">
        <f t="shared" si="70"/>
        <v>40</v>
      </c>
      <c r="BL252" s="7"/>
      <c r="BM252" s="7"/>
      <c r="BN252" s="7"/>
      <c r="BO252" s="7"/>
      <c r="BP252" s="7"/>
      <c r="BQ252" s="7"/>
      <c r="BR252" s="7"/>
      <c r="BS252" s="7"/>
      <c r="BT252" s="7"/>
      <c r="BU252" s="8"/>
    </row>
    <row r="253" spans="1:73" x14ac:dyDescent="0.25">
      <c r="A253" t="s">
        <v>30</v>
      </c>
      <c r="B253">
        <v>8533709</v>
      </c>
      <c r="C253" s="2">
        <v>85</v>
      </c>
      <c r="D253" s="2">
        <v>70</v>
      </c>
      <c r="E253">
        <v>103</v>
      </c>
      <c r="F253" t="s">
        <v>8</v>
      </c>
      <c r="S253"/>
      <c r="T253" s="6">
        <v>17135955</v>
      </c>
      <c r="U253" s="7">
        <f>ROUND(T253,-6)</f>
        <v>17000000</v>
      </c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8"/>
      <c r="AI253" s="6">
        <v>81</v>
      </c>
      <c r="AJ253" s="7">
        <f t="shared" si="68"/>
        <v>80</v>
      </c>
      <c r="AK253" s="7"/>
      <c r="AL253" s="7"/>
      <c r="AM253" s="7"/>
      <c r="AN253" s="7"/>
      <c r="AO253" s="7"/>
      <c r="AP253" s="7"/>
      <c r="AQ253" s="7"/>
      <c r="AR253" s="7"/>
      <c r="AS253" s="7"/>
      <c r="AT253" s="8"/>
      <c r="AV253" s="6">
        <v>29</v>
      </c>
      <c r="AW253" s="7">
        <f t="shared" si="69"/>
        <v>30</v>
      </c>
      <c r="AX253" s="7"/>
      <c r="AY253" s="7"/>
      <c r="AZ253" s="7"/>
      <c r="BA253" s="7"/>
      <c r="BB253" s="7"/>
      <c r="BC253" s="7"/>
      <c r="BD253" s="7"/>
      <c r="BE253" s="7"/>
      <c r="BF253" s="7"/>
      <c r="BG253" s="8"/>
      <c r="BI253" s="6"/>
      <c r="BJ253" s="7">
        <v>91</v>
      </c>
      <c r="BK253" s="7">
        <f t="shared" si="70"/>
        <v>90</v>
      </c>
      <c r="BL253" s="7"/>
      <c r="BM253" s="7"/>
      <c r="BN253" s="7"/>
      <c r="BO253" s="7"/>
      <c r="BP253" s="7"/>
      <c r="BQ253" s="7"/>
      <c r="BR253" s="7"/>
      <c r="BS253" s="7"/>
      <c r="BT253" s="7"/>
      <c r="BU253" s="8"/>
    </row>
    <row r="254" spans="1:73" x14ac:dyDescent="0.25">
      <c r="A254" t="s">
        <v>6</v>
      </c>
      <c r="B254">
        <v>26104051</v>
      </c>
      <c r="C254" s="2">
        <v>95</v>
      </c>
      <c r="D254" s="2">
        <v>24</v>
      </c>
      <c r="E254">
        <v>33</v>
      </c>
      <c r="F254" t="s">
        <v>5</v>
      </c>
      <c r="S254"/>
      <c r="T254" s="6">
        <v>17167325</v>
      </c>
      <c r="U254" s="7">
        <f>ROUND(T254,-6)</f>
        <v>17000000</v>
      </c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8"/>
      <c r="AI254" s="6">
        <v>84</v>
      </c>
      <c r="AJ254" s="7">
        <f t="shared" si="68"/>
        <v>80</v>
      </c>
      <c r="AK254" s="7"/>
      <c r="AL254" s="7"/>
      <c r="AM254" s="7"/>
      <c r="AN254" s="7"/>
      <c r="AO254" s="7"/>
      <c r="AP254" s="7"/>
      <c r="AQ254" s="7"/>
      <c r="AR254" s="7"/>
      <c r="AS254" s="7"/>
      <c r="AT254" s="8"/>
      <c r="AV254" s="6">
        <v>78</v>
      </c>
      <c r="AW254" s="7">
        <f t="shared" si="69"/>
        <v>80</v>
      </c>
      <c r="AX254" s="7"/>
      <c r="AY254" s="7"/>
      <c r="AZ254" s="7"/>
      <c r="BA254" s="7"/>
      <c r="BB254" s="7"/>
      <c r="BC254" s="7"/>
      <c r="BD254" s="7"/>
      <c r="BE254" s="7"/>
      <c r="BF254" s="7"/>
      <c r="BG254" s="8"/>
      <c r="BI254" s="6"/>
      <c r="BJ254" s="7">
        <v>127</v>
      </c>
      <c r="BK254" s="7">
        <f t="shared" si="70"/>
        <v>130</v>
      </c>
      <c r="BL254" s="7"/>
      <c r="BM254" s="7"/>
      <c r="BN254" s="7"/>
      <c r="BO254" s="7"/>
      <c r="BP254" s="7"/>
      <c r="BQ254" s="7"/>
      <c r="BR254" s="7"/>
      <c r="BS254" s="7"/>
      <c r="BT254" s="7"/>
      <c r="BU254" s="8"/>
    </row>
    <row r="255" spans="1:73" x14ac:dyDescent="0.25">
      <c r="A255" t="s">
        <v>46</v>
      </c>
      <c r="B255">
        <v>11028894</v>
      </c>
      <c r="C255" s="2">
        <v>92</v>
      </c>
      <c r="D255" s="2">
        <v>56</v>
      </c>
      <c r="E255">
        <v>42</v>
      </c>
      <c r="F255" t="s">
        <v>5</v>
      </c>
      <c r="S255"/>
      <c r="T255" s="6">
        <v>17231346</v>
      </c>
      <c r="U255" s="7">
        <f>ROUND(T255,-6)</f>
        <v>17000000</v>
      </c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8"/>
      <c r="AI255" s="6">
        <v>86</v>
      </c>
      <c r="AJ255" s="7">
        <f t="shared" si="68"/>
        <v>90</v>
      </c>
      <c r="AK255" s="7"/>
      <c r="AL255" s="7"/>
      <c r="AM255" s="7"/>
      <c r="AN255" s="7"/>
      <c r="AO255" s="7"/>
      <c r="AP255" s="7"/>
      <c r="AQ255" s="7"/>
      <c r="AR255" s="7"/>
      <c r="AS255" s="7"/>
      <c r="AT255" s="8"/>
      <c r="AV255" s="6">
        <v>77</v>
      </c>
      <c r="AW255" s="7">
        <f t="shared" si="69"/>
        <v>80</v>
      </c>
      <c r="AX255" s="7"/>
      <c r="AY255" s="7"/>
      <c r="AZ255" s="7"/>
      <c r="BA255" s="7"/>
      <c r="BB255" s="7"/>
      <c r="BC255" s="7"/>
      <c r="BD255" s="7"/>
      <c r="BE255" s="7"/>
      <c r="BF255" s="7"/>
      <c r="BG255" s="8"/>
      <c r="BI255" s="6"/>
      <c r="BJ255" s="7">
        <v>129</v>
      </c>
      <c r="BK255" s="7">
        <f t="shared" si="70"/>
        <v>130</v>
      </c>
      <c r="BL255" s="7"/>
      <c r="BM255" s="7"/>
      <c r="BN255" s="7"/>
      <c r="BO255" s="7"/>
      <c r="BP255" s="7"/>
      <c r="BQ255" s="7"/>
      <c r="BR255" s="7"/>
      <c r="BS255" s="7"/>
      <c r="BT255" s="7"/>
      <c r="BU255" s="8"/>
    </row>
    <row r="256" spans="1:73" x14ac:dyDescent="0.25">
      <c r="A256" t="s">
        <v>37</v>
      </c>
      <c r="B256">
        <v>21467687</v>
      </c>
      <c r="C256" s="2">
        <v>41</v>
      </c>
      <c r="D256" s="2">
        <v>37</v>
      </c>
      <c r="E256">
        <v>111</v>
      </c>
      <c r="F256" t="s">
        <v>8</v>
      </c>
      <c r="S256"/>
      <c r="T256" s="6">
        <v>17274160</v>
      </c>
      <c r="U256" s="7">
        <f>ROUND(T256,-6)</f>
        <v>17000000</v>
      </c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8"/>
      <c r="AI256" s="6">
        <v>89</v>
      </c>
      <c r="AJ256" s="7">
        <f t="shared" si="68"/>
        <v>90</v>
      </c>
      <c r="AK256" s="7"/>
      <c r="AL256" s="7"/>
      <c r="AM256" s="7"/>
      <c r="AN256" s="7"/>
      <c r="AO256" s="7"/>
      <c r="AP256" s="7"/>
      <c r="AQ256" s="7"/>
      <c r="AR256" s="7"/>
      <c r="AS256" s="7"/>
      <c r="AT256" s="8"/>
      <c r="AV256" s="6">
        <v>22</v>
      </c>
      <c r="AW256" s="7">
        <f t="shared" si="69"/>
        <v>20</v>
      </c>
      <c r="AX256" s="7"/>
      <c r="AY256" s="7"/>
      <c r="AZ256" s="7"/>
      <c r="BA256" s="7"/>
      <c r="BB256" s="7"/>
      <c r="BC256" s="7"/>
      <c r="BD256" s="7"/>
      <c r="BE256" s="7"/>
      <c r="BF256" s="7"/>
      <c r="BG256" s="8"/>
      <c r="BI256" s="6"/>
      <c r="BJ256" s="7">
        <v>144</v>
      </c>
      <c r="BK256" s="7">
        <f t="shared" si="70"/>
        <v>140</v>
      </c>
      <c r="BL256" s="7"/>
      <c r="BM256" s="7"/>
      <c r="BN256" s="7"/>
      <c r="BO256" s="7"/>
      <c r="BP256" s="7"/>
      <c r="BQ256" s="7"/>
      <c r="BR256" s="7"/>
      <c r="BS256" s="7"/>
      <c r="BT256" s="7"/>
      <c r="BU256" s="8"/>
    </row>
    <row r="257" spans="1:73" x14ac:dyDescent="0.25">
      <c r="A257" t="s">
        <v>12</v>
      </c>
      <c r="B257">
        <v>17391980</v>
      </c>
      <c r="C257" s="2">
        <v>54</v>
      </c>
      <c r="D257" s="2">
        <v>31</v>
      </c>
      <c r="E257">
        <v>83</v>
      </c>
      <c r="F257" t="s">
        <v>8</v>
      </c>
      <c r="S257"/>
      <c r="T257" s="6">
        <v>17295509</v>
      </c>
      <c r="U257" s="7">
        <f>ROUND(T257,-6)</f>
        <v>17000000</v>
      </c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8"/>
      <c r="AI257" s="6">
        <v>85</v>
      </c>
      <c r="AJ257" s="7">
        <f t="shared" si="68"/>
        <v>90</v>
      </c>
      <c r="AK257" s="7"/>
      <c r="AL257" s="7"/>
      <c r="AM257" s="7"/>
      <c r="AN257" s="7"/>
      <c r="AO257" s="7"/>
      <c r="AP257" s="7"/>
      <c r="AQ257" s="7"/>
      <c r="AR257" s="7"/>
      <c r="AS257" s="7"/>
      <c r="AT257" s="8"/>
      <c r="AV257" s="6">
        <v>70</v>
      </c>
      <c r="AW257" s="7">
        <f t="shared" si="69"/>
        <v>70</v>
      </c>
      <c r="AX257" s="7"/>
      <c r="AY257" s="7"/>
      <c r="AZ257" s="7"/>
      <c r="BA257" s="7"/>
      <c r="BB257" s="7"/>
      <c r="BC257" s="7"/>
      <c r="BD257" s="7"/>
      <c r="BE257" s="7"/>
      <c r="BF257" s="7"/>
      <c r="BG257" s="8"/>
      <c r="BI257" s="6"/>
      <c r="BJ257" s="7">
        <v>103</v>
      </c>
      <c r="BK257" s="7">
        <f t="shared" si="70"/>
        <v>100</v>
      </c>
      <c r="BL257" s="7"/>
      <c r="BM257" s="7"/>
      <c r="BN257" s="7"/>
      <c r="BO257" s="7"/>
      <c r="BP257" s="7"/>
      <c r="BQ257" s="7"/>
      <c r="BR257" s="7"/>
      <c r="BS257" s="7"/>
      <c r="BT257" s="7"/>
      <c r="BU257" s="8"/>
    </row>
    <row r="258" spans="1:73" x14ac:dyDescent="0.25">
      <c r="A258" t="s">
        <v>38</v>
      </c>
      <c r="B258">
        <v>6650687</v>
      </c>
      <c r="C258" s="2">
        <v>57</v>
      </c>
      <c r="D258" s="2">
        <v>29</v>
      </c>
      <c r="E258">
        <v>75</v>
      </c>
      <c r="F258" t="s">
        <v>5</v>
      </c>
      <c r="S258"/>
      <c r="T258" s="6">
        <v>17329795</v>
      </c>
      <c r="U258" s="7">
        <f>ROUND(T258,-6)</f>
        <v>17000000</v>
      </c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8"/>
      <c r="AI258" s="6">
        <v>95</v>
      </c>
      <c r="AJ258" s="7">
        <f t="shared" si="68"/>
        <v>100</v>
      </c>
      <c r="AK258" s="7"/>
      <c r="AL258" s="7"/>
      <c r="AM258" s="7"/>
      <c r="AN258" s="7"/>
      <c r="AO258" s="7"/>
      <c r="AP258" s="7"/>
      <c r="AQ258" s="7"/>
      <c r="AR258" s="7"/>
      <c r="AS258" s="7"/>
      <c r="AT258" s="8"/>
      <c r="AV258" s="6">
        <v>24</v>
      </c>
      <c r="AW258" s="7">
        <f t="shared" si="69"/>
        <v>20</v>
      </c>
      <c r="AX258" s="7"/>
      <c r="AY258" s="7"/>
      <c r="AZ258" s="7"/>
      <c r="BA258" s="7"/>
      <c r="BB258" s="7"/>
      <c r="BC258" s="7"/>
      <c r="BD258" s="7"/>
      <c r="BE258" s="7"/>
      <c r="BF258" s="7"/>
      <c r="BG258" s="8"/>
      <c r="BI258" s="6"/>
      <c r="BJ258" s="7">
        <v>33</v>
      </c>
      <c r="BK258" s="7">
        <f t="shared" si="70"/>
        <v>30</v>
      </c>
      <c r="BL258" s="7"/>
      <c r="BM258" s="7"/>
      <c r="BN258" s="7"/>
      <c r="BO258" s="7"/>
      <c r="BP258" s="7"/>
      <c r="BQ258" s="7"/>
      <c r="BR258" s="7"/>
      <c r="BS258" s="7"/>
      <c r="BT258" s="7"/>
      <c r="BU258" s="8"/>
    </row>
    <row r="259" spans="1:73" x14ac:dyDescent="0.25">
      <c r="A259" t="s">
        <v>34</v>
      </c>
      <c r="B259">
        <v>6287230</v>
      </c>
      <c r="C259" s="2">
        <v>61</v>
      </c>
      <c r="D259" s="2">
        <v>32</v>
      </c>
      <c r="E259">
        <v>62</v>
      </c>
      <c r="F259" t="s">
        <v>5</v>
      </c>
      <c r="S259"/>
      <c r="T259" s="6">
        <v>17391980</v>
      </c>
      <c r="U259" s="7">
        <f>ROUND(T259,-6)</f>
        <v>17000000</v>
      </c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8"/>
      <c r="AI259" s="6">
        <v>92</v>
      </c>
      <c r="AJ259" s="7">
        <f t="shared" si="68"/>
        <v>90</v>
      </c>
      <c r="AK259" s="7"/>
      <c r="AL259" s="7"/>
      <c r="AM259" s="7"/>
      <c r="AN259" s="7"/>
      <c r="AO259" s="7"/>
      <c r="AP259" s="7"/>
      <c r="AQ259" s="7"/>
      <c r="AR259" s="7"/>
      <c r="AS259" s="7"/>
      <c r="AT259" s="8"/>
      <c r="AV259" s="6">
        <v>56</v>
      </c>
      <c r="AW259" s="7">
        <f t="shared" si="69"/>
        <v>60</v>
      </c>
      <c r="AX259" s="7"/>
      <c r="AY259" s="7"/>
      <c r="AZ259" s="7"/>
      <c r="BA259" s="7"/>
      <c r="BB259" s="7"/>
      <c r="BC259" s="7"/>
      <c r="BD259" s="7"/>
      <c r="BE259" s="7"/>
      <c r="BF259" s="7"/>
      <c r="BG259" s="8"/>
      <c r="BI259" s="6"/>
      <c r="BJ259" s="7">
        <v>42</v>
      </c>
      <c r="BK259" s="7">
        <f t="shared" si="70"/>
        <v>40</v>
      </c>
      <c r="BL259" s="7"/>
      <c r="BM259" s="7"/>
      <c r="BN259" s="7"/>
      <c r="BO259" s="7"/>
      <c r="BP259" s="7"/>
      <c r="BQ259" s="7"/>
      <c r="BR259" s="7"/>
      <c r="BS259" s="7"/>
      <c r="BT259" s="7"/>
      <c r="BU259" s="8"/>
    </row>
    <row r="260" spans="1:73" x14ac:dyDescent="0.25">
      <c r="A260" t="s">
        <v>17</v>
      </c>
      <c r="B260">
        <v>20903201</v>
      </c>
      <c r="C260" s="2">
        <v>45</v>
      </c>
      <c r="D260" s="2">
        <v>32</v>
      </c>
      <c r="E260">
        <v>82</v>
      </c>
      <c r="F260" t="s">
        <v>5</v>
      </c>
      <c r="S260"/>
      <c r="T260" s="6">
        <v>17461524</v>
      </c>
      <c r="U260" s="7">
        <f>ROUND(T260,-6)</f>
        <v>17000000</v>
      </c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8"/>
      <c r="AI260" s="6">
        <v>41</v>
      </c>
      <c r="AJ260" s="7">
        <f t="shared" si="68"/>
        <v>40</v>
      </c>
      <c r="AK260" s="7"/>
      <c r="AL260" s="7"/>
      <c r="AM260" s="7"/>
      <c r="AN260" s="7"/>
      <c r="AO260" s="7"/>
      <c r="AP260" s="7"/>
      <c r="AQ260" s="7"/>
      <c r="AR260" s="7"/>
      <c r="AS260" s="7"/>
      <c r="AT260" s="8"/>
      <c r="AV260" s="6">
        <v>37</v>
      </c>
      <c r="AW260" s="7">
        <f t="shared" si="69"/>
        <v>40</v>
      </c>
      <c r="AX260" s="7"/>
      <c r="AY260" s="7"/>
      <c r="AZ260" s="7"/>
      <c r="BA260" s="7"/>
      <c r="BB260" s="7"/>
      <c r="BC260" s="7"/>
      <c r="BD260" s="7"/>
      <c r="BE260" s="7"/>
      <c r="BF260" s="7"/>
      <c r="BG260" s="8"/>
      <c r="BI260" s="6"/>
      <c r="BJ260" s="7">
        <v>111</v>
      </c>
      <c r="BK260" s="7">
        <f t="shared" si="70"/>
        <v>110</v>
      </c>
      <c r="BL260" s="7"/>
      <c r="BM260" s="7"/>
      <c r="BN260" s="7"/>
      <c r="BO260" s="7"/>
      <c r="BP260" s="7"/>
      <c r="BQ260" s="7"/>
      <c r="BR260" s="7"/>
      <c r="BS260" s="7"/>
      <c r="BT260" s="7"/>
      <c r="BU260" s="8"/>
    </row>
    <row r="261" spans="1:73" x14ac:dyDescent="0.25">
      <c r="A261" t="s">
        <v>6</v>
      </c>
      <c r="B261">
        <v>24156742</v>
      </c>
      <c r="C261" s="2">
        <v>93</v>
      </c>
      <c r="D261" s="2">
        <v>78</v>
      </c>
      <c r="E261">
        <v>140</v>
      </c>
      <c r="F261" t="s">
        <v>5</v>
      </c>
      <c r="S261"/>
      <c r="T261" s="6">
        <v>17472212</v>
      </c>
      <c r="U261" s="7">
        <f>ROUND(T261,-6)</f>
        <v>17000000</v>
      </c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8"/>
      <c r="AI261" s="6">
        <v>54</v>
      </c>
      <c r="AJ261" s="7">
        <f t="shared" si="68"/>
        <v>50</v>
      </c>
      <c r="AK261" s="7"/>
      <c r="AL261" s="7"/>
      <c r="AM261" s="7"/>
      <c r="AN261" s="7"/>
      <c r="AO261" s="7"/>
      <c r="AP261" s="7"/>
      <c r="AQ261" s="7"/>
      <c r="AR261" s="7"/>
      <c r="AS261" s="7"/>
      <c r="AT261" s="8"/>
      <c r="AV261" s="6">
        <v>31</v>
      </c>
      <c r="AW261" s="7">
        <f t="shared" si="69"/>
        <v>30</v>
      </c>
      <c r="AX261" s="7"/>
      <c r="AY261" s="7"/>
      <c r="AZ261" s="7"/>
      <c r="BA261" s="7"/>
      <c r="BB261" s="7"/>
      <c r="BC261" s="7"/>
      <c r="BD261" s="7"/>
      <c r="BE261" s="7"/>
      <c r="BF261" s="7"/>
      <c r="BG261" s="8"/>
      <c r="BI261" s="6"/>
      <c r="BJ261" s="7">
        <v>83</v>
      </c>
      <c r="BK261" s="7">
        <f t="shared" si="70"/>
        <v>80</v>
      </c>
      <c r="BL261" s="7"/>
      <c r="BM261" s="7"/>
      <c r="BN261" s="7"/>
      <c r="BO261" s="7"/>
      <c r="BP261" s="7"/>
      <c r="BQ261" s="7"/>
      <c r="BR261" s="7"/>
      <c r="BS261" s="7"/>
      <c r="BT261" s="7"/>
      <c r="BU261" s="8"/>
    </row>
    <row r="262" spans="1:73" x14ac:dyDescent="0.25">
      <c r="A262" t="s">
        <v>16</v>
      </c>
      <c r="B262">
        <v>12961021</v>
      </c>
      <c r="C262" s="2">
        <v>90</v>
      </c>
      <c r="D262" s="2">
        <v>15</v>
      </c>
      <c r="E262">
        <v>36</v>
      </c>
      <c r="F262" t="s">
        <v>5</v>
      </c>
      <c r="S262"/>
      <c r="T262" s="6">
        <v>17473329</v>
      </c>
      <c r="U262" s="7">
        <f>ROUND(T262,-6)</f>
        <v>17000000</v>
      </c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8"/>
      <c r="AI262" s="6">
        <v>57</v>
      </c>
      <c r="AJ262" s="7">
        <f t="shared" si="68"/>
        <v>60</v>
      </c>
      <c r="AK262" s="7"/>
      <c r="AL262" s="7"/>
      <c r="AM262" s="7"/>
      <c r="AN262" s="7"/>
      <c r="AO262" s="7"/>
      <c r="AP262" s="7"/>
      <c r="AQ262" s="7"/>
      <c r="AR262" s="7"/>
      <c r="AS262" s="7"/>
      <c r="AT262" s="8"/>
      <c r="AV262" s="6">
        <v>29</v>
      </c>
      <c r="AW262" s="7">
        <f t="shared" si="69"/>
        <v>30</v>
      </c>
      <c r="AX262" s="7"/>
      <c r="AY262" s="7"/>
      <c r="AZ262" s="7"/>
      <c r="BA262" s="7"/>
      <c r="BB262" s="7"/>
      <c r="BC262" s="7"/>
      <c r="BD262" s="7"/>
      <c r="BE262" s="7"/>
      <c r="BF262" s="7"/>
      <c r="BG262" s="8"/>
      <c r="BI262" s="6"/>
      <c r="BJ262" s="7">
        <v>75</v>
      </c>
      <c r="BK262" s="7">
        <f t="shared" si="70"/>
        <v>80</v>
      </c>
      <c r="BL262" s="7"/>
      <c r="BM262" s="7"/>
      <c r="BN262" s="7"/>
      <c r="BO262" s="7"/>
      <c r="BP262" s="7"/>
      <c r="BQ262" s="7"/>
      <c r="BR262" s="7"/>
      <c r="BS262" s="7"/>
      <c r="BT262" s="7"/>
      <c r="BU262" s="8"/>
    </row>
    <row r="263" spans="1:73" x14ac:dyDescent="0.25">
      <c r="A263" t="s">
        <v>40</v>
      </c>
      <c r="B263">
        <v>17540112</v>
      </c>
      <c r="C263" s="2">
        <v>66</v>
      </c>
      <c r="D263" s="2">
        <v>25</v>
      </c>
      <c r="E263">
        <v>145</v>
      </c>
      <c r="F263" t="s">
        <v>5</v>
      </c>
      <c r="S263"/>
      <c r="T263" s="6">
        <v>17493652</v>
      </c>
      <c r="U263" s="7">
        <f>ROUND(T263,-6)</f>
        <v>17000000</v>
      </c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8"/>
      <c r="AI263" s="6">
        <v>61</v>
      </c>
      <c r="AJ263" s="7">
        <f t="shared" ref="AJ263:AJ326" si="71">ROUND(AI263,-1)</f>
        <v>60</v>
      </c>
      <c r="AK263" s="7"/>
      <c r="AL263" s="7"/>
      <c r="AM263" s="7"/>
      <c r="AN263" s="7"/>
      <c r="AO263" s="7"/>
      <c r="AP263" s="7"/>
      <c r="AQ263" s="7"/>
      <c r="AR263" s="7"/>
      <c r="AS263" s="7"/>
      <c r="AT263" s="8"/>
      <c r="AV263" s="6">
        <v>32</v>
      </c>
      <c r="AW263" s="7">
        <f t="shared" ref="AW263:AX326" si="72">ROUND(AV263,-1)</f>
        <v>30</v>
      </c>
      <c r="AX263" s="7"/>
      <c r="AY263" s="7"/>
      <c r="AZ263" s="7"/>
      <c r="BA263" s="7"/>
      <c r="BB263" s="7"/>
      <c r="BC263" s="7"/>
      <c r="BD263" s="7"/>
      <c r="BE263" s="7"/>
      <c r="BF263" s="7"/>
      <c r="BG263" s="8"/>
      <c r="BI263" s="6"/>
      <c r="BJ263" s="7">
        <v>62</v>
      </c>
      <c r="BK263" s="7">
        <f t="shared" ref="BK263:BL326" si="73">ROUND(BJ263,-1)</f>
        <v>60</v>
      </c>
      <c r="BL263" s="7"/>
      <c r="BM263" s="7"/>
      <c r="BN263" s="7"/>
      <c r="BO263" s="7"/>
      <c r="BP263" s="7"/>
      <c r="BQ263" s="7"/>
      <c r="BR263" s="7"/>
      <c r="BS263" s="7"/>
      <c r="BT263" s="7"/>
      <c r="BU263" s="8"/>
    </row>
    <row r="264" spans="1:73" x14ac:dyDescent="0.25">
      <c r="A264" t="s">
        <v>17</v>
      </c>
      <c r="B264">
        <v>23419534</v>
      </c>
      <c r="C264" s="2">
        <v>90</v>
      </c>
      <c r="D264" s="2">
        <v>48</v>
      </c>
      <c r="E264">
        <v>87</v>
      </c>
      <c r="F264" t="s">
        <v>5</v>
      </c>
      <c r="S264"/>
      <c r="T264" s="6">
        <v>17540112</v>
      </c>
      <c r="U264" s="7">
        <f>ROUND(T264,-6)</f>
        <v>18000000</v>
      </c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8"/>
      <c r="AI264" s="6">
        <v>45</v>
      </c>
      <c r="AJ264" s="7">
        <f t="shared" si="71"/>
        <v>50</v>
      </c>
      <c r="AK264" s="7"/>
      <c r="AL264" s="7"/>
      <c r="AM264" s="7"/>
      <c r="AN264" s="7"/>
      <c r="AO264" s="7"/>
      <c r="AP264" s="7"/>
      <c r="AQ264" s="7"/>
      <c r="AR264" s="7"/>
      <c r="AS264" s="7"/>
      <c r="AT264" s="8"/>
      <c r="AV264" s="6">
        <v>32</v>
      </c>
      <c r="AW264" s="7">
        <f t="shared" si="72"/>
        <v>30</v>
      </c>
      <c r="AX264" s="7"/>
      <c r="AY264" s="7"/>
      <c r="AZ264" s="7"/>
      <c r="BA264" s="7"/>
      <c r="BB264" s="7"/>
      <c r="BC264" s="7"/>
      <c r="BD264" s="7"/>
      <c r="BE264" s="7"/>
      <c r="BF264" s="7"/>
      <c r="BG264" s="8"/>
      <c r="BI264" s="6"/>
      <c r="BJ264" s="7">
        <v>82</v>
      </c>
      <c r="BK264" s="7">
        <f t="shared" si="73"/>
        <v>80</v>
      </c>
      <c r="BL264" s="7"/>
      <c r="BM264" s="7"/>
      <c r="BN264" s="7"/>
      <c r="BO264" s="7"/>
      <c r="BP264" s="7"/>
      <c r="BQ264" s="7"/>
      <c r="BR264" s="7"/>
      <c r="BS264" s="7"/>
      <c r="BT264" s="7"/>
      <c r="BU264" s="8"/>
    </row>
    <row r="265" spans="1:73" x14ac:dyDescent="0.25">
      <c r="A265" t="s">
        <v>21</v>
      </c>
      <c r="B265">
        <v>25748382</v>
      </c>
      <c r="C265" s="2">
        <v>49</v>
      </c>
      <c r="D265" s="2">
        <v>45</v>
      </c>
      <c r="E265">
        <v>91</v>
      </c>
      <c r="F265" t="s">
        <v>8</v>
      </c>
      <c r="S265"/>
      <c r="T265" s="6">
        <v>17644264</v>
      </c>
      <c r="U265" s="7">
        <f>ROUND(T265,-6)</f>
        <v>18000000</v>
      </c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8"/>
      <c r="AI265" s="6">
        <v>93</v>
      </c>
      <c r="AJ265" s="7">
        <f t="shared" si="71"/>
        <v>90</v>
      </c>
      <c r="AK265" s="7"/>
      <c r="AL265" s="7"/>
      <c r="AM265" s="7"/>
      <c r="AN265" s="7"/>
      <c r="AO265" s="7"/>
      <c r="AP265" s="7"/>
      <c r="AQ265" s="7"/>
      <c r="AR265" s="7"/>
      <c r="AS265" s="7"/>
      <c r="AT265" s="8"/>
      <c r="AV265" s="6">
        <v>78</v>
      </c>
      <c r="AW265" s="7">
        <f t="shared" si="72"/>
        <v>80</v>
      </c>
      <c r="AX265" s="7"/>
      <c r="AY265" s="7"/>
      <c r="AZ265" s="7"/>
      <c r="BA265" s="7"/>
      <c r="BB265" s="7"/>
      <c r="BC265" s="7"/>
      <c r="BD265" s="7"/>
      <c r="BE265" s="7"/>
      <c r="BF265" s="7"/>
      <c r="BG265" s="8"/>
      <c r="BI265" s="6"/>
      <c r="BJ265" s="7">
        <v>140</v>
      </c>
      <c r="BK265" s="7">
        <f t="shared" si="73"/>
        <v>140</v>
      </c>
      <c r="BL265" s="7"/>
      <c r="BM265" s="7"/>
      <c r="BN265" s="7"/>
      <c r="BO265" s="7"/>
      <c r="BP265" s="7"/>
      <c r="BQ265" s="7"/>
      <c r="BR265" s="7"/>
      <c r="BS265" s="7"/>
      <c r="BT265" s="7"/>
      <c r="BU265" s="8"/>
    </row>
    <row r="266" spans="1:73" x14ac:dyDescent="0.25">
      <c r="A266" t="s">
        <v>23</v>
      </c>
      <c r="B266">
        <v>7306371</v>
      </c>
      <c r="C266" s="2">
        <v>82</v>
      </c>
      <c r="D266" s="2">
        <v>77</v>
      </c>
      <c r="E266">
        <v>117</v>
      </c>
      <c r="F266" t="s">
        <v>5</v>
      </c>
      <c r="S266"/>
      <c r="T266" s="6">
        <v>17750174</v>
      </c>
      <c r="U266" s="7">
        <f>ROUND(T266,-6)</f>
        <v>18000000</v>
      </c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8"/>
      <c r="AI266" s="6">
        <v>90</v>
      </c>
      <c r="AJ266" s="7">
        <f t="shared" si="71"/>
        <v>90</v>
      </c>
      <c r="AK266" s="7"/>
      <c r="AL266" s="7"/>
      <c r="AM266" s="7"/>
      <c r="AN266" s="7"/>
      <c r="AO266" s="7"/>
      <c r="AP266" s="7"/>
      <c r="AQ266" s="7"/>
      <c r="AR266" s="7"/>
      <c r="AS266" s="7"/>
      <c r="AT266" s="8"/>
      <c r="AV266" s="6">
        <v>15</v>
      </c>
      <c r="AW266" s="7">
        <f t="shared" si="72"/>
        <v>20</v>
      </c>
      <c r="AX266" s="7"/>
      <c r="AY266" s="7"/>
      <c r="AZ266" s="7"/>
      <c r="BA266" s="7"/>
      <c r="BB266" s="7"/>
      <c r="BC266" s="7"/>
      <c r="BD266" s="7"/>
      <c r="BE266" s="7"/>
      <c r="BF266" s="7"/>
      <c r="BG266" s="8"/>
      <c r="BI266" s="6"/>
      <c r="BJ266" s="7">
        <v>36</v>
      </c>
      <c r="BK266" s="7">
        <f t="shared" si="73"/>
        <v>40</v>
      </c>
      <c r="BL266" s="7"/>
      <c r="BM266" s="7"/>
      <c r="BN266" s="7"/>
      <c r="BO266" s="7"/>
      <c r="BP266" s="7"/>
      <c r="BQ266" s="7"/>
      <c r="BR266" s="7"/>
      <c r="BS266" s="7"/>
      <c r="BT266" s="7"/>
      <c r="BU266" s="8"/>
    </row>
    <row r="267" spans="1:73" x14ac:dyDescent="0.25">
      <c r="A267" t="s">
        <v>38</v>
      </c>
      <c r="B267">
        <v>23697986</v>
      </c>
      <c r="C267" s="2">
        <v>79</v>
      </c>
      <c r="D267" s="2">
        <v>60</v>
      </c>
      <c r="E267">
        <v>69</v>
      </c>
      <c r="F267" t="s">
        <v>8</v>
      </c>
      <c r="S267"/>
      <c r="T267" s="6">
        <v>17917108</v>
      </c>
      <c r="U267" s="7">
        <f>ROUND(T267,-6)</f>
        <v>18000000</v>
      </c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8"/>
      <c r="AI267" s="6">
        <v>66</v>
      </c>
      <c r="AJ267" s="7">
        <f t="shared" si="71"/>
        <v>70</v>
      </c>
      <c r="AK267" s="7"/>
      <c r="AL267" s="7"/>
      <c r="AM267" s="7"/>
      <c r="AN267" s="7"/>
      <c r="AO267" s="7"/>
      <c r="AP267" s="7"/>
      <c r="AQ267" s="7"/>
      <c r="AR267" s="7"/>
      <c r="AS267" s="7"/>
      <c r="AT267" s="8"/>
      <c r="AV267" s="6">
        <v>25</v>
      </c>
      <c r="AW267" s="7">
        <f t="shared" si="72"/>
        <v>30</v>
      </c>
      <c r="AX267" s="7"/>
      <c r="AY267" s="7"/>
      <c r="AZ267" s="7"/>
      <c r="BA267" s="7"/>
      <c r="BB267" s="7"/>
      <c r="BC267" s="7"/>
      <c r="BD267" s="7"/>
      <c r="BE267" s="7"/>
      <c r="BF267" s="7"/>
      <c r="BG267" s="8"/>
      <c r="BI267" s="6"/>
      <c r="BJ267" s="7">
        <v>145</v>
      </c>
      <c r="BK267" s="7">
        <f t="shared" si="73"/>
        <v>150</v>
      </c>
      <c r="BL267" s="7"/>
      <c r="BM267" s="7"/>
      <c r="BN267" s="7"/>
      <c r="BO267" s="7"/>
      <c r="BP267" s="7"/>
      <c r="BQ267" s="7"/>
      <c r="BR267" s="7"/>
      <c r="BS267" s="7"/>
      <c r="BT267" s="7"/>
      <c r="BU267" s="8"/>
    </row>
    <row r="268" spans="1:73" x14ac:dyDescent="0.25">
      <c r="A268" t="s">
        <v>22</v>
      </c>
      <c r="B268">
        <v>8973788</v>
      </c>
      <c r="C268" s="2">
        <v>65</v>
      </c>
      <c r="D268" s="2">
        <v>58</v>
      </c>
      <c r="E268">
        <v>86</v>
      </c>
      <c r="F268" t="s">
        <v>8</v>
      </c>
      <c r="S268"/>
      <c r="T268" s="6">
        <v>17917379</v>
      </c>
      <c r="U268" s="7">
        <f>ROUND(T268,-6)</f>
        <v>18000000</v>
      </c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8"/>
      <c r="AI268" s="6">
        <v>90</v>
      </c>
      <c r="AJ268" s="7">
        <f t="shared" si="71"/>
        <v>90</v>
      </c>
      <c r="AK268" s="7"/>
      <c r="AL268" s="7"/>
      <c r="AM268" s="7"/>
      <c r="AN268" s="7"/>
      <c r="AO268" s="7"/>
      <c r="AP268" s="7"/>
      <c r="AQ268" s="7"/>
      <c r="AR268" s="7"/>
      <c r="AS268" s="7"/>
      <c r="AT268" s="8"/>
      <c r="AV268" s="6">
        <v>48</v>
      </c>
      <c r="AW268" s="7">
        <f t="shared" si="72"/>
        <v>50</v>
      </c>
      <c r="AX268" s="7"/>
      <c r="AY268" s="7"/>
      <c r="AZ268" s="7"/>
      <c r="BA268" s="7"/>
      <c r="BB268" s="7"/>
      <c r="BC268" s="7"/>
      <c r="BD268" s="7"/>
      <c r="BE268" s="7"/>
      <c r="BF268" s="7"/>
      <c r="BG268" s="8"/>
      <c r="BI268" s="6"/>
      <c r="BJ268" s="7">
        <v>87</v>
      </c>
      <c r="BK268" s="7">
        <f t="shared" si="73"/>
        <v>90</v>
      </c>
      <c r="BL268" s="7"/>
      <c r="BM268" s="7"/>
      <c r="BN268" s="7"/>
      <c r="BO268" s="7"/>
      <c r="BP268" s="7"/>
      <c r="BQ268" s="7"/>
      <c r="BR268" s="7"/>
      <c r="BS268" s="7"/>
      <c r="BT268" s="7"/>
      <c r="BU268" s="8"/>
    </row>
    <row r="269" spans="1:73" x14ac:dyDescent="0.25">
      <c r="A269" t="s">
        <v>6</v>
      </c>
      <c r="B269">
        <v>30092136</v>
      </c>
      <c r="C269" s="2">
        <v>83</v>
      </c>
      <c r="D269" s="2">
        <v>9</v>
      </c>
      <c r="E269">
        <v>105</v>
      </c>
      <c r="F269" t="s">
        <v>5</v>
      </c>
      <c r="S269"/>
      <c r="T269" s="6">
        <v>17928912</v>
      </c>
      <c r="U269" s="7">
        <f>ROUND(T269,-6)</f>
        <v>18000000</v>
      </c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8"/>
      <c r="AI269" s="6">
        <v>49</v>
      </c>
      <c r="AJ269" s="7">
        <f t="shared" si="71"/>
        <v>50</v>
      </c>
      <c r="AK269" s="7"/>
      <c r="AL269" s="7"/>
      <c r="AM269" s="7"/>
      <c r="AN269" s="7"/>
      <c r="AO269" s="7"/>
      <c r="AP269" s="7"/>
      <c r="AQ269" s="7"/>
      <c r="AR269" s="7"/>
      <c r="AS269" s="7"/>
      <c r="AT269" s="8"/>
      <c r="AV269" s="6">
        <v>45</v>
      </c>
      <c r="AW269" s="7">
        <f t="shared" si="72"/>
        <v>50</v>
      </c>
      <c r="AX269" s="7"/>
      <c r="AY269" s="7"/>
      <c r="AZ269" s="7"/>
      <c r="BA269" s="7"/>
      <c r="BB269" s="7"/>
      <c r="BC269" s="7"/>
      <c r="BD269" s="7"/>
      <c r="BE269" s="7"/>
      <c r="BF269" s="7"/>
      <c r="BG269" s="8"/>
      <c r="BI269" s="6"/>
      <c r="BJ269" s="7">
        <v>91</v>
      </c>
      <c r="BK269" s="7">
        <f t="shared" si="73"/>
        <v>90</v>
      </c>
      <c r="BL269" s="7"/>
      <c r="BM269" s="7"/>
      <c r="BN269" s="7"/>
      <c r="BO269" s="7"/>
      <c r="BP269" s="7"/>
      <c r="BQ269" s="7"/>
      <c r="BR269" s="7"/>
      <c r="BS269" s="7"/>
      <c r="BT269" s="7"/>
      <c r="BU269" s="8"/>
    </row>
    <row r="270" spans="1:73" x14ac:dyDescent="0.25">
      <c r="A270" t="s">
        <v>34</v>
      </c>
      <c r="B270">
        <v>18944572</v>
      </c>
      <c r="C270" s="2">
        <v>96</v>
      </c>
      <c r="D270" s="2">
        <v>41</v>
      </c>
      <c r="E270">
        <v>72</v>
      </c>
      <c r="F270" t="s">
        <v>8</v>
      </c>
      <c r="S270"/>
      <c r="T270" s="6">
        <v>17941316</v>
      </c>
      <c r="U270" s="7">
        <f>ROUND(T270,-6)</f>
        <v>18000000</v>
      </c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8"/>
      <c r="AI270" s="6">
        <v>82</v>
      </c>
      <c r="AJ270" s="7">
        <f t="shared" si="71"/>
        <v>80</v>
      </c>
      <c r="AK270" s="7"/>
      <c r="AL270" s="7"/>
      <c r="AM270" s="7"/>
      <c r="AN270" s="7"/>
      <c r="AO270" s="7"/>
      <c r="AP270" s="7"/>
      <c r="AQ270" s="7"/>
      <c r="AR270" s="7"/>
      <c r="AS270" s="7"/>
      <c r="AT270" s="8"/>
      <c r="AV270" s="6">
        <v>77</v>
      </c>
      <c r="AW270" s="7">
        <f t="shared" si="72"/>
        <v>80</v>
      </c>
      <c r="AX270" s="7"/>
      <c r="AY270" s="7"/>
      <c r="AZ270" s="7"/>
      <c r="BA270" s="7"/>
      <c r="BB270" s="7"/>
      <c r="BC270" s="7"/>
      <c r="BD270" s="7"/>
      <c r="BE270" s="7"/>
      <c r="BF270" s="7"/>
      <c r="BG270" s="8"/>
      <c r="BI270" s="6"/>
      <c r="BJ270" s="7">
        <v>117</v>
      </c>
      <c r="BK270" s="7">
        <f t="shared" si="73"/>
        <v>120</v>
      </c>
      <c r="BL270" s="7"/>
      <c r="BM270" s="7"/>
      <c r="BN270" s="7"/>
      <c r="BO270" s="7"/>
      <c r="BP270" s="7"/>
      <c r="BQ270" s="7"/>
      <c r="BR270" s="7"/>
      <c r="BS270" s="7"/>
      <c r="BT270" s="7"/>
      <c r="BU270" s="8"/>
    </row>
    <row r="271" spans="1:73" x14ac:dyDescent="0.25">
      <c r="A271" t="s">
        <v>7</v>
      </c>
      <c r="B271">
        <v>19880984</v>
      </c>
      <c r="C271" s="2">
        <v>68</v>
      </c>
      <c r="D271" s="2">
        <v>61</v>
      </c>
      <c r="E271">
        <v>47</v>
      </c>
      <c r="F271" t="s">
        <v>5</v>
      </c>
      <c r="S271"/>
      <c r="T271" s="6">
        <v>17999425</v>
      </c>
      <c r="U271" s="7">
        <f>ROUND(T271,-6)</f>
        <v>18000000</v>
      </c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8"/>
      <c r="AI271" s="6">
        <v>79</v>
      </c>
      <c r="AJ271" s="7">
        <f t="shared" si="71"/>
        <v>80</v>
      </c>
      <c r="AK271" s="7"/>
      <c r="AL271" s="7"/>
      <c r="AM271" s="7"/>
      <c r="AN271" s="7"/>
      <c r="AO271" s="7"/>
      <c r="AP271" s="7"/>
      <c r="AQ271" s="7"/>
      <c r="AR271" s="7"/>
      <c r="AS271" s="7"/>
      <c r="AT271" s="8"/>
      <c r="AV271" s="6">
        <v>60</v>
      </c>
      <c r="AW271" s="7">
        <f t="shared" si="72"/>
        <v>60</v>
      </c>
      <c r="AX271" s="7"/>
      <c r="AY271" s="7"/>
      <c r="AZ271" s="7"/>
      <c r="BA271" s="7"/>
      <c r="BB271" s="7"/>
      <c r="BC271" s="7"/>
      <c r="BD271" s="7"/>
      <c r="BE271" s="7"/>
      <c r="BF271" s="7"/>
      <c r="BG271" s="8"/>
      <c r="BI271" s="6"/>
      <c r="BJ271" s="7">
        <v>69</v>
      </c>
      <c r="BK271" s="7">
        <f t="shared" si="73"/>
        <v>70</v>
      </c>
      <c r="BL271" s="7"/>
      <c r="BM271" s="7"/>
      <c r="BN271" s="7"/>
      <c r="BO271" s="7"/>
      <c r="BP271" s="7"/>
      <c r="BQ271" s="7"/>
      <c r="BR271" s="7"/>
      <c r="BS271" s="7"/>
      <c r="BT271" s="7"/>
      <c r="BU271" s="8"/>
    </row>
    <row r="272" spans="1:73" x14ac:dyDescent="0.25">
      <c r="A272" t="s">
        <v>6</v>
      </c>
      <c r="B272">
        <v>27714483</v>
      </c>
      <c r="C272" s="2">
        <v>41</v>
      </c>
      <c r="D272" s="2">
        <v>35</v>
      </c>
      <c r="E272">
        <v>99</v>
      </c>
      <c r="F272" t="s">
        <v>8</v>
      </c>
      <c r="S272"/>
      <c r="T272" s="6">
        <v>18046418</v>
      </c>
      <c r="U272" s="7">
        <f>ROUND(T272,-6)</f>
        <v>18000000</v>
      </c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8"/>
      <c r="AI272" s="6">
        <v>65</v>
      </c>
      <c r="AJ272" s="7">
        <f t="shared" si="71"/>
        <v>70</v>
      </c>
      <c r="AK272" s="7"/>
      <c r="AL272" s="7"/>
      <c r="AM272" s="7"/>
      <c r="AN272" s="7"/>
      <c r="AO272" s="7"/>
      <c r="AP272" s="7"/>
      <c r="AQ272" s="7"/>
      <c r="AR272" s="7"/>
      <c r="AS272" s="7"/>
      <c r="AT272" s="8"/>
      <c r="AV272" s="6">
        <v>58</v>
      </c>
      <c r="AW272" s="7">
        <f t="shared" si="72"/>
        <v>60</v>
      </c>
      <c r="AX272" s="7"/>
      <c r="AY272" s="7"/>
      <c r="AZ272" s="7"/>
      <c r="BA272" s="7"/>
      <c r="BB272" s="7"/>
      <c r="BC272" s="7"/>
      <c r="BD272" s="7"/>
      <c r="BE272" s="7"/>
      <c r="BF272" s="7"/>
      <c r="BG272" s="8"/>
      <c r="BI272" s="6"/>
      <c r="BJ272" s="7">
        <v>86</v>
      </c>
      <c r="BK272" s="7">
        <f t="shared" si="73"/>
        <v>90</v>
      </c>
      <c r="BL272" s="7"/>
      <c r="BM272" s="7"/>
      <c r="BN272" s="7"/>
      <c r="BO272" s="7"/>
      <c r="BP272" s="7"/>
      <c r="BQ272" s="7"/>
      <c r="BR272" s="7"/>
      <c r="BS272" s="7"/>
      <c r="BT272" s="7"/>
      <c r="BU272" s="8"/>
    </row>
    <row r="273" spans="1:73" x14ac:dyDescent="0.25">
      <c r="A273" t="s">
        <v>44</v>
      </c>
      <c r="B273">
        <v>30697490</v>
      </c>
      <c r="C273" s="2">
        <v>22</v>
      </c>
      <c r="D273" s="2">
        <v>9</v>
      </c>
      <c r="E273">
        <v>125</v>
      </c>
      <c r="F273" t="s">
        <v>5</v>
      </c>
      <c r="S273"/>
      <c r="T273" s="6">
        <v>18099096</v>
      </c>
      <c r="U273" s="7">
        <f>ROUND(T273,-6)</f>
        <v>18000000</v>
      </c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8"/>
      <c r="AI273" s="6">
        <v>83</v>
      </c>
      <c r="AJ273" s="7">
        <f t="shared" si="71"/>
        <v>80</v>
      </c>
      <c r="AK273" s="7"/>
      <c r="AL273" s="7"/>
      <c r="AM273" s="7"/>
      <c r="AN273" s="7"/>
      <c r="AO273" s="7"/>
      <c r="AP273" s="7"/>
      <c r="AQ273" s="7"/>
      <c r="AR273" s="7"/>
      <c r="AS273" s="7"/>
      <c r="AT273" s="8"/>
      <c r="AV273" s="6">
        <v>9</v>
      </c>
      <c r="AW273" s="7">
        <f t="shared" si="72"/>
        <v>10</v>
      </c>
      <c r="AX273" s="7"/>
      <c r="AY273" s="7"/>
      <c r="AZ273" s="7"/>
      <c r="BA273" s="7"/>
      <c r="BB273" s="7"/>
      <c r="BC273" s="7"/>
      <c r="BD273" s="7"/>
      <c r="BE273" s="7"/>
      <c r="BF273" s="7"/>
      <c r="BG273" s="8"/>
      <c r="BI273" s="6"/>
      <c r="BJ273" s="7">
        <v>105</v>
      </c>
      <c r="BK273" s="7">
        <f t="shared" si="73"/>
        <v>110</v>
      </c>
      <c r="BL273" s="7"/>
      <c r="BM273" s="7"/>
      <c r="BN273" s="7"/>
      <c r="BO273" s="7"/>
      <c r="BP273" s="7"/>
      <c r="BQ273" s="7"/>
      <c r="BR273" s="7"/>
      <c r="BS273" s="7"/>
      <c r="BT273" s="7"/>
      <c r="BU273" s="8"/>
    </row>
    <row r="274" spans="1:73" x14ac:dyDescent="0.25">
      <c r="A274" t="s">
        <v>38</v>
      </c>
      <c r="B274">
        <v>19897167</v>
      </c>
      <c r="C274" s="2">
        <v>80</v>
      </c>
      <c r="D274" s="2">
        <v>28</v>
      </c>
      <c r="E274">
        <v>87</v>
      </c>
      <c r="F274" t="s">
        <v>5</v>
      </c>
      <c r="S274"/>
      <c r="T274" s="6">
        <v>18192582</v>
      </c>
      <c r="U274" s="7">
        <f>ROUND(T274,-6)</f>
        <v>18000000</v>
      </c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8"/>
      <c r="AI274" s="6">
        <v>96</v>
      </c>
      <c r="AJ274" s="7">
        <f t="shared" si="71"/>
        <v>100</v>
      </c>
      <c r="AK274" s="7"/>
      <c r="AL274" s="7"/>
      <c r="AM274" s="7"/>
      <c r="AN274" s="7"/>
      <c r="AO274" s="7"/>
      <c r="AP274" s="7"/>
      <c r="AQ274" s="7"/>
      <c r="AR274" s="7"/>
      <c r="AS274" s="7"/>
      <c r="AT274" s="8"/>
      <c r="AV274" s="6">
        <v>41</v>
      </c>
      <c r="AW274" s="7">
        <f t="shared" si="72"/>
        <v>40</v>
      </c>
      <c r="AX274" s="7"/>
      <c r="AY274" s="7"/>
      <c r="AZ274" s="7"/>
      <c r="BA274" s="7"/>
      <c r="BB274" s="7"/>
      <c r="BC274" s="7"/>
      <c r="BD274" s="7"/>
      <c r="BE274" s="7"/>
      <c r="BF274" s="7"/>
      <c r="BG274" s="8"/>
      <c r="BI274" s="6"/>
      <c r="BJ274" s="7">
        <v>72</v>
      </c>
      <c r="BK274" s="7">
        <f t="shared" si="73"/>
        <v>70</v>
      </c>
      <c r="BL274" s="7"/>
      <c r="BM274" s="7"/>
      <c r="BN274" s="7"/>
      <c r="BO274" s="7"/>
      <c r="BP274" s="7"/>
      <c r="BQ274" s="7"/>
      <c r="BR274" s="7"/>
      <c r="BS274" s="7"/>
      <c r="BT274" s="7"/>
      <c r="BU274" s="8"/>
    </row>
    <row r="275" spans="1:73" x14ac:dyDescent="0.25">
      <c r="A275" t="s">
        <v>4</v>
      </c>
      <c r="B275">
        <v>30599968</v>
      </c>
      <c r="C275" s="2">
        <v>74</v>
      </c>
      <c r="D275" s="2">
        <v>59</v>
      </c>
      <c r="E275">
        <v>68</v>
      </c>
      <c r="F275" t="s">
        <v>8</v>
      </c>
      <c r="S275"/>
      <c r="T275" s="6">
        <v>18234174</v>
      </c>
      <c r="U275" s="7">
        <f>ROUND(T275,-6)</f>
        <v>18000000</v>
      </c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8"/>
      <c r="AI275" s="6">
        <v>68</v>
      </c>
      <c r="AJ275" s="7">
        <f t="shared" si="71"/>
        <v>70</v>
      </c>
      <c r="AK275" s="7"/>
      <c r="AL275" s="7"/>
      <c r="AM275" s="7"/>
      <c r="AN275" s="7"/>
      <c r="AO275" s="7"/>
      <c r="AP275" s="7"/>
      <c r="AQ275" s="7"/>
      <c r="AR275" s="7"/>
      <c r="AS275" s="7"/>
      <c r="AT275" s="8"/>
      <c r="AV275" s="6">
        <v>61</v>
      </c>
      <c r="AW275" s="7">
        <f t="shared" si="72"/>
        <v>60</v>
      </c>
      <c r="AX275" s="7"/>
      <c r="AY275" s="7"/>
      <c r="AZ275" s="7"/>
      <c r="BA275" s="7"/>
      <c r="BB275" s="7"/>
      <c r="BC275" s="7"/>
      <c r="BD275" s="7"/>
      <c r="BE275" s="7"/>
      <c r="BF275" s="7"/>
      <c r="BG275" s="8"/>
      <c r="BI275" s="6"/>
      <c r="BJ275" s="7">
        <v>47</v>
      </c>
      <c r="BK275" s="7">
        <f t="shared" si="73"/>
        <v>50</v>
      </c>
      <c r="BL275" s="7"/>
      <c r="BM275" s="7"/>
      <c r="BN275" s="7"/>
      <c r="BO275" s="7"/>
      <c r="BP275" s="7"/>
      <c r="BQ275" s="7"/>
      <c r="BR275" s="7"/>
      <c r="BS275" s="7"/>
      <c r="BT275" s="7"/>
      <c r="BU275" s="8"/>
    </row>
    <row r="276" spans="1:73" x14ac:dyDescent="0.25">
      <c r="A276" t="s">
        <v>9</v>
      </c>
      <c r="B276">
        <v>2737932</v>
      </c>
      <c r="C276" s="2">
        <v>97</v>
      </c>
      <c r="D276" s="2">
        <v>65</v>
      </c>
      <c r="E276">
        <v>83</v>
      </c>
      <c r="F276" t="s">
        <v>5</v>
      </c>
      <c r="S276"/>
      <c r="T276" s="6">
        <v>18288930</v>
      </c>
      <c r="U276" s="7">
        <f>ROUND(T276,-6)</f>
        <v>18000000</v>
      </c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8"/>
      <c r="AI276" s="6">
        <v>41</v>
      </c>
      <c r="AJ276" s="7">
        <f t="shared" si="71"/>
        <v>40</v>
      </c>
      <c r="AK276" s="7"/>
      <c r="AL276" s="7"/>
      <c r="AM276" s="7"/>
      <c r="AN276" s="7"/>
      <c r="AO276" s="7"/>
      <c r="AP276" s="7"/>
      <c r="AQ276" s="7"/>
      <c r="AR276" s="7"/>
      <c r="AS276" s="7"/>
      <c r="AT276" s="8"/>
      <c r="AV276" s="6">
        <v>35</v>
      </c>
      <c r="AW276" s="7">
        <f t="shared" si="72"/>
        <v>40</v>
      </c>
      <c r="AX276" s="7"/>
      <c r="AY276" s="7"/>
      <c r="AZ276" s="7"/>
      <c r="BA276" s="7"/>
      <c r="BB276" s="7"/>
      <c r="BC276" s="7"/>
      <c r="BD276" s="7"/>
      <c r="BE276" s="7"/>
      <c r="BF276" s="7"/>
      <c r="BG276" s="8"/>
      <c r="BI276" s="6"/>
      <c r="BJ276" s="7">
        <v>99</v>
      </c>
      <c r="BK276" s="7">
        <f t="shared" si="73"/>
        <v>100</v>
      </c>
      <c r="BL276" s="7"/>
      <c r="BM276" s="7"/>
      <c r="BN276" s="7"/>
      <c r="BO276" s="7"/>
      <c r="BP276" s="7"/>
      <c r="BQ276" s="7"/>
      <c r="BR276" s="7"/>
      <c r="BS276" s="7"/>
      <c r="BT276" s="7"/>
      <c r="BU276" s="8"/>
    </row>
    <row r="277" spans="1:73" x14ac:dyDescent="0.25">
      <c r="A277" t="s">
        <v>40</v>
      </c>
      <c r="B277">
        <v>29860449</v>
      </c>
      <c r="C277" s="2">
        <v>72</v>
      </c>
      <c r="D277" s="2">
        <v>72</v>
      </c>
      <c r="E277">
        <v>64</v>
      </c>
      <c r="F277" t="s">
        <v>8</v>
      </c>
      <c r="S277"/>
      <c r="T277" s="6">
        <v>18302720</v>
      </c>
      <c r="U277" s="7">
        <f>ROUND(T277,-6)</f>
        <v>18000000</v>
      </c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8"/>
      <c r="AI277" s="6">
        <v>22</v>
      </c>
      <c r="AJ277" s="7">
        <f t="shared" si="71"/>
        <v>20</v>
      </c>
      <c r="AK277" s="7"/>
      <c r="AL277" s="7"/>
      <c r="AM277" s="7"/>
      <c r="AN277" s="7"/>
      <c r="AO277" s="7"/>
      <c r="AP277" s="7"/>
      <c r="AQ277" s="7"/>
      <c r="AR277" s="7"/>
      <c r="AS277" s="7"/>
      <c r="AT277" s="8"/>
      <c r="AV277" s="6">
        <v>9</v>
      </c>
      <c r="AW277" s="7">
        <f t="shared" si="72"/>
        <v>10</v>
      </c>
      <c r="AX277" s="7"/>
      <c r="AY277" s="7"/>
      <c r="AZ277" s="7"/>
      <c r="BA277" s="7"/>
      <c r="BB277" s="7"/>
      <c r="BC277" s="7"/>
      <c r="BD277" s="7"/>
      <c r="BE277" s="7"/>
      <c r="BF277" s="7"/>
      <c r="BG277" s="8"/>
      <c r="BI277" s="6"/>
      <c r="BJ277" s="7">
        <v>125</v>
      </c>
      <c r="BK277" s="7">
        <f t="shared" si="73"/>
        <v>130</v>
      </c>
      <c r="BL277" s="7"/>
      <c r="BM277" s="7"/>
      <c r="BN277" s="7"/>
      <c r="BO277" s="7"/>
      <c r="BP277" s="7"/>
      <c r="BQ277" s="7"/>
      <c r="BR277" s="7"/>
      <c r="BS277" s="7"/>
      <c r="BT277" s="7"/>
      <c r="BU277" s="8"/>
    </row>
    <row r="278" spans="1:73" x14ac:dyDescent="0.25">
      <c r="A278" t="s">
        <v>29</v>
      </c>
      <c r="B278">
        <v>21492145</v>
      </c>
      <c r="C278" s="2">
        <v>19</v>
      </c>
      <c r="D278" s="2">
        <v>15</v>
      </c>
      <c r="E278">
        <v>98</v>
      </c>
      <c r="F278" t="s">
        <v>8</v>
      </c>
      <c r="S278"/>
      <c r="T278" s="6">
        <v>18319175</v>
      </c>
      <c r="U278" s="7">
        <f>ROUND(T278,-6)</f>
        <v>18000000</v>
      </c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8"/>
      <c r="AI278" s="6">
        <v>80</v>
      </c>
      <c r="AJ278" s="7">
        <f t="shared" si="71"/>
        <v>80</v>
      </c>
      <c r="AK278" s="7"/>
      <c r="AL278" s="7"/>
      <c r="AM278" s="7"/>
      <c r="AN278" s="7"/>
      <c r="AO278" s="7"/>
      <c r="AP278" s="7"/>
      <c r="AQ278" s="7"/>
      <c r="AR278" s="7"/>
      <c r="AS278" s="7"/>
      <c r="AT278" s="8"/>
      <c r="AV278" s="6">
        <v>28</v>
      </c>
      <c r="AW278" s="7">
        <f t="shared" si="72"/>
        <v>30</v>
      </c>
      <c r="AX278" s="7"/>
      <c r="AY278" s="7"/>
      <c r="AZ278" s="7"/>
      <c r="BA278" s="7"/>
      <c r="BB278" s="7"/>
      <c r="BC278" s="7"/>
      <c r="BD278" s="7"/>
      <c r="BE278" s="7"/>
      <c r="BF278" s="7"/>
      <c r="BG278" s="8"/>
      <c r="BI278" s="6"/>
      <c r="BJ278" s="7">
        <v>87</v>
      </c>
      <c r="BK278" s="7">
        <f t="shared" si="73"/>
        <v>90</v>
      </c>
      <c r="BL278" s="7"/>
      <c r="BM278" s="7"/>
      <c r="BN278" s="7"/>
      <c r="BO278" s="7"/>
      <c r="BP278" s="7"/>
      <c r="BQ278" s="7"/>
      <c r="BR278" s="7"/>
      <c r="BS278" s="7"/>
      <c r="BT278" s="7"/>
      <c r="BU278" s="8"/>
    </row>
    <row r="279" spans="1:73" x14ac:dyDescent="0.25">
      <c r="A279" t="s">
        <v>34</v>
      </c>
      <c r="B279">
        <v>23762366</v>
      </c>
      <c r="C279" s="2">
        <v>93</v>
      </c>
      <c r="D279" s="2">
        <v>61</v>
      </c>
      <c r="E279">
        <v>38</v>
      </c>
      <c r="F279" t="s">
        <v>5</v>
      </c>
      <c r="S279"/>
      <c r="T279" s="6">
        <v>18334795</v>
      </c>
      <c r="U279" s="7">
        <f>ROUND(T279,-6)</f>
        <v>18000000</v>
      </c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8"/>
      <c r="AI279" s="6">
        <v>74</v>
      </c>
      <c r="AJ279" s="7">
        <f t="shared" si="71"/>
        <v>70</v>
      </c>
      <c r="AK279" s="7"/>
      <c r="AL279" s="7"/>
      <c r="AM279" s="7"/>
      <c r="AN279" s="7"/>
      <c r="AO279" s="7"/>
      <c r="AP279" s="7"/>
      <c r="AQ279" s="7"/>
      <c r="AR279" s="7"/>
      <c r="AS279" s="7"/>
      <c r="AT279" s="8"/>
      <c r="AV279" s="6">
        <v>59</v>
      </c>
      <c r="AW279" s="7">
        <f t="shared" si="72"/>
        <v>60</v>
      </c>
      <c r="AX279" s="7"/>
      <c r="AY279" s="7"/>
      <c r="AZ279" s="7"/>
      <c r="BA279" s="7"/>
      <c r="BB279" s="7"/>
      <c r="BC279" s="7"/>
      <c r="BD279" s="7"/>
      <c r="BE279" s="7"/>
      <c r="BF279" s="7"/>
      <c r="BG279" s="8"/>
      <c r="BI279" s="6"/>
      <c r="BJ279" s="7">
        <v>68</v>
      </c>
      <c r="BK279" s="7">
        <f t="shared" si="73"/>
        <v>70</v>
      </c>
      <c r="BL279" s="7"/>
      <c r="BM279" s="7"/>
      <c r="BN279" s="7"/>
      <c r="BO279" s="7"/>
      <c r="BP279" s="7"/>
      <c r="BQ279" s="7"/>
      <c r="BR279" s="7"/>
      <c r="BS279" s="7"/>
      <c r="BT279" s="7"/>
      <c r="BU279" s="8"/>
    </row>
    <row r="280" spans="1:73" x14ac:dyDescent="0.25">
      <c r="A280" t="s">
        <v>37</v>
      </c>
      <c r="B280">
        <v>22553719</v>
      </c>
      <c r="C280" s="2">
        <v>55</v>
      </c>
      <c r="D280" s="2">
        <v>10</v>
      </c>
      <c r="E280">
        <v>40</v>
      </c>
      <c r="F280" t="s">
        <v>8</v>
      </c>
      <c r="S280"/>
      <c r="T280" s="6">
        <v>18476643</v>
      </c>
      <c r="U280" s="7">
        <f>ROUND(T280,-6)</f>
        <v>18000000</v>
      </c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8"/>
      <c r="AI280" s="6">
        <v>97</v>
      </c>
      <c r="AJ280" s="7">
        <f t="shared" si="71"/>
        <v>100</v>
      </c>
      <c r="AK280" s="7"/>
      <c r="AL280" s="7"/>
      <c r="AM280" s="7"/>
      <c r="AN280" s="7"/>
      <c r="AO280" s="7"/>
      <c r="AP280" s="7"/>
      <c r="AQ280" s="7"/>
      <c r="AR280" s="7"/>
      <c r="AS280" s="7"/>
      <c r="AT280" s="8"/>
      <c r="AV280" s="6">
        <v>65</v>
      </c>
      <c r="AW280" s="7">
        <f t="shared" si="72"/>
        <v>70</v>
      </c>
      <c r="AX280" s="7"/>
      <c r="AY280" s="7"/>
      <c r="AZ280" s="7"/>
      <c r="BA280" s="7"/>
      <c r="BB280" s="7"/>
      <c r="BC280" s="7"/>
      <c r="BD280" s="7"/>
      <c r="BE280" s="7"/>
      <c r="BF280" s="7"/>
      <c r="BG280" s="8"/>
      <c r="BI280" s="6"/>
      <c r="BJ280" s="7">
        <v>83</v>
      </c>
      <c r="BK280" s="7">
        <f t="shared" si="73"/>
        <v>80</v>
      </c>
      <c r="BL280" s="7"/>
      <c r="BM280" s="7"/>
      <c r="BN280" s="7"/>
      <c r="BO280" s="7"/>
      <c r="BP280" s="7"/>
      <c r="BQ280" s="7"/>
      <c r="BR280" s="7"/>
      <c r="BS280" s="7"/>
      <c r="BT280" s="7"/>
      <c r="BU280" s="8"/>
    </row>
    <row r="281" spans="1:73" x14ac:dyDescent="0.25">
      <c r="A281" t="s">
        <v>23</v>
      </c>
      <c r="B281">
        <v>9789960</v>
      </c>
      <c r="C281" s="2">
        <v>59</v>
      </c>
      <c r="D281" s="2">
        <v>44</v>
      </c>
      <c r="E281">
        <v>84</v>
      </c>
      <c r="F281" t="s">
        <v>8</v>
      </c>
      <c r="S281"/>
      <c r="T281" s="6">
        <v>18543166</v>
      </c>
      <c r="U281" s="7">
        <f>ROUND(T281,-6)</f>
        <v>19000000</v>
      </c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8"/>
      <c r="AI281" s="6">
        <v>72</v>
      </c>
      <c r="AJ281" s="7">
        <f t="shared" si="71"/>
        <v>70</v>
      </c>
      <c r="AK281" s="7"/>
      <c r="AL281" s="7"/>
      <c r="AM281" s="7"/>
      <c r="AN281" s="7"/>
      <c r="AO281" s="7"/>
      <c r="AP281" s="7"/>
      <c r="AQ281" s="7"/>
      <c r="AR281" s="7"/>
      <c r="AS281" s="7"/>
      <c r="AT281" s="8"/>
      <c r="AV281" s="6">
        <v>72</v>
      </c>
      <c r="AW281" s="7">
        <f t="shared" si="72"/>
        <v>70</v>
      </c>
      <c r="AX281" s="7"/>
      <c r="AY281" s="7"/>
      <c r="AZ281" s="7"/>
      <c r="BA281" s="7"/>
      <c r="BB281" s="7"/>
      <c r="BC281" s="7"/>
      <c r="BD281" s="7"/>
      <c r="BE281" s="7"/>
      <c r="BF281" s="7"/>
      <c r="BG281" s="8"/>
      <c r="BI281" s="6"/>
      <c r="BJ281" s="7">
        <v>64</v>
      </c>
      <c r="BK281" s="7">
        <f t="shared" si="73"/>
        <v>60</v>
      </c>
      <c r="BL281" s="7"/>
      <c r="BM281" s="7"/>
      <c r="BN281" s="7"/>
      <c r="BO281" s="7"/>
      <c r="BP281" s="7"/>
      <c r="BQ281" s="7"/>
      <c r="BR281" s="7"/>
      <c r="BS281" s="7"/>
      <c r="BT281" s="7"/>
      <c r="BU281" s="8"/>
    </row>
    <row r="282" spans="1:73" x14ac:dyDescent="0.25">
      <c r="A282" t="s">
        <v>9</v>
      </c>
      <c r="B282">
        <v>17231346</v>
      </c>
      <c r="C282" s="2">
        <v>64</v>
      </c>
      <c r="D282" s="2">
        <v>48</v>
      </c>
      <c r="E282">
        <v>119</v>
      </c>
      <c r="F282" t="s">
        <v>5</v>
      </c>
      <c r="S282"/>
      <c r="T282" s="6">
        <v>18812802</v>
      </c>
      <c r="U282" s="7">
        <f>ROUND(T282,-6)</f>
        <v>19000000</v>
      </c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8"/>
      <c r="AI282" s="6">
        <v>19</v>
      </c>
      <c r="AJ282" s="7">
        <f t="shared" si="71"/>
        <v>20</v>
      </c>
      <c r="AK282" s="7"/>
      <c r="AL282" s="7"/>
      <c r="AM282" s="7"/>
      <c r="AN282" s="7"/>
      <c r="AO282" s="7"/>
      <c r="AP282" s="7"/>
      <c r="AQ282" s="7"/>
      <c r="AR282" s="7"/>
      <c r="AS282" s="7"/>
      <c r="AT282" s="8"/>
      <c r="AV282" s="6">
        <v>15</v>
      </c>
      <c r="AW282" s="7">
        <f t="shared" si="72"/>
        <v>20</v>
      </c>
      <c r="AX282" s="7"/>
      <c r="AY282" s="7"/>
      <c r="AZ282" s="7"/>
      <c r="BA282" s="7"/>
      <c r="BB282" s="7"/>
      <c r="BC282" s="7"/>
      <c r="BD282" s="7"/>
      <c r="BE282" s="7"/>
      <c r="BF282" s="7"/>
      <c r="BG282" s="8"/>
      <c r="BI282" s="6"/>
      <c r="BJ282" s="7">
        <v>98</v>
      </c>
      <c r="BK282" s="7">
        <f t="shared" si="73"/>
        <v>100</v>
      </c>
      <c r="BL282" s="7"/>
      <c r="BM282" s="7"/>
      <c r="BN282" s="7"/>
      <c r="BO282" s="7"/>
      <c r="BP282" s="7"/>
      <c r="BQ282" s="7"/>
      <c r="BR282" s="7"/>
      <c r="BS282" s="7"/>
      <c r="BT282" s="7"/>
      <c r="BU282" s="8"/>
    </row>
    <row r="283" spans="1:73" x14ac:dyDescent="0.25">
      <c r="A283" t="s">
        <v>30</v>
      </c>
      <c r="B283">
        <v>21732634</v>
      </c>
      <c r="C283" s="2">
        <v>20</v>
      </c>
      <c r="D283" s="2">
        <v>18</v>
      </c>
      <c r="E283">
        <v>108</v>
      </c>
      <c r="F283" t="s">
        <v>8</v>
      </c>
      <c r="S283"/>
      <c r="T283" s="6">
        <v>18843865</v>
      </c>
      <c r="U283" s="7">
        <f>ROUND(T283,-6)</f>
        <v>19000000</v>
      </c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8"/>
      <c r="AI283" s="6">
        <v>93</v>
      </c>
      <c r="AJ283" s="7">
        <f t="shared" si="71"/>
        <v>90</v>
      </c>
      <c r="AK283" s="7"/>
      <c r="AL283" s="7"/>
      <c r="AM283" s="7"/>
      <c r="AN283" s="7"/>
      <c r="AO283" s="7"/>
      <c r="AP283" s="7"/>
      <c r="AQ283" s="7"/>
      <c r="AR283" s="7"/>
      <c r="AS283" s="7"/>
      <c r="AT283" s="8"/>
      <c r="AV283" s="6">
        <v>61</v>
      </c>
      <c r="AW283" s="7">
        <f t="shared" si="72"/>
        <v>60</v>
      </c>
      <c r="AX283" s="7"/>
      <c r="AY283" s="7"/>
      <c r="AZ283" s="7"/>
      <c r="BA283" s="7"/>
      <c r="BB283" s="7"/>
      <c r="BC283" s="7"/>
      <c r="BD283" s="7"/>
      <c r="BE283" s="7"/>
      <c r="BF283" s="7"/>
      <c r="BG283" s="8"/>
      <c r="BI283" s="6"/>
      <c r="BJ283" s="7">
        <v>38</v>
      </c>
      <c r="BK283" s="7">
        <f t="shared" si="73"/>
        <v>40</v>
      </c>
      <c r="BL283" s="7"/>
      <c r="BM283" s="7"/>
      <c r="BN283" s="7"/>
      <c r="BO283" s="7"/>
      <c r="BP283" s="7"/>
      <c r="BQ283" s="7"/>
      <c r="BR283" s="7"/>
      <c r="BS283" s="7"/>
      <c r="BT283" s="7"/>
      <c r="BU283" s="8"/>
    </row>
    <row r="284" spans="1:73" x14ac:dyDescent="0.25">
      <c r="A284" t="s">
        <v>42</v>
      </c>
      <c r="B284">
        <v>13758206</v>
      </c>
      <c r="C284" s="2">
        <v>43</v>
      </c>
      <c r="D284" s="2">
        <v>16</v>
      </c>
      <c r="E284">
        <v>51</v>
      </c>
      <c r="F284" t="s">
        <v>8</v>
      </c>
      <c r="S284"/>
      <c r="T284" s="6">
        <v>18874616</v>
      </c>
      <c r="U284" s="7">
        <f>ROUND(T284,-6)</f>
        <v>19000000</v>
      </c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8"/>
      <c r="AI284" s="6">
        <v>55</v>
      </c>
      <c r="AJ284" s="7">
        <f t="shared" si="71"/>
        <v>60</v>
      </c>
      <c r="AK284" s="7"/>
      <c r="AL284" s="7"/>
      <c r="AM284" s="7"/>
      <c r="AN284" s="7"/>
      <c r="AO284" s="7"/>
      <c r="AP284" s="7"/>
      <c r="AQ284" s="7"/>
      <c r="AR284" s="7"/>
      <c r="AS284" s="7"/>
      <c r="AT284" s="8"/>
      <c r="AV284" s="6">
        <v>10</v>
      </c>
      <c r="AW284" s="7">
        <f t="shared" si="72"/>
        <v>10</v>
      </c>
      <c r="AX284" s="7"/>
      <c r="AY284" s="7"/>
      <c r="AZ284" s="7"/>
      <c r="BA284" s="7"/>
      <c r="BB284" s="7"/>
      <c r="BC284" s="7"/>
      <c r="BD284" s="7"/>
      <c r="BE284" s="7"/>
      <c r="BF284" s="7"/>
      <c r="BG284" s="8"/>
      <c r="BI284" s="6"/>
      <c r="BJ284" s="7">
        <v>40</v>
      </c>
      <c r="BK284" s="7">
        <f t="shared" si="73"/>
        <v>40</v>
      </c>
      <c r="BL284" s="7"/>
      <c r="BM284" s="7"/>
      <c r="BN284" s="7"/>
      <c r="BO284" s="7"/>
      <c r="BP284" s="7"/>
      <c r="BQ284" s="7"/>
      <c r="BR284" s="7"/>
      <c r="BS284" s="7"/>
      <c r="BT284" s="7"/>
      <c r="BU284" s="8"/>
    </row>
    <row r="285" spans="1:73" x14ac:dyDescent="0.25">
      <c r="A285" t="s">
        <v>32</v>
      </c>
      <c r="B285">
        <v>16416907</v>
      </c>
      <c r="C285" s="2">
        <v>35</v>
      </c>
      <c r="D285" s="2">
        <v>31</v>
      </c>
      <c r="E285">
        <v>134</v>
      </c>
      <c r="F285" t="s">
        <v>8</v>
      </c>
      <c r="S285"/>
      <c r="T285" s="6">
        <v>18944572</v>
      </c>
      <c r="U285" s="7">
        <f>ROUND(T285,-6)</f>
        <v>19000000</v>
      </c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8"/>
      <c r="AI285" s="6">
        <v>59</v>
      </c>
      <c r="AJ285" s="7">
        <f t="shared" si="71"/>
        <v>60</v>
      </c>
      <c r="AK285" s="7"/>
      <c r="AL285" s="7"/>
      <c r="AM285" s="7"/>
      <c r="AN285" s="7"/>
      <c r="AO285" s="7"/>
      <c r="AP285" s="7"/>
      <c r="AQ285" s="7"/>
      <c r="AR285" s="7"/>
      <c r="AS285" s="7"/>
      <c r="AT285" s="8"/>
      <c r="AV285" s="6">
        <v>44</v>
      </c>
      <c r="AW285" s="7">
        <f t="shared" si="72"/>
        <v>40</v>
      </c>
      <c r="AX285" s="7"/>
      <c r="AY285" s="7"/>
      <c r="AZ285" s="7"/>
      <c r="BA285" s="7"/>
      <c r="BB285" s="7"/>
      <c r="BC285" s="7"/>
      <c r="BD285" s="7"/>
      <c r="BE285" s="7"/>
      <c r="BF285" s="7"/>
      <c r="BG285" s="8"/>
      <c r="BI285" s="6"/>
      <c r="BJ285" s="7">
        <v>84</v>
      </c>
      <c r="BK285" s="7">
        <f t="shared" si="73"/>
        <v>80</v>
      </c>
      <c r="BL285" s="7"/>
      <c r="BM285" s="7"/>
      <c r="BN285" s="7"/>
      <c r="BO285" s="7"/>
      <c r="BP285" s="7"/>
      <c r="BQ285" s="7"/>
      <c r="BR285" s="7"/>
      <c r="BS285" s="7"/>
      <c r="BT285" s="7"/>
      <c r="BU285" s="8"/>
    </row>
    <row r="286" spans="1:73" x14ac:dyDescent="0.25">
      <c r="A286" t="s">
        <v>23</v>
      </c>
      <c r="B286">
        <v>4916165</v>
      </c>
      <c r="C286" s="2">
        <v>92</v>
      </c>
      <c r="D286" s="2">
        <v>23</v>
      </c>
      <c r="E286">
        <v>97</v>
      </c>
      <c r="F286" t="s">
        <v>8</v>
      </c>
      <c r="S286"/>
      <c r="T286" s="6">
        <v>19009305</v>
      </c>
      <c r="U286" s="7">
        <f>ROUND(T286,-6)</f>
        <v>19000000</v>
      </c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8"/>
      <c r="AI286" s="6">
        <v>64</v>
      </c>
      <c r="AJ286" s="7">
        <f t="shared" si="71"/>
        <v>60</v>
      </c>
      <c r="AK286" s="7"/>
      <c r="AL286" s="7"/>
      <c r="AM286" s="7"/>
      <c r="AN286" s="7"/>
      <c r="AO286" s="7"/>
      <c r="AP286" s="7"/>
      <c r="AQ286" s="7"/>
      <c r="AR286" s="7"/>
      <c r="AS286" s="7"/>
      <c r="AT286" s="8"/>
      <c r="AV286" s="6">
        <v>48</v>
      </c>
      <c r="AW286" s="7">
        <f t="shared" si="72"/>
        <v>50</v>
      </c>
      <c r="AX286" s="7"/>
      <c r="AY286" s="7"/>
      <c r="AZ286" s="7"/>
      <c r="BA286" s="7"/>
      <c r="BB286" s="7"/>
      <c r="BC286" s="7"/>
      <c r="BD286" s="7"/>
      <c r="BE286" s="7"/>
      <c r="BF286" s="7"/>
      <c r="BG286" s="8"/>
      <c r="BI286" s="6"/>
      <c r="BJ286" s="7">
        <v>119</v>
      </c>
      <c r="BK286" s="7">
        <f t="shared" si="73"/>
        <v>120</v>
      </c>
      <c r="BL286" s="7"/>
      <c r="BM286" s="7"/>
      <c r="BN286" s="7"/>
      <c r="BO286" s="7"/>
      <c r="BP286" s="7"/>
      <c r="BQ286" s="7"/>
      <c r="BR286" s="7"/>
      <c r="BS286" s="7"/>
      <c r="BT286" s="7"/>
      <c r="BU286" s="8"/>
    </row>
    <row r="287" spans="1:73" x14ac:dyDescent="0.25">
      <c r="A287" t="s">
        <v>28</v>
      </c>
      <c r="B287">
        <v>4099821</v>
      </c>
      <c r="C287" s="2">
        <v>91</v>
      </c>
      <c r="D287" s="2">
        <v>40</v>
      </c>
      <c r="E287">
        <v>119</v>
      </c>
      <c r="F287" t="s">
        <v>5</v>
      </c>
      <c r="S287"/>
      <c r="T287" s="6">
        <v>19058142</v>
      </c>
      <c r="U287" s="7">
        <f>ROUND(T287,-6)</f>
        <v>19000000</v>
      </c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8"/>
      <c r="AI287" s="6">
        <v>20</v>
      </c>
      <c r="AJ287" s="7">
        <f t="shared" si="71"/>
        <v>20</v>
      </c>
      <c r="AK287" s="7"/>
      <c r="AL287" s="7"/>
      <c r="AM287" s="7"/>
      <c r="AN287" s="7"/>
      <c r="AO287" s="7"/>
      <c r="AP287" s="7"/>
      <c r="AQ287" s="7"/>
      <c r="AR287" s="7"/>
      <c r="AS287" s="7"/>
      <c r="AT287" s="8"/>
      <c r="AV287" s="6">
        <v>18</v>
      </c>
      <c r="AW287" s="7">
        <f t="shared" si="72"/>
        <v>20</v>
      </c>
      <c r="AX287" s="7"/>
      <c r="AY287" s="7"/>
      <c r="AZ287" s="7"/>
      <c r="BA287" s="7"/>
      <c r="BB287" s="7"/>
      <c r="BC287" s="7"/>
      <c r="BD287" s="7"/>
      <c r="BE287" s="7"/>
      <c r="BF287" s="7"/>
      <c r="BG287" s="8"/>
      <c r="BI287" s="6"/>
      <c r="BJ287" s="7">
        <v>108</v>
      </c>
      <c r="BK287" s="7">
        <f t="shared" si="73"/>
        <v>110</v>
      </c>
      <c r="BL287" s="7"/>
      <c r="BM287" s="7"/>
      <c r="BN287" s="7"/>
      <c r="BO287" s="7"/>
      <c r="BP287" s="7"/>
      <c r="BQ287" s="7"/>
      <c r="BR287" s="7"/>
      <c r="BS287" s="7"/>
      <c r="BT287" s="7"/>
      <c r="BU287" s="8"/>
    </row>
    <row r="288" spans="1:73" x14ac:dyDescent="0.25">
      <c r="A288" t="s">
        <v>4</v>
      </c>
      <c r="B288">
        <v>27967320</v>
      </c>
      <c r="C288" s="2">
        <v>58</v>
      </c>
      <c r="D288" s="2">
        <v>36</v>
      </c>
      <c r="E288">
        <v>106</v>
      </c>
      <c r="F288" t="s">
        <v>5</v>
      </c>
      <c r="S288"/>
      <c r="T288" s="6">
        <v>19092381</v>
      </c>
      <c r="U288" s="7">
        <f>ROUND(T288,-6)</f>
        <v>19000000</v>
      </c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8"/>
      <c r="AI288" s="6">
        <v>43</v>
      </c>
      <c r="AJ288" s="7">
        <f t="shared" si="71"/>
        <v>40</v>
      </c>
      <c r="AK288" s="7"/>
      <c r="AL288" s="7"/>
      <c r="AM288" s="7"/>
      <c r="AN288" s="7"/>
      <c r="AO288" s="7"/>
      <c r="AP288" s="7"/>
      <c r="AQ288" s="7"/>
      <c r="AR288" s="7"/>
      <c r="AS288" s="7"/>
      <c r="AT288" s="8"/>
      <c r="AV288" s="6">
        <v>16</v>
      </c>
      <c r="AW288" s="7">
        <f t="shared" si="72"/>
        <v>20</v>
      </c>
      <c r="AX288" s="7"/>
      <c r="AY288" s="7"/>
      <c r="AZ288" s="7"/>
      <c r="BA288" s="7"/>
      <c r="BB288" s="7"/>
      <c r="BC288" s="7"/>
      <c r="BD288" s="7"/>
      <c r="BE288" s="7"/>
      <c r="BF288" s="7"/>
      <c r="BG288" s="8"/>
      <c r="BI288" s="6"/>
      <c r="BJ288" s="7">
        <v>51</v>
      </c>
      <c r="BK288" s="7">
        <f t="shared" si="73"/>
        <v>50</v>
      </c>
      <c r="BL288" s="7"/>
      <c r="BM288" s="7"/>
      <c r="BN288" s="7"/>
      <c r="BO288" s="7"/>
      <c r="BP288" s="7"/>
      <c r="BQ288" s="7"/>
      <c r="BR288" s="7"/>
      <c r="BS288" s="7"/>
      <c r="BT288" s="7"/>
      <c r="BU288" s="8"/>
    </row>
    <row r="289" spans="1:73" x14ac:dyDescent="0.25">
      <c r="A289" t="s">
        <v>28</v>
      </c>
      <c r="B289">
        <v>28993341</v>
      </c>
      <c r="C289" s="2">
        <v>99</v>
      </c>
      <c r="D289" s="2">
        <v>66</v>
      </c>
      <c r="E289">
        <v>61</v>
      </c>
      <c r="F289" t="s">
        <v>5</v>
      </c>
      <c r="S289"/>
      <c r="T289" s="6">
        <v>19142934</v>
      </c>
      <c r="U289" s="7">
        <f>ROUND(T289,-6)</f>
        <v>19000000</v>
      </c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8"/>
      <c r="AI289" s="6">
        <v>35</v>
      </c>
      <c r="AJ289" s="7">
        <f t="shared" si="71"/>
        <v>40</v>
      </c>
      <c r="AK289" s="7"/>
      <c r="AL289" s="7"/>
      <c r="AM289" s="7"/>
      <c r="AN289" s="7"/>
      <c r="AO289" s="7"/>
      <c r="AP289" s="7"/>
      <c r="AQ289" s="7"/>
      <c r="AR289" s="7"/>
      <c r="AS289" s="7"/>
      <c r="AT289" s="8"/>
      <c r="AV289" s="6">
        <v>31</v>
      </c>
      <c r="AW289" s="7">
        <f t="shared" si="72"/>
        <v>30</v>
      </c>
      <c r="AX289" s="7"/>
      <c r="AY289" s="7"/>
      <c r="AZ289" s="7"/>
      <c r="BA289" s="7"/>
      <c r="BB289" s="7"/>
      <c r="BC289" s="7"/>
      <c r="BD289" s="7"/>
      <c r="BE289" s="7"/>
      <c r="BF289" s="7"/>
      <c r="BG289" s="8"/>
      <c r="BI289" s="6"/>
      <c r="BJ289" s="7">
        <v>134</v>
      </c>
      <c r="BK289" s="7">
        <f t="shared" si="73"/>
        <v>130</v>
      </c>
      <c r="BL289" s="7"/>
      <c r="BM289" s="7"/>
      <c r="BN289" s="7"/>
      <c r="BO289" s="7"/>
      <c r="BP289" s="7"/>
      <c r="BQ289" s="7"/>
      <c r="BR289" s="7"/>
      <c r="BS289" s="7"/>
      <c r="BT289" s="7"/>
      <c r="BU289" s="8"/>
    </row>
    <row r="290" spans="1:73" x14ac:dyDescent="0.25">
      <c r="A290" t="s">
        <v>11</v>
      </c>
      <c r="B290">
        <v>23827573</v>
      </c>
      <c r="C290" s="2">
        <v>66</v>
      </c>
      <c r="D290" s="2">
        <v>2</v>
      </c>
      <c r="E290">
        <v>141</v>
      </c>
      <c r="F290" t="s">
        <v>8</v>
      </c>
      <c r="S290"/>
      <c r="T290" s="6">
        <v>19204843</v>
      </c>
      <c r="U290" s="7">
        <f>ROUND(T290,-6)</f>
        <v>19000000</v>
      </c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8"/>
      <c r="AI290" s="6">
        <v>92</v>
      </c>
      <c r="AJ290" s="7">
        <f t="shared" si="71"/>
        <v>90</v>
      </c>
      <c r="AK290" s="7"/>
      <c r="AL290" s="7"/>
      <c r="AM290" s="7"/>
      <c r="AN290" s="7"/>
      <c r="AO290" s="7"/>
      <c r="AP290" s="7"/>
      <c r="AQ290" s="7"/>
      <c r="AR290" s="7"/>
      <c r="AS290" s="7"/>
      <c r="AT290" s="8"/>
      <c r="AV290" s="6">
        <v>23</v>
      </c>
      <c r="AW290" s="7">
        <f t="shared" si="72"/>
        <v>20</v>
      </c>
      <c r="AX290" s="7"/>
      <c r="AY290" s="7"/>
      <c r="AZ290" s="7"/>
      <c r="BA290" s="7"/>
      <c r="BB290" s="7"/>
      <c r="BC290" s="7"/>
      <c r="BD290" s="7"/>
      <c r="BE290" s="7"/>
      <c r="BF290" s="7"/>
      <c r="BG290" s="8"/>
      <c r="BI290" s="6"/>
      <c r="BJ290" s="7">
        <v>97</v>
      </c>
      <c r="BK290" s="7">
        <f t="shared" si="73"/>
        <v>100</v>
      </c>
      <c r="BL290" s="7"/>
      <c r="BM290" s="7"/>
      <c r="BN290" s="7"/>
      <c r="BO290" s="7"/>
      <c r="BP290" s="7"/>
      <c r="BQ290" s="7"/>
      <c r="BR290" s="7"/>
      <c r="BS290" s="7"/>
      <c r="BT290" s="7"/>
      <c r="BU290" s="8"/>
    </row>
    <row r="291" spans="1:73" x14ac:dyDescent="0.25">
      <c r="A291" t="s">
        <v>20</v>
      </c>
      <c r="B291">
        <v>13548752</v>
      </c>
      <c r="C291" s="2">
        <v>12</v>
      </c>
      <c r="D291" s="2">
        <v>12</v>
      </c>
      <c r="E291">
        <v>63</v>
      </c>
      <c r="F291" t="s">
        <v>8</v>
      </c>
      <c r="S291"/>
      <c r="T291" s="6">
        <v>19338589</v>
      </c>
      <c r="U291" s="7">
        <f>ROUND(T291,-6)</f>
        <v>19000000</v>
      </c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8"/>
      <c r="AI291" s="6">
        <v>91</v>
      </c>
      <c r="AJ291" s="7">
        <f t="shared" si="71"/>
        <v>90</v>
      </c>
      <c r="AK291" s="7"/>
      <c r="AL291" s="7"/>
      <c r="AM291" s="7"/>
      <c r="AN291" s="7"/>
      <c r="AO291" s="7"/>
      <c r="AP291" s="7"/>
      <c r="AQ291" s="7"/>
      <c r="AR291" s="7"/>
      <c r="AS291" s="7"/>
      <c r="AT291" s="8"/>
      <c r="AV291" s="6">
        <v>40</v>
      </c>
      <c r="AW291" s="7">
        <f t="shared" si="72"/>
        <v>40</v>
      </c>
      <c r="AX291" s="7"/>
      <c r="AY291" s="7"/>
      <c r="AZ291" s="7"/>
      <c r="BA291" s="7"/>
      <c r="BB291" s="7"/>
      <c r="BC291" s="7"/>
      <c r="BD291" s="7"/>
      <c r="BE291" s="7"/>
      <c r="BF291" s="7"/>
      <c r="BG291" s="8"/>
      <c r="BI291" s="6"/>
      <c r="BJ291" s="7">
        <v>119</v>
      </c>
      <c r="BK291" s="7">
        <f t="shared" si="73"/>
        <v>120</v>
      </c>
      <c r="BL291" s="7"/>
      <c r="BM291" s="7"/>
      <c r="BN291" s="7"/>
      <c r="BO291" s="7"/>
      <c r="BP291" s="7"/>
      <c r="BQ291" s="7"/>
      <c r="BR291" s="7"/>
      <c r="BS291" s="7"/>
      <c r="BT291" s="7"/>
      <c r="BU291" s="8"/>
    </row>
    <row r="292" spans="1:73" x14ac:dyDescent="0.25">
      <c r="A292" t="s">
        <v>31</v>
      </c>
      <c r="B292">
        <v>25021048</v>
      </c>
      <c r="C292" s="2">
        <v>82</v>
      </c>
      <c r="D292" s="2">
        <v>58</v>
      </c>
      <c r="E292">
        <v>132</v>
      </c>
      <c r="F292" t="s">
        <v>5</v>
      </c>
      <c r="S292"/>
      <c r="T292" s="6">
        <v>19432426</v>
      </c>
      <c r="U292" s="7">
        <f>ROUND(T292,-6)</f>
        <v>19000000</v>
      </c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8"/>
      <c r="AI292" s="6">
        <v>58</v>
      </c>
      <c r="AJ292" s="7">
        <f t="shared" si="71"/>
        <v>60</v>
      </c>
      <c r="AK292" s="7"/>
      <c r="AL292" s="7"/>
      <c r="AM292" s="7"/>
      <c r="AN292" s="7"/>
      <c r="AO292" s="7"/>
      <c r="AP292" s="7"/>
      <c r="AQ292" s="7"/>
      <c r="AR292" s="7"/>
      <c r="AS292" s="7"/>
      <c r="AT292" s="8"/>
      <c r="AV292" s="6">
        <v>36</v>
      </c>
      <c r="AW292" s="7">
        <f t="shared" si="72"/>
        <v>40</v>
      </c>
      <c r="AX292" s="7"/>
      <c r="AY292" s="7"/>
      <c r="AZ292" s="7"/>
      <c r="BA292" s="7"/>
      <c r="BB292" s="7"/>
      <c r="BC292" s="7"/>
      <c r="BD292" s="7"/>
      <c r="BE292" s="7"/>
      <c r="BF292" s="7"/>
      <c r="BG292" s="8"/>
      <c r="BI292" s="6"/>
      <c r="BJ292" s="7">
        <v>106</v>
      </c>
      <c r="BK292" s="7">
        <f t="shared" si="73"/>
        <v>110</v>
      </c>
      <c r="BL292" s="7"/>
      <c r="BM292" s="7"/>
      <c r="BN292" s="7"/>
      <c r="BO292" s="7"/>
      <c r="BP292" s="7"/>
      <c r="BQ292" s="7"/>
      <c r="BR292" s="7"/>
      <c r="BS292" s="7"/>
      <c r="BT292" s="7"/>
      <c r="BU292" s="8"/>
    </row>
    <row r="293" spans="1:73" x14ac:dyDescent="0.25">
      <c r="A293" t="s">
        <v>36</v>
      </c>
      <c r="B293">
        <v>17116892</v>
      </c>
      <c r="C293" s="2">
        <v>36</v>
      </c>
      <c r="D293" s="2">
        <v>34</v>
      </c>
      <c r="E293">
        <v>128</v>
      </c>
      <c r="F293" t="s">
        <v>8</v>
      </c>
      <c r="S293"/>
      <c r="T293" s="6">
        <v>19554880</v>
      </c>
      <c r="U293" s="7">
        <f>ROUND(T293,-6)</f>
        <v>20000000</v>
      </c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8"/>
      <c r="AI293" s="6">
        <v>99</v>
      </c>
      <c r="AJ293" s="7">
        <f t="shared" si="71"/>
        <v>100</v>
      </c>
      <c r="AK293" s="7"/>
      <c r="AL293" s="7"/>
      <c r="AM293" s="7"/>
      <c r="AN293" s="7"/>
      <c r="AO293" s="7"/>
      <c r="AP293" s="7"/>
      <c r="AQ293" s="7"/>
      <c r="AR293" s="7"/>
      <c r="AS293" s="7"/>
      <c r="AT293" s="8"/>
      <c r="AV293" s="6">
        <v>66</v>
      </c>
      <c r="AW293" s="7">
        <f t="shared" si="72"/>
        <v>70</v>
      </c>
      <c r="AX293" s="7"/>
      <c r="AY293" s="7"/>
      <c r="AZ293" s="7"/>
      <c r="BA293" s="7"/>
      <c r="BB293" s="7"/>
      <c r="BC293" s="7"/>
      <c r="BD293" s="7"/>
      <c r="BE293" s="7"/>
      <c r="BF293" s="7"/>
      <c r="BG293" s="8"/>
      <c r="BI293" s="6"/>
      <c r="BJ293" s="7">
        <v>61</v>
      </c>
      <c r="BK293" s="7">
        <f t="shared" si="73"/>
        <v>60</v>
      </c>
      <c r="BL293" s="7"/>
      <c r="BM293" s="7"/>
      <c r="BN293" s="7"/>
      <c r="BO293" s="7"/>
      <c r="BP293" s="7"/>
      <c r="BQ293" s="7"/>
      <c r="BR293" s="7"/>
      <c r="BS293" s="7"/>
      <c r="BT293" s="7"/>
      <c r="BU293" s="8"/>
    </row>
    <row r="294" spans="1:73" x14ac:dyDescent="0.25">
      <c r="A294" t="s">
        <v>12</v>
      </c>
      <c r="B294">
        <v>5386880</v>
      </c>
      <c r="C294" s="2">
        <v>98</v>
      </c>
      <c r="D294" s="2">
        <v>82</v>
      </c>
      <c r="E294">
        <v>102</v>
      </c>
      <c r="F294" t="s">
        <v>5</v>
      </c>
      <c r="S294"/>
      <c r="T294" s="6">
        <v>19589283</v>
      </c>
      <c r="U294" s="7">
        <f>ROUND(T294,-6)</f>
        <v>20000000</v>
      </c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8"/>
      <c r="AI294" s="6">
        <v>66</v>
      </c>
      <c r="AJ294" s="7">
        <f t="shared" si="71"/>
        <v>70</v>
      </c>
      <c r="AK294" s="7"/>
      <c r="AL294" s="7"/>
      <c r="AM294" s="7"/>
      <c r="AN294" s="7"/>
      <c r="AO294" s="7"/>
      <c r="AP294" s="7"/>
      <c r="AQ294" s="7"/>
      <c r="AR294" s="7"/>
      <c r="AS294" s="7"/>
      <c r="AT294" s="8"/>
      <c r="AV294" s="6">
        <v>2</v>
      </c>
      <c r="AW294" s="7">
        <f t="shared" si="72"/>
        <v>0</v>
      </c>
      <c r="AX294" s="7"/>
      <c r="AY294" s="7"/>
      <c r="AZ294" s="7"/>
      <c r="BA294" s="7"/>
      <c r="BB294" s="7"/>
      <c r="BC294" s="7"/>
      <c r="BD294" s="7"/>
      <c r="BE294" s="7"/>
      <c r="BF294" s="7"/>
      <c r="BG294" s="8"/>
      <c r="BI294" s="6"/>
      <c r="BJ294" s="7">
        <v>141</v>
      </c>
      <c r="BK294" s="7">
        <f t="shared" si="73"/>
        <v>140</v>
      </c>
      <c r="BL294" s="7"/>
      <c r="BM294" s="7"/>
      <c r="BN294" s="7"/>
      <c r="BO294" s="7"/>
      <c r="BP294" s="7"/>
      <c r="BQ294" s="7"/>
      <c r="BR294" s="7"/>
      <c r="BS294" s="7"/>
      <c r="BT294" s="7"/>
      <c r="BU294" s="8"/>
    </row>
    <row r="295" spans="1:73" x14ac:dyDescent="0.25">
      <c r="A295" t="s">
        <v>33</v>
      </c>
      <c r="B295">
        <v>19204843</v>
      </c>
      <c r="C295" s="2">
        <v>77</v>
      </c>
      <c r="D295" s="2">
        <v>25</v>
      </c>
      <c r="E295">
        <v>108</v>
      </c>
      <c r="F295" t="s">
        <v>5</v>
      </c>
      <c r="S295"/>
      <c r="T295" s="6">
        <v>19650904</v>
      </c>
      <c r="U295" s="7">
        <f>ROUND(T295,-6)</f>
        <v>20000000</v>
      </c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8"/>
      <c r="AI295" s="6">
        <v>12</v>
      </c>
      <c r="AJ295" s="7">
        <f t="shared" si="71"/>
        <v>10</v>
      </c>
      <c r="AK295" s="7"/>
      <c r="AL295" s="7"/>
      <c r="AM295" s="7"/>
      <c r="AN295" s="7"/>
      <c r="AO295" s="7"/>
      <c r="AP295" s="7"/>
      <c r="AQ295" s="7"/>
      <c r="AR295" s="7"/>
      <c r="AS295" s="7"/>
      <c r="AT295" s="8"/>
      <c r="AV295" s="6">
        <v>12</v>
      </c>
      <c r="AW295" s="7">
        <f t="shared" si="72"/>
        <v>10</v>
      </c>
      <c r="AX295" s="7"/>
      <c r="AY295" s="7"/>
      <c r="AZ295" s="7"/>
      <c r="BA295" s="7"/>
      <c r="BB295" s="7"/>
      <c r="BC295" s="7"/>
      <c r="BD295" s="7"/>
      <c r="BE295" s="7"/>
      <c r="BF295" s="7"/>
      <c r="BG295" s="8"/>
      <c r="BI295" s="6"/>
      <c r="BJ295" s="7">
        <v>63</v>
      </c>
      <c r="BK295" s="7">
        <f t="shared" si="73"/>
        <v>60</v>
      </c>
      <c r="BL295" s="7"/>
      <c r="BM295" s="7"/>
      <c r="BN295" s="7"/>
      <c r="BO295" s="7"/>
      <c r="BP295" s="7"/>
      <c r="BQ295" s="7"/>
      <c r="BR295" s="7"/>
      <c r="BS295" s="7"/>
      <c r="BT295" s="7"/>
      <c r="BU295" s="8"/>
    </row>
    <row r="296" spans="1:73" x14ac:dyDescent="0.25">
      <c r="A296" t="s">
        <v>10</v>
      </c>
      <c r="B296">
        <v>5386094</v>
      </c>
      <c r="C296" s="2">
        <v>60</v>
      </c>
      <c r="D296" s="2">
        <v>27</v>
      </c>
      <c r="E296">
        <v>56</v>
      </c>
      <c r="F296" t="s">
        <v>5</v>
      </c>
      <c r="S296"/>
      <c r="T296" s="6">
        <v>19714235</v>
      </c>
      <c r="U296" s="7">
        <f>ROUND(T296,-6)</f>
        <v>20000000</v>
      </c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8"/>
      <c r="AI296" s="6">
        <v>82</v>
      </c>
      <c r="AJ296" s="7">
        <f t="shared" si="71"/>
        <v>80</v>
      </c>
      <c r="AK296" s="7"/>
      <c r="AL296" s="7"/>
      <c r="AM296" s="7"/>
      <c r="AN296" s="7"/>
      <c r="AO296" s="7"/>
      <c r="AP296" s="7"/>
      <c r="AQ296" s="7"/>
      <c r="AR296" s="7"/>
      <c r="AS296" s="7"/>
      <c r="AT296" s="8"/>
      <c r="AV296" s="6">
        <v>58</v>
      </c>
      <c r="AW296" s="7">
        <f t="shared" si="72"/>
        <v>60</v>
      </c>
      <c r="AX296" s="7"/>
      <c r="AY296" s="7"/>
      <c r="AZ296" s="7"/>
      <c r="BA296" s="7"/>
      <c r="BB296" s="7"/>
      <c r="BC296" s="7"/>
      <c r="BD296" s="7"/>
      <c r="BE296" s="7"/>
      <c r="BF296" s="7"/>
      <c r="BG296" s="8"/>
      <c r="BI296" s="6"/>
      <c r="BJ296" s="7">
        <v>132</v>
      </c>
      <c r="BK296" s="7">
        <f t="shared" si="73"/>
        <v>130</v>
      </c>
      <c r="BL296" s="7"/>
      <c r="BM296" s="7"/>
      <c r="BN296" s="7"/>
      <c r="BO296" s="7"/>
      <c r="BP296" s="7"/>
      <c r="BQ296" s="7"/>
      <c r="BR296" s="7"/>
      <c r="BS296" s="7"/>
      <c r="BT296" s="7"/>
      <c r="BU296" s="8"/>
    </row>
    <row r="297" spans="1:73" x14ac:dyDescent="0.25">
      <c r="A297" t="s">
        <v>40</v>
      </c>
      <c r="B297">
        <v>28623284</v>
      </c>
      <c r="C297" s="2">
        <v>77</v>
      </c>
      <c r="D297" s="2">
        <v>12</v>
      </c>
      <c r="E297">
        <v>132</v>
      </c>
      <c r="F297" t="s">
        <v>8</v>
      </c>
      <c r="S297"/>
      <c r="T297" s="6">
        <v>19747552</v>
      </c>
      <c r="U297" s="7">
        <f>ROUND(T297,-6)</f>
        <v>20000000</v>
      </c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8"/>
      <c r="AI297" s="6">
        <v>36</v>
      </c>
      <c r="AJ297" s="7">
        <f t="shared" si="71"/>
        <v>40</v>
      </c>
      <c r="AK297" s="7"/>
      <c r="AL297" s="7"/>
      <c r="AM297" s="7"/>
      <c r="AN297" s="7"/>
      <c r="AO297" s="7"/>
      <c r="AP297" s="7"/>
      <c r="AQ297" s="7"/>
      <c r="AR297" s="7"/>
      <c r="AS297" s="7"/>
      <c r="AT297" s="8"/>
      <c r="AV297" s="6">
        <v>34</v>
      </c>
      <c r="AW297" s="7">
        <f t="shared" si="72"/>
        <v>30</v>
      </c>
      <c r="AX297" s="7"/>
      <c r="AY297" s="7"/>
      <c r="AZ297" s="7"/>
      <c r="BA297" s="7"/>
      <c r="BB297" s="7"/>
      <c r="BC297" s="7"/>
      <c r="BD297" s="7"/>
      <c r="BE297" s="7"/>
      <c r="BF297" s="7"/>
      <c r="BG297" s="8"/>
      <c r="BI297" s="6"/>
      <c r="BJ297" s="7">
        <v>128</v>
      </c>
      <c r="BK297" s="7">
        <f t="shared" si="73"/>
        <v>130</v>
      </c>
      <c r="BL297" s="7"/>
      <c r="BM297" s="7"/>
      <c r="BN297" s="7"/>
      <c r="BO297" s="7"/>
      <c r="BP297" s="7"/>
      <c r="BQ297" s="7"/>
      <c r="BR297" s="7"/>
      <c r="BS297" s="7"/>
      <c r="BT297" s="7"/>
      <c r="BU297" s="8"/>
    </row>
    <row r="298" spans="1:73" x14ac:dyDescent="0.25">
      <c r="A298" t="s">
        <v>29</v>
      </c>
      <c r="B298">
        <v>23042279</v>
      </c>
      <c r="C298" s="2">
        <v>42</v>
      </c>
      <c r="D298" s="2">
        <v>38</v>
      </c>
      <c r="E298">
        <v>66</v>
      </c>
      <c r="F298" t="s">
        <v>5</v>
      </c>
      <c r="S298"/>
      <c r="T298" s="6">
        <v>19800700</v>
      </c>
      <c r="U298" s="7">
        <f>ROUND(T298,-6)</f>
        <v>20000000</v>
      </c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8"/>
      <c r="AI298" s="6">
        <v>98</v>
      </c>
      <c r="AJ298" s="7">
        <f t="shared" si="71"/>
        <v>100</v>
      </c>
      <c r="AK298" s="7"/>
      <c r="AL298" s="7"/>
      <c r="AM298" s="7"/>
      <c r="AN298" s="7"/>
      <c r="AO298" s="7"/>
      <c r="AP298" s="7"/>
      <c r="AQ298" s="7"/>
      <c r="AR298" s="7"/>
      <c r="AS298" s="7"/>
      <c r="AT298" s="8"/>
      <c r="AV298" s="6">
        <v>82</v>
      </c>
      <c r="AW298" s="7">
        <f t="shared" si="72"/>
        <v>80</v>
      </c>
      <c r="AX298" s="7"/>
      <c r="AY298" s="7"/>
      <c r="AZ298" s="7"/>
      <c r="BA298" s="7"/>
      <c r="BB298" s="7"/>
      <c r="BC298" s="7"/>
      <c r="BD298" s="7"/>
      <c r="BE298" s="7"/>
      <c r="BF298" s="7"/>
      <c r="BG298" s="8"/>
      <c r="BI298" s="6"/>
      <c r="BJ298" s="7">
        <v>102</v>
      </c>
      <c r="BK298" s="7">
        <f t="shared" si="73"/>
        <v>100</v>
      </c>
      <c r="BL298" s="7"/>
      <c r="BM298" s="7"/>
      <c r="BN298" s="7"/>
      <c r="BO298" s="7"/>
      <c r="BP298" s="7"/>
      <c r="BQ298" s="7"/>
      <c r="BR298" s="7"/>
      <c r="BS298" s="7"/>
      <c r="BT298" s="7"/>
      <c r="BU298" s="8"/>
    </row>
    <row r="299" spans="1:73" x14ac:dyDescent="0.25">
      <c r="A299" t="s">
        <v>25</v>
      </c>
      <c r="B299">
        <v>8019200</v>
      </c>
      <c r="C299" s="2">
        <v>37</v>
      </c>
      <c r="D299" s="2">
        <v>36</v>
      </c>
      <c r="E299">
        <v>77</v>
      </c>
      <c r="F299" t="s">
        <v>8</v>
      </c>
      <c r="S299"/>
      <c r="T299" s="6">
        <v>19828525</v>
      </c>
      <c r="U299" s="7">
        <f>ROUND(T299,-6)</f>
        <v>20000000</v>
      </c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8"/>
      <c r="AI299" s="6">
        <v>77</v>
      </c>
      <c r="AJ299" s="7">
        <f t="shared" si="71"/>
        <v>80</v>
      </c>
      <c r="AK299" s="7"/>
      <c r="AL299" s="7"/>
      <c r="AM299" s="7"/>
      <c r="AN299" s="7"/>
      <c r="AO299" s="7"/>
      <c r="AP299" s="7"/>
      <c r="AQ299" s="7"/>
      <c r="AR299" s="7"/>
      <c r="AS299" s="7"/>
      <c r="AT299" s="8"/>
      <c r="AV299" s="6">
        <v>25</v>
      </c>
      <c r="AW299" s="7">
        <f t="shared" si="72"/>
        <v>30</v>
      </c>
      <c r="AX299" s="7"/>
      <c r="AY299" s="7"/>
      <c r="AZ299" s="7"/>
      <c r="BA299" s="7"/>
      <c r="BB299" s="7"/>
      <c r="BC299" s="7"/>
      <c r="BD299" s="7"/>
      <c r="BE299" s="7"/>
      <c r="BF299" s="7"/>
      <c r="BG299" s="8"/>
      <c r="BI299" s="6"/>
      <c r="BJ299" s="7">
        <v>108</v>
      </c>
      <c r="BK299" s="7">
        <f t="shared" si="73"/>
        <v>110</v>
      </c>
      <c r="BL299" s="7"/>
      <c r="BM299" s="7"/>
      <c r="BN299" s="7"/>
      <c r="BO299" s="7"/>
      <c r="BP299" s="7"/>
      <c r="BQ299" s="7"/>
      <c r="BR299" s="7"/>
      <c r="BS299" s="7"/>
      <c r="BT299" s="7"/>
      <c r="BU299" s="8"/>
    </row>
    <row r="300" spans="1:73" x14ac:dyDescent="0.25">
      <c r="A300" t="s">
        <v>39</v>
      </c>
      <c r="B300">
        <v>27985631</v>
      </c>
      <c r="C300" s="2">
        <v>85</v>
      </c>
      <c r="D300" s="2">
        <v>32</v>
      </c>
      <c r="E300">
        <v>72</v>
      </c>
      <c r="F300" t="s">
        <v>5</v>
      </c>
      <c r="S300"/>
      <c r="T300" s="6">
        <v>19830069</v>
      </c>
      <c r="U300" s="7">
        <f>ROUND(T300,-6)</f>
        <v>20000000</v>
      </c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8"/>
      <c r="AI300" s="6">
        <v>60</v>
      </c>
      <c r="AJ300" s="7">
        <f t="shared" si="71"/>
        <v>60</v>
      </c>
      <c r="AK300" s="7"/>
      <c r="AL300" s="7"/>
      <c r="AM300" s="7"/>
      <c r="AN300" s="7"/>
      <c r="AO300" s="7"/>
      <c r="AP300" s="7"/>
      <c r="AQ300" s="7"/>
      <c r="AR300" s="7"/>
      <c r="AS300" s="7"/>
      <c r="AT300" s="8"/>
      <c r="AV300" s="6">
        <v>27</v>
      </c>
      <c r="AW300" s="7">
        <f t="shared" si="72"/>
        <v>30</v>
      </c>
      <c r="AX300" s="7"/>
      <c r="AY300" s="7"/>
      <c r="AZ300" s="7"/>
      <c r="BA300" s="7"/>
      <c r="BB300" s="7"/>
      <c r="BC300" s="7"/>
      <c r="BD300" s="7"/>
      <c r="BE300" s="7"/>
      <c r="BF300" s="7"/>
      <c r="BG300" s="8"/>
      <c r="BI300" s="6"/>
      <c r="BJ300" s="7">
        <v>56</v>
      </c>
      <c r="BK300" s="7">
        <f t="shared" si="73"/>
        <v>60</v>
      </c>
      <c r="BL300" s="7"/>
      <c r="BM300" s="7"/>
      <c r="BN300" s="7"/>
      <c r="BO300" s="7"/>
      <c r="BP300" s="7"/>
      <c r="BQ300" s="7"/>
      <c r="BR300" s="7"/>
      <c r="BS300" s="7"/>
      <c r="BT300" s="7"/>
      <c r="BU300" s="8"/>
    </row>
    <row r="301" spans="1:73" x14ac:dyDescent="0.25">
      <c r="A301" t="s">
        <v>9</v>
      </c>
      <c r="B301">
        <v>9098200</v>
      </c>
      <c r="C301" s="2">
        <v>67</v>
      </c>
      <c r="D301" s="2">
        <v>19</v>
      </c>
      <c r="E301">
        <v>135</v>
      </c>
      <c r="F301" t="s">
        <v>5</v>
      </c>
      <c r="S301"/>
      <c r="T301" s="6">
        <v>19875275</v>
      </c>
      <c r="U301" s="7">
        <f>ROUND(T301,-6)</f>
        <v>20000000</v>
      </c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8"/>
      <c r="AI301" s="6">
        <v>77</v>
      </c>
      <c r="AJ301" s="7">
        <f t="shared" si="71"/>
        <v>80</v>
      </c>
      <c r="AK301" s="7"/>
      <c r="AL301" s="7"/>
      <c r="AM301" s="7"/>
      <c r="AN301" s="7"/>
      <c r="AO301" s="7"/>
      <c r="AP301" s="7"/>
      <c r="AQ301" s="7"/>
      <c r="AR301" s="7"/>
      <c r="AS301" s="7"/>
      <c r="AT301" s="8"/>
      <c r="AV301" s="6">
        <v>12</v>
      </c>
      <c r="AW301" s="7">
        <f t="shared" si="72"/>
        <v>10</v>
      </c>
      <c r="AX301" s="7"/>
      <c r="AY301" s="7"/>
      <c r="AZ301" s="7"/>
      <c r="BA301" s="7"/>
      <c r="BB301" s="7"/>
      <c r="BC301" s="7"/>
      <c r="BD301" s="7"/>
      <c r="BE301" s="7"/>
      <c r="BF301" s="7"/>
      <c r="BG301" s="8"/>
      <c r="BI301" s="6"/>
      <c r="BJ301" s="7">
        <v>132</v>
      </c>
      <c r="BK301" s="7">
        <f t="shared" si="73"/>
        <v>130</v>
      </c>
      <c r="BL301" s="7"/>
      <c r="BM301" s="7"/>
      <c r="BN301" s="7"/>
      <c r="BO301" s="7"/>
      <c r="BP301" s="7"/>
      <c r="BQ301" s="7"/>
      <c r="BR301" s="7"/>
      <c r="BS301" s="7"/>
      <c r="BT301" s="7"/>
      <c r="BU301" s="8"/>
    </row>
    <row r="302" spans="1:73" x14ac:dyDescent="0.25">
      <c r="A302" s="1" t="s">
        <v>12</v>
      </c>
      <c r="B302" s="1">
        <v>22633810</v>
      </c>
      <c r="C302" s="2">
        <v>83</v>
      </c>
      <c r="D302" s="2">
        <v>9</v>
      </c>
      <c r="E302" s="1">
        <v>59</v>
      </c>
      <c r="F302" s="1" t="s">
        <v>8</v>
      </c>
      <c r="S302"/>
      <c r="T302" s="6">
        <v>19880984</v>
      </c>
      <c r="U302" s="7">
        <f>ROUND(T302,-6)</f>
        <v>20000000</v>
      </c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8"/>
      <c r="AI302" s="6">
        <v>42</v>
      </c>
      <c r="AJ302" s="7">
        <f t="shared" si="71"/>
        <v>40</v>
      </c>
      <c r="AK302" s="7"/>
      <c r="AL302" s="7"/>
      <c r="AM302" s="7"/>
      <c r="AN302" s="7"/>
      <c r="AO302" s="7"/>
      <c r="AP302" s="7"/>
      <c r="AQ302" s="7"/>
      <c r="AR302" s="7"/>
      <c r="AS302" s="7"/>
      <c r="AT302" s="8"/>
      <c r="AV302" s="6">
        <v>38</v>
      </c>
      <c r="AW302" s="7">
        <f t="shared" si="72"/>
        <v>40</v>
      </c>
      <c r="AX302" s="7"/>
      <c r="AY302" s="7"/>
      <c r="AZ302" s="7"/>
      <c r="BA302" s="7"/>
      <c r="BB302" s="7"/>
      <c r="BC302" s="7"/>
      <c r="BD302" s="7"/>
      <c r="BE302" s="7"/>
      <c r="BF302" s="7"/>
      <c r="BG302" s="8"/>
      <c r="BI302" s="6"/>
      <c r="BJ302" s="7">
        <v>66</v>
      </c>
      <c r="BK302" s="7">
        <f t="shared" si="73"/>
        <v>70</v>
      </c>
      <c r="BL302" s="7"/>
      <c r="BM302" s="7"/>
      <c r="BN302" s="7"/>
      <c r="BO302" s="7"/>
      <c r="BP302" s="7"/>
      <c r="BQ302" s="7"/>
      <c r="BR302" s="7"/>
      <c r="BS302" s="7"/>
      <c r="BT302" s="7"/>
      <c r="BU302" s="8"/>
    </row>
    <row r="303" spans="1:73" x14ac:dyDescent="0.25">
      <c r="A303" s="1" t="s">
        <v>14</v>
      </c>
      <c r="B303" s="1">
        <v>26030110</v>
      </c>
      <c r="C303" s="2">
        <v>100</v>
      </c>
      <c r="D303" s="2">
        <v>62</v>
      </c>
      <c r="E303" s="1">
        <v>53</v>
      </c>
      <c r="F303" s="1" t="s">
        <v>5</v>
      </c>
      <c r="S303"/>
      <c r="T303" s="6">
        <v>19897167</v>
      </c>
      <c r="U303" s="7">
        <f>ROUND(T303,-6)</f>
        <v>20000000</v>
      </c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8"/>
      <c r="AI303" s="6">
        <v>37</v>
      </c>
      <c r="AJ303" s="7">
        <f t="shared" si="71"/>
        <v>40</v>
      </c>
      <c r="AK303" s="7"/>
      <c r="AL303" s="7"/>
      <c r="AM303" s="7"/>
      <c r="AN303" s="7"/>
      <c r="AO303" s="7"/>
      <c r="AP303" s="7"/>
      <c r="AQ303" s="7"/>
      <c r="AR303" s="7"/>
      <c r="AS303" s="7"/>
      <c r="AT303" s="8"/>
      <c r="AV303" s="6">
        <v>36</v>
      </c>
      <c r="AW303" s="7">
        <f t="shared" si="72"/>
        <v>40</v>
      </c>
      <c r="AX303" s="7"/>
      <c r="AY303" s="7"/>
      <c r="AZ303" s="7"/>
      <c r="BA303" s="7"/>
      <c r="BB303" s="7"/>
      <c r="BC303" s="7"/>
      <c r="BD303" s="7"/>
      <c r="BE303" s="7"/>
      <c r="BF303" s="7"/>
      <c r="BG303" s="8"/>
      <c r="BI303" s="6"/>
      <c r="BJ303" s="7">
        <v>77</v>
      </c>
      <c r="BK303" s="7">
        <f t="shared" si="73"/>
        <v>80</v>
      </c>
      <c r="BL303" s="7"/>
      <c r="BM303" s="7"/>
      <c r="BN303" s="7"/>
      <c r="BO303" s="7"/>
      <c r="BP303" s="7"/>
      <c r="BQ303" s="7"/>
      <c r="BR303" s="7"/>
      <c r="BS303" s="7"/>
      <c r="BT303" s="7"/>
      <c r="BU303" s="8"/>
    </row>
    <row r="304" spans="1:73" x14ac:dyDescent="0.25">
      <c r="A304" s="1" t="s">
        <v>26</v>
      </c>
      <c r="B304" s="1">
        <v>13466415</v>
      </c>
      <c r="C304" s="2">
        <v>87</v>
      </c>
      <c r="D304" s="2">
        <v>64</v>
      </c>
      <c r="E304" s="1">
        <v>130</v>
      </c>
      <c r="F304" s="1" t="s">
        <v>5</v>
      </c>
      <c r="S304"/>
      <c r="T304" s="6">
        <v>19903590</v>
      </c>
      <c r="U304" s="7">
        <f>ROUND(T304,-6)</f>
        <v>20000000</v>
      </c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8"/>
      <c r="AI304" s="6">
        <v>85</v>
      </c>
      <c r="AJ304" s="7">
        <f t="shared" si="71"/>
        <v>90</v>
      </c>
      <c r="AK304" s="7"/>
      <c r="AL304" s="7"/>
      <c r="AM304" s="7"/>
      <c r="AN304" s="7"/>
      <c r="AO304" s="7"/>
      <c r="AP304" s="7"/>
      <c r="AQ304" s="7"/>
      <c r="AR304" s="7"/>
      <c r="AS304" s="7"/>
      <c r="AT304" s="8"/>
      <c r="AV304" s="6">
        <v>32</v>
      </c>
      <c r="AW304" s="7">
        <f t="shared" si="72"/>
        <v>30</v>
      </c>
      <c r="AX304" s="7"/>
      <c r="AY304" s="7"/>
      <c r="AZ304" s="7"/>
      <c r="BA304" s="7"/>
      <c r="BB304" s="7"/>
      <c r="BC304" s="7"/>
      <c r="BD304" s="7"/>
      <c r="BE304" s="7"/>
      <c r="BF304" s="7"/>
      <c r="BG304" s="8"/>
      <c r="BI304" s="6"/>
      <c r="BJ304" s="7">
        <v>72</v>
      </c>
      <c r="BK304" s="7">
        <f t="shared" si="73"/>
        <v>70</v>
      </c>
      <c r="BL304" s="7"/>
      <c r="BM304" s="7"/>
      <c r="BN304" s="7"/>
      <c r="BO304" s="7"/>
      <c r="BP304" s="7"/>
      <c r="BQ304" s="7"/>
      <c r="BR304" s="7"/>
      <c r="BS304" s="7"/>
      <c r="BT304" s="7"/>
      <c r="BU304" s="8"/>
    </row>
    <row r="305" spans="1:73" x14ac:dyDescent="0.25">
      <c r="A305" s="1" t="s">
        <v>23</v>
      </c>
      <c r="B305" s="1">
        <v>8754450</v>
      </c>
      <c r="C305" s="2">
        <v>88</v>
      </c>
      <c r="D305" s="2">
        <v>86</v>
      </c>
      <c r="E305" s="1">
        <v>41</v>
      </c>
      <c r="F305" s="1" t="s">
        <v>5</v>
      </c>
      <c r="S305"/>
      <c r="T305" s="6">
        <v>19935746</v>
      </c>
      <c r="U305" s="7">
        <f>ROUND(T305,-6)</f>
        <v>20000000</v>
      </c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8"/>
      <c r="AI305" s="6">
        <v>67</v>
      </c>
      <c r="AJ305" s="7">
        <f t="shared" si="71"/>
        <v>70</v>
      </c>
      <c r="AK305" s="7"/>
      <c r="AL305" s="7"/>
      <c r="AM305" s="7"/>
      <c r="AN305" s="7"/>
      <c r="AO305" s="7"/>
      <c r="AP305" s="7"/>
      <c r="AQ305" s="7"/>
      <c r="AR305" s="7"/>
      <c r="AS305" s="7"/>
      <c r="AT305" s="8"/>
      <c r="AV305" s="6">
        <v>19</v>
      </c>
      <c r="AW305" s="7">
        <f t="shared" si="72"/>
        <v>20</v>
      </c>
      <c r="AX305" s="7"/>
      <c r="AY305" s="7"/>
      <c r="AZ305" s="7"/>
      <c r="BA305" s="7"/>
      <c r="BB305" s="7"/>
      <c r="BC305" s="7"/>
      <c r="BD305" s="7"/>
      <c r="BE305" s="7"/>
      <c r="BF305" s="7"/>
      <c r="BG305" s="8"/>
      <c r="BI305" s="6"/>
      <c r="BJ305" s="7">
        <v>135</v>
      </c>
      <c r="BK305" s="7">
        <f t="shared" si="73"/>
        <v>140</v>
      </c>
      <c r="BL305" s="7"/>
      <c r="BM305" s="7"/>
      <c r="BN305" s="7"/>
      <c r="BO305" s="7"/>
      <c r="BP305" s="7"/>
      <c r="BQ305" s="7"/>
      <c r="BR305" s="7"/>
      <c r="BS305" s="7"/>
      <c r="BT305" s="7"/>
      <c r="BU305" s="8"/>
    </row>
    <row r="306" spans="1:73" x14ac:dyDescent="0.25">
      <c r="A306" s="1" t="s">
        <v>26</v>
      </c>
      <c r="B306" s="1">
        <v>22609926</v>
      </c>
      <c r="C306" s="2">
        <v>57</v>
      </c>
      <c r="D306" s="2">
        <v>29</v>
      </c>
      <c r="E306" s="1">
        <v>66</v>
      </c>
      <c r="F306" s="1" t="s">
        <v>8</v>
      </c>
      <c r="S306"/>
      <c r="T306" s="6">
        <v>20004355</v>
      </c>
      <c r="U306" s="7">
        <f>ROUND(T306,-6)</f>
        <v>20000000</v>
      </c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8"/>
      <c r="AI306" s="6">
        <v>83</v>
      </c>
      <c r="AJ306" s="7">
        <f t="shared" si="71"/>
        <v>80</v>
      </c>
      <c r="AK306" s="7"/>
      <c r="AL306" s="7"/>
      <c r="AM306" s="7"/>
      <c r="AN306" s="7"/>
      <c r="AO306" s="7"/>
      <c r="AP306" s="7"/>
      <c r="AQ306" s="7"/>
      <c r="AR306" s="7"/>
      <c r="AS306" s="7"/>
      <c r="AT306" s="8"/>
      <c r="AV306" s="6">
        <v>9</v>
      </c>
      <c r="AW306" s="7">
        <f t="shared" si="72"/>
        <v>10</v>
      </c>
      <c r="AX306" s="7"/>
      <c r="AY306" s="7"/>
      <c r="AZ306" s="7"/>
      <c r="BA306" s="7"/>
      <c r="BB306" s="7"/>
      <c r="BC306" s="7"/>
      <c r="BD306" s="7"/>
      <c r="BE306" s="7"/>
      <c r="BF306" s="7"/>
      <c r="BG306" s="8"/>
      <c r="BI306" s="6"/>
      <c r="BJ306" s="7">
        <v>59</v>
      </c>
      <c r="BK306" s="7">
        <f t="shared" si="73"/>
        <v>60</v>
      </c>
      <c r="BL306" s="7"/>
      <c r="BM306" s="7"/>
      <c r="BN306" s="7"/>
      <c r="BO306" s="7"/>
      <c r="BP306" s="7"/>
      <c r="BQ306" s="7"/>
      <c r="BR306" s="7"/>
      <c r="BS306" s="7"/>
      <c r="BT306" s="7"/>
      <c r="BU306" s="8"/>
    </row>
    <row r="307" spans="1:73" x14ac:dyDescent="0.25">
      <c r="A307" s="1" t="s">
        <v>19</v>
      </c>
      <c r="B307" s="1">
        <v>27006617</v>
      </c>
      <c r="C307" s="2">
        <v>34</v>
      </c>
      <c r="D307" s="2">
        <v>8</v>
      </c>
      <c r="E307" s="1">
        <v>66</v>
      </c>
      <c r="F307" s="1" t="s">
        <v>5</v>
      </c>
      <c r="S307"/>
      <c r="T307" s="6">
        <v>20159771</v>
      </c>
      <c r="U307" s="7">
        <f>ROUND(T307,-6)</f>
        <v>20000000</v>
      </c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8"/>
      <c r="AI307" s="6">
        <v>100</v>
      </c>
      <c r="AJ307" s="7">
        <f t="shared" si="71"/>
        <v>100</v>
      </c>
      <c r="AK307" s="7"/>
      <c r="AL307" s="7"/>
      <c r="AM307" s="7"/>
      <c r="AN307" s="7"/>
      <c r="AO307" s="7"/>
      <c r="AP307" s="7"/>
      <c r="AQ307" s="7"/>
      <c r="AR307" s="7"/>
      <c r="AS307" s="7"/>
      <c r="AT307" s="8"/>
      <c r="AV307" s="6">
        <v>62</v>
      </c>
      <c r="AW307" s="7">
        <f t="shared" si="72"/>
        <v>60</v>
      </c>
      <c r="AX307" s="7"/>
      <c r="AY307" s="7"/>
      <c r="AZ307" s="7"/>
      <c r="BA307" s="7"/>
      <c r="BB307" s="7"/>
      <c r="BC307" s="7"/>
      <c r="BD307" s="7"/>
      <c r="BE307" s="7"/>
      <c r="BF307" s="7"/>
      <c r="BG307" s="8"/>
      <c r="BI307" s="6"/>
      <c r="BJ307" s="7">
        <v>53</v>
      </c>
      <c r="BK307" s="7">
        <f t="shared" si="73"/>
        <v>50</v>
      </c>
      <c r="BL307" s="7"/>
      <c r="BM307" s="7"/>
      <c r="BN307" s="7"/>
      <c r="BO307" s="7"/>
      <c r="BP307" s="7"/>
      <c r="BQ307" s="7"/>
      <c r="BR307" s="7"/>
      <c r="BS307" s="7"/>
      <c r="BT307" s="7"/>
      <c r="BU307" s="8"/>
    </row>
    <row r="308" spans="1:73" x14ac:dyDescent="0.25">
      <c r="A308" s="1" t="s">
        <v>31</v>
      </c>
      <c r="B308" s="1">
        <v>2862489</v>
      </c>
      <c r="C308" s="2">
        <v>70</v>
      </c>
      <c r="D308" s="2">
        <v>9</v>
      </c>
      <c r="E308" s="1">
        <v>51</v>
      </c>
      <c r="F308" s="1" t="s">
        <v>8</v>
      </c>
      <c r="S308"/>
      <c r="T308" s="6">
        <v>20253403</v>
      </c>
      <c r="U308" s="7">
        <f>ROUND(T308,-6)</f>
        <v>20000000</v>
      </c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8"/>
      <c r="AI308" s="6">
        <v>87</v>
      </c>
      <c r="AJ308" s="7">
        <f t="shared" si="71"/>
        <v>90</v>
      </c>
      <c r="AK308" s="7"/>
      <c r="AL308" s="7"/>
      <c r="AM308" s="7"/>
      <c r="AN308" s="7"/>
      <c r="AO308" s="7"/>
      <c r="AP308" s="7"/>
      <c r="AQ308" s="7"/>
      <c r="AR308" s="7"/>
      <c r="AS308" s="7"/>
      <c r="AT308" s="8"/>
      <c r="AV308" s="6">
        <v>64</v>
      </c>
      <c r="AW308" s="7">
        <f t="shared" si="72"/>
        <v>60</v>
      </c>
      <c r="AX308" s="7"/>
      <c r="AY308" s="7"/>
      <c r="AZ308" s="7"/>
      <c r="BA308" s="7"/>
      <c r="BB308" s="7"/>
      <c r="BC308" s="7"/>
      <c r="BD308" s="7"/>
      <c r="BE308" s="7"/>
      <c r="BF308" s="7"/>
      <c r="BG308" s="8"/>
      <c r="BI308" s="6"/>
      <c r="BJ308" s="7">
        <v>130</v>
      </c>
      <c r="BK308" s="7">
        <f t="shared" si="73"/>
        <v>130</v>
      </c>
      <c r="BL308" s="7"/>
      <c r="BM308" s="7"/>
      <c r="BN308" s="7"/>
      <c r="BO308" s="7"/>
      <c r="BP308" s="7"/>
      <c r="BQ308" s="7"/>
      <c r="BR308" s="7"/>
      <c r="BS308" s="7"/>
      <c r="BT308" s="7"/>
      <c r="BU308" s="8"/>
    </row>
    <row r="309" spans="1:73" x14ac:dyDescent="0.25">
      <c r="A309" s="1" t="s">
        <v>30</v>
      </c>
      <c r="B309" s="1">
        <v>10833527</v>
      </c>
      <c r="C309" s="2">
        <v>88</v>
      </c>
      <c r="D309" s="2">
        <v>32</v>
      </c>
      <c r="E309" s="1">
        <v>129</v>
      </c>
      <c r="F309" s="1" t="s">
        <v>5</v>
      </c>
      <c r="S309"/>
      <c r="T309" s="6">
        <v>20305491</v>
      </c>
      <c r="U309" s="7">
        <f>ROUND(T309,-6)</f>
        <v>20000000</v>
      </c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8"/>
      <c r="AI309" s="6">
        <v>88</v>
      </c>
      <c r="AJ309" s="7">
        <f t="shared" si="71"/>
        <v>90</v>
      </c>
      <c r="AK309" s="7"/>
      <c r="AL309" s="7"/>
      <c r="AM309" s="7"/>
      <c r="AN309" s="7"/>
      <c r="AO309" s="7"/>
      <c r="AP309" s="7"/>
      <c r="AQ309" s="7"/>
      <c r="AR309" s="7"/>
      <c r="AS309" s="7"/>
      <c r="AT309" s="8"/>
      <c r="AV309" s="6">
        <v>86</v>
      </c>
      <c r="AW309" s="7">
        <f t="shared" si="72"/>
        <v>90</v>
      </c>
      <c r="AX309" s="7"/>
      <c r="AY309" s="7"/>
      <c r="AZ309" s="7"/>
      <c r="BA309" s="7"/>
      <c r="BB309" s="7"/>
      <c r="BC309" s="7"/>
      <c r="BD309" s="7"/>
      <c r="BE309" s="7"/>
      <c r="BF309" s="7"/>
      <c r="BG309" s="8"/>
      <c r="BI309" s="6"/>
      <c r="BJ309" s="7">
        <v>41</v>
      </c>
      <c r="BK309" s="7">
        <f t="shared" si="73"/>
        <v>40</v>
      </c>
      <c r="BL309" s="7"/>
      <c r="BM309" s="7"/>
      <c r="BN309" s="7"/>
      <c r="BO309" s="7"/>
      <c r="BP309" s="7"/>
      <c r="BQ309" s="7"/>
      <c r="BR309" s="7"/>
      <c r="BS309" s="7"/>
      <c r="BT309" s="7"/>
      <c r="BU309" s="8"/>
    </row>
    <row r="310" spans="1:73" x14ac:dyDescent="0.25">
      <c r="A310" s="1" t="s">
        <v>34</v>
      </c>
      <c r="B310" s="1">
        <v>18334795</v>
      </c>
      <c r="C310" s="2">
        <v>68</v>
      </c>
      <c r="D310" s="2">
        <v>3</v>
      </c>
      <c r="E310" s="1">
        <v>146</v>
      </c>
      <c r="F310" s="1" t="s">
        <v>8</v>
      </c>
      <c r="S310"/>
      <c r="T310" s="6">
        <v>20510794</v>
      </c>
      <c r="U310" s="7">
        <f>ROUND(T310,-6)</f>
        <v>21000000</v>
      </c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8"/>
      <c r="AI310" s="6">
        <v>57</v>
      </c>
      <c r="AJ310" s="7">
        <f t="shared" si="71"/>
        <v>60</v>
      </c>
      <c r="AK310" s="7"/>
      <c r="AL310" s="7"/>
      <c r="AM310" s="7"/>
      <c r="AN310" s="7"/>
      <c r="AO310" s="7"/>
      <c r="AP310" s="7"/>
      <c r="AQ310" s="7"/>
      <c r="AR310" s="7"/>
      <c r="AS310" s="7"/>
      <c r="AT310" s="8"/>
      <c r="AV310" s="6">
        <v>29</v>
      </c>
      <c r="AW310" s="7">
        <f t="shared" si="72"/>
        <v>30</v>
      </c>
      <c r="AX310" s="7"/>
      <c r="AY310" s="7"/>
      <c r="AZ310" s="7"/>
      <c r="BA310" s="7"/>
      <c r="BB310" s="7"/>
      <c r="BC310" s="7"/>
      <c r="BD310" s="7"/>
      <c r="BE310" s="7"/>
      <c r="BF310" s="7"/>
      <c r="BG310" s="8"/>
      <c r="BI310" s="6"/>
      <c r="BJ310" s="7">
        <v>66</v>
      </c>
      <c r="BK310" s="7">
        <f t="shared" si="73"/>
        <v>70</v>
      </c>
      <c r="BL310" s="7"/>
      <c r="BM310" s="7"/>
      <c r="BN310" s="7"/>
      <c r="BO310" s="7"/>
      <c r="BP310" s="7"/>
      <c r="BQ310" s="7"/>
      <c r="BR310" s="7"/>
      <c r="BS310" s="7"/>
      <c r="BT310" s="7"/>
      <c r="BU310" s="8"/>
    </row>
    <row r="311" spans="1:73" x14ac:dyDescent="0.25">
      <c r="A311" s="1" t="s">
        <v>27</v>
      </c>
      <c r="B311" s="1">
        <v>25015626</v>
      </c>
      <c r="C311" s="2">
        <v>96</v>
      </c>
      <c r="D311" s="2">
        <v>11</v>
      </c>
      <c r="E311" s="1">
        <v>117</v>
      </c>
      <c r="F311" s="1" t="s">
        <v>8</v>
      </c>
      <c r="S311"/>
      <c r="T311" s="6">
        <v>20669604</v>
      </c>
      <c r="U311" s="7">
        <f>ROUND(T311,-6)</f>
        <v>21000000</v>
      </c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8"/>
      <c r="AI311" s="6">
        <v>34</v>
      </c>
      <c r="AJ311" s="7">
        <f t="shared" si="71"/>
        <v>30</v>
      </c>
      <c r="AK311" s="7"/>
      <c r="AL311" s="7"/>
      <c r="AM311" s="7"/>
      <c r="AN311" s="7"/>
      <c r="AO311" s="7"/>
      <c r="AP311" s="7"/>
      <c r="AQ311" s="7"/>
      <c r="AR311" s="7"/>
      <c r="AS311" s="7"/>
      <c r="AT311" s="8"/>
      <c r="AV311" s="6">
        <v>8</v>
      </c>
      <c r="AW311" s="7">
        <f t="shared" si="72"/>
        <v>10</v>
      </c>
      <c r="AX311" s="7"/>
      <c r="AY311" s="7"/>
      <c r="AZ311" s="7"/>
      <c r="BA311" s="7"/>
      <c r="BB311" s="7"/>
      <c r="BC311" s="7"/>
      <c r="BD311" s="7"/>
      <c r="BE311" s="7"/>
      <c r="BF311" s="7"/>
      <c r="BG311" s="8"/>
      <c r="BI311" s="6"/>
      <c r="BJ311" s="7">
        <v>66</v>
      </c>
      <c r="BK311" s="7">
        <f t="shared" si="73"/>
        <v>70</v>
      </c>
      <c r="BL311" s="7"/>
      <c r="BM311" s="7"/>
      <c r="BN311" s="7"/>
      <c r="BO311" s="7"/>
      <c r="BP311" s="7"/>
      <c r="BQ311" s="7"/>
      <c r="BR311" s="7"/>
      <c r="BS311" s="7"/>
      <c r="BT311" s="7"/>
      <c r="BU311" s="8"/>
    </row>
    <row r="312" spans="1:73" x14ac:dyDescent="0.25">
      <c r="A312" s="1" t="s">
        <v>11</v>
      </c>
      <c r="B312" s="1">
        <v>14260361</v>
      </c>
      <c r="C312" s="2">
        <v>43</v>
      </c>
      <c r="D312" s="2">
        <v>11</v>
      </c>
      <c r="E312" s="1">
        <v>52</v>
      </c>
      <c r="F312" s="1" t="s">
        <v>5</v>
      </c>
      <c r="S312"/>
      <c r="T312" s="6">
        <v>20736171</v>
      </c>
      <c r="U312" s="7">
        <f>ROUND(T312,-6)</f>
        <v>21000000</v>
      </c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8"/>
      <c r="AI312" s="6">
        <v>70</v>
      </c>
      <c r="AJ312" s="7">
        <f t="shared" si="71"/>
        <v>70</v>
      </c>
      <c r="AK312" s="7"/>
      <c r="AL312" s="7"/>
      <c r="AM312" s="7"/>
      <c r="AN312" s="7"/>
      <c r="AO312" s="7"/>
      <c r="AP312" s="7"/>
      <c r="AQ312" s="7"/>
      <c r="AR312" s="7"/>
      <c r="AS312" s="7"/>
      <c r="AT312" s="8"/>
      <c r="AV312" s="6">
        <v>9</v>
      </c>
      <c r="AW312" s="7">
        <f t="shared" si="72"/>
        <v>10</v>
      </c>
      <c r="AX312" s="7"/>
      <c r="AY312" s="7"/>
      <c r="AZ312" s="7"/>
      <c r="BA312" s="7"/>
      <c r="BB312" s="7"/>
      <c r="BC312" s="7"/>
      <c r="BD312" s="7"/>
      <c r="BE312" s="7"/>
      <c r="BF312" s="7"/>
      <c r="BG312" s="8"/>
      <c r="BI312" s="6"/>
      <c r="BJ312" s="7">
        <v>51</v>
      </c>
      <c r="BK312" s="7">
        <f t="shared" si="73"/>
        <v>50</v>
      </c>
      <c r="BL312" s="7"/>
      <c r="BM312" s="7"/>
      <c r="BN312" s="7"/>
      <c r="BO312" s="7"/>
      <c r="BP312" s="7"/>
      <c r="BQ312" s="7"/>
      <c r="BR312" s="7"/>
      <c r="BS312" s="7"/>
      <c r="BT312" s="7"/>
      <c r="BU312" s="8"/>
    </row>
    <row r="313" spans="1:73" x14ac:dyDescent="0.25">
      <c r="A313" s="1" t="s">
        <v>32</v>
      </c>
      <c r="B313" s="1">
        <v>13549829</v>
      </c>
      <c r="C313" s="2">
        <v>82</v>
      </c>
      <c r="D313" s="2">
        <v>54</v>
      </c>
      <c r="E313" s="1">
        <v>135</v>
      </c>
      <c r="F313" s="1" t="s">
        <v>8</v>
      </c>
      <c r="S313"/>
      <c r="T313" s="6">
        <v>20754021</v>
      </c>
      <c r="U313" s="7">
        <f>ROUND(T313,-6)</f>
        <v>21000000</v>
      </c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8"/>
      <c r="AI313" s="6">
        <v>88</v>
      </c>
      <c r="AJ313" s="7">
        <f t="shared" si="71"/>
        <v>90</v>
      </c>
      <c r="AK313" s="7"/>
      <c r="AL313" s="7"/>
      <c r="AM313" s="7"/>
      <c r="AN313" s="7"/>
      <c r="AO313" s="7"/>
      <c r="AP313" s="7"/>
      <c r="AQ313" s="7"/>
      <c r="AR313" s="7"/>
      <c r="AS313" s="7"/>
      <c r="AT313" s="8"/>
      <c r="AV313" s="6">
        <v>32</v>
      </c>
      <c r="AW313" s="7">
        <f t="shared" si="72"/>
        <v>30</v>
      </c>
      <c r="AX313" s="7"/>
      <c r="AY313" s="7"/>
      <c r="AZ313" s="7"/>
      <c r="BA313" s="7"/>
      <c r="BB313" s="7"/>
      <c r="BC313" s="7"/>
      <c r="BD313" s="7"/>
      <c r="BE313" s="7"/>
      <c r="BF313" s="7"/>
      <c r="BG313" s="8"/>
      <c r="BI313" s="6"/>
      <c r="BJ313" s="7">
        <v>129</v>
      </c>
      <c r="BK313" s="7">
        <f t="shared" si="73"/>
        <v>130</v>
      </c>
      <c r="BL313" s="7"/>
      <c r="BM313" s="7"/>
      <c r="BN313" s="7"/>
      <c r="BO313" s="7"/>
      <c r="BP313" s="7"/>
      <c r="BQ313" s="7"/>
      <c r="BR313" s="7"/>
      <c r="BS313" s="7"/>
      <c r="BT313" s="7"/>
      <c r="BU313" s="8"/>
    </row>
    <row r="314" spans="1:73" x14ac:dyDescent="0.25">
      <c r="A314" s="1" t="s">
        <v>39</v>
      </c>
      <c r="B314" s="1">
        <v>8647734</v>
      </c>
      <c r="C314" s="2">
        <v>98</v>
      </c>
      <c r="D314" s="2">
        <v>7</v>
      </c>
      <c r="E314" s="1">
        <v>146</v>
      </c>
      <c r="F314" s="1" t="s">
        <v>5</v>
      </c>
      <c r="S314"/>
      <c r="T314" s="6">
        <v>20778242</v>
      </c>
      <c r="U314" s="7">
        <f>ROUND(T314,-6)</f>
        <v>21000000</v>
      </c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8"/>
      <c r="AI314" s="6">
        <v>68</v>
      </c>
      <c r="AJ314" s="7">
        <f t="shared" si="71"/>
        <v>70</v>
      </c>
      <c r="AK314" s="7"/>
      <c r="AL314" s="7"/>
      <c r="AM314" s="7"/>
      <c r="AN314" s="7"/>
      <c r="AO314" s="7"/>
      <c r="AP314" s="7"/>
      <c r="AQ314" s="7"/>
      <c r="AR314" s="7"/>
      <c r="AS314" s="7"/>
      <c r="AT314" s="8"/>
      <c r="AV314" s="6">
        <v>3</v>
      </c>
      <c r="AW314" s="7">
        <f t="shared" si="72"/>
        <v>0</v>
      </c>
      <c r="AX314" s="7"/>
      <c r="AY314" s="7"/>
      <c r="AZ314" s="7"/>
      <c r="BA314" s="7"/>
      <c r="BB314" s="7"/>
      <c r="BC314" s="7"/>
      <c r="BD314" s="7"/>
      <c r="BE314" s="7"/>
      <c r="BF314" s="7"/>
      <c r="BG314" s="8"/>
      <c r="BI314" s="6"/>
      <c r="BJ314" s="7">
        <v>146</v>
      </c>
      <c r="BK314" s="7">
        <f t="shared" si="73"/>
        <v>150</v>
      </c>
      <c r="BL314" s="7"/>
      <c r="BM314" s="7"/>
      <c r="BN314" s="7"/>
      <c r="BO314" s="7"/>
      <c r="BP314" s="7"/>
      <c r="BQ314" s="7"/>
      <c r="BR314" s="7"/>
      <c r="BS314" s="7"/>
      <c r="BT314" s="7"/>
      <c r="BU314" s="8"/>
    </row>
    <row r="315" spans="1:73" x14ac:dyDescent="0.25">
      <c r="A315" s="1" t="s">
        <v>35</v>
      </c>
      <c r="B315" s="1">
        <v>23310950</v>
      </c>
      <c r="C315" s="2">
        <v>96</v>
      </c>
      <c r="D315" s="2">
        <v>1</v>
      </c>
      <c r="E315" s="1">
        <v>72</v>
      </c>
      <c r="F315" s="1" t="s">
        <v>8</v>
      </c>
      <c r="S315"/>
      <c r="T315" s="6">
        <v>20778674</v>
      </c>
      <c r="U315" s="7">
        <f>ROUND(T315,-6)</f>
        <v>21000000</v>
      </c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8"/>
      <c r="AI315" s="6">
        <v>96</v>
      </c>
      <c r="AJ315" s="7">
        <f t="shared" si="71"/>
        <v>100</v>
      </c>
      <c r="AK315" s="7"/>
      <c r="AL315" s="7"/>
      <c r="AM315" s="7"/>
      <c r="AN315" s="7"/>
      <c r="AO315" s="7"/>
      <c r="AP315" s="7"/>
      <c r="AQ315" s="7"/>
      <c r="AR315" s="7"/>
      <c r="AS315" s="7"/>
      <c r="AT315" s="8"/>
      <c r="AV315" s="6">
        <v>11</v>
      </c>
      <c r="AW315" s="7">
        <f t="shared" si="72"/>
        <v>10</v>
      </c>
      <c r="AX315" s="7"/>
      <c r="AY315" s="7"/>
      <c r="AZ315" s="7"/>
      <c r="BA315" s="7"/>
      <c r="BB315" s="7"/>
      <c r="BC315" s="7"/>
      <c r="BD315" s="7"/>
      <c r="BE315" s="7"/>
      <c r="BF315" s="7"/>
      <c r="BG315" s="8"/>
      <c r="BI315" s="6"/>
      <c r="BJ315" s="7">
        <v>117</v>
      </c>
      <c r="BK315" s="7">
        <f t="shared" si="73"/>
        <v>120</v>
      </c>
      <c r="BL315" s="7"/>
      <c r="BM315" s="7"/>
      <c r="BN315" s="7"/>
      <c r="BO315" s="7"/>
      <c r="BP315" s="7"/>
      <c r="BQ315" s="7"/>
      <c r="BR315" s="7"/>
      <c r="BS315" s="7"/>
      <c r="BT315" s="7"/>
      <c r="BU315" s="8"/>
    </row>
    <row r="316" spans="1:73" x14ac:dyDescent="0.25">
      <c r="A316" s="1" t="s">
        <v>9</v>
      </c>
      <c r="B316" s="1">
        <v>26756583</v>
      </c>
      <c r="C316" s="2">
        <v>52</v>
      </c>
      <c r="D316" s="2">
        <v>6</v>
      </c>
      <c r="E316" s="1">
        <v>75</v>
      </c>
      <c r="F316" s="1" t="s">
        <v>8</v>
      </c>
      <c r="S316"/>
      <c r="T316" s="6">
        <v>20903201</v>
      </c>
      <c r="U316" s="7">
        <f>ROUND(T316,-6)</f>
        <v>21000000</v>
      </c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8"/>
      <c r="AI316" s="6">
        <v>43</v>
      </c>
      <c r="AJ316" s="7">
        <f t="shared" si="71"/>
        <v>40</v>
      </c>
      <c r="AK316" s="7"/>
      <c r="AL316" s="7"/>
      <c r="AM316" s="7"/>
      <c r="AN316" s="7"/>
      <c r="AO316" s="7"/>
      <c r="AP316" s="7"/>
      <c r="AQ316" s="7"/>
      <c r="AR316" s="7"/>
      <c r="AS316" s="7"/>
      <c r="AT316" s="8"/>
      <c r="AV316" s="6">
        <v>11</v>
      </c>
      <c r="AW316" s="7">
        <f t="shared" si="72"/>
        <v>10</v>
      </c>
      <c r="AX316" s="7"/>
      <c r="AY316" s="7"/>
      <c r="AZ316" s="7"/>
      <c r="BA316" s="7"/>
      <c r="BB316" s="7"/>
      <c r="BC316" s="7"/>
      <c r="BD316" s="7"/>
      <c r="BE316" s="7"/>
      <c r="BF316" s="7"/>
      <c r="BG316" s="8"/>
      <c r="BI316" s="6"/>
      <c r="BJ316" s="7">
        <v>52</v>
      </c>
      <c r="BK316" s="7">
        <f t="shared" si="73"/>
        <v>50</v>
      </c>
      <c r="BL316" s="7"/>
      <c r="BM316" s="7"/>
      <c r="BN316" s="7"/>
      <c r="BO316" s="7"/>
      <c r="BP316" s="7"/>
      <c r="BQ316" s="7"/>
      <c r="BR316" s="7"/>
      <c r="BS316" s="7"/>
      <c r="BT316" s="7"/>
      <c r="BU316" s="8"/>
    </row>
    <row r="317" spans="1:73" x14ac:dyDescent="0.25">
      <c r="A317" s="1" t="s">
        <v>21</v>
      </c>
      <c r="B317" s="1">
        <v>14846316</v>
      </c>
      <c r="C317" s="2">
        <v>53</v>
      </c>
      <c r="D317" s="2">
        <v>44</v>
      </c>
      <c r="E317" s="1">
        <v>70</v>
      </c>
      <c r="F317" s="1" t="s">
        <v>5</v>
      </c>
      <c r="S317"/>
      <c r="T317" s="6">
        <v>21024175</v>
      </c>
      <c r="U317" s="7">
        <f>ROUND(T317,-6)</f>
        <v>21000000</v>
      </c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8"/>
      <c r="AI317" s="6">
        <v>82</v>
      </c>
      <c r="AJ317" s="7">
        <f t="shared" si="71"/>
        <v>80</v>
      </c>
      <c r="AK317" s="7"/>
      <c r="AL317" s="7"/>
      <c r="AM317" s="7"/>
      <c r="AN317" s="7"/>
      <c r="AO317" s="7"/>
      <c r="AP317" s="7"/>
      <c r="AQ317" s="7"/>
      <c r="AR317" s="7"/>
      <c r="AS317" s="7"/>
      <c r="AT317" s="8"/>
      <c r="AV317" s="6">
        <v>54</v>
      </c>
      <c r="AW317" s="7">
        <f t="shared" si="72"/>
        <v>50</v>
      </c>
      <c r="AX317" s="7"/>
      <c r="AY317" s="7"/>
      <c r="AZ317" s="7"/>
      <c r="BA317" s="7"/>
      <c r="BB317" s="7"/>
      <c r="BC317" s="7"/>
      <c r="BD317" s="7"/>
      <c r="BE317" s="7"/>
      <c r="BF317" s="7"/>
      <c r="BG317" s="8"/>
      <c r="BI317" s="6"/>
      <c r="BJ317" s="7">
        <v>135</v>
      </c>
      <c r="BK317" s="7">
        <f t="shared" si="73"/>
        <v>140</v>
      </c>
      <c r="BL317" s="7"/>
      <c r="BM317" s="7"/>
      <c r="BN317" s="7"/>
      <c r="BO317" s="7"/>
      <c r="BP317" s="7"/>
      <c r="BQ317" s="7"/>
      <c r="BR317" s="7"/>
      <c r="BS317" s="7"/>
      <c r="BT317" s="7"/>
      <c r="BU317" s="8"/>
    </row>
    <row r="318" spans="1:73" x14ac:dyDescent="0.25">
      <c r="A318" s="1" t="s">
        <v>19</v>
      </c>
      <c r="B318" s="1">
        <v>28090363</v>
      </c>
      <c r="C318" s="2">
        <v>78</v>
      </c>
      <c r="D318" s="2">
        <v>77</v>
      </c>
      <c r="E318" s="1">
        <v>144</v>
      </c>
      <c r="F318" s="1" t="s">
        <v>8</v>
      </c>
      <c r="S318"/>
      <c r="T318" s="6">
        <v>21120058</v>
      </c>
      <c r="U318" s="7">
        <f>ROUND(T318,-6)</f>
        <v>21000000</v>
      </c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8"/>
      <c r="AI318" s="6">
        <v>98</v>
      </c>
      <c r="AJ318" s="7">
        <f t="shared" si="71"/>
        <v>100</v>
      </c>
      <c r="AK318" s="7"/>
      <c r="AL318" s="7"/>
      <c r="AM318" s="7"/>
      <c r="AN318" s="7"/>
      <c r="AO318" s="7"/>
      <c r="AP318" s="7"/>
      <c r="AQ318" s="7"/>
      <c r="AR318" s="7"/>
      <c r="AS318" s="7"/>
      <c r="AT318" s="8"/>
      <c r="AV318" s="6">
        <v>7</v>
      </c>
      <c r="AW318" s="7">
        <f t="shared" si="72"/>
        <v>10</v>
      </c>
      <c r="AX318" s="7"/>
      <c r="AY318" s="7"/>
      <c r="AZ318" s="7"/>
      <c r="BA318" s="7"/>
      <c r="BB318" s="7"/>
      <c r="BC318" s="7"/>
      <c r="BD318" s="7"/>
      <c r="BE318" s="7"/>
      <c r="BF318" s="7"/>
      <c r="BG318" s="8"/>
      <c r="BI318" s="6"/>
      <c r="BJ318" s="7">
        <v>146</v>
      </c>
      <c r="BK318" s="7">
        <f t="shared" si="73"/>
        <v>150</v>
      </c>
      <c r="BL318" s="7"/>
      <c r="BM318" s="7"/>
      <c r="BN318" s="7"/>
      <c r="BO318" s="7"/>
      <c r="BP318" s="7"/>
      <c r="BQ318" s="7"/>
      <c r="BR318" s="7"/>
      <c r="BS318" s="7"/>
      <c r="BT318" s="7"/>
      <c r="BU318" s="8"/>
    </row>
    <row r="319" spans="1:73" x14ac:dyDescent="0.25">
      <c r="A319" s="1" t="s">
        <v>4</v>
      </c>
      <c r="B319" s="1">
        <v>8404060</v>
      </c>
      <c r="C319" s="2">
        <v>55</v>
      </c>
      <c r="D319" s="2">
        <v>1</v>
      </c>
      <c r="E319" s="1">
        <v>83</v>
      </c>
      <c r="F319" s="1" t="s">
        <v>8</v>
      </c>
      <c r="S319"/>
      <c r="T319" s="6">
        <v>21283583</v>
      </c>
      <c r="U319" s="7">
        <f>ROUND(T319,-6)</f>
        <v>21000000</v>
      </c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8"/>
      <c r="AI319" s="6">
        <v>96</v>
      </c>
      <c r="AJ319" s="7">
        <f t="shared" si="71"/>
        <v>100</v>
      </c>
      <c r="AK319" s="7"/>
      <c r="AL319" s="7"/>
      <c r="AM319" s="7"/>
      <c r="AN319" s="7"/>
      <c r="AO319" s="7"/>
      <c r="AP319" s="7"/>
      <c r="AQ319" s="7"/>
      <c r="AR319" s="7"/>
      <c r="AS319" s="7"/>
      <c r="AT319" s="8"/>
      <c r="AV319" s="6">
        <v>1</v>
      </c>
      <c r="AW319" s="7">
        <f t="shared" si="72"/>
        <v>0</v>
      </c>
      <c r="AX319" s="7"/>
      <c r="AY319" s="7"/>
      <c r="AZ319" s="7"/>
      <c r="BA319" s="7"/>
      <c r="BB319" s="7"/>
      <c r="BC319" s="7"/>
      <c r="BD319" s="7"/>
      <c r="BE319" s="7"/>
      <c r="BF319" s="7"/>
      <c r="BG319" s="8"/>
      <c r="BI319" s="6"/>
      <c r="BJ319" s="7">
        <v>72</v>
      </c>
      <c r="BK319" s="7">
        <f t="shared" si="73"/>
        <v>70</v>
      </c>
      <c r="BL319" s="7"/>
      <c r="BM319" s="7"/>
      <c r="BN319" s="7"/>
      <c r="BO319" s="7"/>
      <c r="BP319" s="7"/>
      <c r="BQ319" s="7"/>
      <c r="BR319" s="7"/>
      <c r="BS319" s="7"/>
      <c r="BT319" s="7"/>
      <c r="BU319" s="8"/>
    </row>
    <row r="320" spans="1:73" x14ac:dyDescent="0.25">
      <c r="A320" s="1" t="s">
        <v>37</v>
      </c>
      <c r="B320" s="1">
        <v>24016909</v>
      </c>
      <c r="C320" s="2">
        <v>84</v>
      </c>
      <c r="D320" s="2">
        <v>8</v>
      </c>
      <c r="E320" s="1">
        <v>117</v>
      </c>
      <c r="F320" s="1" t="s">
        <v>5</v>
      </c>
      <c r="S320"/>
      <c r="T320" s="6">
        <v>21295471</v>
      </c>
      <c r="U320" s="7">
        <f>ROUND(T320,-6)</f>
        <v>21000000</v>
      </c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8"/>
      <c r="AI320" s="6">
        <v>52</v>
      </c>
      <c r="AJ320" s="7">
        <f t="shared" si="71"/>
        <v>50</v>
      </c>
      <c r="AK320" s="7"/>
      <c r="AL320" s="7"/>
      <c r="AM320" s="7"/>
      <c r="AN320" s="7"/>
      <c r="AO320" s="7"/>
      <c r="AP320" s="7"/>
      <c r="AQ320" s="7"/>
      <c r="AR320" s="7"/>
      <c r="AS320" s="7"/>
      <c r="AT320" s="8"/>
      <c r="AV320" s="6">
        <v>6</v>
      </c>
      <c r="AW320" s="7">
        <f t="shared" si="72"/>
        <v>10</v>
      </c>
      <c r="AX320" s="7"/>
      <c r="AY320" s="7"/>
      <c r="AZ320" s="7"/>
      <c r="BA320" s="7"/>
      <c r="BB320" s="7"/>
      <c r="BC320" s="7"/>
      <c r="BD320" s="7"/>
      <c r="BE320" s="7"/>
      <c r="BF320" s="7"/>
      <c r="BG320" s="8"/>
      <c r="BI320" s="6"/>
      <c r="BJ320" s="7">
        <v>75</v>
      </c>
      <c r="BK320" s="7">
        <f t="shared" si="73"/>
        <v>80</v>
      </c>
      <c r="BL320" s="7"/>
      <c r="BM320" s="7"/>
      <c r="BN320" s="7"/>
      <c r="BO320" s="7"/>
      <c r="BP320" s="7"/>
      <c r="BQ320" s="7"/>
      <c r="BR320" s="7"/>
      <c r="BS320" s="7"/>
      <c r="BT320" s="7"/>
      <c r="BU320" s="8"/>
    </row>
    <row r="321" spans="1:73" x14ac:dyDescent="0.25">
      <c r="A321" s="1" t="s">
        <v>14</v>
      </c>
      <c r="B321" s="1">
        <v>28330125</v>
      </c>
      <c r="C321" s="2">
        <v>44</v>
      </c>
      <c r="D321" s="2">
        <v>42</v>
      </c>
      <c r="E321" s="1">
        <v>62</v>
      </c>
      <c r="F321" s="1" t="s">
        <v>5</v>
      </c>
      <c r="S321"/>
      <c r="T321" s="6">
        <v>21301618</v>
      </c>
      <c r="U321" s="7">
        <f>ROUND(T321,-6)</f>
        <v>21000000</v>
      </c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8"/>
      <c r="AI321" s="6">
        <v>53</v>
      </c>
      <c r="AJ321" s="7">
        <f t="shared" si="71"/>
        <v>50</v>
      </c>
      <c r="AK321" s="7"/>
      <c r="AL321" s="7"/>
      <c r="AM321" s="7"/>
      <c r="AN321" s="7"/>
      <c r="AO321" s="7"/>
      <c r="AP321" s="7"/>
      <c r="AQ321" s="7"/>
      <c r="AR321" s="7"/>
      <c r="AS321" s="7"/>
      <c r="AT321" s="8"/>
      <c r="AV321" s="6">
        <v>44</v>
      </c>
      <c r="AW321" s="7">
        <f t="shared" si="72"/>
        <v>40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8"/>
      <c r="BI321" s="6"/>
      <c r="BJ321" s="7">
        <v>70</v>
      </c>
      <c r="BK321" s="7">
        <f t="shared" si="73"/>
        <v>70</v>
      </c>
      <c r="BL321" s="7"/>
      <c r="BM321" s="7"/>
      <c r="BN321" s="7"/>
      <c r="BO321" s="7"/>
      <c r="BP321" s="7"/>
      <c r="BQ321" s="7"/>
      <c r="BR321" s="7"/>
      <c r="BS321" s="7"/>
      <c r="BT321" s="7"/>
      <c r="BU321" s="8"/>
    </row>
    <row r="322" spans="1:73" x14ac:dyDescent="0.25">
      <c r="A322" s="1" t="s">
        <v>22</v>
      </c>
      <c r="B322" s="1">
        <v>15568105</v>
      </c>
      <c r="C322" s="2">
        <v>98</v>
      </c>
      <c r="D322" s="2">
        <v>71</v>
      </c>
      <c r="E322" s="1">
        <v>67</v>
      </c>
      <c r="F322" s="1" t="s">
        <v>8</v>
      </c>
      <c r="S322"/>
      <c r="T322" s="6">
        <v>21447007</v>
      </c>
      <c r="U322" s="7">
        <f>ROUND(T322,-6)</f>
        <v>21000000</v>
      </c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8"/>
      <c r="AI322" s="6">
        <v>78</v>
      </c>
      <c r="AJ322" s="7">
        <f t="shared" si="71"/>
        <v>80</v>
      </c>
      <c r="AK322" s="7"/>
      <c r="AL322" s="7"/>
      <c r="AM322" s="7"/>
      <c r="AN322" s="7"/>
      <c r="AO322" s="7"/>
      <c r="AP322" s="7"/>
      <c r="AQ322" s="7"/>
      <c r="AR322" s="7"/>
      <c r="AS322" s="7"/>
      <c r="AT322" s="8"/>
      <c r="AV322" s="6">
        <v>77</v>
      </c>
      <c r="AW322" s="7">
        <f t="shared" si="72"/>
        <v>80</v>
      </c>
      <c r="AX322" s="7"/>
      <c r="AY322" s="7"/>
      <c r="AZ322" s="7"/>
      <c r="BA322" s="7"/>
      <c r="BB322" s="7"/>
      <c r="BC322" s="7"/>
      <c r="BD322" s="7"/>
      <c r="BE322" s="7"/>
      <c r="BF322" s="7"/>
      <c r="BG322" s="8"/>
      <c r="BI322" s="6"/>
      <c r="BJ322" s="7">
        <v>144</v>
      </c>
      <c r="BK322" s="7">
        <f t="shared" si="73"/>
        <v>140</v>
      </c>
      <c r="BL322" s="7"/>
      <c r="BM322" s="7"/>
      <c r="BN322" s="7"/>
      <c r="BO322" s="7"/>
      <c r="BP322" s="7"/>
      <c r="BQ322" s="7"/>
      <c r="BR322" s="7"/>
      <c r="BS322" s="7"/>
      <c r="BT322" s="7"/>
      <c r="BU322" s="8"/>
    </row>
    <row r="323" spans="1:73" x14ac:dyDescent="0.25">
      <c r="A323" s="1" t="s">
        <v>10</v>
      </c>
      <c r="B323" s="1">
        <v>3178872</v>
      </c>
      <c r="C323" s="2">
        <v>37</v>
      </c>
      <c r="D323" s="2">
        <v>10</v>
      </c>
      <c r="E323" s="1">
        <v>56</v>
      </c>
      <c r="F323" s="1" t="s">
        <v>5</v>
      </c>
      <c r="S323"/>
      <c r="T323" s="6">
        <v>21467687</v>
      </c>
      <c r="U323" s="7">
        <f>ROUND(T323,-6)</f>
        <v>21000000</v>
      </c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8"/>
      <c r="AI323" s="6">
        <v>55</v>
      </c>
      <c r="AJ323" s="7">
        <f t="shared" si="71"/>
        <v>60</v>
      </c>
      <c r="AK323" s="7"/>
      <c r="AL323" s="7"/>
      <c r="AM323" s="7"/>
      <c r="AN323" s="7"/>
      <c r="AO323" s="7"/>
      <c r="AP323" s="7"/>
      <c r="AQ323" s="7"/>
      <c r="AR323" s="7"/>
      <c r="AS323" s="7"/>
      <c r="AT323" s="8"/>
      <c r="AV323" s="6">
        <v>1</v>
      </c>
      <c r="AW323" s="7">
        <f t="shared" si="72"/>
        <v>0</v>
      </c>
      <c r="AX323" s="7"/>
      <c r="AY323" s="7"/>
      <c r="AZ323" s="7"/>
      <c r="BA323" s="7"/>
      <c r="BB323" s="7"/>
      <c r="BC323" s="7"/>
      <c r="BD323" s="7"/>
      <c r="BE323" s="7"/>
      <c r="BF323" s="7"/>
      <c r="BG323" s="8"/>
      <c r="BI323" s="6"/>
      <c r="BJ323" s="7">
        <v>83</v>
      </c>
      <c r="BK323" s="7">
        <f t="shared" si="73"/>
        <v>80</v>
      </c>
      <c r="BL323" s="7"/>
      <c r="BM323" s="7"/>
      <c r="BN323" s="7"/>
      <c r="BO323" s="7"/>
      <c r="BP323" s="7"/>
      <c r="BQ323" s="7"/>
      <c r="BR323" s="7"/>
      <c r="BS323" s="7"/>
      <c r="BT323" s="7"/>
      <c r="BU323" s="8"/>
    </row>
    <row r="324" spans="1:73" x14ac:dyDescent="0.25">
      <c r="A324" s="1" t="s">
        <v>14</v>
      </c>
      <c r="B324" s="1">
        <v>27748328</v>
      </c>
      <c r="C324" s="2">
        <v>33</v>
      </c>
      <c r="D324" s="2">
        <v>14</v>
      </c>
      <c r="E324" s="1">
        <v>149</v>
      </c>
      <c r="F324" s="1" t="s">
        <v>5</v>
      </c>
      <c r="S324"/>
      <c r="T324" s="6">
        <v>21492145</v>
      </c>
      <c r="U324" s="7">
        <f>ROUND(T324,-6)</f>
        <v>21000000</v>
      </c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8"/>
      <c r="AI324" s="6">
        <v>84</v>
      </c>
      <c r="AJ324" s="7">
        <f t="shared" si="71"/>
        <v>80</v>
      </c>
      <c r="AK324" s="7"/>
      <c r="AL324" s="7"/>
      <c r="AM324" s="7"/>
      <c r="AN324" s="7"/>
      <c r="AO324" s="7"/>
      <c r="AP324" s="7"/>
      <c r="AQ324" s="7"/>
      <c r="AR324" s="7"/>
      <c r="AS324" s="7"/>
      <c r="AT324" s="8"/>
      <c r="AV324" s="6">
        <v>8</v>
      </c>
      <c r="AW324" s="7">
        <f t="shared" si="72"/>
        <v>10</v>
      </c>
      <c r="AX324" s="7"/>
      <c r="AY324" s="7"/>
      <c r="AZ324" s="7"/>
      <c r="BA324" s="7"/>
      <c r="BB324" s="7"/>
      <c r="BC324" s="7"/>
      <c r="BD324" s="7"/>
      <c r="BE324" s="7"/>
      <c r="BF324" s="7"/>
      <c r="BG324" s="8"/>
      <c r="BI324" s="6"/>
      <c r="BJ324" s="7">
        <v>117</v>
      </c>
      <c r="BK324" s="7">
        <f t="shared" si="73"/>
        <v>120</v>
      </c>
      <c r="BL324" s="7"/>
      <c r="BM324" s="7"/>
      <c r="BN324" s="7"/>
      <c r="BO324" s="7"/>
      <c r="BP324" s="7"/>
      <c r="BQ324" s="7"/>
      <c r="BR324" s="7"/>
      <c r="BS324" s="7"/>
      <c r="BT324" s="7"/>
      <c r="BU324" s="8"/>
    </row>
    <row r="325" spans="1:73" x14ac:dyDescent="0.25">
      <c r="A325" s="1" t="s">
        <v>30</v>
      </c>
      <c r="B325" s="1">
        <v>29243856</v>
      </c>
      <c r="C325" s="2">
        <v>66</v>
      </c>
      <c r="D325" s="2">
        <v>10</v>
      </c>
      <c r="E325" s="1">
        <v>36</v>
      </c>
      <c r="F325" s="1" t="s">
        <v>8</v>
      </c>
      <c r="S325"/>
      <c r="T325" s="6">
        <v>21507626</v>
      </c>
      <c r="U325" s="7">
        <f>ROUND(T325,-6)</f>
        <v>22000000</v>
      </c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8"/>
      <c r="AI325" s="6">
        <v>44</v>
      </c>
      <c r="AJ325" s="7">
        <f t="shared" si="71"/>
        <v>40</v>
      </c>
      <c r="AK325" s="7"/>
      <c r="AL325" s="7"/>
      <c r="AM325" s="7"/>
      <c r="AN325" s="7"/>
      <c r="AO325" s="7"/>
      <c r="AP325" s="7"/>
      <c r="AQ325" s="7"/>
      <c r="AR325" s="7"/>
      <c r="AS325" s="7"/>
      <c r="AT325" s="8"/>
      <c r="AV325" s="6">
        <v>42</v>
      </c>
      <c r="AW325" s="7">
        <f t="shared" si="72"/>
        <v>40</v>
      </c>
      <c r="AX325" s="7"/>
      <c r="AY325" s="7"/>
      <c r="AZ325" s="7"/>
      <c r="BA325" s="7"/>
      <c r="BB325" s="7"/>
      <c r="BC325" s="7"/>
      <c r="BD325" s="7"/>
      <c r="BE325" s="7"/>
      <c r="BF325" s="7"/>
      <c r="BG325" s="8"/>
      <c r="BI325" s="6"/>
      <c r="BJ325" s="7">
        <v>62</v>
      </c>
      <c r="BK325" s="7">
        <f t="shared" si="73"/>
        <v>60</v>
      </c>
      <c r="BL325" s="7"/>
      <c r="BM325" s="7"/>
      <c r="BN325" s="7"/>
      <c r="BO325" s="7"/>
      <c r="BP325" s="7"/>
      <c r="BQ325" s="7"/>
      <c r="BR325" s="7"/>
      <c r="BS325" s="7"/>
      <c r="BT325" s="7"/>
      <c r="BU325" s="8"/>
    </row>
    <row r="326" spans="1:73" x14ac:dyDescent="0.25">
      <c r="A326" s="1" t="s">
        <v>18</v>
      </c>
      <c r="B326" s="1">
        <v>18099096</v>
      </c>
      <c r="C326" s="2">
        <v>81</v>
      </c>
      <c r="D326" s="2">
        <v>15</v>
      </c>
      <c r="E326" s="1">
        <v>77</v>
      </c>
      <c r="F326" s="1" t="s">
        <v>8</v>
      </c>
      <c r="S326"/>
      <c r="T326" s="6">
        <v>21584307</v>
      </c>
      <c r="U326" s="7">
        <f>ROUND(T326,-6)</f>
        <v>22000000</v>
      </c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8"/>
      <c r="AI326" s="6">
        <v>98</v>
      </c>
      <c r="AJ326" s="7">
        <f t="shared" si="71"/>
        <v>100</v>
      </c>
      <c r="AK326" s="7"/>
      <c r="AL326" s="7"/>
      <c r="AM326" s="7"/>
      <c r="AN326" s="7"/>
      <c r="AO326" s="7"/>
      <c r="AP326" s="7"/>
      <c r="AQ326" s="7"/>
      <c r="AR326" s="7"/>
      <c r="AS326" s="7"/>
      <c r="AT326" s="8"/>
      <c r="AV326" s="6">
        <v>71</v>
      </c>
      <c r="AW326" s="7">
        <f t="shared" si="72"/>
        <v>70</v>
      </c>
      <c r="AX326" s="7"/>
      <c r="AY326" s="7"/>
      <c r="AZ326" s="7"/>
      <c r="BA326" s="7"/>
      <c r="BB326" s="7"/>
      <c r="BC326" s="7"/>
      <c r="BD326" s="7"/>
      <c r="BE326" s="7"/>
      <c r="BF326" s="7"/>
      <c r="BG326" s="8"/>
      <c r="BI326" s="6"/>
      <c r="BJ326" s="7">
        <v>67</v>
      </c>
      <c r="BK326" s="7">
        <f t="shared" si="73"/>
        <v>70</v>
      </c>
      <c r="BL326" s="7"/>
      <c r="BM326" s="7"/>
      <c r="BN326" s="7"/>
      <c r="BO326" s="7"/>
      <c r="BP326" s="7"/>
      <c r="BQ326" s="7"/>
      <c r="BR326" s="7"/>
      <c r="BS326" s="7"/>
      <c r="BT326" s="7"/>
      <c r="BU326" s="8"/>
    </row>
    <row r="327" spans="1:73" x14ac:dyDescent="0.25">
      <c r="A327" s="1" t="s">
        <v>41</v>
      </c>
      <c r="B327" s="1">
        <v>4754807</v>
      </c>
      <c r="C327" s="2">
        <v>65</v>
      </c>
      <c r="D327" s="2">
        <v>5</v>
      </c>
      <c r="E327" s="1">
        <v>92</v>
      </c>
      <c r="F327" s="1" t="s">
        <v>8</v>
      </c>
      <c r="S327"/>
      <c r="T327" s="6">
        <v>21732634</v>
      </c>
      <c r="U327" s="7">
        <f>ROUND(T327,-6)</f>
        <v>22000000</v>
      </c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8"/>
      <c r="AI327" s="6">
        <v>37</v>
      </c>
      <c r="AJ327" s="7">
        <f t="shared" ref="AJ327:AJ390" si="74">ROUND(AI327,-1)</f>
        <v>40</v>
      </c>
      <c r="AK327" s="7"/>
      <c r="AL327" s="7"/>
      <c r="AM327" s="7"/>
      <c r="AN327" s="7"/>
      <c r="AO327" s="7"/>
      <c r="AP327" s="7"/>
      <c r="AQ327" s="7"/>
      <c r="AR327" s="7"/>
      <c r="AS327" s="7"/>
      <c r="AT327" s="8"/>
      <c r="AV327" s="6">
        <v>10</v>
      </c>
      <c r="AW327" s="7">
        <f t="shared" ref="AW327:AX390" si="75">ROUND(AV327,-1)</f>
        <v>10</v>
      </c>
      <c r="AX327" s="7"/>
      <c r="AY327" s="7"/>
      <c r="AZ327" s="7"/>
      <c r="BA327" s="7"/>
      <c r="BB327" s="7"/>
      <c r="BC327" s="7"/>
      <c r="BD327" s="7"/>
      <c r="BE327" s="7"/>
      <c r="BF327" s="7"/>
      <c r="BG327" s="8"/>
      <c r="BI327" s="6"/>
      <c r="BJ327" s="7">
        <v>56</v>
      </c>
      <c r="BK327" s="7">
        <f t="shared" ref="BK327:BL390" si="76">ROUND(BJ327,-1)</f>
        <v>60</v>
      </c>
      <c r="BL327" s="7"/>
      <c r="BM327" s="7"/>
      <c r="BN327" s="7"/>
      <c r="BO327" s="7"/>
      <c r="BP327" s="7"/>
      <c r="BQ327" s="7"/>
      <c r="BR327" s="7"/>
      <c r="BS327" s="7"/>
      <c r="BT327" s="7"/>
      <c r="BU327" s="8"/>
    </row>
    <row r="328" spans="1:73" x14ac:dyDescent="0.25">
      <c r="A328" s="1" t="s">
        <v>26</v>
      </c>
      <c r="B328" s="1">
        <v>2930613</v>
      </c>
      <c r="C328" s="2">
        <v>43</v>
      </c>
      <c r="D328" s="2">
        <v>36</v>
      </c>
      <c r="E328" s="1">
        <v>136</v>
      </c>
      <c r="F328" s="1" t="s">
        <v>8</v>
      </c>
      <c r="S328"/>
      <c r="T328" s="6">
        <v>21833091</v>
      </c>
      <c r="U328" s="7">
        <f>ROUND(T328,-6)</f>
        <v>22000000</v>
      </c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8"/>
      <c r="AI328" s="6">
        <v>33</v>
      </c>
      <c r="AJ328" s="7">
        <f t="shared" si="74"/>
        <v>30</v>
      </c>
      <c r="AK328" s="7"/>
      <c r="AL328" s="7"/>
      <c r="AM328" s="7"/>
      <c r="AN328" s="7"/>
      <c r="AO328" s="7"/>
      <c r="AP328" s="7"/>
      <c r="AQ328" s="7"/>
      <c r="AR328" s="7"/>
      <c r="AS328" s="7"/>
      <c r="AT328" s="8"/>
      <c r="AV328" s="6">
        <v>14</v>
      </c>
      <c r="AW328" s="7">
        <f t="shared" si="75"/>
        <v>10</v>
      </c>
      <c r="AX328" s="7"/>
      <c r="AY328" s="7"/>
      <c r="AZ328" s="7"/>
      <c r="BA328" s="7"/>
      <c r="BB328" s="7"/>
      <c r="BC328" s="7"/>
      <c r="BD328" s="7"/>
      <c r="BE328" s="7"/>
      <c r="BF328" s="7"/>
      <c r="BG328" s="8"/>
      <c r="BI328" s="6"/>
      <c r="BJ328" s="7">
        <v>149</v>
      </c>
      <c r="BK328" s="7">
        <f t="shared" si="76"/>
        <v>150</v>
      </c>
      <c r="BL328" s="7"/>
      <c r="BM328" s="7"/>
      <c r="BN328" s="7"/>
      <c r="BO328" s="7"/>
      <c r="BP328" s="7"/>
      <c r="BQ328" s="7"/>
      <c r="BR328" s="7"/>
      <c r="BS328" s="7"/>
      <c r="BT328" s="7"/>
      <c r="BU328" s="8"/>
    </row>
    <row r="329" spans="1:73" x14ac:dyDescent="0.25">
      <c r="A329" s="1" t="s">
        <v>18</v>
      </c>
      <c r="B329" s="1">
        <v>7793553</v>
      </c>
      <c r="C329" s="2">
        <v>93</v>
      </c>
      <c r="D329" s="2">
        <v>92</v>
      </c>
      <c r="E329" s="1">
        <v>71</v>
      </c>
      <c r="F329" s="1" t="s">
        <v>5</v>
      </c>
      <c r="S329"/>
      <c r="T329" s="6">
        <v>21848824</v>
      </c>
      <c r="U329" s="7">
        <f>ROUND(T329,-6)</f>
        <v>22000000</v>
      </c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8"/>
      <c r="AI329" s="6">
        <v>66</v>
      </c>
      <c r="AJ329" s="7">
        <f t="shared" si="74"/>
        <v>70</v>
      </c>
      <c r="AK329" s="7"/>
      <c r="AL329" s="7"/>
      <c r="AM329" s="7"/>
      <c r="AN329" s="7"/>
      <c r="AO329" s="7"/>
      <c r="AP329" s="7"/>
      <c r="AQ329" s="7"/>
      <c r="AR329" s="7"/>
      <c r="AS329" s="7"/>
      <c r="AT329" s="8"/>
      <c r="AV329" s="6">
        <v>10</v>
      </c>
      <c r="AW329" s="7">
        <f t="shared" si="75"/>
        <v>10</v>
      </c>
      <c r="AX329" s="7"/>
      <c r="AY329" s="7"/>
      <c r="AZ329" s="7"/>
      <c r="BA329" s="7"/>
      <c r="BB329" s="7"/>
      <c r="BC329" s="7"/>
      <c r="BD329" s="7"/>
      <c r="BE329" s="7"/>
      <c r="BF329" s="7"/>
      <c r="BG329" s="8"/>
      <c r="BI329" s="6"/>
      <c r="BJ329" s="7">
        <v>36</v>
      </c>
      <c r="BK329" s="7">
        <f t="shared" si="76"/>
        <v>40</v>
      </c>
      <c r="BL329" s="7"/>
      <c r="BM329" s="7"/>
      <c r="BN329" s="7"/>
      <c r="BO329" s="7"/>
      <c r="BP329" s="7"/>
      <c r="BQ329" s="7"/>
      <c r="BR329" s="7"/>
      <c r="BS329" s="7"/>
      <c r="BT329" s="7"/>
      <c r="BU329" s="8"/>
    </row>
    <row r="330" spans="1:73" x14ac:dyDescent="0.25">
      <c r="A330" s="1" t="s">
        <v>28</v>
      </c>
      <c r="B330" s="1">
        <v>13555817</v>
      </c>
      <c r="C330" s="2">
        <v>27</v>
      </c>
      <c r="D330" s="2">
        <v>12</v>
      </c>
      <c r="E330" s="1">
        <v>127</v>
      </c>
      <c r="F330" s="1" t="s">
        <v>5</v>
      </c>
      <c r="S330"/>
      <c r="T330" s="6">
        <v>21996716</v>
      </c>
      <c r="U330" s="7">
        <f>ROUND(T330,-6)</f>
        <v>22000000</v>
      </c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8"/>
      <c r="AI330" s="6">
        <v>81</v>
      </c>
      <c r="AJ330" s="7">
        <f t="shared" si="74"/>
        <v>80</v>
      </c>
      <c r="AK330" s="7"/>
      <c r="AL330" s="7"/>
      <c r="AM330" s="7"/>
      <c r="AN330" s="7"/>
      <c r="AO330" s="7"/>
      <c r="AP330" s="7"/>
      <c r="AQ330" s="7"/>
      <c r="AR330" s="7"/>
      <c r="AS330" s="7"/>
      <c r="AT330" s="8"/>
      <c r="AV330" s="6">
        <v>15</v>
      </c>
      <c r="AW330" s="7">
        <f t="shared" si="75"/>
        <v>20</v>
      </c>
      <c r="AX330" s="7"/>
      <c r="AY330" s="7"/>
      <c r="AZ330" s="7"/>
      <c r="BA330" s="7"/>
      <c r="BB330" s="7"/>
      <c r="BC330" s="7"/>
      <c r="BD330" s="7"/>
      <c r="BE330" s="7"/>
      <c r="BF330" s="7"/>
      <c r="BG330" s="8"/>
      <c r="BI330" s="6"/>
      <c r="BJ330" s="7">
        <v>77</v>
      </c>
      <c r="BK330" s="7">
        <f t="shared" si="76"/>
        <v>80</v>
      </c>
      <c r="BL330" s="7"/>
      <c r="BM330" s="7"/>
      <c r="BN330" s="7"/>
      <c r="BO330" s="7"/>
      <c r="BP330" s="7"/>
      <c r="BQ330" s="7"/>
      <c r="BR330" s="7"/>
      <c r="BS330" s="7"/>
      <c r="BT330" s="7"/>
      <c r="BU330" s="8"/>
    </row>
    <row r="331" spans="1:73" x14ac:dyDescent="0.25">
      <c r="A331" s="1" t="s">
        <v>37</v>
      </c>
      <c r="B331" s="1">
        <v>8837450</v>
      </c>
      <c r="C331" s="2">
        <v>79</v>
      </c>
      <c r="D331" s="2">
        <v>68</v>
      </c>
      <c r="E331" s="1">
        <v>88</v>
      </c>
      <c r="F331" s="1" t="s">
        <v>5</v>
      </c>
      <c r="S331"/>
      <c r="T331" s="6">
        <v>22052909</v>
      </c>
      <c r="U331" s="7">
        <f>ROUND(T331,-6)</f>
        <v>22000000</v>
      </c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8"/>
      <c r="AI331" s="6">
        <v>65</v>
      </c>
      <c r="AJ331" s="7">
        <f t="shared" si="74"/>
        <v>70</v>
      </c>
      <c r="AK331" s="7"/>
      <c r="AL331" s="7"/>
      <c r="AM331" s="7"/>
      <c r="AN331" s="7"/>
      <c r="AO331" s="7"/>
      <c r="AP331" s="7"/>
      <c r="AQ331" s="7"/>
      <c r="AR331" s="7"/>
      <c r="AS331" s="7"/>
      <c r="AT331" s="8"/>
      <c r="AV331" s="6">
        <v>5</v>
      </c>
      <c r="AW331" s="7">
        <f t="shared" si="75"/>
        <v>10</v>
      </c>
      <c r="AX331" s="7"/>
      <c r="AY331" s="7"/>
      <c r="AZ331" s="7"/>
      <c r="BA331" s="7"/>
      <c r="BB331" s="7"/>
      <c r="BC331" s="7"/>
      <c r="BD331" s="7"/>
      <c r="BE331" s="7"/>
      <c r="BF331" s="7"/>
      <c r="BG331" s="8"/>
      <c r="BI331" s="6"/>
      <c r="BJ331" s="7">
        <v>92</v>
      </c>
      <c r="BK331" s="7">
        <f t="shared" si="76"/>
        <v>90</v>
      </c>
      <c r="BL331" s="7"/>
      <c r="BM331" s="7"/>
      <c r="BN331" s="7"/>
      <c r="BO331" s="7"/>
      <c r="BP331" s="7"/>
      <c r="BQ331" s="7"/>
      <c r="BR331" s="7"/>
      <c r="BS331" s="7"/>
      <c r="BT331" s="7"/>
      <c r="BU331" s="8"/>
    </row>
    <row r="332" spans="1:73" x14ac:dyDescent="0.25">
      <c r="A332" s="1" t="s">
        <v>45</v>
      </c>
      <c r="B332" s="1">
        <v>13403363</v>
      </c>
      <c r="C332" s="2">
        <v>40</v>
      </c>
      <c r="D332" s="2">
        <v>20</v>
      </c>
      <c r="E332" s="1">
        <v>78</v>
      </c>
      <c r="F332" s="1" t="s">
        <v>8</v>
      </c>
      <c r="S332"/>
      <c r="T332" s="6">
        <v>22081986</v>
      </c>
      <c r="U332" s="7">
        <f>ROUND(T332,-6)</f>
        <v>22000000</v>
      </c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8"/>
      <c r="AI332" s="6">
        <v>43</v>
      </c>
      <c r="AJ332" s="7">
        <f t="shared" si="74"/>
        <v>40</v>
      </c>
      <c r="AK332" s="7"/>
      <c r="AL332" s="7"/>
      <c r="AM332" s="7"/>
      <c r="AN332" s="7"/>
      <c r="AO332" s="7"/>
      <c r="AP332" s="7"/>
      <c r="AQ332" s="7"/>
      <c r="AR332" s="7"/>
      <c r="AS332" s="7"/>
      <c r="AT332" s="8"/>
      <c r="AV332" s="6">
        <v>36</v>
      </c>
      <c r="AW332" s="7">
        <f t="shared" si="75"/>
        <v>40</v>
      </c>
      <c r="AX332" s="7"/>
      <c r="AY332" s="7"/>
      <c r="AZ332" s="7"/>
      <c r="BA332" s="7"/>
      <c r="BB332" s="7"/>
      <c r="BC332" s="7"/>
      <c r="BD332" s="7"/>
      <c r="BE332" s="7"/>
      <c r="BF332" s="7"/>
      <c r="BG332" s="8"/>
      <c r="BI332" s="6"/>
      <c r="BJ332" s="7">
        <v>136</v>
      </c>
      <c r="BK332" s="7">
        <f t="shared" si="76"/>
        <v>140</v>
      </c>
      <c r="BL332" s="7"/>
      <c r="BM332" s="7"/>
      <c r="BN332" s="7"/>
      <c r="BO332" s="7"/>
      <c r="BP332" s="7"/>
      <c r="BQ332" s="7"/>
      <c r="BR332" s="7"/>
      <c r="BS332" s="7"/>
      <c r="BT332" s="7"/>
      <c r="BU332" s="8"/>
    </row>
    <row r="333" spans="1:73" x14ac:dyDescent="0.25">
      <c r="A333" s="1" t="s">
        <v>42</v>
      </c>
      <c r="B333" s="1">
        <v>9948911</v>
      </c>
      <c r="C333" s="2">
        <v>79</v>
      </c>
      <c r="D333" s="2">
        <v>23</v>
      </c>
      <c r="E333" s="1">
        <v>124</v>
      </c>
      <c r="F333" s="1" t="s">
        <v>5</v>
      </c>
      <c r="S333"/>
      <c r="T333" s="6">
        <v>22132626</v>
      </c>
      <c r="U333" s="7">
        <f>ROUND(T333,-6)</f>
        <v>22000000</v>
      </c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8"/>
      <c r="AI333" s="6">
        <v>93</v>
      </c>
      <c r="AJ333" s="7">
        <f t="shared" si="74"/>
        <v>90</v>
      </c>
      <c r="AK333" s="7"/>
      <c r="AL333" s="7"/>
      <c r="AM333" s="7"/>
      <c r="AN333" s="7"/>
      <c r="AO333" s="7"/>
      <c r="AP333" s="7"/>
      <c r="AQ333" s="7"/>
      <c r="AR333" s="7"/>
      <c r="AS333" s="7"/>
      <c r="AT333" s="8"/>
      <c r="AV333" s="6">
        <v>92</v>
      </c>
      <c r="AW333" s="7">
        <f t="shared" si="75"/>
        <v>90</v>
      </c>
      <c r="AX333" s="7"/>
      <c r="AY333" s="7"/>
      <c r="AZ333" s="7"/>
      <c r="BA333" s="7"/>
      <c r="BB333" s="7"/>
      <c r="BC333" s="7"/>
      <c r="BD333" s="7"/>
      <c r="BE333" s="7"/>
      <c r="BF333" s="7"/>
      <c r="BG333" s="8"/>
      <c r="BI333" s="6"/>
      <c r="BJ333" s="7">
        <v>71</v>
      </c>
      <c r="BK333" s="7">
        <f t="shared" si="76"/>
        <v>70</v>
      </c>
      <c r="BL333" s="7"/>
      <c r="BM333" s="7"/>
      <c r="BN333" s="7"/>
      <c r="BO333" s="7"/>
      <c r="BP333" s="7"/>
      <c r="BQ333" s="7"/>
      <c r="BR333" s="7"/>
      <c r="BS333" s="7"/>
      <c r="BT333" s="7"/>
      <c r="BU333" s="8"/>
    </row>
    <row r="334" spans="1:73" x14ac:dyDescent="0.25">
      <c r="A334" s="1" t="s">
        <v>21</v>
      </c>
      <c r="B334" s="1">
        <v>26338032</v>
      </c>
      <c r="C334" s="2">
        <v>37</v>
      </c>
      <c r="D334" s="2">
        <v>16</v>
      </c>
      <c r="E334" s="1">
        <v>41</v>
      </c>
      <c r="F334" s="1" t="s">
        <v>5</v>
      </c>
      <c r="S334"/>
      <c r="T334" s="6">
        <v>22521824</v>
      </c>
      <c r="U334" s="7">
        <f>ROUND(T334,-6)</f>
        <v>23000000</v>
      </c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8"/>
      <c r="AI334" s="6">
        <v>27</v>
      </c>
      <c r="AJ334" s="7">
        <f t="shared" si="74"/>
        <v>30</v>
      </c>
      <c r="AK334" s="7"/>
      <c r="AL334" s="7"/>
      <c r="AM334" s="7"/>
      <c r="AN334" s="7"/>
      <c r="AO334" s="7"/>
      <c r="AP334" s="7"/>
      <c r="AQ334" s="7"/>
      <c r="AR334" s="7"/>
      <c r="AS334" s="7"/>
      <c r="AT334" s="8"/>
      <c r="AV334" s="6">
        <v>12</v>
      </c>
      <c r="AW334" s="7">
        <f t="shared" si="75"/>
        <v>10</v>
      </c>
      <c r="AX334" s="7"/>
      <c r="AY334" s="7"/>
      <c r="AZ334" s="7"/>
      <c r="BA334" s="7"/>
      <c r="BB334" s="7"/>
      <c r="BC334" s="7"/>
      <c r="BD334" s="7"/>
      <c r="BE334" s="7"/>
      <c r="BF334" s="7"/>
      <c r="BG334" s="8"/>
      <c r="BI334" s="6"/>
      <c r="BJ334" s="7">
        <v>127</v>
      </c>
      <c r="BK334" s="7">
        <f t="shared" si="76"/>
        <v>130</v>
      </c>
      <c r="BL334" s="7"/>
      <c r="BM334" s="7"/>
      <c r="BN334" s="7"/>
      <c r="BO334" s="7"/>
      <c r="BP334" s="7"/>
      <c r="BQ334" s="7"/>
      <c r="BR334" s="7"/>
      <c r="BS334" s="7"/>
      <c r="BT334" s="7"/>
      <c r="BU334" s="8"/>
    </row>
    <row r="335" spans="1:73" x14ac:dyDescent="0.25">
      <c r="A335" s="1" t="s">
        <v>21</v>
      </c>
      <c r="B335" s="1">
        <v>9011980</v>
      </c>
      <c r="C335" s="2">
        <v>62</v>
      </c>
      <c r="D335" s="2">
        <v>22</v>
      </c>
      <c r="E335" s="1">
        <v>132</v>
      </c>
      <c r="F335" s="1" t="s">
        <v>8</v>
      </c>
      <c r="S335"/>
      <c r="T335" s="6">
        <v>22553719</v>
      </c>
      <c r="U335" s="7">
        <f>ROUND(T335,-6)</f>
        <v>23000000</v>
      </c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8"/>
      <c r="AI335" s="6">
        <v>79</v>
      </c>
      <c r="AJ335" s="7">
        <f t="shared" si="74"/>
        <v>80</v>
      </c>
      <c r="AK335" s="7"/>
      <c r="AL335" s="7"/>
      <c r="AM335" s="7"/>
      <c r="AN335" s="7"/>
      <c r="AO335" s="7"/>
      <c r="AP335" s="7"/>
      <c r="AQ335" s="7"/>
      <c r="AR335" s="7"/>
      <c r="AS335" s="7"/>
      <c r="AT335" s="8"/>
      <c r="AV335" s="6">
        <v>68</v>
      </c>
      <c r="AW335" s="7">
        <f t="shared" si="75"/>
        <v>70</v>
      </c>
      <c r="AX335" s="7"/>
      <c r="AY335" s="7"/>
      <c r="AZ335" s="7"/>
      <c r="BA335" s="7"/>
      <c r="BB335" s="7"/>
      <c r="BC335" s="7"/>
      <c r="BD335" s="7"/>
      <c r="BE335" s="7"/>
      <c r="BF335" s="7"/>
      <c r="BG335" s="8"/>
      <c r="BI335" s="6"/>
      <c r="BJ335" s="7">
        <v>88</v>
      </c>
      <c r="BK335" s="7">
        <f t="shared" si="76"/>
        <v>90</v>
      </c>
      <c r="BL335" s="7"/>
      <c r="BM335" s="7"/>
      <c r="BN335" s="7"/>
      <c r="BO335" s="7"/>
      <c r="BP335" s="7"/>
      <c r="BQ335" s="7"/>
      <c r="BR335" s="7"/>
      <c r="BS335" s="7"/>
      <c r="BT335" s="7"/>
      <c r="BU335" s="8"/>
    </row>
    <row r="336" spans="1:73" x14ac:dyDescent="0.25">
      <c r="A336" s="1" t="s">
        <v>41</v>
      </c>
      <c r="B336" s="1">
        <v>10685088</v>
      </c>
      <c r="C336" s="2">
        <v>95</v>
      </c>
      <c r="D336" s="2">
        <v>44</v>
      </c>
      <c r="E336" s="1">
        <v>65</v>
      </c>
      <c r="F336" s="1" t="s">
        <v>8</v>
      </c>
      <c r="S336"/>
      <c r="T336" s="6">
        <v>22609926</v>
      </c>
      <c r="U336" s="7">
        <f>ROUND(T336,-6)</f>
        <v>23000000</v>
      </c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8"/>
      <c r="AI336" s="6">
        <v>40</v>
      </c>
      <c r="AJ336" s="7">
        <f t="shared" si="74"/>
        <v>40</v>
      </c>
      <c r="AK336" s="7"/>
      <c r="AL336" s="7"/>
      <c r="AM336" s="7"/>
      <c r="AN336" s="7"/>
      <c r="AO336" s="7"/>
      <c r="AP336" s="7"/>
      <c r="AQ336" s="7"/>
      <c r="AR336" s="7"/>
      <c r="AS336" s="7"/>
      <c r="AT336" s="8"/>
      <c r="AV336" s="6">
        <v>20</v>
      </c>
      <c r="AW336" s="7">
        <f t="shared" si="75"/>
        <v>20</v>
      </c>
      <c r="AX336" s="7"/>
      <c r="AY336" s="7"/>
      <c r="AZ336" s="7"/>
      <c r="BA336" s="7"/>
      <c r="BB336" s="7"/>
      <c r="BC336" s="7"/>
      <c r="BD336" s="7"/>
      <c r="BE336" s="7"/>
      <c r="BF336" s="7"/>
      <c r="BG336" s="8"/>
      <c r="BI336" s="6"/>
      <c r="BJ336" s="7">
        <v>78</v>
      </c>
      <c r="BK336" s="7">
        <f t="shared" si="76"/>
        <v>80</v>
      </c>
      <c r="BL336" s="7"/>
      <c r="BM336" s="7"/>
      <c r="BN336" s="7"/>
      <c r="BO336" s="7"/>
      <c r="BP336" s="7"/>
      <c r="BQ336" s="7"/>
      <c r="BR336" s="7"/>
      <c r="BS336" s="7"/>
      <c r="BT336" s="7"/>
      <c r="BU336" s="8"/>
    </row>
    <row r="337" spans="1:73" x14ac:dyDescent="0.25">
      <c r="A337" s="1" t="s">
        <v>13</v>
      </c>
      <c r="B337" s="1">
        <v>25196505</v>
      </c>
      <c r="C337" s="2">
        <v>73</v>
      </c>
      <c r="D337" s="2">
        <v>8</v>
      </c>
      <c r="E337" s="1">
        <v>107</v>
      </c>
      <c r="F337" s="1" t="s">
        <v>5</v>
      </c>
      <c r="S337"/>
      <c r="T337" s="6">
        <v>22633810</v>
      </c>
      <c r="U337" s="7">
        <f>ROUND(T337,-6)</f>
        <v>23000000</v>
      </c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8"/>
      <c r="AI337" s="6">
        <v>79</v>
      </c>
      <c r="AJ337" s="7">
        <f t="shared" si="74"/>
        <v>80</v>
      </c>
      <c r="AK337" s="7"/>
      <c r="AL337" s="7"/>
      <c r="AM337" s="7"/>
      <c r="AN337" s="7"/>
      <c r="AO337" s="7"/>
      <c r="AP337" s="7"/>
      <c r="AQ337" s="7"/>
      <c r="AR337" s="7"/>
      <c r="AS337" s="7"/>
      <c r="AT337" s="8"/>
      <c r="AV337" s="6">
        <v>23</v>
      </c>
      <c r="AW337" s="7">
        <f t="shared" si="75"/>
        <v>20</v>
      </c>
      <c r="AX337" s="7"/>
      <c r="AY337" s="7"/>
      <c r="AZ337" s="7"/>
      <c r="BA337" s="7"/>
      <c r="BB337" s="7"/>
      <c r="BC337" s="7"/>
      <c r="BD337" s="7"/>
      <c r="BE337" s="7"/>
      <c r="BF337" s="7"/>
      <c r="BG337" s="8"/>
      <c r="BI337" s="6"/>
      <c r="BJ337" s="7">
        <v>124</v>
      </c>
      <c r="BK337" s="7">
        <f t="shared" si="76"/>
        <v>120</v>
      </c>
      <c r="BL337" s="7"/>
      <c r="BM337" s="7"/>
      <c r="BN337" s="7"/>
      <c r="BO337" s="7"/>
      <c r="BP337" s="7"/>
      <c r="BQ337" s="7"/>
      <c r="BR337" s="7"/>
      <c r="BS337" s="7"/>
      <c r="BT337" s="7"/>
      <c r="BU337" s="8"/>
    </row>
    <row r="338" spans="1:73" x14ac:dyDescent="0.25">
      <c r="A338" s="1" t="s">
        <v>19</v>
      </c>
      <c r="B338" s="1">
        <v>31312581</v>
      </c>
      <c r="C338" s="2">
        <v>66</v>
      </c>
      <c r="D338" s="2">
        <v>21</v>
      </c>
      <c r="E338" s="1">
        <v>74</v>
      </c>
      <c r="F338" s="1" t="s">
        <v>8</v>
      </c>
      <c r="S338"/>
      <c r="T338" s="6">
        <v>22641795</v>
      </c>
      <c r="U338" s="7">
        <f>ROUND(T338,-6)</f>
        <v>23000000</v>
      </c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8"/>
      <c r="AI338" s="6">
        <v>37</v>
      </c>
      <c r="AJ338" s="7">
        <f t="shared" si="74"/>
        <v>40</v>
      </c>
      <c r="AK338" s="7"/>
      <c r="AL338" s="7"/>
      <c r="AM338" s="7"/>
      <c r="AN338" s="7"/>
      <c r="AO338" s="7"/>
      <c r="AP338" s="7"/>
      <c r="AQ338" s="7"/>
      <c r="AR338" s="7"/>
      <c r="AS338" s="7"/>
      <c r="AT338" s="8"/>
      <c r="AV338" s="6">
        <v>16</v>
      </c>
      <c r="AW338" s="7">
        <f t="shared" si="75"/>
        <v>20</v>
      </c>
      <c r="AX338" s="7"/>
      <c r="AY338" s="7"/>
      <c r="AZ338" s="7"/>
      <c r="BA338" s="7"/>
      <c r="BB338" s="7"/>
      <c r="BC338" s="7"/>
      <c r="BD338" s="7"/>
      <c r="BE338" s="7"/>
      <c r="BF338" s="7"/>
      <c r="BG338" s="8"/>
      <c r="BI338" s="6"/>
      <c r="BJ338" s="7">
        <v>41</v>
      </c>
      <c r="BK338" s="7">
        <f t="shared" si="76"/>
        <v>40</v>
      </c>
      <c r="BL338" s="7"/>
      <c r="BM338" s="7"/>
      <c r="BN338" s="7"/>
      <c r="BO338" s="7"/>
      <c r="BP338" s="7"/>
      <c r="BQ338" s="7"/>
      <c r="BR338" s="7"/>
      <c r="BS338" s="7"/>
      <c r="BT338" s="7"/>
      <c r="BU338" s="8"/>
    </row>
    <row r="339" spans="1:73" x14ac:dyDescent="0.25">
      <c r="A339" s="1" t="s">
        <v>7</v>
      </c>
      <c r="B339" s="1">
        <v>31022216</v>
      </c>
      <c r="C339" s="2">
        <v>49</v>
      </c>
      <c r="D339" s="2">
        <v>29</v>
      </c>
      <c r="E339" s="1">
        <v>116</v>
      </c>
      <c r="F339" s="1" t="s">
        <v>5</v>
      </c>
      <c r="S339"/>
      <c r="T339" s="6">
        <v>22657471</v>
      </c>
      <c r="U339" s="7">
        <f>ROUND(T339,-6)</f>
        <v>23000000</v>
      </c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8"/>
      <c r="AI339" s="6">
        <v>62</v>
      </c>
      <c r="AJ339" s="7">
        <f t="shared" si="74"/>
        <v>60</v>
      </c>
      <c r="AK339" s="7"/>
      <c r="AL339" s="7"/>
      <c r="AM339" s="7"/>
      <c r="AN339" s="7"/>
      <c r="AO339" s="7"/>
      <c r="AP339" s="7"/>
      <c r="AQ339" s="7"/>
      <c r="AR339" s="7"/>
      <c r="AS339" s="7"/>
      <c r="AT339" s="8"/>
      <c r="AV339" s="6">
        <v>22</v>
      </c>
      <c r="AW339" s="7">
        <f t="shared" si="75"/>
        <v>20</v>
      </c>
      <c r="AX339" s="7"/>
      <c r="AY339" s="7"/>
      <c r="AZ339" s="7"/>
      <c r="BA339" s="7"/>
      <c r="BB339" s="7"/>
      <c r="BC339" s="7"/>
      <c r="BD339" s="7"/>
      <c r="BE339" s="7"/>
      <c r="BF339" s="7"/>
      <c r="BG339" s="8"/>
      <c r="BI339" s="6"/>
      <c r="BJ339" s="7">
        <v>132</v>
      </c>
      <c r="BK339" s="7">
        <f t="shared" si="76"/>
        <v>130</v>
      </c>
      <c r="BL339" s="7"/>
      <c r="BM339" s="7"/>
      <c r="BN339" s="7"/>
      <c r="BO339" s="7"/>
      <c r="BP339" s="7"/>
      <c r="BQ339" s="7"/>
      <c r="BR339" s="7"/>
      <c r="BS339" s="7"/>
      <c r="BT339" s="7"/>
      <c r="BU339" s="8"/>
    </row>
    <row r="340" spans="1:73" x14ac:dyDescent="0.25">
      <c r="A340" s="1" t="s">
        <v>12</v>
      </c>
      <c r="B340" s="1">
        <v>10149860</v>
      </c>
      <c r="C340" s="2">
        <v>92</v>
      </c>
      <c r="D340" s="2">
        <v>18</v>
      </c>
      <c r="E340" s="1">
        <v>125</v>
      </c>
      <c r="F340" s="1" t="s">
        <v>5</v>
      </c>
      <c r="S340"/>
      <c r="T340" s="6">
        <v>22747738</v>
      </c>
      <c r="U340" s="7">
        <f>ROUND(T340,-6)</f>
        <v>23000000</v>
      </c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8"/>
      <c r="AI340" s="6">
        <v>95</v>
      </c>
      <c r="AJ340" s="7">
        <f t="shared" si="74"/>
        <v>100</v>
      </c>
      <c r="AK340" s="7"/>
      <c r="AL340" s="7"/>
      <c r="AM340" s="7"/>
      <c r="AN340" s="7"/>
      <c r="AO340" s="7"/>
      <c r="AP340" s="7"/>
      <c r="AQ340" s="7"/>
      <c r="AR340" s="7"/>
      <c r="AS340" s="7"/>
      <c r="AT340" s="8"/>
      <c r="AV340" s="6">
        <v>44</v>
      </c>
      <c r="AW340" s="7">
        <f t="shared" si="75"/>
        <v>40</v>
      </c>
      <c r="AX340" s="7"/>
      <c r="AY340" s="7"/>
      <c r="AZ340" s="7"/>
      <c r="BA340" s="7"/>
      <c r="BB340" s="7"/>
      <c r="BC340" s="7"/>
      <c r="BD340" s="7"/>
      <c r="BE340" s="7"/>
      <c r="BF340" s="7"/>
      <c r="BG340" s="8"/>
      <c r="BI340" s="6"/>
      <c r="BJ340" s="7">
        <v>65</v>
      </c>
      <c r="BK340" s="7">
        <f t="shared" si="76"/>
        <v>70</v>
      </c>
      <c r="BL340" s="7"/>
      <c r="BM340" s="7"/>
      <c r="BN340" s="7"/>
      <c r="BO340" s="7"/>
      <c r="BP340" s="7"/>
      <c r="BQ340" s="7"/>
      <c r="BR340" s="7"/>
      <c r="BS340" s="7"/>
      <c r="BT340" s="7"/>
      <c r="BU340" s="8"/>
    </row>
    <row r="341" spans="1:73" x14ac:dyDescent="0.25">
      <c r="A341" s="1" t="s">
        <v>6</v>
      </c>
      <c r="B341" s="1">
        <v>7012320</v>
      </c>
      <c r="C341" s="2">
        <v>93</v>
      </c>
      <c r="D341" s="2">
        <v>81</v>
      </c>
      <c r="E341" s="1">
        <v>99</v>
      </c>
      <c r="F341" s="1" t="s">
        <v>8</v>
      </c>
      <c r="S341"/>
      <c r="T341" s="6">
        <v>22820180</v>
      </c>
      <c r="U341" s="7">
        <f>ROUND(T341,-6)</f>
        <v>23000000</v>
      </c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8"/>
      <c r="AI341" s="6">
        <v>73</v>
      </c>
      <c r="AJ341" s="7">
        <f t="shared" si="74"/>
        <v>70</v>
      </c>
      <c r="AK341" s="7"/>
      <c r="AL341" s="7"/>
      <c r="AM341" s="7"/>
      <c r="AN341" s="7"/>
      <c r="AO341" s="7"/>
      <c r="AP341" s="7"/>
      <c r="AQ341" s="7"/>
      <c r="AR341" s="7"/>
      <c r="AS341" s="7"/>
      <c r="AT341" s="8"/>
      <c r="AV341" s="6">
        <v>8</v>
      </c>
      <c r="AW341" s="7">
        <f t="shared" si="75"/>
        <v>10</v>
      </c>
      <c r="AX341" s="7"/>
      <c r="AY341" s="7"/>
      <c r="AZ341" s="7"/>
      <c r="BA341" s="7"/>
      <c r="BB341" s="7"/>
      <c r="BC341" s="7"/>
      <c r="BD341" s="7"/>
      <c r="BE341" s="7"/>
      <c r="BF341" s="7"/>
      <c r="BG341" s="8"/>
      <c r="BI341" s="6"/>
      <c r="BJ341" s="7">
        <v>107</v>
      </c>
      <c r="BK341" s="7">
        <f t="shared" si="76"/>
        <v>110</v>
      </c>
      <c r="BL341" s="7"/>
      <c r="BM341" s="7"/>
      <c r="BN341" s="7"/>
      <c r="BO341" s="7"/>
      <c r="BP341" s="7"/>
      <c r="BQ341" s="7"/>
      <c r="BR341" s="7"/>
      <c r="BS341" s="7"/>
      <c r="BT341" s="7"/>
      <c r="BU341" s="8"/>
    </row>
    <row r="342" spans="1:73" x14ac:dyDescent="0.25">
      <c r="A342" s="1" t="s">
        <v>22</v>
      </c>
      <c r="B342" s="1">
        <v>14265382</v>
      </c>
      <c r="C342" s="2">
        <v>69</v>
      </c>
      <c r="D342" s="2">
        <v>32</v>
      </c>
      <c r="E342" s="1">
        <v>58</v>
      </c>
      <c r="F342" s="1" t="s">
        <v>5</v>
      </c>
      <c r="S342"/>
      <c r="T342" s="6">
        <v>22895285</v>
      </c>
      <c r="U342" s="7">
        <f>ROUND(T342,-6)</f>
        <v>23000000</v>
      </c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8"/>
      <c r="AI342" s="6">
        <v>66</v>
      </c>
      <c r="AJ342" s="7">
        <f t="shared" si="74"/>
        <v>70</v>
      </c>
      <c r="AK342" s="7"/>
      <c r="AL342" s="7"/>
      <c r="AM342" s="7"/>
      <c r="AN342" s="7"/>
      <c r="AO342" s="7"/>
      <c r="AP342" s="7"/>
      <c r="AQ342" s="7"/>
      <c r="AR342" s="7"/>
      <c r="AS342" s="7"/>
      <c r="AT342" s="8"/>
      <c r="AV342" s="6">
        <v>21</v>
      </c>
      <c r="AW342" s="7">
        <f t="shared" si="75"/>
        <v>20</v>
      </c>
      <c r="AX342" s="7"/>
      <c r="AY342" s="7"/>
      <c r="AZ342" s="7"/>
      <c r="BA342" s="7"/>
      <c r="BB342" s="7"/>
      <c r="BC342" s="7"/>
      <c r="BD342" s="7"/>
      <c r="BE342" s="7"/>
      <c r="BF342" s="7"/>
      <c r="BG342" s="8"/>
      <c r="BI342" s="6"/>
      <c r="BJ342" s="7">
        <v>74</v>
      </c>
      <c r="BK342" s="7">
        <f t="shared" si="76"/>
        <v>70</v>
      </c>
      <c r="BL342" s="7"/>
      <c r="BM342" s="7"/>
      <c r="BN342" s="7"/>
      <c r="BO342" s="7"/>
      <c r="BP342" s="7"/>
      <c r="BQ342" s="7"/>
      <c r="BR342" s="7"/>
      <c r="BS342" s="7"/>
      <c r="BT342" s="7"/>
      <c r="BU342" s="8"/>
    </row>
    <row r="343" spans="1:73" x14ac:dyDescent="0.25">
      <c r="A343" s="1" t="s">
        <v>24</v>
      </c>
      <c r="B343" s="1">
        <v>4789940</v>
      </c>
      <c r="C343" s="2">
        <v>46</v>
      </c>
      <c r="D343" s="2">
        <v>38</v>
      </c>
      <c r="E343" s="1">
        <v>73</v>
      </c>
      <c r="F343" s="1" t="s">
        <v>5</v>
      </c>
      <c r="S343"/>
      <c r="T343" s="6">
        <v>22940178</v>
      </c>
      <c r="U343" s="7">
        <f>ROUND(T343,-6)</f>
        <v>23000000</v>
      </c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8"/>
      <c r="AI343" s="6">
        <v>49</v>
      </c>
      <c r="AJ343" s="7">
        <f t="shared" si="74"/>
        <v>50</v>
      </c>
      <c r="AK343" s="7"/>
      <c r="AL343" s="7"/>
      <c r="AM343" s="7"/>
      <c r="AN343" s="7"/>
      <c r="AO343" s="7"/>
      <c r="AP343" s="7"/>
      <c r="AQ343" s="7"/>
      <c r="AR343" s="7"/>
      <c r="AS343" s="7"/>
      <c r="AT343" s="8"/>
      <c r="AV343" s="6">
        <v>29</v>
      </c>
      <c r="AW343" s="7">
        <f t="shared" si="75"/>
        <v>30</v>
      </c>
      <c r="AX343" s="7"/>
      <c r="AY343" s="7"/>
      <c r="AZ343" s="7"/>
      <c r="BA343" s="7"/>
      <c r="BB343" s="7"/>
      <c r="BC343" s="7"/>
      <c r="BD343" s="7"/>
      <c r="BE343" s="7"/>
      <c r="BF343" s="7"/>
      <c r="BG343" s="8"/>
      <c r="BI343" s="6"/>
      <c r="BJ343" s="7">
        <v>116</v>
      </c>
      <c r="BK343" s="7">
        <f t="shared" si="76"/>
        <v>120</v>
      </c>
      <c r="BL343" s="7"/>
      <c r="BM343" s="7"/>
      <c r="BN343" s="7"/>
      <c r="BO343" s="7"/>
      <c r="BP343" s="7"/>
      <c r="BQ343" s="7"/>
      <c r="BR343" s="7"/>
      <c r="BS343" s="7"/>
      <c r="BT343" s="7"/>
      <c r="BU343" s="8"/>
    </row>
    <row r="344" spans="1:73" x14ac:dyDescent="0.25">
      <c r="A344" s="1" t="s">
        <v>28</v>
      </c>
      <c r="B344" s="1">
        <v>20305491</v>
      </c>
      <c r="C344" s="2">
        <v>87</v>
      </c>
      <c r="D344" s="2">
        <v>52</v>
      </c>
      <c r="E344" s="1">
        <v>55</v>
      </c>
      <c r="F344" s="1" t="s">
        <v>5</v>
      </c>
      <c r="S344"/>
      <c r="T344" s="6">
        <v>23004398</v>
      </c>
      <c r="U344" s="7">
        <f>ROUND(T344,-6)</f>
        <v>23000000</v>
      </c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8"/>
      <c r="AI344" s="6">
        <v>92</v>
      </c>
      <c r="AJ344" s="7">
        <f t="shared" si="74"/>
        <v>90</v>
      </c>
      <c r="AK344" s="7"/>
      <c r="AL344" s="7"/>
      <c r="AM344" s="7"/>
      <c r="AN344" s="7"/>
      <c r="AO344" s="7"/>
      <c r="AP344" s="7"/>
      <c r="AQ344" s="7"/>
      <c r="AR344" s="7"/>
      <c r="AS344" s="7"/>
      <c r="AT344" s="8"/>
      <c r="AV344" s="6">
        <v>18</v>
      </c>
      <c r="AW344" s="7">
        <f t="shared" si="75"/>
        <v>20</v>
      </c>
      <c r="AX344" s="7"/>
      <c r="AY344" s="7"/>
      <c r="AZ344" s="7"/>
      <c r="BA344" s="7"/>
      <c r="BB344" s="7"/>
      <c r="BC344" s="7"/>
      <c r="BD344" s="7"/>
      <c r="BE344" s="7"/>
      <c r="BF344" s="7"/>
      <c r="BG344" s="8"/>
      <c r="BI344" s="6"/>
      <c r="BJ344" s="7">
        <v>125</v>
      </c>
      <c r="BK344" s="7">
        <f t="shared" si="76"/>
        <v>130</v>
      </c>
      <c r="BL344" s="7"/>
      <c r="BM344" s="7"/>
      <c r="BN344" s="7"/>
      <c r="BO344" s="7"/>
      <c r="BP344" s="7"/>
      <c r="BQ344" s="7"/>
      <c r="BR344" s="7"/>
      <c r="BS344" s="7"/>
      <c r="BT344" s="7"/>
      <c r="BU344" s="8"/>
    </row>
    <row r="345" spans="1:73" x14ac:dyDescent="0.25">
      <c r="A345" s="1" t="s">
        <v>17</v>
      </c>
      <c r="B345" s="1">
        <v>6248241</v>
      </c>
      <c r="C345" s="2">
        <v>94</v>
      </c>
      <c r="D345" s="2">
        <v>7</v>
      </c>
      <c r="E345" s="1">
        <v>145</v>
      </c>
      <c r="F345" s="1" t="s">
        <v>8</v>
      </c>
      <c r="S345"/>
      <c r="T345" s="6">
        <v>23028771</v>
      </c>
      <c r="U345" s="7">
        <f>ROUND(T345,-6)</f>
        <v>23000000</v>
      </c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8"/>
      <c r="AI345" s="6">
        <v>93</v>
      </c>
      <c r="AJ345" s="7">
        <f t="shared" si="74"/>
        <v>90</v>
      </c>
      <c r="AK345" s="7"/>
      <c r="AL345" s="7"/>
      <c r="AM345" s="7"/>
      <c r="AN345" s="7"/>
      <c r="AO345" s="7"/>
      <c r="AP345" s="7"/>
      <c r="AQ345" s="7"/>
      <c r="AR345" s="7"/>
      <c r="AS345" s="7"/>
      <c r="AT345" s="8"/>
      <c r="AV345" s="6">
        <v>81</v>
      </c>
      <c r="AW345" s="7">
        <f t="shared" si="75"/>
        <v>80</v>
      </c>
      <c r="AX345" s="7"/>
      <c r="AY345" s="7"/>
      <c r="AZ345" s="7"/>
      <c r="BA345" s="7"/>
      <c r="BB345" s="7"/>
      <c r="BC345" s="7"/>
      <c r="BD345" s="7"/>
      <c r="BE345" s="7"/>
      <c r="BF345" s="7"/>
      <c r="BG345" s="8"/>
      <c r="BI345" s="6"/>
      <c r="BJ345" s="7">
        <v>99</v>
      </c>
      <c r="BK345" s="7">
        <f t="shared" si="76"/>
        <v>100</v>
      </c>
      <c r="BL345" s="7"/>
      <c r="BM345" s="7"/>
      <c r="BN345" s="7"/>
      <c r="BO345" s="7"/>
      <c r="BP345" s="7"/>
      <c r="BQ345" s="7"/>
      <c r="BR345" s="7"/>
      <c r="BS345" s="7"/>
      <c r="BT345" s="7"/>
      <c r="BU345" s="8"/>
    </row>
    <row r="346" spans="1:73" x14ac:dyDescent="0.25">
      <c r="A346" s="1" t="s">
        <v>31</v>
      </c>
      <c r="B346" s="1">
        <v>30722649</v>
      </c>
      <c r="C346" s="2">
        <v>72</v>
      </c>
      <c r="D346" s="2">
        <v>7</v>
      </c>
      <c r="E346" s="1">
        <v>61</v>
      </c>
      <c r="F346" s="1" t="s">
        <v>5</v>
      </c>
      <c r="S346"/>
      <c r="T346" s="6">
        <v>23042279</v>
      </c>
      <c r="U346" s="7">
        <f>ROUND(T346,-6)</f>
        <v>23000000</v>
      </c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8"/>
      <c r="AI346" s="6">
        <v>69</v>
      </c>
      <c r="AJ346" s="7">
        <f t="shared" si="74"/>
        <v>70</v>
      </c>
      <c r="AK346" s="7"/>
      <c r="AL346" s="7"/>
      <c r="AM346" s="7"/>
      <c r="AN346" s="7"/>
      <c r="AO346" s="7"/>
      <c r="AP346" s="7"/>
      <c r="AQ346" s="7"/>
      <c r="AR346" s="7"/>
      <c r="AS346" s="7"/>
      <c r="AT346" s="8"/>
      <c r="AV346" s="6">
        <v>32</v>
      </c>
      <c r="AW346" s="7">
        <f t="shared" si="75"/>
        <v>30</v>
      </c>
      <c r="AX346" s="7"/>
      <c r="AY346" s="7"/>
      <c r="AZ346" s="7"/>
      <c r="BA346" s="7"/>
      <c r="BB346" s="7"/>
      <c r="BC346" s="7"/>
      <c r="BD346" s="7"/>
      <c r="BE346" s="7"/>
      <c r="BF346" s="7"/>
      <c r="BG346" s="8"/>
      <c r="BI346" s="6"/>
      <c r="BJ346" s="7">
        <v>58</v>
      </c>
      <c r="BK346" s="7">
        <f t="shared" si="76"/>
        <v>60</v>
      </c>
      <c r="BL346" s="7"/>
      <c r="BM346" s="7"/>
      <c r="BN346" s="7"/>
      <c r="BO346" s="7"/>
      <c r="BP346" s="7"/>
      <c r="BQ346" s="7"/>
      <c r="BR346" s="7"/>
      <c r="BS346" s="7"/>
      <c r="BT346" s="7"/>
      <c r="BU346" s="8"/>
    </row>
    <row r="347" spans="1:73" x14ac:dyDescent="0.25">
      <c r="A347" s="1" t="s">
        <v>34</v>
      </c>
      <c r="B347" s="1">
        <v>28369575</v>
      </c>
      <c r="C347" s="2">
        <v>64</v>
      </c>
      <c r="D347" s="2">
        <v>17</v>
      </c>
      <c r="E347" s="1">
        <v>93</v>
      </c>
      <c r="F347" s="1" t="s">
        <v>5</v>
      </c>
      <c r="S347"/>
      <c r="T347" s="6">
        <v>23187806</v>
      </c>
      <c r="U347" s="7">
        <f>ROUND(T347,-6)</f>
        <v>23000000</v>
      </c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8"/>
      <c r="AI347" s="6">
        <v>46</v>
      </c>
      <c r="AJ347" s="7">
        <f t="shared" si="74"/>
        <v>50</v>
      </c>
      <c r="AK347" s="7"/>
      <c r="AL347" s="7"/>
      <c r="AM347" s="7"/>
      <c r="AN347" s="7"/>
      <c r="AO347" s="7"/>
      <c r="AP347" s="7"/>
      <c r="AQ347" s="7"/>
      <c r="AR347" s="7"/>
      <c r="AS347" s="7"/>
      <c r="AT347" s="8"/>
      <c r="AV347" s="6">
        <v>38</v>
      </c>
      <c r="AW347" s="7">
        <f t="shared" si="75"/>
        <v>40</v>
      </c>
      <c r="AX347" s="7"/>
      <c r="AY347" s="7"/>
      <c r="AZ347" s="7"/>
      <c r="BA347" s="7"/>
      <c r="BB347" s="7"/>
      <c r="BC347" s="7"/>
      <c r="BD347" s="7"/>
      <c r="BE347" s="7"/>
      <c r="BF347" s="7"/>
      <c r="BG347" s="8"/>
      <c r="BI347" s="6"/>
      <c r="BJ347" s="7">
        <v>73</v>
      </c>
      <c r="BK347" s="7">
        <f t="shared" si="76"/>
        <v>70</v>
      </c>
      <c r="BL347" s="7"/>
      <c r="BM347" s="7"/>
      <c r="BN347" s="7"/>
      <c r="BO347" s="7"/>
      <c r="BP347" s="7"/>
      <c r="BQ347" s="7"/>
      <c r="BR347" s="7"/>
      <c r="BS347" s="7"/>
      <c r="BT347" s="7"/>
      <c r="BU347" s="8"/>
    </row>
    <row r="348" spans="1:73" x14ac:dyDescent="0.25">
      <c r="A348" s="1" t="s">
        <v>28</v>
      </c>
      <c r="B348" s="1">
        <v>5467696</v>
      </c>
      <c r="C348" s="2">
        <v>96</v>
      </c>
      <c r="D348" s="2">
        <v>82</v>
      </c>
      <c r="E348" s="1">
        <v>45</v>
      </c>
      <c r="F348" s="1" t="s">
        <v>8</v>
      </c>
      <c r="S348"/>
      <c r="T348" s="6">
        <v>23310950</v>
      </c>
      <c r="U348" s="7">
        <f>ROUND(T348,-6)</f>
        <v>23000000</v>
      </c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8"/>
      <c r="AI348" s="6">
        <v>87</v>
      </c>
      <c r="AJ348" s="7">
        <f t="shared" si="74"/>
        <v>90</v>
      </c>
      <c r="AK348" s="7"/>
      <c r="AL348" s="7"/>
      <c r="AM348" s="7"/>
      <c r="AN348" s="7"/>
      <c r="AO348" s="7"/>
      <c r="AP348" s="7"/>
      <c r="AQ348" s="7"/>
      <c r="AR348" s="7"/>
      <c r="AS348" s="7"/>
      <c r="AT348" s="8"/>
      <c r="AV348" s="6">
        <v>52</v>
      </c>
      <c r="AW348" s="7">
        <f t="shared" si="75"/>
        <v>50</v>
      </c>
      <c r="AX348" s="7"/>
      <c r="AY348" s="7"/>
      <c r="AZ348" s="7"/>
      <c r="BA348" s="7"/>
      <c r="BB348" s="7"/>
      <c r="BC348" s="7"/>
      <c r="BD348" s="7"/>
      <c r="BE348" s="7"/>
      <c r="BF348" s="7"/>
      <c r="BG348" s="8"/>
      <c r="BI348" s="6"/>
      <c r="BJ348" s="7">
        <v>55</v>
      </c>
      <c r="BK348" s="7">
        <f t="shared" si="76"/>
        <v>60</v>
      </c>
      <c r="BL348" s="7"/>
      <c r="BM348" s="7"/>
      <c r="BN348" s="7"/>
      <c r="BO348" s="7"/>
      <c r="BP348" s="7"/>
      <c r="BQ348" s="7"/>
      <c r="BR348" s="7"/>
      <c r="BS348" s="7"/>
      <c r="BT348" s="7"/>
      <c r="BU348" s="8"/>
    </row>
    <row r="349" spans="1:73" x14ac:dyDescent="0.25">
      <c r="A349" s="1" t="s">
        <v>26</v>
      </c>
      <c r="B349" s="1">
        <v>22132626</v>
      </c>
      <c r="C349" s="2">
        <v>65</v>
      </c>
      <c r="D349" s="2">
        <v>13</v>
      </c>
      <c r="E349" s="1">
        <v>32</v>
      </c>
      <c r="F349" s="1" t="s">
        <v>8</v>
      </c>
      <c r="S349"/>
      <c r="T349" s="6">
        <v>23318130</v>
      </c>
      <c r="U349" s="7">
        <f>ROUND(T349,-6)</f>
        <v>23000000</v>
      </c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8"/>
      <c r="AI349" s="6">
        <v>94</v>
      </c>
      <c r="AJ349" s="7">
        <f t="shared" si="74"/>
        <v>90</v>
      </c>
      <c r="AK349" s="7"/>
      <c r="AL349" s="7"/>
      <c r="AM349" s="7"/>
      <c r="AN349" s="7"/>
      <c r="AO349" s="7"/>
      <c r="AP349" s="7"/>
      <c r="AQ349" s="7"/>
      <c r="AR349" s="7"/>
      <c r="AS349" s="7"/>
      <c r="AT349" s="8"/>
      <c r="AV349" s="6">
        <v>7</v>
      </c>
      <c r="AW349" s="7">
        <f t="shared" si="75"/>
        <v>10</v>
      </c>
      <c r="AX349" s="7"/>
      <c r="AY349" s="7"/>
      <c r="AZ349" s="7"/>
      <c r="BA349" s="7"/>
      <c r="BB349" s="7"/>
      <c r="BC349" s="7"/>
      <c r="BD349" s="7"/>
      <c r="BE349" s="7"/>
      <c r="BF349" s="7"/>
      <c r="BG349" s="8"/>
      <c r="BI349" s="6"/>
      <c r="BJ349" s="7">
        <v>145</v>
      </c>
      <c r="BK349" s="7">
        <f t="shared" si="76"/>
        <v>150</v>
      </c>
      <c r="BL349" s="7"/>
      <c r="BM349" s="7"/>
      <c r="BN349" s="7"/>
      <c r="BO349" s="7"/>
      <c r="BP349" s="7"/>
      <c r="BQ349" s="7"/>
      <c r="BR349" s="7"/>
      <c r="BS349" s="7"/>
      <c r="BT349" s="7"/>
      <c r="BU349" s="8"/>
    </row>
    <row r="350" spans="1:73" x14ac:dyDescent="0.25">
      <c r="A350" s="1" t="s">
        <v>31</v>
      </c>
      <c r="B350" s="1">
        <v>5371850</v>
      </c>
      <c r="C350" s="2">
        <v>98</v>
      </c>
      <c r="D350" s="2">
        <v>90</v>
      </c>
      <c r="E350" s="1">
        <v>101</v>
      </c>
      <c r="F350" s="1" t="s">
        <v>8</v>
      </c>
      <c r="S350"/>
      <c r="T350" s="6">
        <v>23419534</v>
      </c>
      <c r="U350" s="7">
        <f>ROUND(T350,-6)</f>
        <v>23000000</v>
      </c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8"/>
      <c r="AI350" s="6">
        <v>72</v>
      </c>
      <c r="AJ350" s="7">
        <f t="shared" si="74"/>
        <v>70</v>
      </c>
      <c r="AK350" s="7"/>
      <c r="AL350" s="7"/>
      <c r="AM350" s="7"/>
      <c r="AN350" s="7"/>
      <c r="AO350" s="7"/>
      <c r="AP350" s="7"/>
      <c r="AQ350" s="7"/>
      <c r="AR350" s="7"/>
      <c r="AS350" s="7"/>
      <c r="AT350" s="8"/>
      <c r="AV350" s="6">
        <v>7</v>
      </c>
      <c r="AW350" s="7">
        <f t="shared" si="75"/>
        <v>10</v>
      </c>
      <c r="AX350" s="7"/>
      <c r="AY350" s="7"/>
      <c r="AZ350" s="7"/>
      <c r="BA350" s="7"/>
      <c r="BB350" s="7"/>
      <c r="BC350" s="7"/>
      <c r="BD350" s="7"/>
      <c r="BE350" s="7"/>
      <c r="BF350" s="7"/>
      <c r="BG350" s="8"/>
      <c r="BI350" s="6"/>
      <c r="BJ350" s="7">
        <v>61</v>
      </c>
      <c r="BK350" s="7">
        <f t="shared" si="76"/>
        <v>60</v>
      </c>
      <c r="BL350" s="7"/>
      <c r="BM350" s="7"/>
      <c r="BN350" s="7"/>
      <c r="BO350" s="7"/>
      <c r="BP350" s="7"/>
      <c r="BQ350" s="7"/>
      <c r="BR350" s="7"/>
      <c r="BS350" s="7"/>
      <c r="BT350" s="7"/>
      <c r="BU350" s="8"/>
    </row>
    <row r="351" spans="1:73" x14ac:dyDescent="0.25">
      <c r="A351" s="1" t="s">
        <v>43</v>
      </c>
      <c r="B351" s="1">
        <v>16584419</v>
      </c>
      <c r="C351" s="2">
        <v>72</v>
      </c>
      <c r="D351" s="2">
        <v>51</v>
      </c>
      <c r="E351" s="1">
        <v>55</v>
      </c>
      <c r="F351" s="1" t="s">
        <v>5</v>
      </c>
      <c r="S351"/>
      <c r="T351" s="6">
        <v>23462335</v>
      </c>
      <c r="U351" s="7">
        <f>ROUND(T351,-6)</f>
        <v>23000000</v>
      </c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8"/>
      <c r="AI351" s="6">
        <v>64</v>
      </c>
      <c r="AJ351" s="7">
        <f t="shared" si="74"/>
        <v>60</v>
      </c>
      <c r="AK351" s="7"/>
      <c r="AL351" s="7"/>
      <c r="AM351" s="7"/>
      <c r="AN351" s="7"/>
      <c r="AO351" s="7"/>
      <c r="AP351" s="7"/>
      <c r="AQ351" s="7"/>
      <c r="AR351" s="7"/>
      <c r="AS351" s="7"/>
      <c r="AT351" s="8"/>
      <c r="AV351" s="6">
        <v>17</v>
      </c>
      <c r="AW351" s="7">
        <f t="shared" si="75"/>
        <v>20</v>
      </c>
      <c r="AX351" s="7"/>
      <c r="AY351" s="7"/>
      <c r="AZ351" s="7"/>
      <c r="BA351" s="7"/>
      <c r="BB351" s="7"/>
      <c r="BC351" s="7"/>
      <c r="BD351" s="7"/>
      <c r="BE351" s="7"/>
      <c r="BF351" s="7"/>
      <c r="BG351" s="8"/>
      <c r="BI351" s="6"/>
      <c r="BJ351" s="7">
        <v>93</v>
      </c>
      <c r="BK351" s="7">
        <f t="shared" si="76"/>
        <v>90</v>
      </c>
      <c r="BL351" s="7"/>
      <c r="BM351" s="7"/>
      <c r="BN351" s="7"/>
      <c r="BO351" s="7"/>
      <c r="BP351" s="7"/>
      <c r="BQ351" s="7"/>
      <c r="BR351" s="7"/>
      <c r="BS351" s="7"/>
      <c r="BT351" s="7"/>
      <c r="BU351" s="8"/>
    </row>
    <row r="352" spans="1:73" x14ac:dyDescent="0.25">
      <c r="A352" s="1" t="s">
        <v>15</v>
      </c>
      <c r="B352" s="1">
        <v>4862561</v>
      </c>
      <c r="C352" s="2">
        <v>26</v>
      </c>
      <c r="D352" s="2">
        <v>9</v>
      </c>
      <c r="E352" s="1">
        <v>33</v>
      </c>
      <c r="F352" s="1" t="s">
        <v>8</v>
      </c>
      <c r="S352"/>
      <c r="T352" s="6">
        <v>23468337</v>
      </c>
      <c r="U352" s="7">
        <f>ROUND(T352,-6)</f>
        <v>23000000</v>
      </c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8"/>
      <c r="AI352" s="6">
        <v>96</v>
      </c>
      <c r="AJ352" s="7">
        <f t="shared" si="74"/>
        <v>100</v>
      </c>
      <c r="AK352" s="7"/>
      <c r="AL352" s="7"/>
      <c r="AM352" s="7"/>
      <c r="AN352" s="7"/>
      <c r="AO352" s="7"/>
      <c r="AP352" s="7"/>
      <c r="AQ352" s="7"/>
      <c r="AR352" s="7"/>
      <c r="AS352" s="7"/>
      <c r="AT352" s="8"/>
      <c r="AV352" s="6">
        <v>82</v>
      </c>
      <c r="AW352" s="7">
        <f t="shared" si="75"/>
        <v>80</v>
      </c>
      <c r="AX352" s="7"/>
      <c r="AY352" s="7"/>
      <c r="AZ352" s="7"/>
      <c r="BA352" s="7"/>
      <c r="BB352" s="7"/>
      <c r="BC352" s="7"/>
      <c r="BD352" s="7"/>
      <c r="BE352" s="7"/>
      <c r="BF352" s="7"/>
      <c r="BG352" s="8"/>
      <c r="BI352" s="6"/>
      <c r="BJ352" s="7">
        <v>45</v>
      </c>
      <c r="BK352" s="7">
        <f t="shared" si="76"/>
        <v>50</v>
      </c>
      <c r="BL352" s="7"/>
      <c r="BM352" s="7"/>
      <c r="BN352" s="7"/>
      <c r="BO352" s="7"/>
      <c r="BP352" s="7"/>
      <c r="BQ352" s="7"/>
      <c r="BR352" s="7"/>
      <c r="BS352" s="7"/>
      <c r="BT352" s="7"/>
      <c r="BU352" s="8"/>
    </row>
    <row r="353" spans="1:73" x14ac:dyDescent="0.25">
      <c r="A353" s="1" t="s">
        <v>37</v>
      </c>
      <c r="B353" s="1">
        <v>14410800</v>
      </c>
      <c r="C353" s="2">
        <v>95</v>
      </c>
      <c r="D353" s="2">
        <v>22</v>
      </c>
      <c r="E353" s="1">
        <v>30</v>
      </c>
      <c r="F353" s="1" t="s">
        <v>8</v>
      </c>
      <c r="S353"/>
      <c r="T353" s="6">
        <v>23559882</v>
      </c>
      <c r="U353" s="7">
        <f>ROUND(T353,-6)</f>
        <v>24000000</v>
      </c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8"/>
      <c r="AI353" s="6">
        <v>65</v>
      </c>
      <c r="AJ353" s="7">
        <f t="shared" si="74"/>
        <v>70</v>
      </c>
      <c r="AK353" s="7"/>
      <c r="AL353" s="7"/>
      <c r="AM353" s="7"/>
      <c r="AN353" s="7"/>
      <c r="AO353" s="7"/>
      <c r="AP353" s="7"/>
      <c r="AQ353" s="7"/>
      <c r="AR353" s="7"/>
      <c r="AS353" s="7"/>
      <c r="AT353" s="8"/>
      <c r="AV353" s="6">
        <v>13</v>
      </c>
      <c r="AW353" s="7">
        <f t="shared" si="75"/>
        <v>10</v>
      </c>
      <c r="AX353" s="7"/>
      <c r="AY353" s="7"/>
      <c r="AZ353" s="7"/>
      <c r="BA353" s="7"/>
      <c r="BB353" s="7"/>
      <c r="BC353" s="7"/>
      <c r="BD353" s="7"/>
      <c r="BE353" s="7"/>
      <c r="BF353" s="7"/>
      <c r="BG353" s="8"/>
      <c r="BI353" s="6"/>
      <c r="BJ353" s="7">
        <v>32</v>
      </c>
      <c r="BK353" s="7">
        <f t="shared" si="76"/>
        <v>30</v>
      </c>
      <c r="BL353" s="7"/>
      <c r="BM353" s="7"/>
      <c r="BN353" s="7"/>
      <c r="BO353" s="7"/>
      <c r="BP353" s="7"/>
      <c r="BQ353" s="7"/>
      <c r="BR353" s="7"/>
      <c r="BS353" s="7"/>
      <c r="BT353" s="7"/>
      <c r="BU353" s="8"/>
    </row>
    <row r="354" spans="1:73" x14ac:dyDescent="0.25">
      <c r="A354" s="1" t="s">
        <v>15</v>
      </c>
      <c r="B354" s="1">
        <v>4153869</v>
      </c>
      <c r="C354" s="2">
        <v>24</v>
      </c>
      <c r="D354" s="2">
        <v>14</v>
      </c>
      <c r="E354" s="1">
        <v>145</v>
      </c>
      <c r="F354" s="1" t="s">
        <v>8</v>
      </c>
      <c r="S354"/>
      <c r="T354" s="6">
        <v>23606159</v>
      </c>
      <c r="U354" s="7">
        <f>ROUND(T354,-6)</f>
        <v>24000000</v>
      </c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8"/>
      <c r="AI354" s="6">
        <v>98</v>
      </c>
      <c r="AJ354" s="7">
        <f t="shared" si="74"/>
        <v>100</v>
      </c>
      <c r="AK354" s="7"/>
      <c r="AL354" s="7"/>
      <c r="AM354" s="7"/>
      <c r="AN354" s="7"/>
      <c r="AO354" s="7"/>
      <c r="AP354" s="7"/>
      <c r="AQ354" s="7"/>
      <c r="AR354" s="7"/>
      <c r="AS354" s="7"/>
      <c r="AT354" s="8"/>
      <c r="AV354" s="6">
        <v>90</v>
      </c>
      <c r="AW354" s="7">
        <f t="shared" si="75"/>
        <v>90</v>
      </c>
      <c r="AX354" s="7"/>
      <c r="AY354" s="7"/>
      <c r="AZ354" s="7"/>
      <c r="BA354" s="7"/>
      <c r="BB354" s="7"/>
      <c r="BC354" s="7"/>
      <c r="BD354" s="7"/>
      <c r="BE354" s="7"/>
      <c r="BF354" s="7"/>
      <c r="BG354" s="8"/>
      <c r="BI354" s="6"/>
      <c r="BJ354" s="7">
        <v>101</v>
      </c>
      <c r="BK354" s="7">
        <f t="shared" si="76"/>
        <v>100</v>
      </c>
      <c r="BL354" s="7"/>
      <c r="BM354" s="7"/>
      <c r="BN354" s="7"/>
      <c r="BO354" s="7"/>
      <c r="BP354" s="7"/>
      <c r="BQ354" s="7"/>
      <c r="BR354" s="7"/>
      <c r="BS354" s="7"/>
      <c r="BT354" s="7"/>
      <c r="BU354" s="8"/>
    </row>
    <row r="355" spans="1:73" x14ac:dyDescent="0.25">
      <c r="A355" s="1" t="s">
        <v>22</v>
      </c>
      <c r="B355" s="1">
        <v>31279122</v>
      </c>
      <c r="C355" s="2">
        <v>48</v>
      </c>
      <c r="D355" s="2">
        <v>17</v>
      </c>
      <c r="E355" s="1">
        <v>136</v>
      </c>
      <c r="F355" s="1" t="s">
        <v>5</v>
      </c>
      <c r="S355"/>
      <c r="T355" s="6">
        <v>23693005</v>
      </c>
      <c r="U355" s="7">
        <f>ROUND(T355,-6)</f>
        <v>24000000</v>
      </c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8"/>
      <c r="AI355" s="6">
        <v>72</v>
      </c>
      <c r="AJ355" s="7">
        <f t="shared" si="74"/>
        <v>70</v>
      </c>
      <c r="AK355" s="7"/>
      <c r="AL355" s="7"/>
      <c r="AM355" s="7"/>
      <c r="AN355" s="7"/>
      <c r="AO355" s="7"/>
      <c r="AP355" s="7"/>
      <c r="AQ355" s="7"/>
      <c r="AR355" s="7"/>
      <c r="AS355" s="7"/>
      <c r="AT355" s="8"/>
      <c r="AV355" s="6">
        <v>51</v>
      </c>
      <c r="AW355" s="7">
        <f t="shared" si="75"/>
        <v>50</v>
      </c>
      <c r="AX355" s="7"/>
      <c r="AY355" s="7"/>
      <c r="AZ355" s="7"/>
      <c r="BA355" s="7"/>
      <c r="BB355" s="7"/>
      <c r="BC355" s="7"/>
      <c r="BD355" s="7"/>
      <c r="BE355" s="7"/>
      <c r="BF355" s="7"/>
      <c r="BG355" s="8"/>
      <c r="BI355" s="6"/>
      <c r="BJ355" s="7">
        <v>55</v>
      </c>
      <c r="BK355" s="7">
        <f t="shared" si="76"/>
        <v>60</v>
      </c>
      <c r="BL355" s="7"/>
      <c r="BM355" s="7"/>
      <c r="BN355" s="7"/>
      <c r="BO355" s="7"/>
      <c r="BP355" s="7"/>
      <c r="BQ355" s="7"/>
      <c r="BR355" s="7"/>
      <c r="BS355" s="7"/>
      <c r="BT355" s="7"/>
      <c r="BU355" s="8"/>
    </row>
    <row r="356" spans="1:73" x14ac:dyDescent="0.25">
      <c r="A356" s="1" t="s">
        <v>21</v>
      </c>
      <c r="B356" s="1">
        <v>12183455</v>
      </c>
      <c r="C356" s="2">
        <v>56</v>
      </c>
      <c r="D356" s="2">
        <v>13</v>
      </c>
      <c r="E356" s="1">
        <v>126</v>
      </c>
      <c r="F356" s="1" t="s">
        <v>8</v>
      </c>
      <c r="S356"/>
      <c r="T356" s="6">
        <v>23697986</v>
      </c>
      <c r="U356" s="7">
        <f>ROUND(T356,-6)</f>
        <v>24000000</v>
      </c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8"/>
      <c r="AI356" s="6">
        <v>26</v>
      </c>
      <c r="AJ356" s="7">
        <f t="shared" si="74"/>
        <v>30</v>
      </c>
      <c r="AK356" s="7"/>
      <c r="AL356" s="7"/>
      <c r="AM356" s="7"/>
      <c r="AN356" s="7"/>
      <c r="AO356" s="7"/>
      <c r="AP356" s="7"/>
      <c r="AQ356" s="7"/>
      <c r="AR356" s="7"/>
      <c r="AS356" s="7"/>
      <c r="AT356" s="8"/>
      <c r="AV356" s="6">
        <v>9</v>
      </c>
      <c r="AW356" s="7">
        <f t="shared" si="75"/>
        <v>10</v>
      </c>
      <c r="AX356" s="7"/>
      <c r="AY356" s="7"/>
      <c r="AZ356" s="7"/>
      <c r="BA356" s="7"/>
      <c r="BB356" s="7"/>
      <c r="BC356" s="7"/>
      <c r="BD356" s="7"/>
      <c r="BE356" s="7"/>
      <c r="BF356" s="7"/>
      <c r="BG356" s="8"/>
      <c r="BI356" s="6"/>
      <c r="BJ356" s="7">
        <v>33</v>
      </c>
      <c r="BK356" s="7">
        <f t="shared" si="76"/>
        <v>30</v>
      </c>
      <c r="BL356" s="7"/>
      <c r="BM356" s="7"/>
      <c r="BN356" s="7"/>
      <c r="BO356" s="7"/>
      <c r="BP356" s="7"/>
      <c r="BQ356" s="7"/>
      <c r="BR356" s="7"/>
      <c r="BS356" s="7"/>
      <c r="BT356" s="7"/>
      <c r="BU356" s="8"/>
    </row>
    <row r="357" spans="1:73" x14ac:dyDescent="0.25">
      <c r="A357" s="1" t="s">
        <v>30</v>
      </c>
      <c r="B357" s="1">
        <v>31351485</v>
      </c>
      <c r="C357" s="2">
        <v>87</v>
      </c>
      <c r="D357" s="2">
        <v>69</v>
      </c>
      <c r="E357" s="1">
        <v>67</v>
      </c>
      <c r="F357" s="1" t="s">
        <v>5</v>
      </c>
      <c r="S357"/>
      <c r="T357" s="6">
        <v>23762366</v>
      </c>
      <c r="U357" s="7">
        <f>ROUND(T357,-6)</f>
        <v>24000000</v>
      </c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8"/>
      <c r="AI357" s="6">
        <v>95</v>
      </c>
      <c r="AJ357" s="7">
        <f t="shared" si="74"/>
        <v>100</v>
      </c>
      <c r="AK357" s="7"/>
      <c r="AL357" s="7"/>
      <c r="AM357" s="7"/>
      <c r="AN357" s="7"/>
      <c r="AO357" s="7"/>
      <c r="AP357" s="7"/>
      <c r="AQ357" s="7"/>
      <c r="AR357" s="7"/>
      <c r="AS357" s="7"/>
      <c r="AT357" s="8"/>
      <c r="AV357" s="6">
        <v>22</v>
      </c>
      <c r="AW357" s="7">
        <f t="shared" si="75"/>
        <v>20</v>
      </c>
      <c r="AX357" s="7"/>
      <c r="AY357" s="7"/>
      <c r="AZ357" s="7"/>
      <c r="BA357" s="7"/>
      <c r="BB357" s="7"/>
      <c r="BC357" s="7"/>
      <c r="BD357" s="7"/>
      <c r="BE357" s="7"/>
      <c r="BF357" s="7"/>
      <c r="BG357" s="8"/>
      <c r="BI357" s="6"/>
      <c r="BJ357" s="7">
        <v>30</v>
      </c>
      <c r="BK357" s="7">
        <f t="shared" si="76"/>
        <v>30</v>
      </c>
      <c r="BL357" s="7"/>
      <c r="BM357" s="7"/>
      <c r="BN357" s="7"/>
      <c r="BO357" s="7"/>
      <c r="BP357" s="7"/>
      <c r="BQ357" s="7"/>
      <c r="BR357" s="7"/>
      <c r="BS357" s="7"/>
      <c r="BT357" s="7"/>
      <c r="BU357" s="8"/>
    </row>
    <row r="358" spans="1:73" x14ac:dyDescent="0.25">
      <c r="A358" s="1" t="s">
        <v>16</v>
      </c>
      <c r="B358" s="1">
        <v>4911145</v>
      </c>
      <c r="C358" s="2">
        <v>83</v>
      </c>
      <c r="D358" s="2">
        <v>68</v>
      </c>
      <c r="E358" s="1">
        <v>56</v>
      </c>
      <c r="F358" s="1" t="s">
        <v>8</v>
      </c>
      <c r="S358"/>
      <c r="T358" s="6">
        <v>23777032</v>
      </c>
      <c r="U358" s="7">
        <f>ROUND(T358,-6)</f>
        <v>24000000</v>
      </c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8"/>
      <c r="AI358" s="6">
        <v>24</v>
      </c>
      <c r="AJ358" s="7">
        <f t="shared" si="74"/>
        <v>20</v>
      </c>
      <c r="AK358" s="7"/>
      <c r="AL358" s="7"/>
      <c r="AM358" s="7"/>
      <c r="AN358" s="7"/>
      <c r="AO358" s="7"/>
      <c r="AP358" s="7"/>
      <c r="AQ358" s="7"/>
      <c r="AR358" s="7"/>
      <c r="AS358" s="7"/>
      <c r="AT358" s="8"/>
      <c r="AV358" s="6">
        <v>14</v>
      </c>
      <c r="AW358" s="7">
        <f t="shared" si="75"/>
        <v>10</v>
      </c>
      <c r="AX358" s="7"/>
      <c r="AY358" s="7"/>
      <c r="AZ358" s="7"/>
      <c r="BA358" s="7"/>
      <c r="BB358" s="7"/>
      <c r="BC358" s="7"/>
      <c r="BD358" s="7"/>
      <c r="BE358" s="7"/>
      <c r="BF358" s="7"/>
      <c r="BG358" s="8"/>
      <c r="BI358" s="6"/>
      <c r="BJ358" s="7">
        <v>145</v>
      </c>
      <c r="BK358" s="7">
        <f t="shared" si="76"/>
        <v>150</v>
      </c>
      <c r="BL358" s="7"/>
      <c r="BM358" s="7"/>
      <c r="BN358" s="7"/>
      <c r="BO358" s="7"/>
      <c r="BP358" s="7"/>
      <c r="BQ358" s="7"/>
      <c r="BR358" s="7"/>
      <c r="BS358" s="7"/>
      <c r="BT358" s="7"/>
      <c r="BU358" s="8"/>
    </row>
    <row r="359" spans="1:73" x14ac:dyDescent="0.25">
      <c r="A359" s="1" t="s">
        <v>16</v>
      </c>
      <c r="B359" s="1">
        <v>16616355</v>
      </c>
      <c r="C359" s="2">
        <v>75</v>
      </c>
      <c r="D359" s="2">
        <v>55</v>
      </c>
      <c r="E359" s="1">
        <v>45</v>
      </c>
      <c r="F359" s="1" t="s">
        <v>8</v>
      </c>
      <c r="S359"/>
      <c r="T359" s="6">
        <v>23827573</v>
      </c>
      <c r="U359" s="7">
        <f>ROUND(T359,-6)</f>
        <v>24000000</v>
      </c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8"/>
      <c r="AI359" s="6">
        <v>48</v>
      </c>
      <c r="AJ359" s="7">
        <f t="shared" si="74"/>
        <v>50</v>
      </c>
      <c r="AK359" s="7"/>
      <c r="AL359" s="7"/>
      <c r="AM359" s="7"/>
      <c r="AN359" s="7"/>
      <c r="AO359" s="7"/>
      <c r="AP359" s="7"/>
      <c r="AQ359" s="7"/>
      <c r="AR359" s="7"/>
      <c r="AS359" s="7"/>
      <c r="AT359" s="8"/>
      <c r="AV359" s="6">
        <v>17</v>
      </c>
      <c r="AW359" s="7">
        <f t="shared" si="75"/>
        <v>20</v>
      </c>
      <c r="AX359" s="7"/>
      <c r="AY359" s="7"/>
      <c r="AZ359" s="7"/>
      <c r="BA359" s="7"/>
      <c r="BB359" s="7"/>
      <c r="BC359" s="7"/>
      <c r="BD359" s="7"/>
      <c r="BE359" s="7"/>
      <c r="BF359" s="7"/>
      <c r="BG359" s="8"/>
      <c r="BI359" s="6"/>
      <c r="BJ359" s="7">
        <v>136</v>
      </c>
      <c r="BK359" s="7">
        <f t="shared" si="76"/>
        <v>140</v>
      </c>
      <c r="BL359" s="7"/>
      <c r="BM359" s="7"/>
      <c r="BN359" s="7"/>
      <c r="BO359" s="7"/>
      <c r="BP359" s="7"/>
      <c r="BQ359" s="7"/>
      <c r="BR359" s="7"/>
      <c r="BS359" s="7"/>
      <c r="BT359" s="7"/>
      <c r="BU359" s="8"/>
    </row>
    <row r="360" spans="1:73" x14ac:dyDescent="0.25">
      <c r="A360" s="1" t="s">
        <v>15</v>
      </c>
      <c r="B360" s="1">
        <v>25775804</v>
      </c>
      <c r="C360" s="2">
        <v>80</v>
      </c>
      <c r="D360" s="2">
        <v>61</v>
      </c>
      <c r="E360" s="1">
        <v>52</v>
      </c>
      <c r="F360" s="1" t="s">
        <v>5</v>
      </c>
      <c r="S360"/>
      <c r="T360" s="6">
        <v>23999038</v>
      </c>
      <c r="U360" s="7">
        <f>ROUND(T360,-6)</f>
        <v>24000000</v>
      </c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8"/>
      <c r="AI360" s="6">
        <v>56</v>
      </c>
      <c r="AJ360" s="7">
        <f t="shared" si="74"/>
        <v>60</v>
      </c>
      <c r="AK360" s="7"/>
      <c r="AL360" s="7"/>
      <c r="AM360" s="7"/>
      <c r="AN360" s="7"/>
      <c r="AO360" s="7"/>
      <c r="AP360" s="7"/>
      <c r="AQ360" s="7"/>
      <c r="AR360" s="7"/>
      <c r="AS360" s="7"/>
      <c r="AT360" s="8"/>
      <c r="AV360" s="6">
        <v>13</v>
      </c>
      <c r="AW360" s="7">
        <f t="shared" si="75"/>
        <v>10</v>
      </c>
      <c r="AX360" s="7"/>
      <c r="AY360" s="7"/>
      <c r="AZ360" s="7"/>
      <c r="BA360" s="7"/>
      <c r="BB360" s="7"/>
      <c r="BC360" s="7"/>
      <c r="BD360" s="7"/>
      <c r="BE360" s="7"/>
      <c r="BF360" s="7"/>
      <c r="BG360" s="8"/>
      <c r="BI360" s="6"/>
      <c r="BJ360" s="7">
        <v>126</v>
      </c>
      <c r="BK360" s="7">
        <f t="shared" si="76"/>
        <v>130</v>
      </c>
      <c r="BL360" s="7"/>
      <c r="BM360" s="7"/>
      <c r="BN360" s="7"/>
      <c r="BO360" s="7"/>
      <c r="BP360" s="7"/>
      <c r="BQ360" s="7"/>
      <c r="BR360" s="7"/>
      <c r="BS360" s="7"/>
      <c r="BT360" s="7"/>
      <c r="BU360" s="8"/>
    </row>
    <row r="361" spans="1:73" x14ac:dyDescent="0.25">
      <c r="A361" s="1" t="s">
        <v>45</v>
      </c>
      <c r="B361" s="1">
        <v>4329403</v>
      </c>
      <c r="C361" s="2">
        <v>70</v>
      </c>
      <c r="D361" s="2">
        <v>30</v>
      </c>
      <c r="E361" s="1">
        <v>68</v>
      </c>
      <c r="F361" s="1" t="s">
        <v>5</v>
      </c>
      <c r="S361"/>
      <c r="T361" s="6">
        <v>24016909</v>
      </c>
      <c r="U361" s="7">
        <f>ROUND(T361,-6)</f>
        <v>24000000</v>
      </c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8"/>
      <c r="AI361" s="6">
        <v>87</v>
      </c>
      <c r="AJ361" s="7">
        <f t="shared" si="74"/>
        <v>90</v>
      </c>
      <c r="AK361" s="7"/>
      <c r="AL361" s="7"/>
      <c r="AM361" s="7"/>
      <c r="AN361" s="7"/>
      <c r="AO361" s="7"/>
      <c r="AP361" s="7"/>
      <c r="AQ361" s="7"/>
      <c r="AR361" s="7"/>
      <c r="AS361" s="7"/>
      <c r="AT361" s="8"/>
      <c r="AV361" s="6">
        <v>69</v>
      </c>
      <c r="AW361" s="7">
        <f t="shared" si="75"/>
        <v>70</v>
      </c>
      <c r="AX361" s="7"/>
      <c r="AY361" s="7"/>
      <c r="AZ361" s="7"/>
      <c r="BA361" s="7"/>
      <c r="BB361" s="7"/>
      <c r="BC361" s="7"/>
      <c r="BD361" s="7"/>
      <c r="BE361" s="7"/>
      <c r="BF361" s="7"/>
      <c r="BG361" s="8"/>
      <c r="BI361" s="6"/>
      <c r="BJ361" s="7">
        <v>67</v>
      </c>
      <c r="BK361" s="7">
        <f t="shared" si="76"/>
        <v>70</v>
      </c>
      <c r="BL361" s="7"/>
      <c r="BM361" s="7"/>
      <c r="BN361" s="7"/>
      <c r="BO361" s="7"/>
      <c r="BP361" s="7"/>
      <c r="BQ361" s="7"/>
      <c r="BR361" s="7"/>
      <c r="BS361" s="7"/>
      <c r="BT361" s="7"/>
      <c r="BU361" s="8"/>
    </row>
    <row r="362" spans="1:73" x14ac:dyDescent="0.25">
      <c r="A362" s="1" t="s">
        <v>16</v>
      </c>
      <c r="B362" s="1">
        <v>7580202</v>
      </c>
      <c r="C362" s="2">
        <v>78</v>
      </c>
      <c r="D362" s="2">
        <v>21</v>
      </c>
      <c r="E362" s="1">
        <v>86</v>
      </c>
      <c r="F362" s="1" t="s">
        <v>8</v>
      </c>
      <c r="S362"/>
      <c r="T362" s="6">
        <v>24156742</v>
      </c>
      <c r="U362" s="7">
        <f>ROUND(T362,-6)</f>
        <v>24000000</v>
      </c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8"/>
      <c r="AI362" s="6">
        <v>83</v>
      </c>
      <c r="AJ362" s="7">
        <f t="shared" si="74"/>
        <v>80</v>
      </c>
      <c r="AK362" s="7"/>
      <c r="AL362" s="7"/>
      <c r="AM362" s="7"/>
      <c r="AN362" s="7"/>
      <c r="AO362" s="7"/>
      <c r="AP362" s="7"/>
      <c r="AQ362" s="7"/>
      <c r="AR362" s="7"/>
      <c r="AS362" s="7"/>
      <c r="AT362" s="8"/>
      <c r="AV362" s="6">
        <v>68</v>
      </c>
      <c r="AW362" s="7">
        <f t="shared" si="75"/>
        <v>70</v>
      </c>
      <c r="AX362" s="7"/>
      <c r="AY362" s="7"/>
      <c r="AZ362" s="7"/>
      <c r="BA362" s="7"/>
      <c r="BB362" s="7"/>
      <c r="BC362" s="7"/>
      <c r="BD362" s="7"/>
      <c r="BE362" s="7"/>
      <c r="BF362" s="7"/>
      <c r="BG362" s="8"/>
      <c r="BI362" s="6"/>
      <c r="BJ362" s="7">
        <v>56</v>
      </c>
      <c r="BK362" s="7">
        <f t="shared" si="76"/>
        <v>60</v>
      </c>
      <c r="BL362" s="7"/>
      <c r="BM362" s="7"/>
      <c r="BN362" s="7"/>
      <c r="BO362" s="7"/>
      <c r="BP362" s="7"/>
      <c r="BQ362" s="7"/>
      <c r="BR362" s="7"/>
      <c r="BS362" s="7"/>
      <c r="BT362" s="7"/>
      <c r="BU362" s="8"/>
    </row>
    <row r="363" spans="1:73" x14ac:dyDescent="0.25">
      <c r="A363" s="1" t="s">
        <v>32</v>
      </c>
      <c r="B363" s="1">
        <v>26489757</v>
      </c>
      <c r="C363" s="2">
        <v>83</v>
      </c>
      <c r="D363" s="2">
        <v>25</v>
      </c>
      <c r="E363" s="1">
        <v>52</v>
      </c>
      <c r="F363" s="1" t="s">
        <v>8</v>
      </c>
      <c r="S363"/>
      <c r="T363" s="6">
        <v>24164400</v>
      </c>
      <c r="U363" s="7">
        <f>ROUND(T363,-6)</f>
        <v>24000000</v>
      </c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8"/>
      <c r="AI363" s="6">
        <v>75</v>
      </c>
      <c r="AJ363" s="7">
        <f t="shared" si="74"/>
        <v>80</v>
      </c>
      <c r="AK363" s="7"/>
      <c r="AL363" s="7"/>
      <c r="AM363" s="7"/>
      <c r="AN363" s="7"/>
      <c r="AO363" s="7"/>
      <c r="AP363" s="7"/>
      <c r="AQ363" s="7"/>
      <c r="AR363" s="7"/>
      <c r="AS363" s="7"/>
      <c r="AT363" s="8"/>
      <c r="AV363" s="6">
        <v>55</v>
      </c>
      <c r="AW363" s="7">
        <f t="shared" si="75"/>
        <v>60</v>
      </c>
      <c r="AX363" s="7"/>
      <c r="AY363" s="7"/>
      <c r="AZ363" s="7"/>
      <c r="BA363" s="7"/>
      <c r="BB363" s="7"/>
      <c r="BC363" s="7"/>
      <c r="BD363" s="7"/>
      <c r="BE363" s="7"/>
      <c r="BF363" s="7"/>
      <c r="BG363" s="8"/>
      <c r="BI363" s="6"/>
      <c r="BJ363" s="7">
        <v>45</v>
      </c>
      <c r="BK363" s="7">
        <f t="shared" si="76"/>
        <v>50</v>
      </c>
      <c r="BL363" s="7"/>
      <c r="BM363" s="7"/>
      <c r="BN363" s="7"/>
      <c r="BO363" s="7"/>
      <c r="BP363" s="7"/>
      <c r="BQ363" s="7"/>
      <c r="BR363" s="7"/>
      <c r="BS363" s="7"/>
      <c r="BT363" s="7"/>
      <c r="BU363" s="8"/>
    </row>
    <row r="364" spans="1:73" x14ac:dyDescent="0.25">
      <c r="A364" s="1" t="s">
        <v>7</v>
      </c>
      <c r="B364" s="1">
        <v>21848824</v>
      </c>
      <c r="C364" s="2">
        <v>31</v>
      </c>
      <c r="D364" s="2">
        <v>14</v>
      </c>
      <c r="E364" s="1">
        <v>74</v>
      </c>
      <c r="F364" s="1" t="s">
        <v>5</v>
      </c>
      <c r="S364"/>
      <c r="T364" s="6">
        <v>24189958</v>
      </c>
      <c r="U364" s="7">
        <f>ROUND(T364,-6)</f>
        <v>24000000</v>
      </c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8"/>
      <c r="AI364" s="6">
        <v>80</v>
      </c>
      <c r="AJ364" s="7">
        <f t="shared" si="74"/>
        <v>80</v>
      </c>
      <c r="AK364" s="7"/>
      <c r="AL364" s="7"/>
      <c r="AM364" s="7"/>
      <c r="AN364" s="7"/>
      <c r="AO364" s="7"/>
      <c r="AP364" s="7"/>
      <c r="AQ364" s="7"/>
      <c r="AR364" s="7"/>
      <c r="AS364" s="7"/>
      <c r="AT364" s="8"/>
      <c r="AV364" s="6">
        <v>61</v>
      </c>
      <c r="AW364" s="7">
        <f t="shared" si="75"/>
        <v>60</v>
      </c>
      <c r="AX364" s="7"/>
      <c r="AY364" s="7"/>
      <c r="AZ364" s="7"/>
      <c r="BA364" s="7"/>
      <c r="BB364" s="7"/>
      <c r="BC364" s="7"/>
      <c r="BD364" s="7"/>
      <c r="BE364" s="7"/>
      <c r="BF364" s="7"/>
      <c r="BG364" s="8"/>
      <c r="BI364" s="6"/>
      <c r="BJ364" s="7">
        <v>52</v>
      </c>
      <c r="BK364" s="7">
        <f t="shared" si="76"/>
        <v>50</v>
      </c>
      <c r="BL364" s="7"/>
      <c r="BM364" s="7"/>
      <c r="BN364" s="7"/>
      <c r="BO364" s="7"/>
      <c r="BP364" s="7"/>
      <c r="BQ364" s="7"/>
      <c r="BR364" s="7"/>
      <c r="BS364" s="7"/>
      <c r="BT364" s="7"/>
      <c r="BU364" s="8"/>
    </row>
    <row r="365" spans="1:73" x14ac:dyDescent="0.25">
      <c r="A365" s="1" t="s">
        <v>19</v>
      </c>
      <c r="B365" s="1">
        <v>24398506</v>
      </c>
      <c r="C365" s="2">
        <v>36</v>
      </c>
      <c r="D365" s="2">
        <v>33</v>
      </c>
      <c r="E365" s="1">
        <v>74</v>
      </c>
      <c r="F365" s="1" t="s">
        <v>5</v>
      </c>
      <c r="S365"/>
      <c r="T365" s="6">
        <v>24213335</v>
      </c>
      <c r="U365" s="7">
        <f>ROUND(T365,-6)</f>
        <v>24000000</v>
      </c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8"/>
      <c r="AI365" s="6">
        <v>70</v>
      </c>
      <c r="AJ365" s="7">
        <f t="shared" si="74"/>
        <v>70</v>
      </c>
      <c r="AK365" s="7"/>
      <c r="AL365" s="7"/>
      <c r="AM365" s="7"/>
      <c r="AN365" s="7"/>
      <c r="AO365" s="7"/>
      <c r="AP365" s="7"/>
      <c r="AQ365" s="7"/>
      <c r="AR365" s="7"/>
      <c r="AS365" s="7"/>
      <c r="AT365" s="8"/>
      <c r="AV365" s="6">
        <v>30</v>
      </c>
      <c r="AW365" s="7">
        <f t="shared" si="75"/>
        <v>30</v>
      </c>
      <c r="AX365" s="7"/>
      <c r="AY365" s="7"/>
      <c r="AZ365" s="7"/>
      <c r="BA365" s="7"/>
      <c r="BB365" s="7"/>
      <c r="BC365" s="7"/>
      <c r="BD365" s="7"/>
      <c r="BE365" s="7"/>
      <c r="BF365" s="7"/>
      <c r="BG365" s="8"/>
      <c r="BI365" s="6"/>
      <c r="BJ365" s="7">
        <v>68</v>
      </c>
      <c r="BK365" s="7">
        <f t="shared" si="76"/>
        <v>70</v>
      </c>
      <c r="BL365" s="7"/>
      <c r="BM365" s="7"/>
      <c r="BN365" s="7"/>
      <c r="BO365" s="7"/>
      <c r="BP365" s="7"/>
      <c r="BQ365" s="7"/>
      <c r="BR365" s="7"/>
      <c r="BS365" s="7"/>
      <c r="BT365" s="7"/>
      <c r="BU365" s="8"/>
    </row>
    <row r="366" spans="1:73" x14ac:dyDescent="0.25">
      <c r="A366" s="1" t="s">
        <v>26</v>
      </c>
      <c r="B366" s="1">
        <v>16094017</v>
      </c>
      <c r="C366" s="2">
        <v>95</v>
      </c>
      <c r="D366" s="2">
        <v>59</v>
      </c>
      <c r="E366" s="1">
        <v>55</v>
      </c>
      <c r="F366" s="1" t="s">
        <v>8</v>
      </c>
      <c r="S366"/>
      <c r="T366" s="6">
        <v>24217535</v>
      </c>
      <c r="U366" s="7">
        <f>ROUND(T366,-6)</f>
        <v>24000000</v>
      </c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8"/>
      <c r="AI366" s="6">
        <v>78</v>
      </c>
      <c r="AJ366" s="7">
        <f t="shared" si="74"/>
        <v>80</v>
      </c>
      <c r="AK366" s="7"/>
      <c r="AL366" s="7"/>
      <c r="AM366" s="7"/>
      <c r="AN366" s="7"/>
      <c r="AO366" s="7"/>
      <c r="AP366" s="7"/>
      <c r="AQ366" s="7"/>
      <c r="AR366" s="7"/>
      <c r="AS366" s="7"/>
      <c r="AT366" s="8"/>
      <c r="AV366" s="6">
        <v>21</v>
      </c>
      <c r="AW366" s="7">
        <f t="shared" si="75"/>
        <v>20</v>
      </c>
      <c r="AX366" s="7"/>
      <c r="AY366" s="7"/>
      <c r="AZ366" s="7"/>
      <c r="BA366" s="7"/>
      <c r="BB366" s="7"/>
      <c r="BC366" s="7"/>
      <c r="BD366" s="7"/>
      <c r="BE366" s="7"/>
      <c r="BF366" s="7"/>
      <c r="BG366" s="8"/>
      <c r="BI366" s="6"/>
      <c r="BJ366" s="7">
        <v>86</v>
      </c>
      <c r="BK366" s="7">
        <f t="shared" si="76"/>
        <v>90</v>
      </c>
      <c r="BL366" s="7"/>
      <c r="BM366" s="7"/>
      <c r="BN366" s="7"/>
      <c r="BO366" s="7"/>
      <c r="BP366" s="7"/>
      <c r="BQ366" s="7"/>
      <c r="BR366" s="7"/>
      <c r="BS366" s="7"/>
      <c r="BT366" s="7"/>
      <c r="BU366" s="8"/>
    </row>
    <row r="367" spans="1:73" x14ac:dyDescent="0.25">
      <c r="A367" s="1" t="s">
        <v>10</v>
      </c>
      <c r="B367" s="1">
        <v>15640793</v>
      </c>
      <c r="C367" s="2">
        <v>49</v>
      </c>
      <c r="D367" s="2">
        <v>20</v>
      </c>
      <c r="E367" s="1">
        <v>74</v>
      </c>
      <c r="F367" s="1" t="s">
        <v>5</v>
      </c>
      <c r="S367"/>
      <c r="T367" s="6">
        <v>24263893</v>
      </c>
      <c r="U367" s="7">
        <f>ROUND(T367,-6)</f>
        <v>24000000</v>
      </c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8"/>
      <c r="AI367" s="6">
        <v>83</v>
      </c>
      <c r="AJ367" s="7">
        <f t="shared" si="74"/>
        <v>80</v>
      </c>
      <c r="AK367" s="7"/>
      <c r="AL367" s="7"/>
      <c r="AM367" s="7"/>
      <c r="AN367" s="7"/>
      <c r="AO367" s="7"/>
      <c r="AP367" s="7"/>
      <c r="AQ367" s="7"/>
      <c r="AR367" s="7"/>
      <c r="AS367" s="7"/>
      <c r="AT367" s="8"/>
      <c r="AV367" s="6">
        <v>25</v>
      </c>
      <c r="AW367" s="7">
        <f t="shared" si="75"/>
        <v>30</v>
      </c>
      <c r="AX367" s="7"/>
      <c r="AY367" s="7"/>
      <c r="AZ367" s="7"/>
      <c r="BA367" s="7"/>
      <c r="BB367" s="7"/>
      <c r="BC367" s="7"/>
      <c r="BD367" s="7"/>
      <c r="BE367" s="7"/>
      <c r="BF367" s="7"/>
      <c r="BG367" s="8"/>
      <c r="BI367" s="6"/>
      <c r="BJ367" s="7">
        <v>52</v>
      </c>
      <c r="BK367" s="7">
        <f t="shared" si="76"/>
        <v>50</v>
      </c>
      <c r="BL367" s="7"/>
      <c r="BM367" s="7"/>
      <c r="BN367" s="7"/>
      <c r="BO367" s="7"/>
      <c r="BP367" s="7"/>
      <c r="BQ367" s="7"/>
      <c r="BR367" s="7"/>
      <c r="BS367" s="7"/>
      <c r="BT367" s="7"/>
      <c r="BU367" s="8"/>
    </row>
    <row r="368" spans="1:73" x14ac:dyDescent="0.25">
      <c r="A368" s="1" t="s">
        <v>37</v>
      </c>
      <c r="B368" s="1">
        <v>17917108</v>
      </c>
      <c r="C368" s="2">
        <v>81</v>
      </c>
      <c r="D368" s="2">
        <v>45</v>
      </c>
      <c r="E368" s="1">
        <v>143</v>
      </c>
      <c r="F368" s="1" t="s">
        <v>5</v>
      </c>
      <c r="S368"/>
      <c r="T368" s="6">
        <v>24283977</v>
      </c>
      <c r="U368" s="7">
        <f>ROUND(T368,-6)</f>
        <v>24000000</v>
      </c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8"/>
      <c r="AI368" s="6">
        <v>31</v>
      </c>
      <c r="AJ368" s="7">
        <f t="shared" si="74"/>
        <v>30</v>
      </c>
      <c r="AK368" s="7"/>
      <c r="AL368" s="7"/>
      <c r="AM368" s="7"/>
      <c r="AN368" s="7"/>
      <c r="AO368" s="7"/>
      <c r="AP368" s="7"/>
      <c r="AQ368" s="7"/>
      <c r="AR368" s="7"/>
      <c r="AS368" s="7"/>
      <c r="AT368" s="8"/>
      <c r="AV368" s="6">
        <v>14</v>
      </c>
      <c r="AW368" s="7">
        <f t="shared" si="75"/>
        <v>10</v>
      </c>
      <c r="AX368" s="7"/>
      <c r="AY368" s="7"/>
      <c r="AZ368" s="7"/>
      <c r="BA368" s="7"/>
      <c r="BB368" s="7"/>
      <c r="BC368" s="7"/>
      <c r="BD368" s="7"/>
      <c r="BE368" s="7"/>
      <c r="BF368" s="7"/>
      <c r="BG368" s="8"/>
      <c r="BI368" s="6"/>
      <c r="BJ368" s="7">
        <v>74</v>
      </c>
      <c r="BK368" s="7">
        <f t="shared" si="76"/>
        <v>70</v>
      </c>
      <c r="BL368" s="7"/>
      <c r="BM368" s="7"/>
      <c r="BN368" s="7"/>
      <c r="BO368" s="7"/>
      <c r="BP368" s="7"/>
      <c r="BQ368" s="7"/>
      <c r="BR368" s="7"/>
      <c r="BS368" s="7"/>
      <c r="BT368" s="7"/>
      <c r="BU368" s="8"/>
    </row>
    <row r="369" spans="1:73" x14ac:dyDescent="0.25">
      <c r="A369" s="1" t="s">
        <v>19</v>
      </c>
      <c r="B369" s="1">
        <v>24785502</v>
      </c>
      <c r="C369" s="2">
        <v>71</v>
      </c>
      <c r="D369" s="2">
        <v>15</v>
      </c>
      <c r="E369" s="1">
        <v>106</v>
      </c>
      <c r="F369" s="1" t="s">
        <v>5</v>
      </c>
      <c r="S369"/>
      <c r="T369" s="6">
        <v>24339014</v>
      </c>
      <c r="U369" s="7">
        <f>ROUND(T369,-6)</f>
        <v>24000000</v>
      </c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8"/>
      <c r="AI369" s="6">
        <v>36</v>
      </c>
      <c r="AJ369" s="7">
        <f t="shared" si="74"/>
        <v>40</v>
      </c>
      <c r="AK369" s="7"/>
      <c r="AL369" s="7"/>
      <c r="AM369" s="7"/>
      <c r="AN369" s="7"/>
      <c r="AO369" s="7"/>
      <c r="AP369" s="7"/>
      <c r="AQ369" s="7"/>
      <c r="AR369" s="7"/>
      <c r="AS369" s="7"/>
      <c r="AT369" s="8"/>
      <c r="AV369" s="6">
        <v>33</v>
      </c>
      <c r="AW369" s="7">
        <f t="shared" si="75"/>
        <v>30</v>
      </c>
      <c r="AX369" s="7"/>
      <c r="AY369" s="7"/>
      <c r="AZ369" s="7"/>
      <c r="BA369" s="7"/>
      <c r="BB369" s="7"/>
      <c r="BC369" s="7"/>
      <c r="BD369" s="7"/>
      <c r="BE369" s="7"/>
      <c r="BF369" s="7"/>
      <c r="BG369" s="8"/>
      <c r="BI369" s="6"/>
      <c r="BJ369" s="7">
        <v>74</v>
      </c>
      <c r="BK369" s="7">
        <f t="shared" si="76"/>
        <v>70</v>
      </c>
      <c r="BL369" s="7"/>
      <c r="BM369" s="7"/>
      <c r="BN369" s="7"/>
      <c r="BO369" s="7"/>
      <c r="BP369" s="7"/>
      <c r="BQ369" s="7"/>
      <c r="BR369" s="7"/>
      <c r="BS369" s="7"/>
      <c r="BT369" s="7"/>
      <c r="BU369" s="8"/>
    </row>
    <row r="370" spans="1:73" x14ac:dyDescent="0.25">
      <c r="A370" s="1" t="s">
        <v>40</v>
      </c>
      <c r="B370" s="1">
        <v>17941316</v>
      </c>
      <c r="C370" s="2">
        <v>91</v>
      </c>
      <c r="D370" s="2">
        <v>27</v>
      </c>
      <c r="E370" s="1">
        <v>36</v>
      </c>
      <c r="F370" s="1" t="s">
        <v>8</v>
      </c>
      <c r="S370"/>
      <c r="T370" s="6">
        <v>24354916</v>
      </c>
      <c r="U370" s="7">
        <f>ROUND(T370,-6)</f>
        <v>24000000</v>
      </c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8"/>
      <c r="AI370" s="6">
        <v>95</v>
      </c>
      <c r="AJ370" s="7">
        <f t="shared" si="74"/>
        <v>100</v>
      </c>
      <c r="AK370" s="7"/>
      <c r="AL370" s="7"/>
      <c r="AM370" s="7"/>
      <c r="AN370" s="7"/>
      <c r="AO370" s="7"/>
      <c r="AP370" s="7"/>
      <c r="AQ370" s="7"/>
      <c r="AR370" s="7"/>
      <c r="AS370" s="7"/>
      <c r="AT370" s="8"/>
      <c r="AV370" s="6">
        <v>59</v>
      </c>
      <c r="AW370" s="7">
        <f t="shared" si="75"/>
        <v>60</v>
      </c>
      <c r="AX370" s="7"/>
      <c r="AY370" s="7"/>
      <c r="AZ370" s="7"/>
      <c r="BA370" s="7"/>
      <c r="BB370" s="7"/>
      <c r="BC370" s="7"/>
      <c r="BD370" s="7"/>
      <c r="BE370" s="7"/>
      <c r="BF370" s="7"/>
      <c r="BG370" s="8"/>
      <c r="BI370" s="6"/>
      <c r="BJ370" s="7">
        <v>55</v>
      </c>
      <c r="BK370" s="7">
        <f t="shared" si="76"/>
        <v>60</v>
      </c>
      <c r="BL370" s="7"/>
      <c r="BM370" s="7"/>
      <c r="BN370" s="7"/>
      <c r="BO370" s="7"/>
      <c r="BP370" s="7"/>
      <c r="BQ370" s="7"/>
      <c r="BR370" s="7"/>
      <c r="BS370" s="7"/>
      <c r="BT370" s="7"/>
      <c r="BU370" s="8"/>
    </row>
    <row r="371" spans="1:73" x14ac:dyDescent="0.25">
      <c r="A371" s="1" t="s">
        <v>17</v>
      </c>
      <c r="B371" s="1">
        <v>24906902</v>
      </c>
      <c r="C371" s="2">
        <v>89</v>
      </c>
      <c r="D371" s="2">
        <v>63</v>
      </c>
      <c r="E371" s="1">
        <v>105</v>
      </c>
      <c r="F371" s="1" t="s">
        <v>8</v>
      </c>
      <c r="S371"/>
      <c r="T371" s="6">
        <v>24372240</v>
      </c>
      <c r="U371" s="7">
        <f>ROUND(T371,-6)</f>
        <v>24000000</v>
      </c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8"/>
      <c r="AI371" s="6">
        <v>49</v>
      </c>
      <c r="AJ371" s="7">
        <f t="shared" si="74"/>
        <v>50</v>
      </c>
      <c r="AK371" s="7"/>
      <c r="AL371" s="7"/>
      <c r="AM371" s="7"/>
      <c r="AN371" s="7"/>
      <c r="AO371" s="7"/>
      <c r="AP371" s="7"/>
      <c r="AQ371" s="7"/>
      <c r="AR371" s="7"/>
      <c r="AS371" s="7"/>
      <c r="AT371" s="8"/>
      <c r="AV371" s="6">
        <v>20</v>
      </c>
      <c r="AW371" s="7">
        <f t="shared" si="75"/>
        <v>20</v>
      </c>
      <c r="AX371" s="7"/>
      <c r="AY371" s="7"/>
      <c r="AZ371" s="7"/>
      <c r="BA371" s="7"/>
      <c r="BB371" s="7"/>
      <c r="BC371" s="7"/>
      <c r="BD371" s="7"/>
      <c r="BE371" s="7"/>
      <c r="BF371" s="7"/>
      <c r="BG371" s="8"/>
      <c r="BI371" s="6"/>
      <c r="BJ371" s="7">
        <v>74</v>
      </c>
      <c r="BK371" s="7">
        <f t="shared" si="76"/>
        <v>70</v>
      </c>
      <c r="BL371" s="7"/>
      <c r="BM371" s="7"/>
      <c r="BN371" s="7"/>
      <c r="BO371" s="7"/>
      <c r="BP371" s="7"/>
      <c r="BQ371" s="7"/>
      <c r="BR371" s="7"/>
      <c r="BS371" s="7"/>
      <c r="BT371" s="7"/>
      <c r="BU371" s="8"/>
    </row>
    <row r="372" spans="1:73" x14ac:dyDescent="0.25">
      <c r="A372" s="1" t="s">
        <v>19</v>
      </c>
      <c r="B372" s="1">
        <v>25340838</v>
      </c>
      <c r="C372" s="2">
        <v>81</v>
      </c>
      <c r="D372" s="2">
        <v>57</v>
      </c>
      <c r="E372" s="1">
        <v>103</v>
      </c>
      <c r="F372" s="1" t="s">
        <v>8</v>
      </c>
      <c r="S372"/>
      <c r="T372" s="6">
        <v>24398506</v>
      </c>
      <c r="U372" s="7">
        <f>ROUND(T372,-6)</f>
        <v>24000000</v>
      </c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8"/>
      <c r="AI372" s="6">
        <v>81</v>
      </c>
      <c r="AJ372" s="7">
        <f t="shared" si="74"/>
        <v>80</v>
      </c>
      <c r="AK372" s="7"/>
      <c r="AL372" s="7"/>
      <c r="AM372" s="7"/>
      <c r="AN372" s="7"/>
      <c r="AO372" s="7"/>
      <c r="AP372" s="7"/>
      <c r="AQ372" s="7"/>
      <c r="AR372" s="7"/>
      <c r="AS372" s="7"/>
      <c r="AT372" s="8"/>
      <c r="AV372" s="6">
        <v>45</v>
      </c>
      <c r="AW372" s="7">
        <f t="shared" si="75"/>
        <v>50</v>
      </c>
      <c r="AX372" s="7"/>
      <c r="AY372" s="7"/>
      <c r="AZ372" s="7"/>
      <c r="BA372" s="7"/>
      <c r="BB372" s="7"/>
      <c r="BC372" s="7"/>
      <c r="BD372" s="7"/>
      <c r="BE372" s="7"/>
      <c r="BF372" s="7"/>
      <c r="BG372" s="8"/>
      <c r="BI372" s="6"/>
      <c r="BJ372" s="7">
        <v>143</v>
      </c>
      <c r="BK372" s="7">
        <f t="shared" si="76"/>
        <v>140</v>
      </c>
      <c r="BL372" s="7"/>
      <c r="BM372" s="7"/>
      <c r="BN372" s="7"/>
      <c r="BO372" s="7"/>
      <c r="BP372" s="7"/>
      <c r="BQ372" s="7"/>
      <c r="BR372" s="7"/>
      <c r="BS372" s="7"/>
      <c r="BT372" s="7"/>
      <c r="BU372" s="8"/>
    </row>
    <row r="373" spans="1:73" x14ac:dyDescent="0.25">
      <c r="A373" s="1" t="s">
        <v>40</v>
      </c>
      <c r="B373" s="1">
        <v>18234174</v>
      </c>
      <c r="C373" s="2">
        <v>93</v>
      </c>
      <c r="D373" s="2">
        <v>32</v>
      </c>
      <c r="E373" s="1">
        <v>71</v>
      </c>
      <c r="F373" s="1" t="s">
        <v>8</v>
      </c>
      <c r="S373"/>
      <c r="T373" s="6">
        <v>24489206</v>
      </c>
      <c r="U373" s="7">
        <f>ROUND(T373,-6)</f>
        <v>24000000</v>
      </c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8"/>
      <c r="AI373" s="6">
        <v>71</v>
      </c>
      <c r="AJ373" s="7">
        <f t="shared" si="74"/>
        <v>70</v>
      </c>
      <c r="AK373" s="7"/>
      <c r="AL373" s="7"/>
      <c r="AM373" s="7"/>
      <c r="AN373" s="7"/>
      <c r="AO373" s="7"/>
      <c r="AP373" s="7"/>
      <c r="AQ373" s="7"/>
      <c r="AR373" s="7"/>
      <c r="AS373" s="7"/>
      <c r="AT373" s="8"/>
      <c r="AV373" s="6">
        <v>15</v>
      </c>
      <c r="AW373" s="7">
        <f t="shared" si="75"/>
        <v>20</v>
      </c>
      <c r="AX373" s="7"/>
      <c r="AY373" s="7"/>
      <c r="AZ373" s="7"/>
      <c r="BA373" s="7"/>
      <c r="BB373" s="7"/>
      <c r="BC373" s="7"/>
      <c r="BD373" s="7"/>
      <c r="BE373" s="7"/>
      <c r="BF373" s="7"/>
      <c r="BG373" s="8"/>
      <c r="BI373" s="6"/>
      <c r="BJ373" s="7">
        <v>106</v>
      </c>
      <c r="BK373" s="7">
        <f t="shared" si="76"/>
        <v>110</v>
      </c>
      <c r="BL373" s="7"/>
      <c r="BM373" s="7"/>
      <c r="BN373" s="7"/>
      <c r="BO373" s="7"/>
      <c r="BP373" s="7"/>
      <c r="BQ373" s="7"/>
      <c r="BR373" s="7"/>
      <c r="BS373" s="7"/>
      <c r="BT373" s="7"/>
      <c r="BU373" s="8"/>
    </row>
    <row r="374" spans="1:73" x14ac:dyDescent="0.25">
      <c r="A374" s="1" t="s">
        <v>32</v>
      </c>
      <c r="B374" s="1">
        <v>11808233</v>
      </c>
      <c r="C374" s="2">
        <v>54</v>
      </c>
      <c r="D374" s="2">
        <v>42</v>
      </c>
      <c r="E374" s="1">
        <v>92</v>
      </c>
      <c r="F374" s="1" t="s">
        <v>8</v>
      </c>
      <c r="S374"/>
      <c r="T374" s="6">
        <v>24677292</v>
      </c>
      <c r="U374" s="7">
        <f>ROUND(T374,-6)</f>
        <v>25000000</v>
      </c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8"/>
      <c r="AI374" s="6">
        <v>91</v>
      </c>
      <c r="AJ374" s="7">
        <f t="shared" si="74"/>
        <v>90</v>
      </c>
      <c r="AK374" s="7"/>
      <c r="AL374" s="7"/>
      <c r="AM374" s="7"/>
      <c r="AN374" s="7"/>
      <c r="AO374" s="7"/>
      <c r="AP374" s="7"/>
      <c r="AQ374" s="7"/>
      <c r="AR374" s="7"/>
      <c r="AS374" s="7"/>
      <c r="AT374" s="8"/>
      <c r="AV374" s="6">
        <v>27</v>
      </c>
      <c r="AW374" s="7">
        <f t="shared" si="75"/>
        <v>30</v>
      </c>
      <c r="AX374" s="7"/>
      <c r="AY374" s="7"/>
      <c r="AZ374" s="7"/>
      <c r="BA374" s="7"/>
      <c r="BB374" s="7"/>
      <c r="BC374" s="7"/>
      <c r="BD374" s="7"/>
      <c r="BE374" s="7"/>
      <c r="BF374" s="7"/>
      <c r="BG374" s="8"/>
      <c r="BI374" s="6"/>
      <c r="BJ374" s="7">
        <v>36</v>
      </c>
      <c r="BK374" s="7">
        <f t="shared" si="76"/>
        <v>40</v>
      </c>
      <c r="BL374" s="7"/>
      <c r="BM374" s="7"/>
      <c r="BN374" s="7"/>
      <c r="BO374" s="7"/>
      <c r="BP374" s="7"/>
      <c r="BQ374" s="7"/>
      <c r="BR374" s="7"/>
      <c r="BS374" s="7"/>
      <c r="BT374" s="7"/>
      <c r="BU374" s="8"/>
    </row>
    <row r="375" spans="1:73" x14ac:dyDescent="0.25">
      <c r="A375" s="1" t="s">
        <v>25</v>
      </c>
      <c r="B375" s="1">
        <v>3576392</v>
      </c>
      <c r="C375" s="2">
        <v>87</v>
      </c>
      <c r="D375" s="2">
        <v>43</v>
      </c>
      <c r="E375" s="1">
        <v>114</v>
      </c>
      <c r="F375" s="1" t="s">
        <v>8</v>
      </c>
      <c r="S375"/>
      <c r="T375" s="6">
        <v>24699040</v>
      </c>
      <c r="U375" s="7">
        <f>ROUND(T375,-6)</f>
        <v>25000000</v>
      </c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8"/>
      <c r="AI375" s="6">
        <v>89</v>
      </c>
      <c r="AJ375" s="7">
        <f t="shared" si="74"/>
        <v>90</v>
      </c>
      <c r="AK375" s="7"/>
      <c r="AL375" s="7"/>
      <c r="AM375" s="7"/>
      <c r="AN375" s="7"/>
      <c r="AO375" s="7"/>
      <c r="AP375" s="7"/>
      <c r="AQ375" s="7"/>
      <c r="AR375" s="7"/>
      <c r="AS375" s="7"/>
      <c r="AT375" s="8"/>
      <c r="AV375" s="6">
        <v>63</v>
      </c>
      <c r="AW375" s="7">
        <f t="shared" si="75"/>
        <v>60</v>
      </c>
      <c r="AX375" s="7"/>
      <c r="AY375" s="7"/>
      <c r="AZ375" s="7"/>
      <c r="BA375" s="7"/>
      <c r="BB375" s="7"/>
      <c r="BC375" s="7"/>
      <c r="BD375" s="7"/>
      <c r="BE375" s="7"/>
      <c r="BF375" s="7"/>
      <c r="BG375" s="8"/>
      <c r="BI375" s="6"/>
      <c r="BJ375" s="7">
        <v>105</v>
      </c>
      <c r="BK375" s="7">
        <f t="shared" si="76"/>
        <v>110</v>
      </c>
      <c r="BL375" s="7"/>
      <c r="BM375" s="7"/>
      <c r="BN375" s="7"/>
      <c r="BO375" s="7"/>
      <c r="BP375" s="7"/>
      <c r="BQ375" s="7"/>
      <c r="BR375" s="7"/>
      <c r="BS375" s="7"/>
      <c r="BT375" s="7"/>
      <c r="BU375" s="8"/>
    </row>
    <row r="376" spans="1:73" x14ac:dyDescent="0.25">
      <c r="A376" s="1" t="s">
        <v>17</v>
      </c>
      <c r="B376" s="1">
        <v>7818144</v>
      </c>
      <c r="C376" s="2">
        <v>38</v>
      </c>
      <c r="D376" s="2">
        <v>28</v>
      </c>
      <c r="E376" s="1">
        <v>75</v>
      </c>
      <c r="F376" s="1" t="s">
        <v>5</v>
      </c>
      <c r="S376"/>
      <c r="T376" s="6">
        <v>24747718</v>
      </c>
      <c r="U376" s="7">
        <f>ROUND(T376,-6)</f>
        <v>25000000</v>
      </c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8"/>
      <c r="AI376" s="6">
        <v>81</v>
      </c>
      <c r="AJ376" s="7">
        <f t="shared" si="74"/>
        <v>80</v>
      </c>
      <c r="AK376" s="7"/>
      <c r="AL376" s="7"/>
      <c r="AM376" s="7"/>
      <c r="AN376" s="7"/>
      <c r="AO376" s="7"/>
      <c r="AP376" s="7"/>
      <c r="AQ376" s="7"/>
      <c r="AR376" s="7"/>
      <c r="AS376" s="7"/>
      <c r="AT376" s="8"/>
      <c r="AV376" s="6">
        <v>57</v>
      </c>
      <c r="AW376" s="7">
        <f t="shared" si="75"/>
        <v>60</v>
      </c>
      <c r="AX376" s="7"/>
      <c r="AY376" s="7"/>
      <c r="AZ376" s="7"/>
      <c r="BA376" s="7"/>
      <c r="BB376" s="7"/>
      <c r="BC376" s="7"/>
      <c r="BD376" s="7"/>
      <c r="BE376" s="7"/>
      <c r="BF376" s="7"/>
      <c r="BG376" s="8"/>
      <c r="BI376" s="6"/>
      <c r="BJ376" s="7">
        <v>103</v>
      </c>
      <c r="BK376" s="7">
        <f t="shared" si="76"/>
        <v>100</v>
      </c>
      <c r="BL376" s="7"/>
      <c r="BM376" s="7"/>
      <c r="BN376" s="7"/>
      <c r="BO376" s="7"/>
      <c r="BP376" s="7"/>
      <c r="BQ376" s="7"/>
      <c r="BR376" s="7"/>
      <c r="BS376" s="7"/>
      <c r="BT376" s="7"/>
      <c r="BU376" s="8"/>
    </row>
    <row r="377" spans="1:73" x14ac:dyDescent="0.25">
      <c r="A377" s="1" t="s">
        <v>43</v>
      </c>
      <c r="B377" s="1">
        <v>13234128</v>
      </c>
      <c r="C377" s="2">
        <v>58</v>
      </c>
      <c r="D377" s="2">
        <v>40</v>
      </c>
      <c r="E377" s="1">
        <v>77</v>
      </c>
      <c r="F377" s="1" t="s">
        <v>8</v>
      </c>
      <c r="S377"/>
      <c r="T377" s="6">
        <v>24785502</v>
      </c>
      <c r="U377" s="7">
        <f>ROUND(T377,-6)</f>
        <v>25000000</v>
      </c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8"/>
      <c r="AI377" s="6">
        <v>93</v>
      </c>
      <c r="AJ377" s="7">
        <f t="shared" si="74"/>
        <v>90</v>
      </c>
      <c r="AK377" s="7"/>
      <c r="AL377" s="7"/>
      <c r="AM377" s="7"/>
      <c r="AN377" s="7"/>
      <c r="AO377" s="7"/>
      <c r="AP377" s="7"/>
      <c r="AQ377" s="7"/>
      <c r="AR377" s="7"/>
      <c r="AS377" s="7"/>
      <c r="AT377" s="8"/>
      <c r="AV377" s="6">
        <v>32</v>
      </c>
      <c r="AW377" s="7">
        <f t="shared" si="75"/>
        <v>30</v>
      </c>
      <c r="AX377" s="7"/>
      <c r="AY377" s="7"/>
      <c r="AZ377" s="7"/>
      <c r="BA377" s="7"/>
      <c r="BB377" s="7"/>
      <c r="BC377" s="7"/>
      <c r="BD377" s="7"/>
      <c r="BE377" s="7"/>
      <c r="BF377" s="7"/>
      <c r="BG377" s="8"/>
      <c r="BI377" s="6"/>
      <c r="BJ377" s="7">
        <v>71</v>
      </c>
      <c r="BK377" s="7">
        <f t="shared" si="76"/>
        <v>70</v>
      </c>
      <c r="BL377" s="7"/>
      <c r="BM377" s="7"/>
      <c r="BN377" s="7"/>
      <c r="BO377" s="7"/>
      <c r="BP377" s="7"/>
      <c r="BQ377" s="7"/>
      <c r="BR377" s="7"/>
      <c r="BS377" s="7"/>
      <c r="BT377" s="7"/>
      <c r="BU377" s="8"/>
    </row>
    <row r="378" spans="1:73" x14ac:dyDescent="0.25">
      <c r="A378" s="1" t="s">
        <v>32</v>
      </c>
      <c r="B378" s="1">
        <v>11304893</v>
      </c>
      <c r="C378" s="2">
        <v>61</v>
      </c>
      <c r="D378" s="2">
        <v>17</v>
      </c>
      <c r="E378" s="1">
        <v>146</v>
      </c>
      <c r="F378" s="1" t="s">
        <v>8</v>
      </c>
      <c r="S378"/>
      <c r="T378" s="6">
        <v>24814439</v>
      </c>
      <c r="U378" s="7">
        <f>ROUND(T378,-6)</f>
        <v>25000000</v>
      </c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8"/>
      <c r="AI378" s="6">
        <v>54</v>
      </c>
      <c r="AJ378" s="7">
        <f t="shared" si="74"/>
        <v>50</v>
      </c>
      <c r="AK378" s="7"/>
      <c r="AL378" s="7"/>
      <c r="AM378" s="7"/>
      <c r="AN378" s="7"/>
      <c r="AO378" s="7"/>
      <c r="AP378" s="7"/>
      <c r="AQ378" s="7"/>
      <c r="AR378" s="7"/>
      <c r="AS378" s="7"/>
      <c r="AT378" s="8"/>
      <c r="AV378" s="6">
        <v>42</v>
      </c>
      <c r="AW378" s="7">
        <f t="shared" si="75"/>
        <v>40</v>
      </c>
      <c r="AX378" s="7"/>
      <c r="AY378" s="7"/>
      <c r="AZ378" s="7"/>
      <c r="BA378" s="7"/>
      <c r="BB378" s="7"/>
      <c r="BC378" s="7"/>
      <c r="BD378" s="7"/>
      <c r="BE378" s="7"/>
      <c r="BF378" s="7"/>
      <c r="BG378" s="8"/>
      <c r="BI378" s="6"/>
      <c r="BJ378" s="7">
        <v>92</v>
      </c>
      <c r="BK378" s="7">
        <f t="shared" si="76"/>
        <v>90</v>
      </c>
      <c r="BL378" s="7"/>
      <c r="BM378" s="7"/>
      <c r="BN378" s="7"/>
      <c r="BO378" s="7"/>
      <c r="BP378" s="7"/>
      <c r="BQ378" s="7"/>
      <c r="BR378" s="7"/>
      <c r="BS378" s="7"/>
      <c r="BT378" s="7"/>
      <c r="BU378" s="8"/>
    </row>
    <row r="379" spans="1:73" x14ac:dyDescent="0.25">
      <c r="A379" s="1" t="s">
        <v>25</v>
      </c>
      <c r="B379" s="1">
        <v>13715787</v>
      </c>
      <c r="C379" s="2">
        <v>74</v>
      </c>
      <c r="D379" s="2">
        <v>24</v>
      </c>
      <c r="E379" s="1">
        <v>124</v>
      </c>
      <c r="F379" s="1" t="s">
        <v>8</v>
      </c>
      <c r="S379"/>
      <c r="T379" s="6">
        <v>24828196</v>
      </c>
      <c r="U379" s="7">
        <f>ROUND(T379,-6)</f>
        <v>25000000</v>
      </c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8"/>
      <c r="AI379" s="6">
        <v>87</v>
      </c>
      <c r="AJ379" s="7">
        <f t="shared" si="74"/>
        <v>90</v>
      </c>
      <c r="AK379" s="7"/>
      <c r="AL379" s="7"/>
      <c r="AM379" s="7"/>
      <c r="AN379" s="7"/>
      <c r="AO379" s="7"/>
      <c r="AP379" s="7"/>
      <c r="AQ379" s="7"/>
      <c r="AR379" s="7"/>
      <c r="AS379" s="7"/>
      <c r="AT379" s="8"/>
      <c r="AV379" s="6">
        <v>43</v>
      </c>
      <c r="AW379" s="7">
        <f t="shared" si="75"/>
        <v>40</v>
      </c>
      <c r="AX379" s="7"/>
      <c r="AY379" s="7"/>
      <c r="AZ379" s="7"/>
      <c r="BA379" s="7"/>
      <c r="BB379" s="7"/>
      <c r="BC379" s="7"/>
      <c r="BD379" s="7"/>
      <c r="BE379" s="7"/>
      <c r="BF379" s="7"/>
      <c r="BG379" s="8"/>
      <c r="BI379" s="6"/>
      <c r="BJ379" s="7">
        <v>114</v>
      </c>
      <c r="BK379" s="7">
        <f t="shared" si="76"/>
        <v>110</v>
      </c>
      <c r="BL379" s="7"/>
      <c r="BM379" s="7"/>
      <c r="BN379" s="7"/>
      <c r="BO379" s="7"/>
      <c r="BP379" s="7"/>
      <c r="BQ379" s="7"/>
      <c r="BR379" s="7"/>
      <c r="BS379" s="7"/>
      <c r="BT379" s="7"/>
      <c r="BU379" s="8"/>
    </row>
    <row r="380" spans="1:73" x14ac:dyDescent="0.25">
      <c r="A380" s="1" t="s">
        <v>23</v>
      </c>
      <c r="B380" s="1">
        <v>2825525</v>
      </c>
      <c r="C380" s="2">
        <v>39</v>
      </c>
      <c r="D380" s="2">
        <v>27</v>
      </c>
      <c r="E380" s="1">
        <v>42</v>
      </c>
      <c r="F380" s="1" t="s">
        <v>5</v>
      </c>
      <c r="S380"/>
      <c r="T380" s="6">
        <v>24857930</v>
      </c>
      <c r="U380" s="7">
        <f>ROUND(T380,-6)</f>
        <v>25000000</v>
      </c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8"/>
      <c r="AI380" s="6">
        <v>38</v>
      </c>
      <c r="AJ380" s="7">
        <f t="shared" si="74"/>
        <v>40</v>
      </c>
      <c r="AK380" s="7"/>
      <c r="AL380" s="7"/>
      <c r="AM380" s="7"/>
      <c r="AN380" s="7"/>
      <c r="AO380" s="7"/>
      <c r="AP380" s="7"/>
      <c r="AQ380" s="7"/>
      <c r="AR380" s="7"/>
      <c r="AS380" s="7"/>
      <c r="AT380" s="8"/>
      <c r="AV380" s="6">
        <v>28</v>
      </c>
      <c r="AW380" s="7">
        <f t="shared" si="75"/>
        <v>30</v>
      </c>
      <c r="AX380" s="7"/>
      <c r="AY380" s="7"/>
      <c r="AZ380" s="7"/>
      <c r="BA380" s="7"/>
      <c r="BB380" s="7"/>
      <c r="BC380" s="7"/>
      <c r="BD380" s="7"/>
      <c r="BE380" s="7"/>
      <c r="BF380" s="7"/>
      <c r="BG380" s="8"/>
      <c r="BI380" s="6"/>
      <c r="BJ380" s="7">
        <v>75</v>
      </c>
      <c r="BK380" s="7">
        <f t="shared" si="76"/>
        <v>80</v>
      </c>
      <c r="BL380" s="7"/>
      <c r="BM380" s="7"/>
      <c r="BN380" s="7"/>
      <c r="BO380" s="7"/>
      <c r="BP380" s="7"/>
      <c r="BQ380" s="7"/>
      <c r="BR380" s="7"/>
      <c r="BS380" s="7"/>
      <c r="BT380" s="7"/>
      <c r="BU380" s="8"/>
    </row>
    <row r="381" spans="1:73" x14ac:dyDescent="0.25">
      <c r="A381" s="1" t="s">
        <v>40</v>
      </c>
      <c r="B381" s="1">
        <v>4703151</v>
      </c>
      <c r="C381" s="2">
        <v>72</v>
      </c>
      <c r="D381" s="2">
        <v>49</v>
      </c>
      <c r="E381" s="1">
        <v>104</v>
      </c>
      <c r="F381" s="1" t="s">
        <v>5</v>
      </c>
      <c r="S381"/>
      <c r="T381" s="6">
        <v>24886270</v>
      </c>
      <c r="U381" s="7">
        <f>ROUND(T381,-6)</f>
        <v>25000000</v>
      </c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8"/>
      <c r="AI381" s="6">
        <v>58</v>
      </c>
      <c r="AJ381" s="7">
        <f t="shared" si="74"/>
        <v>60</v>
      </c>
      <c r="AK381" s="7"/>
      <c r="AL381" s="7"/>
      <c r="AM381" s="7"/>
      <c r="AN381" s="7"/>
      <c r="AO381" s="7"/>
      <c r="AP381" s="7"/>
      <c r="AQ381" s="7"/>
      <c r="AR381" s="7"/>
      <c r="AS381" s="7"/>
      <c r="AT381" s="8"/>
      <c r="AV381" s="6">
        <v>40</v>
      </c>
      <c r="AW381" s="7">
        <f t="shared" si="75"/>
        <v>40</v>
      </c>
      <c r="AX381" s="7"/>
      <c r="AY381" s="7"/>
      <c r="AZ381" s="7"/>
      <c r="BA381" s="7"/>
      <c r="BB381" s="7"/>
      <c r="BC381" s="7"/>
      <c r="BD381" s="7"/>
      <c r="BE381" s="7"/>
      <c r="BF381" s="7"/>
      <c r="BG381" s="8"/>
      <c r="BI381" s="6"/>
      <c r="BJ381" s="7">
        <v>77</v>
      </c>
      <c r="BK381" s="7">
        <f t="shared" si="76"/>
        <v>80</v>
      </c>
      <c r="BL381" s="7"/>
      <c r="BM381" s="7"/>
      <c r="BN381" s="7"/>
      <c r="BO381" s="7"/>
      <c r="BP381" s="7"/>
      <c r="BQ381" s="7"/>
      <c r="BR381" s="7"/>
      <c r="BS381" s="7"/>
      <c r="BT381" s="7"/>
      <c r="BU381" s="8"/>
    </row>
    <row r="382" spans="1:73" x14ac:dyDescent="0.25">
      <c r="A382" s="1" t="s">
        <v>38</v>
      </c>
      <c r="B382" s="1">
        <v>15447598</v>
      </c>
      <c r="C382" s="2">
        <v>95</v>
      </c>
      <c r="D382" s="2">
        <v>12</v>
      </c>
      <c r="E382" s="1">
        <v>105</v>
      </c>
      <c r="F382" s="1" t="s">
        <v>5</v>
      </c>
      <c r="S382"/>
      <c r="T382" s="6">
        <v>24906902</v>
      </c>
      <c r="U382" s="7">
        <f>ROUND(T382,-6)</f>
        <v>25000000</v>
      </c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8"/>
      <c r="AI382" s="6">
        <v>61</v>
      </c>
      <c r="AJ382" s="7">
        <f t="shared" si="74"/>
        <v>60</v>
      </c>
      <c r="AK382" s="7"/>
      <c r="AL382" s="7"/>
      <c r="AM382" s="7"/>
      <c r="AN382" s="7"/>
      <c r="AO382" s="7"/>
      <c r="AP382" s="7"/>
      <c r="AQ382" s="7"/>
      <c r="AR382" s="7"/>
      <c r="AS382" s="7"/>
      <c r="AT382" s="8"/>
      <c r="AV382" s="6">
        <v>17</v>
      </c>
      <c r="AW382" s="7">
        <f t="shared" si="75"/>
        <v>20</v>
      </c>
      <c r="AX382" s="7"/>
      <c r="AY382" s="7"/>
      <c r="AZ382" s="7"/>
      <c r="BA382" s="7"/>
      <c r="BB382" s="7"/>
      <c r="BC382" s="7"/>
      <c r="BD382" s="7"/>
      <c r="BE382" s="7"/>
      <c r="BF382" s="7"/>
      <c r="BG382" s="8"/>
      <c r="BI382" s="6"/>
      <c r="BJ382" s="7">
        <v>146</v>
      </c>
      <c r="BK382" s="7">
        <f t="shared" si="76"/>
        <v>150</v>
      </c>
      <c r="BL382" s="7"/>
      <c r="BM382" s="7"/>
      <c r="BN382" s="7"/>
      <c r="BO382" s="7"/>
      <c r="BP382" s="7"/>
      <c r="BQ382" s="7"/>
      <c r="BR382" s="7"/>
      <c r="BS382" s="7"/>
      <c r="BT382" s="7"/>
      <c r="BU382" s="8"/>
    </row>
    <row r="383" spans="1:73" x14ac:dyDescent="0.25">
      <c r="A383" s="1" t="s">
        <v>38</v>
      </c>
      <c r="B383" s="1">
        <v>5064711</v>
      </c>
      <c r="C383" s="2">
        <v>98</v>
      </c>
      <c r="D383" s="2">
        <v>37</v>
      </c>
      <c r="E383" s="1">
        <v>64</v>
      </c>
      <c r="F383" s="1" t="s">
        <v>8</v>
      </c>
      <c r="S383"/>
      <c r="T383" s="6">
        <v>24981417</v>
      </c>
      <c r="U383" s="7">
        <f>ROUND(T383,-6)</f>
        <v>25000000</v>
      </c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8"/>
      <c r="AI383" s="6">
        <v>74</v>
      </c>
      <c r="AJ383" s="7">
        <f t="shared" si="74"/>
        <v>70</v>
      </c>
      <c r="AK383" s="7"/>
      <c r="AL383" s="7"/>
      <c r="AM383" s="7"/>
      <c r="AN383" s="7"/>
      <c r="AO383" s="7"/>
      <c r="AP383" s="7"/>
      <c r="AQ383" s="7"/>
      <c r="AR383" s="7"/>
      <c r="AS383" s="7"/>
      <c r="AT383" s="8"/>
      <c r="AV383" s="6">
        <v>24</v>
      </c>
      <c r="AW383" s="7">
        <f t="shared" si="75"/>
        <v>20</v>
      </c>
      <c r="AX383" s="7"/>
      <c r="AY383" s="7"/>
      <c r="AZ383" s="7"/>
      <c r="BA383" s="7"/>
      <c r="BB383" s="7"/>
      <c r="BC383" s="7"/>
      <c r="BD383" s="7"/>
      <c r="BE383" s="7"/>
      <c r="BF383" s="7"/>
      <c r="BG383" s="8"/>
      <c r="BI383" s="6"/>
      <c r="BJ383" s="7">
        <v>124</v>
      </c>
      <c r="BK383" s="7">
        <f t="shared" si="76"/>
        <v>120</v>
      </c>
      <c r="BL383" s="7"/>
      <c r="BM383" s="7"/>
      <c r="BN383" s="7"/>
      <c r="BO383" s="7"/>
      <c r="BP383" s="7"/>
      <c r="BQ383" s="7"/>
      <c r="BR383" s="7"/>
      <c r="BS383" s="7"/>
      <c r="BT383" s="7"/>
      <c r="BU383" s="8"/>
    </row>
    <row r="384" spans="1:73" x14ac:dyDescent="0.25">
      <c r="A384" s="1" t="s">
        <v>19</v>
      </c>
      <c r="B384" s="1">
        <v>25591107</v>
      </c>
      <c r="C384" s="2">
        <v>32</v>
      </c>
      <c r="D384" s="2">
        <v>10</v>
      </c>
      <c r="E384" s="1">
        <v>148</v>
      </c>
      <c r="F384" s="1" t="s">
        <v>8</v>
      </c>
      <c r="S384"/>
      <c r="T384" s="6">
        <v>25015626</v>
      </c>
      <c r="U384" s="7">
        <f>ROUND(T384,-6)</f>
        <v>25000000</v>
      </c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8"/>
      <c r="AI384" s="6">
        <v>39</v>
      </c>
      <c r="AJ384" s="7">
        <f t="shared" si="74"/>
        <v>40</v>
      </c>
      <c r="AK384" s="7"/>
      <c r="AL384" s="7"/>
      <c r="AM384" s="7"/>
      <c r="AN384" s="7"/>
      <c r="AO384" s="7"/>
      <c r="AP384" s="7"/>
      <c r="AQ384" s="7"/>
      <c r="AR384" s="7"/>
      <c r="AS384" s="7"/>
      <c r="AT384" s="8"/>
      <c r="AV384" s="6">
        <v>27</v>
      </c>
      <c r="AW384" s="7">
        <f t="shared" si="75"/>
        <v>30</v>
      </c>
      <c r="AX384" s="7"/>
      <c r="AY384" s="7"/>
      <c r="AZ384" s="7"/>
      <c r="BA384" s="7"/>
      <c r="BB384" s="7"/>
      <c r="BC384" s="7"/>
      <c r="BD384" s="7"/>
      <c r="BE384" s="7"/>
      <c r="BF384" s="7"/>
      <c r="BG384" s="8"/>
      <c r="BI384" s="6"/>
      <c r="BJ384" s="7">
        <v>42</v>
      </c>
      <c r="BK384" s="7">
        <f t="shared" si="76"/>
        <v>40</v>
      </c>
      <c r="BL384" s="7"/>
      <c r="BM384" s="7"/>
      <c r="BN384" s="7"/>
      <c r="BO384" s="7"/>
      <c r="BP384" s="7"/>
      <c r="BQ384" s="7"/>
      <c r="BR384" s="7"/>
      <c r="BS384" s="7"/>
      <c r="BT384" s="7"/>
      <c r="BU384" s="8"/>
    </row>
    <row r="385" spans="1:73" x14ac:dyDescent="0.25">
      <c r="A385" s="1" t="s">
        <v>27</v>
      </c>
      <c r="B385" s="1">
        <v>28233071</v>
      </c>
      <c r="C385" s="2">
        <v>100</v>
      </c>
      <c r="D385" s="2">
        <v>65</v>
      </c>
      <c r="E385" s="1">
        <v>38</v>
      </c>
      <c r="F385" s="1" t="s">
        <v>8</v>
      </c>
      <c r="S385"/>
      <c r="T385" s="6">
        <v>25021048</v>
      </c>
      <c r="U385" s="7">
        <f>ROUND(T385,-6)</f>
        <v>25000000</v>
      </c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8"/>
      <c r="AI385" s="6">
        <v>72</v>
      </c>
      <c r="AJ385" s="7">
        <f t="shared" si="74"/>
        <v>70</v>
      </c>
      <c r="AK385" s="7"/>
      <c r="AL385" s="7"/>
      <c r="AM385" s="7"/>
      <c r="AN385" s="7"/>
      <c r="AO385" s="7"/>
      <c r="AP385" s="7"/>
      <c r="AQ385" s="7"/>
      <c r="AR385" s="7"/>
      <c r="AS385" s="7"/>
      <c r="AT385" s="8"/>
      <c r="AV385" s="6">
        <v>49</v>
      </c>
      <c r="AW385" s="7">
        <f t="shared" si="75"/>
        <v>50</v>
      </c>
      <c r="AX385" s="7"/>
      <c r="AY385" s="7"/>
      <c r="AZ385" s="7"/>
      <c r="BA385" s="7"/>
      <c r="BB385" s="7"/>
      <c r="BC385" s="7"/>
      <c r="BD385" s="7"/>
      <c r="BE385" s="7"/>
      <c r="BF385" s="7"/>
      <c r="BG385" s="8"/>
      <c r="BI385" s="6"/>
      <c r="BJ385" s="7">
        <v>104</v>
      </c>
      <c r="BK385" s="7">
        <f t="shared" si="76"/>
        <v>100</v>
      </c>
      <c r="BL385" s="7"/>
      <c r="BM385" s="7"/>
      <c r="BN385" s="7"/>
      <c r="BO385" s="7"/>
      <c r="BP385" s="7"/>
      <c r="BQ385" s="7"/>
      <c r="BR385" s="7"/>
      <c r="BS385" s="7"/>
      <c r="BT385" s="7"/>
      <c r="BU385" s="8"/>
    </row>
    <row r="386" spans="1:73" x14ac:dyDescent="0.25">
      <c r="A386" s="1" t="s">
        <v>42</v>
      </c>
      <c r="B386" s="1">
        <v>4347759</v>
      </c>
      <c r="C386" s="2">
        <v>80</v>
      </c>
      <c r="D386" s="2">
        <v>28</v>
      </c>
      <c r="E386" s="1">
        <v>133</v>
      </c>
      <c r="F386" s="1" t="s">
        <v>8</v>
      </c>
      <c r="S386"/>
      <c r="T386" s="6">
        <v>25136883</v>
      </c>
      <c r="U386" s="7">
        <f>ROUND(T386,-6)</f>
        <v>25000000</v>
      </c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8"/>
      <c r="AI386" s="6">
        <v>95</v>
      </c>
      <c r="AJ386" s="7">
        <f t="shared" si="74"/>
        <v>100</v>
      </c>
      <c r="AK386" s="7"/>
      <c r="AL386" s="7"/>
      <c r="AM386" s="7"/>
      <c r="AN386" s="7"/>
      <c r="AO386" s="7"/>
      <c r="AP386" s="7"/>
      <c r="AQ386" s="7"/>
      <c r="AR386" s="7"/>
      <c r="AS386" s="7"/>
      <c r="AT386" s="8"/>
      <c r="AV386" s="6">
        <v>12</v>
      </c>
      <c r="AW386" s="7">
        <f t="shared" si="75"/>
        <v>10</v>
      </c>
      <c r="AX386" s="7"/>
      <c r="AY386" s="7"/>
      <c r="AZ386" s="7"/>
      <c r="BA386" s="7"/>
      <c r="BB386" s="7"/>
      <c r="BC386" s="7"/>
      <c r="BD386" s="7"/>
      <c r="BE386" s="7"/>
      <c r="BF386" s="7"/>
      <c r="BG386" s="8"/>
      <c r="BI386" s="6"/>
      <c r="BJ386" s="7">
        <v>105</v>
      </c>
      <c r="BK386" s="7">
        <f t="shared" si="76"/>
        <v>110</v>
      </c>
      <c r="BL386" s="7"/>
      <c r="BM386" s="7"/>
      <c r="BN386" s="7"/>
      <c r="BO386" s="7"/>
      <c r="BP386" s="7"/>
      <c r="BQ386" s="7"/>
      <c r="BR386" s="7"/>
      <c r="BS386" s="7"/>
      <c r="BT386" s="7"/>
      <c r="BU386" s="8"/>
    </row>
    <row r="387" spans="1:73" x14ac:dyDescent="0.25">
      <c r="A387" s="1" t="s">
        <v>19</v>
      </c>
      <c r="B387" s="1">
        <v>9674463</v>
      </c>
      <c r="C387" s="2">
        <v>78</v>
      </c>
      <c r="D387" s="2">
        <v>44</v>
      </c>
      <c r="E387" s="1">
        <v>105</v>
      </c>
      <c r="F387" s="1" t="s">
        <v>8</v>
      </c>
      <c r="S387"/>
      <c r="T387" s="6">
        <v>25196505</v>
      </c>
      <c r="U387" s="7">
        <f>ROUND(T387,-6)</f>
        <v>25000000</v>
      </c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8"/>
      <c r="AI387" s="6">
        <v>98</v>
      </c>
      <c r="AJ387" s="7">
        <f t="shared" si="74"/>
        <v>100</v>
      </c>
      <c r="AK387" s="7"/>
      <c r="AL387" s="7"/>
      <c r="AM387" s="7"/>
      <c r="AN387" s="7"/>
      <c r="AO387" s="7"/>
      <c r="AP387" s="7"/>
      <c r="AQ387" s="7"/>
      <c r="AR387" s="7"/>
      <c r="AS387" s="7"/>
      <c r="AT387" s="8"/>
      <c r="AV387" s="6">
        <v>37</v>
      </c>
      <c r="AW387" s="7">
        <f t="shared" si="75"/>
        <v>40</v>
      </c>
      <c r="AX387" s="7"/>
      <c r="AY387" s="7"/>
      <c r="AZ387" s="7"/>
      <c r="BA387" s="7"/>
      <c r="BB387" s="7"/>
      <c r="BC387" s="7"/>
      <c r="BD387" s="7"/>
      <c r="BE387" s="7"/>
      <c r="BF387" s="7"/>
      <c r="BG387" s="8"/>
      <c r="BI387" s="6"/>
      <c r="BJ387" s="7">
        <v>64</v>
      </c>
      <c r="BK387" s="7">
        <f t="shared" si="76"/>
        <v>60</v>
      </c>
      <c r="BL387" s="7"/>
      <c r="BM387" s="7"/>
      <c r="BN387" s="7"/>
      <c r="BO387" s="7"/>
      <c r="BP387" s="7"/>
      <c r="BQ387" s="7"/>
      <c r="BR387" s="7"/>
      <c r="BS387" s="7"/>
      <c r="BT387" s="7"/>
      <c r="BU387" s="8"/>
    </row>
    <row r="388" spans="1:73" x14ac:dyDescent="0.25">
      <c r="A388" s="1" t="s">
        <v>23</v>
      </c>
      <c r="B388" s="1">
        <v>14856247</v>
      </c>
      <c r="C388" s="2">
        <v>29</v>
      </c>
      <c r="D388" s="2">
        <v>9</v>
      </c>
      <c r="E388" s="1">
        <v>63</v>
      </c>
      <c r="F388" s="1" t="s">
        <v>5</v>
      </c>
      <c r="S388"/>
      <c r="T388" s="6">
        <v>25259612</v>
      </c>
      <c r="U388" s="7">
        <f>ROUND(T388,-6)</f>
        <v>25000000</v>
      </c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8"/>
      <c r="AI388" s="6">
        <v>32</v>
      </c>
      <c r="AJ388" s="7">
        <f t="shared" si="74"/>
        <v>30</v>
      </c>
      <c r="AK388" s="7"/>
      <c r="AL388" s="7"/>
      <c r="AM388" s="7"/>
      <c r="AN388" s="7"/>
      <c r="AO388" s="7"/>
      <c r="AP388" s="7"/>
      <c r="AQ388" s="7"/>
      <c r="AR388" s="7"/>
      <c r="AS388" s="7"/>
      <c r="AT388" s="8"/>
      <c r="AV388" s="6">
        <v>10</v>
      </c>
      <c r="AW388" s="7">
        <f t="shared" si="75"/>
        <v>10</v>
      </c>
      <c r="AX388" s="7"/>
      <c r="AY388" s="7"/>
      <c r="AZ388" s="7"/>
      <c r="BA388" s="7"/>
      <c r="BB388" s="7"/>
      <c r="BC388" s="7"/>
      <c r="BD388" s="7"/>
      <c r="BE388" s="7"/>
      <c r="BF388" s="7"/>
      <c r="BG388" s="8"/>
      <c r="BI388" s="6"/>
      <c r="BJ388" s="7">
        <v>148</v>
      </c>
      <c r="BK388" s="7">
        <f t="shared" si="76"/>
        <v>150</v>
      </c>
      <c r="BL388" s="7"/>
      <c r="BM388" s="7"/>
      <c r="BN388" s="7"/>
      <c r="BO388" s="7"/>
      <c r="BP388" s="7"/>
      <c r="BQ388" s="7"/>
      <c r="BR388" s="7"/>
      <c r="BS388" s="7"/>
      <c r="BT388" s="7"/>
      <c r="BU388" s="8"/>
    </row>
    <row r="389" spans="1:73" x14ac:dyDescent="0.25">
      <c r="A389" s="1" t="s">
        <v>30</v>
      </c>
      <c r="B389" s="1">
        <v>10864417</v>
      </c>
      <c r="C389" s="2">
        <v>72</v>
      </c>
      <c r="D389" s="2">
        <v>53</v>
      </c>
      <c r="E389" s="1">
        <v>74</v>
      </c>
      <c r="F389" s="1" t="s">
        <v>5</v>
      </c>
      <c r="S389"/>
      <c r="T389" s="6">
        <v>25340838</v>
      </c>
      <c r="U389" s="7">
        <f>ROUND(T389,-6)</f>
        <v>25000000</v>
      </c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8"/>
      <c r="AI389" s="6">
        <v>100</v>
      </c>
      <c r="AJ389" s="7">
        <f t="shared" si="74"/>
        <v>100</v>
      </c>
      <c r="AK389" s="7"/>
      <c r="AL389" s="7"/>
      <c r="AM389" s="7"/>
      <c r="AN389" s="7"/>
      <c r="AO389" s="7"/>
      <c r="AP389" s="7"/>
      <c r="AQ389" s="7"/>
      <c r="AR389" s="7"/>
      <c r="AS389" s="7"/>
      <c r="AT389" s="8"/>
      <c r="AV389" s="6">
        <v>65</v>
      </c>
      <c r="AW389" s="7">
        <f t="shared" si="75"/>
        <v>70</v>
      </c>
      <c r="AX389" s="7"/>
      <c r="AY389" s="7"/>
      <c r="AZ389" s="7"/>
      <c r="BA389" s="7"/>
      <c r="BB389" s="7"/>
      <c r="BC389" s="7"/>
      <c r="BD389" s="7"/>
      <c r="BE389" s="7"/>
      <c r="BF389" s="7"/>
      <c r="BG389" s="8"/>
      <c r="BI389" s="6"/>
      <c r="BJ389" s="7">
        <v>38</v>
      </c>
      <c r="BK389" s="7">
        <f t="shared" si="76"/>
        <v>40</v>
      </c>
      <c r="BL389" s="7"/>
      <c r="BM389" s="7"/>
      <c r="BN389" s="7"/>
      <c r="BO389" s="7"/>
      <c r="BP389" s="7"/>
      <c r="BQ389" s="7"/>
      <c r="BR389" s="7"/>
      <c r="BS389" s="7"/>
      <c r="BT389" s="7"/>
      <c r="BU389" s="8"/>
    </row>
    <row r="390" spans="1:73" x14ac:dyDescent="0.25">
      <c r="A390" s="1" t="s">
        <v>41</v>
      </c>
      <c r="B390" s="1">
        <v>17329795</v>
      </c>
      <c r="C390" s="2">
        <v>75</v>
      </c>
      <c r="D390" s="2">
        <v>11</v>
      </c>
      <c r="E390" s="1">
        <v>108</v>
      </c>
      <c r="F390" s="1" t="s">
        <v>5</v>
      </c>
      <c r="S390"/>
      <c r="T390" s="6">
        <v>25347584</v>
      </c>
      <c r="U390" s="7">
        <f>ROUND(T390,-6)</f>
        <v>25000000</v>
      </c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8"/>
      <c r="AI390" s="6">
        <v>80</v>
      </c>
      <c r="AJ390" s="7">
        <f t="shared" si="74"/>
        <v>80</v>
      </c>
      <c r="AK390" s="7"/>
      <c r="AL390" s="7"/>
      <c r="AM390" s="7"/>
      <c r="AN390" s="7"/>
      <c r="AO390" s="7"/>
      <c r="AP390" s="7"/>
      <c r="AQ390" s="7"/>
      <c r="AR390" s="7"/>
      <c r="AS390" s="7"/>
      <c r="AT390" s="8"/>
      <c r="AV390" s="6">
        <v>28</v>
      </c>
      <c r="AW390" s="7">
        <f t="shared" si="75"/>
        <v>30</v>
      </c>
      <c r="AX390" s="7"/>
      <c r="AY390" s="7"/>
      <c r="AZ390" s="7"/>
      <c r="BA390" s="7"/>
      <c r="BB390" s="7"/>
      <c r="BC390" s="7"/>
      <c r="BD390" s="7"/>
      <c r="BE390" s="7"/>
      <c r="BF390" s="7"/>
      <c r="BG390" s="8"/>
      <c r="BI390" s="6"/>
      <c r="BJ390" s="7">
        <v>133</v>
      </c>
      <c r="BK390" s="7">
        <f t="shared" si="76"/>
        <v>130</v>
      </c>
      <c r="BL390" s="7"/>
      <c r="BM390" s="7"/>
      <c r="BN390" s="7"/>
      <c r="BO390" s="7"/>
      <c r="BP390" s="7"/>
      <c r="BQ390" s="7"/>
      <c r="BR390" s="7"/>
      <c r="BS390" s="7"/>
      <c r="BT390" s="7"/>
      <c r="BU390" s="8"/>
    </row>
    <row r="391" spans="1:73" x14ac:dyDescent="0.25">
      <c r="A391" s="1" t="s">
        <v>31</v>
      </c>
      <c r="B391" s="1">
        <v>20778242</v>
      </c>
      <c r="C391" s="2">
        <v>55</v>
      </c>
      <c r="D391" s="2">
        <v>9</v>
      </c>
      <c r="E391" s="1">
        <v>105</v>
      </c>
      <c r="F391" s="1" t="s">
        <v>8</v>
      </c>
      <c r="S391"/>
      <c r="T391" s="6">
        <v>25433685</v>
      </c>
      <c r="U391" s="7">
        <f>ROUND(T391,-6)</f>
        <v>25000000</v>
      </c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8"/>
      <c r="AI391" s="6">
        <v>78</v>
      </c>
      <c r="AJ391" s="7">
        <f t="shared" ref="AJ391:AJ454" si="77">ROUND(AI391,-1)</f>
        <v>80</v>
      </c>
      <c r="AK391" s="7"/>
      <c r="AL391" s="7"/>
      <c r="AM391" s="7"/>
      <c r="AN391" s="7"/>
      <c r="AO391" s="7"/>
      <c r="AP391" s="7"/>
      <c r="AQ391" s="7"/>
      <c r="AR391" s="7"/>
      <c r="AS391" s="7"/>
      <c r="AT391" s="8"/>
      <c r="AV391" s="6">
        <v>44</v>
      </c>
      <c r="AW391" s="7">
        <f t="shared" ref="AW391:AX454" si="78">ROUND(AV391,-1)</f>
        <v>40</v>
      </c>
      <c r="AX391" s="7"/>
      <c r="AY391" s="7"/>
      <c r="AZ391" s="7"/>
      <c r="BA391" s="7"/>
      <c r="BB391" s="7"/>
      <c r="BC391" s="7"/>
      <c r="BD391" s="7"/>
      <c r="BE391" s="7"/>
      <c r="BF391" s="7"/>
      <c r="BG391" s="8"/>
      <c r="BI391" s="6"/>
      <c r="BJ391" s="7">
        <v>105</v>
      </c>
      <c r="BK391" s="7">
        <f t="shared" ref="BK391:BL454" si="79">ROUND(BJ391,-1)</f>
        <v>110</v>
      </c>
      <c r="BL391" s="7"/>
      <c r="BM391" s="7"/>
      <c r="BN391" s="7"/>
      <c r="BO391" s="7"/>
      <c r="BP391" s="7"/>
      <c r="BQ391" s="7"/>
      <c r="BR391" s="7"/>
      <c r="BS391" s="7"/>
      <c r="BT391" s="7"/>
      <c r="BU391" s="8"/>
    </row>
    <row r="392" spans="1:73" x14ac:dyDescent="0.25">
      <c r="A392" s="1" t="s">
        <v>45</v>
      </c>
      <c r="B392" s="1">
        <v>17295509</v>
      </c>
      <c r="C392" s="2">
        <v>62</v>
      </c>
      <c r="D392" s="2">
        <v>40</v>
      </c>
      <c r="E392" s="1">
        <v>100</v>
      </c>
      <c r="F392" s="1" t="s">
        <v>5</v>
      </c>
      <c r="S392"/>
      <c r="T392" s="6">
        <v>25445730</v>
      </c>
      <c r="U392" s="7">
        <f>ROUND(T392,-6)</f>
        <v>25000000</v>
      </c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8"/>
      <c r="AI392" s="6">
        <v>29</v>
      </c>
      <c r="AJ392" s="7">
        <f t="shared" si="77"/>
        <v>30</v>
      </c>
      <c r="AK392" s="7"/>
      <c r="AL392" s="7"/>
      <c r="AM392" s="7"/>
      <c r="AN392" s="7"/>
      <c r="AO392" s="7"/>
      <c r="AP392" s="7"/>
      <c r="AQ392" s="7"/>
      <c r="AR392" s="7"/>
      <c r="AS392" s="7"/>
      <c r="AT392" s="8"/>
      <c r="AV392" s="6">
        <v>9</v>
      </c>
      <c r="AW392" s="7">
        <f t="shared" si="78"/>
        <v>10</v>
      </c>
      <c r="AX392" s="7"/>
      <c r="AY392" s="7"/>
      <c r="AZ392" s="7"/>
      <c r="BA392" s="7"/>
      <c r="BB392" s="7"/>
      <c r="BC392" s="7"/>
      <c r="BD392" s="7"/>
      <c r="BE392" s="7"/>
      <c r="BF392" s="7"/>
      <c r="BG392" s="8"/>
      <c r="BI392" s="6"/>
      <c r="BJ392" s="7">
        <v>63</v>
      </c>
      <c r="BK392" s="7">
        <f t="shared" si="79"/>
        <v>60</v>
      </c>
      <c r="BL392" s="7"/>
      <c r="BM392" s="7"/>
      <c r="BN392" s="7"/>
      <c r="BO392" s="7"/>
      <c r="BP392" s="7"/>
      <c r="BQ392" s="7"/>
      <c r="BR392" s="7"/>
      <c r="BS392" s="7"/>
      <c r="BT392" s="7"/>
      <c r="BU392" s="8"/>
    </row>
    <row r="393" spans="1:73" x14ac:dyDescent="0.25">
      <c r="A393" s="1" t="s">
        <v>11</v>
      </c>
      <c r="B393" s="1">
        <v>3496800</v>
      </c>
      <c r="C393" s="2">
        <v>77</v>
      </c>
      <c r="D393" s="2">
        <v>61</v>
      </c>
      <c r="E393" s="1">
        <v>37</v>
      </c>
      <c r="F393" s="1" t="s">
        <v>5</v>
      </c>
      <c r="S393"/>
      <c r="T393" s="6">
        <v>25502958</v>
      </c>
      <c r="U393" s="7">
        <f>ROUND(T393,-6)</f>
        <v>26000000</v>
      </c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8"/>
      <c r="AI393" s="6">
        <v>72</v>
      </c>
      <c r="AJ393" s="7">
        <f t="shared" si="77"/>
        <v>70</v>
      </c>
      <c r="AK393" s="7"/>
      <c r="AL393" s="7"/>
      <c r="AM393" s="7"/>
      <c r="AN393" s="7"/>
      <c r="AO393" s="7"/>
      <c r="AP393" s="7"/>
      <c r="AQ393" s="7"/>
      <c r="AR393" s="7"/>
      <c r="AS393" s="7"/>
      <c r="AT393" s="8"/>
      <c r="AV393" s="6">
        <v>53</v>
      </c>
      <c r="AW393" s="7">
        <f t="shared" si="78"/>
        <v>50</v>
      </c>
      <c r="AX393" s="7"/>
      <c r="AY393" s="7"/>
      <c r="AZ393" s="7"/>
      <c r="BA393" s="7"/>
      <c r="BB393" s="7"/>
      <c r="BC393" s="7"/>
      <c r="BD393" s="7"/>
      <c r="BE393" s="7"/>
      <c r="BF393" s="7"/>
      <c r="BG393" s="8"/>
      <c r="BI393" s="6"/>
      <c r="BJ393" s="7">
        <v>74</v>
      </c>
      <c r="BK393" s="7">
        <f t="shared" si="79"/>
        <v>70</v>
      </c>
      <c r="BL393" s="7"/>
      <c r="BM393" s="7"/>
      <c r="BN393" s="7"/>
      <c r="BO393" s="7"/>
      <c r="BP393" s="7"/>
      <c r="BQ393" s="7"/>
      <c r="BR393" s="7"/>
      <c r="BS393" s="7"/>
      <c r="BT393" s="7"/>
      <c r="BU393" s="8"/>
    </row>
    <row r="394" spans="1:73" x14ac:dyDescent="0.25">
      <c r="A394" s="1" t="s">
        <v>30</v>
      </c>
      <c r="B394" s="1">
        <v>7926609</v>
      </c>
      <c r="C394" s="2">
        <v>42</v>
      </c>
      <c r="D394" s="2">
        <v>4</v>
      </c>
      <c r="E394" s="1">
        <v>83</v>
      </c>
      <c r="F394" s="1" t="s">
        <v>5</v>
      </c>
      <c r="S394"/>
      <c r="T394" s="6">
        <v>25536256</v>
      </c>
      <c r="U394" s="7">
        <f>ROUND(T394,-6)</f>
        <v>26000000</v>
      </c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8"/>
      <c r="AI394" s="6">
        <v>75</v>
      </c>
      <c r="AJ394" s="7">
        <f t="shared" si="77"/>
        <v>80</v>
      </c>
      <c r="AK394" s="7"/>
      <c r="AL394" s="7"/>
      <c r="AM394" s="7"/>
      <c r="AN394" s="7"/>
      <c r="AO394" s="7"/>
      <c r="AP394" s="7"/>
      <c r="AQ394" s="7"/>
      <c r="AR394" s="7"/>
      <c r="AS394" s="7"/>
      <c r="AT394" s="8"/>
      <c r="AV394" s="6">
        <v>11</v>
      </c>
      <c r="AW394" s="7">
        <f t="shared" si="78"/>
        <v>10</v>
      </c>
      <c r="AX394" s="7"/>
      <c r="AY394" s="7"/>
      <c r="AZ394" s="7"/>
      <c r="BA394" s="7"/>
      <c r="BB394" s="7"/>
      <c r="BC394" s="7"/>
      <c r="BD394" s="7"/>
      <c r="BE394" s="7"/>
      <c r="BF394" s="7"/>
      <c r="BG394" s="8"/>
      <c r="BI394" s="6"/>
      <c r="BJ394" s="7">
        <v>108</v>
      </c>
      <c r="BK394" s="7">
        <f t="shared" si="79"/>
        <v>110</v>
      </c>
      <c r="BL394" s="7"/>
      <c r="BM394" s="7"/>
      <c r="BN394" s="7"/>
      <c r="BO394" s="7"/>
      <c r="BP394" s="7"/>
      <c r="BQ394" s="7"/>
      <c r="BR394" s="7"/>
      <c r="BS394" s="7"/>
      <c r="BT394" s="7"/>
      <c r="BU394" s="8"/>
    </row>
    <row r="395" spans="1:73" x14ac:dyDescent="0.25">
      <c r="A395" s="1" t="s">
        <v>29</v>
      </c>
      <c r="B395" s="1">
        <v>3180969</v>
      </c>
      <c r="C395" s="2">
        <v>56</v>
      </c>
      <c r="D395" s="2">
        <v>12</v>
      </c>
      <c r="E395" s="1">
        <v>138</v>
      </c>
      <c r="F395" s="1" t="s">
        <v>5</v>
      </c>
      <c r="S395"/>
      <c r="T395" s="6">
        <v>25553255</v>
      </c>
      <c r="U395" s="7">
        <f>ROUND(T395,-6)</f>
        <v>26000000</v>
      </c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8"/>
      <c r="AI395" s="6">
        <v>55</v>
      </c>
      <c r="AJ395" s="7">
        <f t="shared" si="77"/>
        <v>60</v>
      </c>
      <c r="AK395" s="7"/>
      <c r="AL395" s="7"/>
      <c r="AM395" s="7"/>
      <c r="AN395" s="7"/>
      <c r="AO395" s="7"/>
      <c r="AP395" s="7"/>
      <c r="AQ395" s="7"/>
      <c r="AR395" s="7"/>
      <c r="AS395" s="7"/>
      <c r="AT395" s="8"/>
      <c r="AV395" s="6">
        <v>9</v>
      </c>
      <c r="AW395" s="7">
        <f t="shared" si="78"/>
        <v>10</v>
      </c>
      <c r="AX395" s="7"/>
      <c r="AY395" s="7"/>
      <c r="AZ395" s="7"/>
      <c r="BA395" s="7"/>
      <c r="BB395" s="7"/>
      <c r="BC395" s="7"/>
      <c r="BD395" s="7"/>
      <c r="BE395" s="7"/>
      <c r="BF395" s="7"/>
      <c r="BG395" s="8"/>
      <c r="BI395" s="6"/>
      <c r="BJ395" s="7">
        <v>105</v>
      </c>
      <c r="BK395" s="7">
        <f t="shared" si="79"/>
        <v>110</v>
      </c>
      <c r="BL395" s="7"/>
      <c r="BM395" s="7"/>
      <c r="BN395" s="7"/>
      <c r="BO395" s="7"/>
      <c r="BP395" s="7"/>
      <c r="BQ395" s="7"/>
      <c r="BR395" s="7"/>
      <c r="BS395" s="7"/>
      <c r="BT395" s="7"/>
      <c r="BU395" s="8"/>
    </row>
    <row r="396" spans="1:73" x14ac:dyDescent="0.25">
      <c r="A396" s="1" t="s">
        <v>34</v>
      </c>
      <c r="B396" s="1">
        <v>4483378</v>
      </c>
      <c r="C396" s="2">
        <v>78</v>
      </c>
      <c r="D396" s="2">
        <v>17</v>
      </c>
      <c r="E396" s="1">
        <v>60</v>
      </c>
      <c r="F396" s="1" t="s">
        <v>5</v>
      </c>
      <c r="S396"/>
      <c r="T396" s="6">
        <v>25591107</v>
      </c>
      <c r="U396" s="7">
        <f>ROUND(T396,-6)</f>
        <v>26000000</v>
      </c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8"/>
      <c r="AI396" s="6">
        <v>62</v>
      </c>
      <c r="AJ396" s="7">
        <f t="shared" si="77"/>
        <v>60</v>
      </c>
      <c r="AK396" s="7"/>
      <c r="AL396" s="7"/>
      <c r="AM396" s="7"/>
      <c r="AN396" s="7"/>
      <c r="AO396" s="7"/>
      <c r="AP396" s="7"/>
      <c r="AQ396" s="7"/>
      <c r="AR396" s="7"/>
      <c r="AS396" s="7"/>
      <c r="AT396" s="8"/>
      <c r="AV396" s="6">
        <v>40</v>
      </c>
      <c r="AW396" s="7">
        <f t="shared" si="78"/>
        <v>40</v>
      </c>
      <c r="AX396" s="7"/>
      <c r="AY396" s="7"/>
      <c r="AZ396" s="7"/>
      <c r="BA396" s="7"/>
      <c r="BB396" s="7"/>
      <c r="BC396" s="7"/>
      <c r="BD396" s="7"/>
      <c r="BE396" s="7"/>
      <c r="BF396" s="7"/>
      <c r="BG396" s="8"/>
      <c r="BI396" s="6"/>
      <c r="BJ396" s="7">
        <v>100</v>
      </c>
      <c r="BK396" s="7">
        <f t="shared" si="79"/>
        <v>100</v>
      </c>
      <c r="BL396" s="7"/>
      <c r="BM396" s="7"/>
      <c r="BN396" s="7"/>
      <c r="BO396" s="7"/>
      <c r="BP396" s="7"/>
      <c r="BQ396" s="7"/>
      <c r="BR396" s="7"/>
      <c r="BS396" s="7"/>
      <c r="BT396" s="7"/>
      <c r="BU396" s="8"/>
    </row>
    <row r="397" spans="1:73" x14ac:dyDescent="0.25">
      <c r="A397" s="1" t="s">
        <v>26</v>
      </c>
      <c r="B397" s="1">
        <v>27861860</v>
      </c>
      <c r="C397" s="2">
        <v>61</v>
      </c>
      <c r="D397" s="2">
        <v>44</v>
      </c>
      <c r="E397" s="1">
        <v>135</v>
      </c>
      <c r="F397" s="1" t="s">
        <v>8</v>
      </c>
      <c r="S397"/>
      <c r="T397" s="6">
        <v>25597677</v>
      </c>
      <c r="U397" s="7">
        <f>ROUND(T397,-6)</f>
        <v>26000000</v>
      </c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8"/>
      <c r="AI397" s="6">
        <v>77</v>
      </c>
      <c r="AJ397" s="7">
        <f t="shared" si="77"/>
        <v>80</v>
      </c>
      <c r="AK397" s="7"/>
      <c r="AL397" s="7"/>
      <c r="AM397" s="7"/>
      <c r="AN397" s="7"/>
      <c r="AO397" s="7"/>
      <c r="AP397" s="7"/>
      <c r="AQ397" s="7"/>
      <c r="AR397" s="7"/>
      <c r="AS397" s="7"/>
      <c r="AT397" s="8"/>
      <c r="AV397" s="6">
        <v>61</v>
      </c>
      <c r="AW397" s="7">
        <f t="shared" si="78"/>
        <v>60</v>
      </c>
      <c r="AX397" s="7"/>
      <c r="AY397" s="7"/>
      <c r="AZ397" s="7"/>
      <c r="BA397" s="7"/>
      <c r="BB397" s="7"/>
      <c r="BC397" s="7"/>
      <c r="BD397" s="7"/>
      <c r="BE397" s="7"/>
      <c r="BF397" s="7"/>
      <c r="BG397" s="8"/>
      <c r="BI397" s="6"/>
      <c r="BJ397" s="7">
        <v>37</v>
      </c>
      <c r="BK397" s="7">
        <f t="shared" si="79"/>
        <v>40</v>
      </c>
      <c r="BL397" s="7"/>
      <c r="BM397" s="7"/>
      <c r="BN397" s="7"/>
      <c r="BO397" s="7"/>
      <c r="BP397" s="7"/>
      <c r="BQ397" s="7"/>
      <c r="BR397" s="7"/>
      <c r="BS397" s="7"/>
      <c r="BT397" s="7"/>
      <c r="BU397" s="8"/>
    </row>
    <row r="398" spans="1:73" x14ac:dyDescent="0.25">
      <c r="A398" s="1" t="s">
        <v>44</v>
      </c>
      <c r="B398" s="1">
        <v>15882834</v>
      </c>
      <c r="C398" s="2">
        <v>82</v>
      </c>
      <c r="D398" s="2">
        <v>35</v>
      </c>
      <c r="E398" s="1">
        <v>36</v>
      </c>
      <c r="F398" s="1" t="s">
        <v>8</v>
      </c>
      <c r="S398"/>
      <c r="T398" s="6">
        <v>25726821</v>
      </c>
      <c r="U398" s="7">
        <f>ROUND(T398,-6)</f>
        <v>26000000</v>
      </c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8"/>
      <c r="AI398" s="6">
        <v>42</v>
      </c>
      <c r="AJ398" s="7">
        <f t="shared" si="77"/>
        <v>40</v>
      </c>
      <c r="AK398" s="7"/>
      <c r="AL398" s="7"/>
      <c r="AM398" s="7"/>
      <c r="AN398" s="7"/>
      <c r="AO398" s="7"/>
      <c r="AP398" s="7"/>
      <c r="AQ398" s="7"/>
      <c r="AR398" s="7"/>
      <c r="AS398" s="7"/>
      <c r="AT398" s="8"/>
      <c r="AV398" s="6">
        <v>4</v>
      </c>
      <c r="AW398" s="7">
        <f t="shared" si="78"/>
        <v>0</v>
      </c>
      <c r="AX398" s="7"/>
      <c r="AY398" s="7"/>
      <c r="AZ398" s="7"/>
      <c r="BA398" s="7"/>
      <c r="BB398" s="7"/>
      <c r="BC398" s="7"/>
      <c r="BD398" s="7"/>
      <c r="BE398" s="7"/>
      <c r="BF398" s="7"/>
      <c r="BG398" s="8"/>
      <c r="BI398" s="6"/>
      <c r="BJ398" s="7">
        <v>83</v>
      </c>
      <c r="BK398" s="7">
        <f t="shared" si="79"/>
        <v>80</v>
      </c>
      <c r="BL398" s="7"/>
      <c r="BM398" s="7"/>
      <c r="BN398" s="7"/>
      <c r="BO398" s="7"/>
      <c r="BP398" s="7"/>
      <c r="BQ398" s="7"/>
      <c r="BR398" s="7"/>
      <c r="BS398" s="7"/>
      <c r="BT398" s="7"/>
      <c r="BU398" s="8"/>
    </row>
    <row r="399" spans="1:73" x14ac:dyDescent="0.25">
      <c r="A399" s="1" t="s">
        <v>25</v>
      </c>
      <c r="B399" s="1">
        <v>18288930</v>
      </c>
      <c r="C399" s="2">
        <v>66</v>
      </c>
      <c r="D399" s="2">
        <v>46</v>
      </c>
      <c r="E399" s="1">
        <v>87</v>
      </c>
      <c r="F399" s="1" t="s">
        <v>8</v>
      </c>
      <c r="S399"/>
      <c r="T399" s="6">
        <v>25748382</v>
      </c>
      <c r="U399" s="7">
        <f>ROUND(T399,-6)</f>
        <v>26000000</v>
      </c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8"/>
      <c r="AI399" s="6">
        <v>56</v>
      </c>
      <c r="AJ399" s="7">
        <f t="shared" si="77"/>
        <v>60</v>
      </c>
      <c r="AK399" s="7"/>
      <c r="AL399" s="7"/>
      <c r="AM399" s="7"/>
      <c r="AN399" s="7"/>
      <c r="AO399" s="7"/>
      <c r="AP399" s="7"/>
      <c r="AQ399" s="7"/>
      <c r="AR399" s="7"/>
      <c r="AS399" s="7"/>
      <c r="AT399" s="8"/>
      <c r="AV399" s="6">
        <v>12</v>
      </c>
      <c r="AW399" s="7">
        <f t="shared" si="78"/>
        <v>10</v>
      </c>
      <c r="AX399" s="7"/>
      <c r="AY399" s="7"/>
      <c r="AZ399" s="7"/>
      <c r="BA399" s="7"/>
      <c r="BB399" s="7"/>
      <c r="BC399" s="7"/>
      <c r="BD399" s="7"/>
      <c r="BE399" s="7"/>
      <c r="BF399" s="7"/>
      <c r="BG399" s="8"/>
      <c r="BI399" s="6"/>
      <c r="BJ399" s="7">
        <v>138</v>
      </c>
      <c r="BK399" s="7">
        <f t="shared" si="79"/>
        <v>140</v>
      </c>
      <c r="BL399" s="7"/>
      <c r="BM399" s="7"/>
      <c r="BN399" s="7"/>
      <c r="BO399" s="7"/>
      <c r="BP399" s="7"/>
      <c r="BQ399" s="7"/>
      <c r="BR399" s="7"/>
      <c r="BS399" s="7"/>
      <c r="BT399" s="7"/>
      <c r="BU399" s="8"/>
    </row>
    <row r="400" spans="1:73" x14ac:dyDescent="0.25">
      <c r="A400" s="1" t="s">
        <v>36</v>
      </c>
      <c r="B400" s="1">
        <v>8869533</v>
      </c>
      <c r="C400" s="2">
        <v>91</v>
      </c>
      <c r="D400" s="2">
        <v>75</v>
      </c>
      <c r="E400" s="1">
        <v>116</v>
      </c>
      <c r="F400" s="1" t="s">
        <v>5</v>
      </c>
      <c r="S400"/>
      <c r="T400" s="6">
        <v>25775804</v>
      </c>
      <c r="U400" s="7">
        <f>ROUND(T400,-6)</f>
        <v>26000000</v>
      </c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8"/>
      <c r="AI400" s="6">
        <v>78</v>
      </c>
      <c r="AJ400" s="7">
        <f t="shared" si="77"/>
        <v>80</v>
      </c>
      <c r="AK400" s="7"/>
      <c r="AL400" s="7"/>
      <c r="AM400" s="7"/>
      <c r="AN400" s="7"/>
      <c r="AO400" s="7"/>
      <c r="AP400" s="7"/>
      <c r="AQ400" s="7"/>
      <c r="AR400" s="7"/>
      <c r="AS400" s="7"/>
      <c r="AT400" s="8"/>
      <c r="AV400" s="6">
        <v>17</v>
      </c>
      <c r="AW400" s="7">
        <f t="shared" si="78"/>
        <v>20</v>
      </c>
      <c r="AX400" s="7"/>
      <c r="AY400" s="7"/>
      <c r="AZ400" s="7"/>
      <c r="BA400" s="7"/>
      <c r="BB400" s="7"/>
      <c r="BC400" s="7"/>
      <c r="BD400" s="7"/>
      <c r="BE400" s="7"/>
      <c r="BF400" s="7"/>
      <c r="BG400" s="8"/>
      <c r="BI400" s="6"/>
      <c r="BJ400" s="7">
        <v>60</v>
      </c>
      <c r="BK400" s="7">
        <f t="shared" si="79"/>
        <v>60</v>
      </c>
      <c r="BL400" s="7"/>
      <c r="BM400" s="7"/>
      <c r="BN400" s="7"/>
      <c r="BO400" s="7"/>
      <c r="BP400" s="7"/>
      <c r="BQ400" s="7"/>
      <c r="BR400" s="7"/>
      <c r="BS400" s="7"/>
      <c r="BT400" s="7"/>
      <c r="BU400" s="8"/>
    </row>
    <row r="401" spans="1:73" x14ac:dyDescent="0.25">
      <c r="A401" s="1" t="s">
        <v>25</v>
      </c>
      <c r="B401" s="1">
        <v>24489206</v>
      </c>
      <c r="C401" s="2">
        <v>74</v>
      </c>
      <c r="D401" s="2">
        <v>30</v>
      </c>
      <c r="E401" s="1">
        <v>62</v>
      </c>
      <c r="F401" s="1" t="s">
        <v>5</v>
      </c>
      <c r="S401"/>
      <c r="T401" s="6">
        <v>25881643</v>
      </c>
      <c r="U401" s="7">
        <f>ROUND(T401,-6)</f>
        <v>26000000</v>
      </c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8"/>
      <c r="AI401" s="6">
        <v>61</v>
      </c>
      <c r="AJ401" s="7">
        <f t="shared" si="77"/>
        <v>60</v>
      </c>
      <c r="AK401" s="7"/>
      <c r="AL401" s="7"/>
      <c r="AM401" s="7"/>
      <c r="AN401" s="7"/>
      <c r="AO401" s="7"/>
      <c r="AP401" s="7"/>
      <c r="AQ401" s="7"/>
      <c r="AR401" s="7"/>
      <c r="AS401" s="7"/>
      <c r="AT401" s="8"/>
      <c r="AV401" s="6">
        <v>44</v>
      </c>
      <c r="AW401" s="7">
        <f t="shared" si="78"/>
        <v>40</v>
      </c>
      <c r="AX401" s="7"/>
      <c r="AY401" s="7"/>
      <c r="AZ401" s="7"/>
      <c r="BA401" s="7"/>
      <c r="BB401" s="7"/>
      <c r="BC401" s="7"/>
      <c r="BD401" s="7"/>
      <c r="BE401" s="7"/>
      <c r="BF401" s="7"/>
      <c r="BG401" s="8"/>
      <c r="BI401" s="6"/>
      <c r="BJ401" s="7">
        <v>135</v>
      </c>
      <c r="BK401" s="7">
        <f t="shared" si="79"/>
        <v>140</v>
      </c>
      <c r="BL401" s="7"/>
      <c r="BM401" s="7"/>
      <c r="BN401" s="7"/>
      <c r="BO401" s="7"/>
      <c r="BP401" s="7"/>
      <c r="BQ401" s="7"/>
      <c r="BR401" s="7"/>
      <c r="BS401" s="7"/>
      <c r="BT401" s="7"/>
      <c r="BU401" s="8"/>
    </row>
    <row r="402" spans="1:73" x14ac:dyDescent="0.25">
      <c r="A402" s="2" t="s">
        <v>21</v>
      </c>
      <c r="B402" s="2">
        <v>12868189</v>
      </c>
      <c r="C402" s="2">
        <v>69</v>
      </c>
      <c r="D402" s="2">
        <v>52</v>
      </c>
      <c r="E402" s="2">
        <v>76</v>
      </c>
      <c r="F402" s="2" t="s">
        <v>5</v>
      </c>
      <c r="S402"/>
      <c r="T402" s="6">
        <v>26030110</v>
      </c>
      <c r="U402" s="7">
        <f>ROUND(T402,-6)</f>
        <v>26000000</v>
      </c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8"/>
      <c r="AI402" s="6">
        <v>82</v>
      </c>
      <c r="AJ402" s="7">
        <f t="shared" si="77"/>
        <v>80</v>
      </c>
      <c r="AK402" s="7"/>
      <c r="AL402" s="7"/>
      <c r="AM402" s="7"/>
      <c r="AN402" s="7"/>
      <c r="AO402" s="7"/>
      <c r="AP402" s="7"/>
      <c r="AQ402" s="7"/>
      <c r="AR402" s="7"/>
      <c r="AS402" s="7"/>
      <c r="AT402" s="8"/>
      <c r="AV402" s="6">
        <v>35</v>
      </c>
      <c r="AW402" s="7">
        <f t="shared" si="78"/>
        <v>40</v>
      </c>
      <c r="AX402" s="7"/>
      <c r="AY402" s="7"/>
      <c r="AZ402" s="7"/>
      <c r="BA402" s="7"/>
      <c r="BB402" s="7"/>
      <c r="BC402" s="7"/>
      <c r="BD402" s="7"/>
      <c r="BE402" s="7"/>
      <c r="BF402" s="7"/>
      <c r="BG402" s="8"/>
      <c r="BI402" s="6"/>
      <c r="BJ402" s="7">
        <v>36</v>
      </c>
      <c r="BK402" s="7">
        <f t="shared" si="79"/>
        <v>40</v>
      </c>
      <c r="BL402" s="7"/>
      <c r="BM402" s="7"/>
      <c r="BN402" s="7"/>
      <c r="BO402" s="7"/>
      <c r="BP402" s="7"/>
      <c r="BQ402" s="7"/>
      <c r="BR402" s="7"/>
      <c r="BS402" s="7"/>
      <c r="BT402" s="7"/>
      <c r="BU402" s="8"/>
    </row>
    <row r="403" spans="1:73" x14ac:dyDescent="0.25">
      <c r="A403" s="2" t="s">
        <v>6</v>
      </c>
      <c r="B403" s="2">
        <v>29260168</v>
      </c>
      <c r="C403" s="2">
        <v>78</v>
      </c>
      <c r="D403" s="2">
        <v>48</v>
      </c>
      <c r="E403" s="2">
        <v>79</v>
      </c>
      <c r="F403" s="2" t="s">
        <v>8</v>
      </c>
      <c r="S403"/>
      <c r="T403" s="6">
        <v>26048866</v>
      </c>
      <c r="U403" s="7">
        <f>ROUND(T403,-6)</f>
        <v>26000000</v>
      </c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8"/>
      <c r="AI403" s="6">
        <v>66</v>
      </c>
      <c r="AJ403" s="7">
        <f t="shared" si="77"/>
        <v>70</v>
      </c>
      <c r="AK403" s="7"/>
      <c r="AL403" s="7"/>
      <c r="AM403" s="7"/>
      <c r="AN403" s="7"/>
      <c r="AO403" s="7"/>
      <c r="AP403" s="7"/>
      <c r="AQ403" s="7"/>
      <c r="AR403" s="7"/>
      <c r="AS403" s="7"/>
      <c r="AT403" s="8"/>
      <c r="AV403" s="6">
        <v>46</v>
      </c>
      <c r="AW403" s="7">
        <f t="shared" si="78"/>
        <v>50</v>
      </c>
      <c r="AX403" s="7"/>
      <c r="AY403" s="7"/>
      <c r="AZ403" s="7"/>
      <c r="BA403" s="7"/>
      <c r="BB403" s="7"/>
      <c r="BC403" s="7"/>
      <c r="BD403" s="7"/>
      <c r="BE403" s="7"/>
      <c r="BF403" s="7"/>
      <c r="BG403" s="8"/>
      <c r="BI403" s="6"/>
      <c r="BJ403" s="7">
        <v>87</v>
      </c>
      <c r="BK403" s="7">
        <f t="shared" si="79"/>
        <v>90</v>
      </c>
      <c r="BL403" s="7"/>
      <c r="BM403" s="7"/>
      <c r="BN403" s="7"/>
      <c r="BO403" s="7"/>
      <c r="BP403" s="7"/>
      <c r="BQ403" s="7"/>
      <c r="BR403" s="7"/>
      <c r="BS403" s="7"/>
      <c r="BT403" s="7"/>
      <c r="BU403" s="8"/>
    </row>
    <row r="404" spans="1:73" x14ac:dyDescent="0.25">
      <c r="A404" s="2" t="s">
        <v>11</v>
      </c>
      <c r="B404" s="2">
        <v>14148891</v>
      </c>
      <c r="C404" s="2">
        <v>41</v>
      </c>
      <c r="D404" s="2">
        <v>13</v>
      </c>
      <c r="E404" s="2">
        <v>119</v>
      </c>
      <c r="F404" s="2" t="s">
        <v>5</v>
      </c>
      <c r="S404"/>
      <c r="T404" s="6">
        <v>26104051</v>
      </c>
      <c r="U404" s="7">
        <f>ROUND(T404,-6)</f>
        <v>26000000</v>
      </c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8"/>
      <c r="AI404" s="6">
        <v>91</v>
      </c>
      <c r="AJ404" s="7">
        <f t="shared" si="77"/>
        <v>90</v>
      </c>
      <c r="AK404" s="7"/>
      <c r="AL404" s="7"/>
      <c r="AM404" s="7"/>
      <c r="AN404" s="7"/>
      <c r="AO404" s="7"/>
      <c r="AP404" s="7"/>
      <c r="AQ404" s="7"/>
      <c r="AR404" s="7"/>
      <c r="AS404" s="7"/>
      <c r="AT404" s="8"/>
      <c r="AV404" s="6">
        <v>75</v>
      </c>
      <c r="AW404" s="7">
        <f t="shared" si="78"/>
        <v>80</v>
      </c>
      <c r="AX404" s="7"/>
      <c r="AY404" s="7"/>
      <c r="AZ404" s="7"/>
      <c r="BA404" s="7"/>
      <c r="BB404" s="7"/>
      <c r="BC404" s="7"/>
      <c r="BD404" s="7"/>
      <c r="BE404" s="7"/>
      <c r="BF404" s="7"/>
      <c r="BG404" s="8"/>
      <c r="BI404" s="6"/>
      <c r="BJ404" s="7">
        <v>116</v>
      </c>
      <c r="BK404" s="7">
        <f t="shared" si="79"/>
        <v>120</v>
      </c>
      <c r="BL404" s="7"/>
      <c r="BM404" s="7"/>
      <c r="BN404" s="7"/>
      <c r="BO404" s="7"/>
      <c r="BP404" s="7"/>
      <c r="BQ404" s="7"/>
      <c r="BR404" s="7"/>
      <c r="BS404" s="7"/>
      <c r="BT404" s="7"/>
      <c r="BU404" s="8"/>
    </row>
    <row r="405" spans="1:73" x14ac:dyDescent="0.25">
      <c r="A405" s="2" t="s">
        <v>39</v>
      </c>
      <c r="B405" s="2">
        <v>24164400</v>
      </c>
      <c r="C405" s="2">
        <v>78</v>
      </c>
      <c r="D405" s="2">
        <v>47</v>
      </c>
      <c r="E405" s="2">
        <v>85</v>
      </c>
      <c r="F405" s="2" t="s">
        <v>5</v>
      </c>
      <c r="S405"/>
      <c r="T405" s="6">
        <v>26226063</v>
      </c>
      <c r="U405" s="7">
        <f>ROUND(T405,-6)</f>
        <v>26000000</v>
      </c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8"/>
      <c r="AI405" s="6">
        <v>74</v>
      </c>
      <c r="AJ405" s="7">
        <f t="shared" si="77"/>
        <v>70</v>
      </c>
      <c r="AK405" s="7"/>
      <c r="AL405" s="7"/>
      <c r="AM405" s="7"/>
      <c r="AN405" s="7"/>
      <c r="AO405" s="7"/>
      <c r="AP405" s="7"/>
      <c r="AQ405" s="7"/>
      <c r="AR405" s="7"/>
      <c r="AS405" s="7"/>
      <c r="AT405" s="8"/>
      <c r="AV405" s="6">
        <v>30</v>
      </c>
      <c r="AW405" s="7">
        <f t="shared" si="78"/>
        <v>30</v>
      </c>
      <c r="AX405" s="7"/>
      <c r="AY405" s="7"/>
      <c r="AZ405" s="7"/>
      <c r="BA405" s="7"/>
      <c r="BB405" s="7"/>
      <c r="BC405" s="7"/>
      <c r="BD405" s="7"/>
      <c r="BE405" s="7"/>
      <c r="BF405" s="7"/>
      <c r="BG405" s="8"/>
      <c r="BI405" s="6"/>
      <c r="BJ405" s="7">
        <v>62</v>
      </c>
      <c r="BK405" s="7">
        <f t="shared" si="79"/>
        <v>60</v>
      </c>
      <c r="BL405" s="7"/>
      <c r="BM405" s="7"/>
      <c r="BN405" s="7"/>
      <c r="BO405" s="7"/>
      <c r="BP405" s="7"/>
      <c r="BQ405" s="7"/>
      <c r="BR405" s="7"/>
      <c r="BS405" s="7"/>
      <c r="BT405" s="7"/>
      <c r="BU405" s="8"/>
    </row>
    <row r="406" spans="1:73" x14ac:dyDescent="0.25">
      <c r="A406" s="2" t="s">
        <v>28</v>
      </c>
      <c r="B406" s="2">
        <v>9929321</v>
      </c>
      <c r="C406" s="2">
        <v>12</v>
      </c>
      <c r="D406" s="2">
        <v>9</v>
      </c>
      <c r="E406" s="2">
        <v>127</v>
      </c>
      <c r="F406" s="2" t="s">
        <v>8</v>
      </c>
      <c r="S406"/>
      <c r="T406" s="6">
        <v>26262443</v>
      </c>
      <c r="U406" s="7">
        <f>ROUND(T406,-6)</f>
        <v>26000000</v>
      </c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8"/>
      <c r="AI406" s="6">
        <v>69</v>
      </c>
      <c r="AJ406" s="7">
        <f t="shared" si="77"/>
        <v>70</v>
      </c>
      <c r="AK406" s="7"/>
      <c r="AL406" s="7"/>
      <c r="AM406" s="7"/>
      <c r="AN406" s="7"/>
      <c r="AO406" s="7"/>
      <c r="AP406" s="7"/>
      <c r="AQ406" s="7"/>
      <c r="AR406" s="7"/>
      <c r="AS406" s="7"/>
      <c r="AT406" s="8"/>
      <c r="AV406" s="6">
        <v>52</v>
      </c>
      <c r="AW406" s="7">
        <f t="shared" si="78"/>
        <v>50</v>
      </c>
      <c r="AX406" s="7"/>
      <c r="AY406" s="7"/>
      <c r="AZ406" s="7"/>
      <c r="BA406" s="7"/>
      <c r="BB406" s="7"/>
      <c r="BC406" s="7"/>
      <c r="BD406" s="7"/>
      <c r="BE406" s="7"/>
      <c r="BF406" s="7"/>
      <c r="BG406" s="8"/>
      <c r="BI406" s="6"/>
      <c r="BJ406" s="7">
        <v>76</v>
      </c>
      <c r="BK406" s="7">
        <f t="shared" si="79"/>
        <v>80</v>
      </c>
      <c r="BL406" s="7"/>
      <c r="BM406" s="7"/>
      <c r="BN406" s="7"/>
      <c r="BO406" s="7"/>
      <c r="BP406" s="7"/>
      <c r="BQ406" s="7"/>
      <c r="BR406" s="7"/>
      <c r="BS406" s="7"/>
      <c r="BT406" s="7"/>
      <c r="BU406" s="8"/>
    </row>
    <row r="407" spans="1:73" x14ac:dyDescent="0.25">
      <c r="A407" s="2" t="s">
        <v>14</v>
      </c>
      <c r="B407" s="2">
        <v>22895285</v>
      </c>
      <c r="C407" s="2">
        <v>99</v>
      </c>
      <c r="D407" s="2">
        <v>52</v>
      </c>
      <c r="E407" s="2">
        <v>49</v>
      </c>
      <c r="F407" s="2" t="s">
        <v>8</v>
      </c>
      <c r="S407"/>
      <c r="T407" s="6">
        <v>26338032</v>
      </c>
      <c r="U407" s="7">
        <f>ROUND(T407,-6)</f>
        <v>26000000</v>
      </c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8"/>
      <c r="AI407" s="6">
        <v>78</v>
      </c>
      <c r="AJ407" s="7">
        <f t="shared" si="77"/>
        <v>80</v>
      </c>
      <c r="AK407" s="7"/>
      <c r="AL407" s="7"/>
      <c r="AM407" s="7"/>
      <c r="AN407" s="7"/>
      <c r="AO407" s="7"/>
      <c r="AP407" s="7"/>
      <c r="AQ407" s="7"/>
      <c r="AR407" s="7"/>
      <c r="AS407" s="7"/>
      <c r="AT407" s="8"/>
      <c r="AV407" s="6">
        <v>48</v>
      </c>
      <c r="AW407" s="7">
        <f t="shared" si="78"/>
        <v>50</v>
      </c>
      <c r="AX407" s="7"/>
      <c r="AY407" s="7"/>
      <c r="AZ407" s="7"/>
      <c r="BA407" s="7"/>
      <c r="BB407" s="7"/>
      <c r="BC407" s="7"/>
      <c r="BD407" s="7"/>
      <c r="BE407" s="7"/>
      <c r="BF407" s="7"/>
      <c r="BG407" s="8"/>
      <c r="BI407" s="6"/>
      <c r="BJ407" s="7">
        <v>79</v>
      </c>
      <c r="BK407" s="7">
        <f t="shared" si="79"/>
        <v>80</v>
      </c>
      <c r="BL407" s="7"/>
      <c r="BM407" s="7"/>
      <c r="BN407" s="7"/>
      <c r="BO407" s="7"/>
      <c r="BP407" s="7"/>
      <c r="BQ407" s="7"/>
      <c r="BR407" s="7"/>
      <c r="BS407" s="7"/>
      <c r="BT407" s="7"/>
      <c r="BU407" s="8"/>
    </row>
    <row r="408" spans="1:73" x14ac:dyDescent="0.25">
      <c r="A408" s="2" t="s">
        <v>37</v>
      </c>
      <c r="B408" s="2">
        <v>5096278</v>
      </c>
      <c r="C408" s="2">
        <v>20</v>
      </c>
      <c r="D408" s="2">
        <v>4</v>
      </c>
      <c r="E408" s="2">
        <v>111</v>
      </c>
      <c r="F408" s="2" t="s">
        <v>5</v>
      </c>
      <c r="S408"/>
      <c r="T408" s="6">
        <v>26357836</v>
      </c>
      <c r="U408" s="7">
        <f>ROUND(T408,-6)</f>
        <v>26000000</v>
      </c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8"/>
      <c r="AI408" s="6">
        <v>41</v>
      </c>
      <c r="AJ408" s="7">
        <f t="shared" si="77"/>
        <v>40</v>
      </c>
      <c r="AK408" s="7"/>
      <c r="AL408" s="7"/>
      <c r="AM408" s="7"/>
      <c r="AN408" s="7"/>
      <c r="AO408" s="7"/>
      <c r="AP408" s="7"/>
      <c r="AQ408" s="7"/>
      <c r="AR408" s="7"/>
      <c r="AS408" s="7"/>
      <c r="AT408" s="8"/>
      <c r="AV408" s="6">
        <v>13</v>
      </c>
      <c r="AW408" s="7">
        <f t="shared" si="78"/>
        <v>10</v>
      </c>
      <c r="AX408" s="7"/>
      <c r="AY408" s="7"/>
      <c r="AZ408" s="7"/>
      <c r="BA408" s="7"/>
      <c r="BB408" s="7"/>
      <c r="BC408" s="7"/>
      <c r="BD408" s="7"/>
      <c r="BE408" s="7"/>
      <c r="BF408" s="7"/>
      <c r="BG408" s="8"/>
      <c r="BI408" s="6"/>
      <c r="BJ408" s="7">
        <v>119</v>
      </c>
      <c r="BK408" s="7">
        <f t="shared" si="79"/>
        <v>120</v>
      </c>
      <c r="BL408" s="7"/>
      <c r="BM408" s="7"/>
      <c r="BN408" s="7"/>
      <c r="BO408" s="7"/>
      <c r="BP408" s="7"/>
      <c r="BQ408" s="7"/>
      <c r="BR408" s="7"/>
      <c r="BS408" s="7"/>
      <c r="BT408" s="7"/>
      <c r="BU408" s="8"/>
    </row>
    <row r="409" spans="1:73" x14ac:dyDescent="0.25">
      <c r="A409" s="2" t="s">
        <v>43</v>
      </c>
      <c r="B409" s="2">
        <v>8990828</v>
      </c>
      <c r="C409" s="2">
        <v>46</v>
      </c>
      <c r="D409" s="2">
        <v>20</v>
      </c>
      <c r="E409" s="2">
        <v>111</v>
      </c>
      <c r="F409" s="2" t="s">
        <v>8</v>
      </c>
      <c r="S409"/>
      <c r="T409" s="6">
        <v>26425539</v>
      </c>
      <c r="U409" s="7">
        <f>ROUND(T409,-6)</f>
        <v>26000000</v>
      </c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8"/>
      <c r="AI409" s="6">
        <v>78</v>
      </c>
      <c r="AJ409" s="7">
        <f t="shared" si="77"/>
        <v>80</v>
      </c>
      <c r="AK409" s="7"/>
      <c r="AL409" s="7"/>
      <c r="AM409" s="7"/>
      <c r="AN409" s="7"/>
      <c r="AO409" s="7"/>
      <c r="AP409" s="7"/>
      <c r="AQ409" s="7"/>
      <c r="AR409" s="7"/>
      <c r="AS409" s="7"/>
      <c r="AT409" s="8"/>
      <c r="AV409" s="6">
        <v>47</v>
      </c>
      <c r="AW409" s="7">
        <f t="shared" si="78"/>
        <v>50</v>
      </c>
      <c r="AX409" s="7"/>
      <c r="AY409" s="7"/>
      <c r="AZ409" s="7"/>
      <c r="BA409" s="7"/>
      <c r="BB409" s="7"/>
      <c r="BC409" s="7"/>
      <c r="BD409" s="7"/>
      <c r="BE409" s="7"/>
      <c r="BF409" s="7"/>
      <c r="BG409" s="8"/>
      <c r="BI409" s="6"/>
      <c r="BJ409" s="7">
        <v>85</v>
      </c>
      <c r="BK409" s="7">
        <f t="shared" si="79"/>
        <v>90</v>
      </c>
      <c r="BL409" s="7"/>
      <c r="BM409" s="7"/>
      <c r="BN409" s="7"/>
      <c r="BO409" s="7"/>
      <c r="BP409" s="7"/>
      <c r="BQ409" s="7"/>
      <c r="BR409" s="7"/>
      <c r="BS409" s="7"/>
      <c r="BT409" s="7"/>
      <c r="BU409" s="8"/>
    </row>
    <row r="410" spans="1:73" x14ac:dyDescent="0.25">
      <c r="A410" s="2" t="s">
        <v>22</v>
      </c>
      <c r="B410" s="2">
        <v>27657516</v>
      </c>
      <c r="C410" s="2">
        <v>6</v>
      </c>
      <c r="D410" s="2">
        <v>4</v>
      </c>
      <c r="E410" s="2">
        <v>67</v>
      </c>
      <c r="F410" s="2" t="s">
        <v>8</v>
      </c>
      <c r="S410"/>
      <c r="T410" s="6">
        <v>26439960</v>
      </c>
      <c r="U410" s="7">
        <f>ROUND(T410,-6)</f>
        <v>26000000</v>
      </c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8"/>
      <c r="AI410" s="6">
        <v>12</v>
      </c>
      <c r="AJ410" s="7">
        <f t="shared" si="77"/>
        <v>10</v>
      </c>
      <c r="AK410" s="7"/>
      <c r="AL410" s="7"/>
      <c r="AM410" s="7"/>
      <c r="AN410" s="7"/>
      <c r="AO410" s="7"/>
      <c r="AP410" s="7"/>
      <c r="AQ410" s="7"/>
      <c r="AR410" s="7"/>
      <c r="AS410" s="7"/>
      <c r="AT410" s="8"/>
      <c r="AV410" s="6">
        <v>9</v>
      </c>
      <c r="AW410" s="7">
        <f t="shared" si="78"/>
        <v>10</v>
      </c>
      <c r="AX410" s="7"/>
      <c r="AY410" s="7"/>
      <c r="AZ410" s="7"/>
      <c r="BA410" s="7"/>
      <c r="BB410" s="7"/>
      <c r="BC410" s="7"/>
      <c r="BD410" s="7"/>
      <c r="BE410" s="7"/>
      <c r="BF410" s="7"/>
      <c r="BG410" s="8"/>
      <c r="BI410" s="6"/>
      <c r="BJ410" s="7">
        <v>127</v>
      </c>
      <c r="BK410" s="7">
        <f t="shared" si="79"/>
        <v>130</v>
      </c>
      <c r="BL410" s="7"/>
      <c r="BM410" s="7"/>
      <c r="BN410" s="7"/>
      <c r="BO410" s="7"/>
      <c r="BP410" s="7"/>
      <c r="BQ410" s="7"/>
      <c r="BR410" s="7"/>
      <c r="BS410" s="7"/>
      <c r="BT410" s="7"/>
      <c r="BU410" s="8"/>
    </row>
    <row r="411" spans="1:73" x14ac:dyDescent="0.25">
      <c r="A411" s="2" t="s">
        <v>28</v>
      </c>
      <c r="B411" s="2">
        <v>27140163</v>
      </c>
      <c r="C411" s="2">
        <v>67</v>
      </c>
      <c r="D411" s="2">
        <v>3</v>
      </c>
      <c r="E411" s="2">
        <v>64</v>
      </c>
      <c r="F411" s="2" t="s">
        <v>5</v>
      </c>
      <c r="S411"/>
      <c r="T411" s="6">
        <v>26489757</v>
      </c>
      <c r="U411" s="7">
        <f>ROUND(T411,-6)</f>
        <v>26000000</v>
      </c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8"/>
      <c r="AI411" s="6">
        <v>99</v>
      </c>
      <c r="AJ411" s="7">
        <f t="shared" si="77"/>
        <v>100</v>
      </c>
      <c r="AK411" s="7"/>
      <c r="AL411" s="7"/>
      <c r="AM411" s="7"/>
      <c r="AN411" s="7"/>
      <c r="AO411" s="7"/>
      <c r="AP411" s="7"/>
      <c r="AQ411" s="7"/>
      <c r="AR411" s="7"/>
      <c r="AS411" s="7"/>
      <c r="AT411" s="8"/>
      <c r="AV411" s="6">
        <v>52</v>
      </c>
      <c r="AW411" s="7">
        <f t="shared" si="78"/>
        <v>50</v>
      </c>
      <c r="AX411" s="7"/>
      <c r="AY411" s="7"/>
      <c r="AZ411" s="7"/>
      <c r="BA411" s="7"/>
      <c r="BB411" s="7"/>
      <c r="BC411" s="7"/>
      <c r="BD411" s="7"/>
      <c r="BE411" s="7"/>
      <c r="BF411" s="7"/>
      <c r="BG411" s="8"/>
      <c r="BI411" s="6"/>
      <c r="BJ411" s="7">
        <v>49</v>
      </c>
      <c r="BK411" s="7">
        <f t="shared" si="79"/>
        <v>50</v>
      </c>
      <c r="BL411" s="7"/>
      <c r="BM411" s="7"/>
      <c r="BN411" s="7"/>
      <c r="BO411" s="7"/>
      <c r="BP411" s="7"/>
      <c r="BQ411" s="7"/>
      <c r="BR411" s="7"/>
      <c r="BS411" s="7"/>
      <c r="BT411" s="7"/>
      <c r="BU411" s="8"/>
    </row>
    <row r="412" spans="1:73" x14ac:dyDescent="0.25">
      <c r="A412" s="2" t="s">
        <v>20</v>
      </c>
      <c r="B412" s="2">
        <v>13320872</v>
      </c>
      <c r="C412" s="2">
        <v>92</v>
      </c>
      <c r="D412" s="2">
        <v>35</v>
      </c>
      <c r="E412" s="2">
        <v>115</v>
      </c>
      <c r="F412" s="2" t="s">
        <v>5</v>
      </c>
      <c r="S412"/>
      <c r="T412" s="6">
        <v>26540057</v>
      </c>
      <c r="U412" s="7">
        <f>ROUND(T412,-6)</f>
        <v>27000000</v>
      </c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8"/>
      <c r="AI412" s="6">
        <v>20</v>
      </c>
      <c r="AJ412" s="7">
        <f t="shared" si="77"/>
        <v>20</v>
      </c>
      <c r="AK412" s="7"/>
      <c r="AL412" s="7"/>
      <c r="AM412" s="7"/>
      <c r="AN412" s="7"/>
      <c r="AO412" s="7"/>
      <c r="AP412" s="7"/>
      <c r="AQ412" s="7"/>
      <c r="AR412" s="7"/>
      <c r="AS412" s="7"/>
      <c r="AT412" s="8"/>
      <c r="AV412" s="6">
        <v>4</v>
      </c>
      <c r="AW412" s="7">
        <f t="shared" si="78"/>
        <v>0</v>
      </c>
      <c r="AX412" s="7"/>
      <c r="AY412" s="7"/>
      <c r="AZ412" s="7"/>
      <c r="BA412" s="7"/>
      <c r="BB412" s="7"/>
      <c r="BC412" s="7"/>
      <c r="BD412" s="7"/>
      <c r="BE412" s="7"/>
      <c r="BF412" s="7"/>
      <c r="BG412" s="8"/>
      <c r="BI412" s="6"/>
      <c r="BJ412" s="7">
        <v>111</v>
      </c>
      <c r="BK412" s="7">
        <f t="shared" si="79"/>
        <v>110</v>
      </c>
      <c r="BL412" s="7"/>
      <c r="BM412" s="7"/>
      <c r="BN412" s="7"/>
      <c r="BO412" s="7"/>
      <c r="BP412" s="7"/>
      <c r="BQ412" s="7"/>
      <c r="BR412" s="7"/>
      <c r="BS412" s="7"/>
      <c r="BT412" s="7"/>
      <c r="BU412" s="8"/>
    </row>
    <row r="413" spans="1:73" x14ac:dyDescent="0.25">
      <c r="A413" s="2" t="s">
        <v>14</v>
      </c>
      <c r="B413" s="2">
        <v>25136883</v>
      </c>
      <c r="C413" s="2">
        <v>52</v>
      </c>
      <c r="D413" s="2">
        <v>11</v>
      </c>
      <c r="E413" s="2">
        <v>126</v>
      </c>
      <c r="F413" s="2" t="s">
        <v>8</v>
      </c>
      <c r="S413"/>
      <c r="T413" s="6">
        <v>26556137</v>
      </c>
      <c r="U413" s="7">
        <f>ROUND(T413,-6)</f>
        <v>27000000</v>
      </c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8"/>
      <c r="AI413" s="6">
        <v>46</v>
      </c>
      <c r="AJ413" s="7">
        <f t="shared" si="77"/>
        <v>50</v>
      </c>
      <c r="AK413" s="7"/>
      <c r="AL413" s="7"/>
      <c r="AM413" s="7"/>
      <c r="AN413" s="7"/>
      <c r="AO413" s="7"/>
      <c r="AP413" s="7"/>
      <c r="AQ413" s="7"/>
      <c r="AR413" s="7"/>
      <c r="AS413" s="7"/>
      <c r="AT413" s="8"/>
      <c r="AV413" s="6">
        <v>20</v>
      </c>
      <c r="AW413" s="7">
        <f t="shared" si="78"/>
        <v>20</v>
      </c>
      <c r="AX413" s="7"/>
      <c r="AY413" s="7"/>
      <c r="AZ413" s="7"/>
      <c r="BA413" s="7"/>
      <c r="BB413" s="7"/>
      <c r="BC413" s="7"/>
      <c r="BD413" s="7"/>
      <c r="BE413" s="7"/>
      <c r="BF413" s="7"/>
      <c r="BG413" s="8"/>
      <c r="BI413" s="6"/>
      <c r="BJ413" s="7">
        <v>111</v>
      </c>
      <c r="BK413" s="7">
        <f t="shared" si="79"/>
        <v>110</v>
      </c>
      <c r="BL413" s="7"/>
      <c r="BM413" s="7"/>
      <c r="BN413" s="7"/>
      <c r="BO413" s="7"/>
      <c r="BP413" s="7"/>
      <c r="BQ413" s="7"/>
      <c r="BR413" s="7"/>
      <c r="BS413" s="7"/>
      <c r="BT413" s="7"/>
      <c r="BU413" s="8"/>
    </row>
    <row r="414" spans="1:73" x14ac:dyDescent="0.25">
      <c r="A414" s="2" t="s">
        <v>6</v>
      </c>
      <c r="B414" s="2">
        <v>18319175</v>
      </c>
      <c r="C414" s="2">
        <v>65</v>
      </c>
      <c r="D414" s="2">
        <v>34</v>
      </c>
      <c r="E414" s="2">
        <v>138</v>
      </c>
      <c r="F414" s="2" t="s">
        <v>8</v>
      </c>
      <c r="S414"/>
      <c r="T414" s="6">
        <v>26594076</v>
      </c>
      <c r="U414" s="7">
        <f>ROUND(T414,-6)</f>
        <v>27000000</v>
      </c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8"/>
      <c r="AI414" s="6">
        <v>6</v>
      </c>
      <c r="AJ414" s="7">
        <f t="shared" si="77"/>
        <v>10</v>
      </c>
      <c r="AK414" s="7"/>
      <c r="AL414" s="7"/>
      <c r="AM414" s="7"/>
      <c r="AN414" s="7"/>
      <c r="AO414" s="7"/>
      <c r="AP414" s="7"/>
      <c r="AQ414" s="7"/>
      <c r="AR414" s="7"/>
      <c r="AS414" s="7"/>
      <c r="AT414" s="8"/>
      <c r="AV414" s="6">
        <v>4</v>
      </c>
      <c r="AW414" s="7">
        <f t="shared" si="78"/>
        <v>0</v>
      </c>
      <c r="AX414" s="7"/>
      <c r="AY414" s="7"/>
      <c r="AZ414" s="7"/>
      <c r="BA414" s="7"/>
      <c r="BB414" s="7"/>
      <c r="BC414" s="7"/>
      <c r="BD414" s="7"/>
      <c r="BE414" s="7"/>
      <c r="BF414" s="7"/>
      <c r="BG414" s="8"/>
      <c r="BI414" s="6"/>
      <c r="BJ414" s="7">
        <v>67</v>
      </c>
      <c r="BK414" s="7">
        <f t="shared" si="79"/>
        <v>70</v>
      </c>
      <c r="BL414" s="7"/>
      <c r="BM414" s="7"/>
      <c r="BN414" s="7"/>
      <c r="BO414" s="7"/>
      <c r="BP414" s="7"/>
      <c r="BQ414" s="7"/>
      <c r="BR414" s="7"/>
      <c r="BS414" s="7"/>
      <c r="BT414" s="7"/>
      <c r="BU414" s="8"/>
    </row>
    <row r="415" spans="1:73" x14ac:dyDescent="0.25">
      <c r="A415" s="2" t="s">
        <v>27</v>
      </c>
      <c r="B415" s="2">
        <v>29128798</v>
      </c>
      <c r="C415" s="2">
        <v>44</v>
      </c>
      <c r="D415" s="2">
        <v>31</v>
      </c>
      <c r="E415" s="2">
        <v>70</v>
      </c>
      <c r="F415" s="2" t="s">
        <v>5</v>
      </c>
      <c r="S415"/>
      <c r="T415" s="6">
        <v>26599870</v>
      </c>
      <c r="U415" s="7">
        <f>ROUND(T415,-6)</f>
        <v>27000000</v>
      </c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8"/>
      <c r="AI415" s="6">
        <v>67</v>
      </c>
      <c r="AJ415" s="7">
        <f t="shared" si="77"/>
        <v>70</v>
      </c>
      <c r="AK415" s="7"/>
      <c r="AL415" s="7"/>
      <c r="AM415" s="7"/>
      <c r="AN415" s="7"/>
      <c r="AO415" s="7"/>
      <c r="AP415" s="7"/>
      <c r="AQ415" s="7"/>
      <c r="AR415" s="7"/>
      <c r="AS415" s="7"/>
      <c r="AT415" s="8"/>
      <c r="AV415" s="6">
        <v>3</v>
      </c>
      <c r="AW415" s="7">
        <f t="shared" si="78"/>
        <v>0</v>
      </c>
      <c r="AX415" s="7"/>
      <c r="AY415" s="7"/>
      <c r="AZ415" s="7"/>
      <c r="BA415" s="7"/>
      <c r="BB415" s="7"/>
      <c r="BC415" s="7"/>
      <c r="BD415" s="7"/>
      <c r="BE415" s="7"/>
      <c r="BF415" s="7"/>
      <c r="BG415" s="8"/>
      <c r="BI415" s="6"/>
      <c r="BJ415" s="7">
        <v>64</v>
      </c>
      <c r="BK415" s="7">
        <f t="shared" si="79"/>
        <v>60</v>
      </c>
      <c r="BL415" s="7"/>
      <c r="BM415" s="7"/>
      <c r="BN415" s="7"/>
      <c r="BO415" s="7"/>
      <c r="BP415" s="7"/>
      <c r="BQ415" s="7"/>
      <c r="BR415" s="7"/>
      <c r="BS415" s="7"/>
      <c r="BT415" s="7"/>
      <c r="BU415" s="8"/>
    </row>
    <row r="416" spans="1:73" x14ac:dyDescent="0.25">
      <c r="A416" s="2" t="s">
        <v>18</v>
      </c>
      <c r="B416" s="2">
        <v>25502958</v>
      </c>
      <c r="C416" s="2">
        <v>55</v>
      </c>
      <c r="D416" s="2">
        <v>31</v>
      </c>
      <c r="E416" s="2">
        <v>73</v>
      </c>
      <c r="F416" s="2" t="s">
        <v>5</v>
      </c>
      <c r="S416"/>
      <c r="T416" s="6">
        <v>26756583</v>
      </c>
      <c r="U416" s="7">
        <f>ROUND(T416,-6)</f>
        <v>27000000</v>
      </c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8"/>
      <c r="AI416" s="6">
        <v>92</v>
      </c>
      <c r="AJ416" s="7">
        <f t="shared" si="77"/>
        <v>90</v>
      </c>
      <c r="AK416" s="7"/>
      <c r="AL416" s="7"/>
      <c r="AM416" s="7"/>
      <c r="AN416" s="7"/>
      <c r="AO416" s="7"/>
      <c r="AP416" s="7"/>
      <c r="AQ416" s="7"/>
      <c r="AR416" s="7"/>
      <c r="AS416" s="7"/>
      <c r="AT416" s="8"/>
      <c r="AV416" s="6">
        <v>35</v>
      </c>
      <c r="AW416" s="7">
        <f t="shared" si="78"/>
        <v>40</v>
      </c>
      <c r="AX416" s="7"/>
      <c r="AY416" s="7"/>
      <c r="AZ416" s="7"/>
      <c r="BA416" s="7"/>
      <c r="BB416" s="7"/>
      <c r="BC416" s="7"/>
      <c r="BD416" s="7"/>
      <c r="BE416" s="7"/>
      <c r="BF416" s="7"/>
      <c r="BG416" s="8"/>
      <c r="BI416" s="6"/>
      <c r="BJ416" s="7">
        <v>115</v>
      </c>
      <c r="BK416" s="7">
        <f t="shared" si="79"/>
        <v>120</v>
      </c>
      <c r="BL416" s="7"/>
      <c r="BM416" s="7"/>
      <c r="BN416" s="7"/>
      <c r="BO416" s="7"/>
      <c r="BP416" s="7"/>
      <c r="BQ416" s="7"/>
      <c r="BR416" s="7"/>
      <c r="BS416" s="7"/>
      <c r="BT416" s="7"/>
      <c r="BU416" s="8"/>
    </row>
    <row r="417" spans="1:73" x14ac:dyDescent="0.25">
      <c r="A417" s="2" t="s">
        <v>17</v>
      </c>
      <c r="B417" s="2">
        <v>30730901</v>
      </c>
      <c r="C417" s="2">
        <v>85</v>
      </c>
      <c r="D417" s="2">
        <v>1</v>
      </c>
      <c r="E417" s="2">
        <v>78</v>
      </c>
      <c r="F417" s="2" t="s">
        <v>5</v>
      </c>
      <c r="S417"/>
      <c r="T417" s="6">
        <v>26761076</v>
      </c>
      <c r="U417" s="7">
        <f>ROUND(T417,-6)</f>
        <v>27000000</v>
      </c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8"/>
      <c r="AI417" s="6">
        <v>52</v>
      </c>
      <c r="AJ417" s="7">
        <f t="shared" si="77"/>
        <v>50</v>
      </c>
      <c r="AK417" s="7"/>
      <c r="AL417" s="7"/>
      <c r="AM417" s="7"/>
      <c r="AN417" s="7"/>
      <c r="AO417" s="7"/>
      <c r="AP417" s="7"/>
      <c r="AQ417" s="7"/>
      <c r="AR417" s="7"/>
      <c r="AS417" s="7"/>
      <c r="AT417" s="8"/>
      <c r="AV417" s="6">
        <v>11</v>
      </c>
      <c r="AW417" s="7">
        <f t="shared" si="78"/>
        <v>10</v>
      </c>
      <c r="AX417" s="7"/>
      <c r="AY417" s="7"/>
      <c r="AZ417" s="7"/>
      <c r="BA417" s="7"/>
      <c r="BB417" s="7"/>
      <c r="BC417" s="7"/>
      <c r="BD417" s="7"/>
      <c r="BE417" s="7"/>
      <c r="BF417" s="7"/>
      <c r="BG417" s="8"/>
      <c r="BI417" s="6"/>
      <c r="BJ417" s="7">
        <v>126</v>
      </c>
      <c r="BK417" s="7">
        <f t="shared" si="79"/>
        <v>130</v>
      </c>
      <c r="BL417" s="7"/>
      <c r="BM417" s="7"/>
      <c r="BN417" s="7"/>
      <c r="BO417" s="7"/>
      <c r="BP417" s="7"/>
      <c r="BQ417" s="7"/>
      <c r="BR417" s="7"/>
      <c r="BS417" s="7"/>
      <c r="BT417" s="7"/>
      <c r="BU417" s="8"/>
    </row>
    <row r="418" spans="1:73" x14ac:dyDescent="0.25">
      <c r="A418" s="2" t="s">
        <v>44</v>
      </c>
      <c r="B418" s="2">
        <v>29247832</v>
      </c>
      <c r="C418" s="2">
        <v>51</v>
      </c>
      <c r="D418" s="2">
        <v>44</v>
      </c>
      <c r="E418" s="2">
        <v>73</v>
      </c>
      <c r="F418" s="2" t="s">
        <v>5</v>
      </c>
      <c r="S418"/>
      <c r="T418" s="6">
        <v>26800737</v>
      </c>
      <c r="U418" s="7">
        <f>ROUND(T418,-6)</f>
        <v>27000000</v>
      </c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8"/>
      <c r="AI418" s="6">
        <v>65</v>
      </c>
      <c r="AJ418" s="7">
        <f t="shared" si="77"/>
        <v>70</v>
      </c>
      <c r="AK418" s="7"/>
      <c r="AL418" s="7"/>
      <c r="AM418" s="7"/>
      <c r="AN418" s="7"/>
      <c r="AO418" s="7"/>
      <c r="AP418" s="7"/>
      <c r="AQ418" s="7"/>
      <c r="AR418" s="7"/>
      <c r="AS418" s="7"/>
      <c r="AT418" s="8"/>
      <c r="AV418" s="6">
        <v>34</v>
      </c>
      <c r="AW418" s="7">
        <f t="shared" si="78"/>
        <v>30</v>
      </c>
      <c r="AX418" s="7"/>
      <c r="AY418" s="7"/>
      <c r="AZ418" s="7"/>
      <c r="BA418" s="7"/>
      <c r="BB418" s="7"/>
      <c r="BC418" s="7"/>
      <c r="BD418" s="7"/>
      <c r="BE418" s="7"/>
      <c r="BF418" s="7"/>
      <c r="BG418" s="8"/>
      <c r="BI418" s="6"/>
      <c r="BJ418" s="7">
        <v>138</v>
      </c>
      <c r="BK418" s="7">
        <f t="shared" si="79"/>
        <v>140</v>
      </c>
      <c r="BL418" s="7"/>
      <c r="BM418" s="7"/>
      <c r="BN418" s="7"/>
      <c r="BO418" s="7"/>
      <c r="BP418" s="7"/>
      <c r="BQ418" s="7"/>
      <c r="BR418" s="7"/>
      <c r="BS418" s="7"/>
      <c r="BT418" s="7"/>
      <c r="BU418" s="8"/>
    </row>
    <row r="419" spans="1:73" x14ac:dyDescent="0.25">
      <c r="A419" s="2" t="s">
        <v>28</v>
      </c>
      <c r="B419" s="2">
        <v>18302720</v>
      </c>
      <c r="C419" s="2">
        <v>96</v>
      </c>
      <c r="D419" s="2">
        <v>29</v>
      </c>
      <c r="E419" s="2">
        <v>84</v>
      </c>
      <c r="F419" s="2" t="s">
        <v>5</v>
      </c>
      <c r="S419"/>
      <c r="T419" s="6">
        <v>26835256</v>
      </c>
      <c r="U419" s="7">
        <f>ROUND(T419,-6)</f>
        <v>27000000</v>
      </c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8"/>
      <c r="AI419" s="6">
        <v>44</v>
      </c>
      <c r="AJ419" s="7">
        <f t="shared" si="77"/>
        <v>40</v>
      </c>
      <c r="AK419" s="7"/>
      <c r="AL419" s="7"/>
      <c r="AM419" s="7"/>
      <c r="AN419" s="7"/>
      <c r="AO419" s="7"/>
      <c r="AP419" s="7"/>
      <c r="AQ419" s="7"/>
      <c r="AR419" s="7"/>
      <c r="AS419" s="7"/>
      <c r="AT419" s="8"/>
      <c r="AV419" s="6">
        <v>31</v>
      </c>
      <c r="AW419" s="7">
        <f t="shared" si="78"/>
        <v>30</v>
      </c>
      <c r="AX419" s="7"/>
      <c r="AY419" s="7"/>
      <c r="AZ419" s="7"/>
      <c r="BA419" s="7"/>
      <c r="BB419" s="7"/>
      <c r="BC419" s="7"/>
      <c r="BD419" s="7"/>
      <c r="BE419" s="7"/>
      <c r="BF419" s="7"/>
      <c r="BG419" s="8"/>
      <c r="BI419" s="6"/>
      <c r="BJ419" s="7">
        <v>70</v>
      </c>
      <c r="BK419" s="7">
        <f t="shared" si="79"/>
        <v>70</v>
      </c>
      <c r="BL419" s="7"/>
      <c r="BM419" s="7"/>
      <c r="BN419" s="7"/>
      <c r="BO419" s="7"/>
      <c r="BP419" s="7"/>
      <c r="BQ419" s="7"/>
      <c r="BR419" s="7"/>
      <c r="BS419" s="7"/>
      <c r="BT419" s="7"/>
      <c r="BU419" s="8"/>
    </row>
    <row r="420" spans="1:73" x14ac:dyDescent="0.25">
      <c r="A420" s="2" t="s">
        <v>44</v>
      </c>
      <c r="B420" s="2">
        <v>24217535</v>
      </c>
      <c r="C420" s="2">
        <v>80</v>
      </c>
      <c r="D420" s="2">
        <v>13</v>
      </c>
      <c r="E420" s="2">
        <v>55</v>
      </c>
      <c r="F420" s="2" t="s">
        <v>8</v>
      </c>
      <c r="S420"/>
      <c r="T420" s="6">
        <v>26869502</v>
      </c>
      <c r="U420" s="7">
        <f>ROUND(T420,-6)</f>
        <v>27000000</v>
      </c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8"/>
      <c r="AI420" s="6">
        <v>55</v>
      </c>
      <c r="AJ420" s="7">
        <f t="shared" si="77"/>
        <v>60</v>
      </c>
      <c r="AK420" s="7"/>
      <c r="AL420" s="7"/>
      <c r="AM420" s="7"/>
      <c r="AN420" s="7"/>
      <c r="AO420" s="7"/>
      <c r="AP420" s="7"/>
      <c r="AQ420" s="7"/>
      <c r="AR420" s="7"/>
      <c r="AS420" s="7"/>
      <c r="AT420" s="8"/>
      <c r="AV420" s="6">
        <v>31</v>
      </c>
      <c r="AW420" s="7">
        <f t="shared" si="78"/>
        <v>30</v>
      </c>
      <c r="AX420" s="7"/>
      <c r="AY420" s="7"/>
      <c r="AZ420" s="7"/>
      <c r="BA420" s="7"/>
      <c r="BB420" s="7"/>
      <c r="BC420" s="7"/>
      <c r="BD420" s="7"/>
      <c r="BE420" s="7"/>
      <c r="BF420" s="7"/>
      <c r="BG420" s="8"/>
      <c r="BI420" s="6"/>
      <c r="BJ420" s="7">
        <v>73</v>
      </c>
      <c r="BK420" s="7">
        <f t="shared" si="79"/>
        <v>70</v>
      </c>
      <c r="BL420" s="7"/>
      <c r="BM420" s="7"/>
      <c r="BN420" s="7"/>
      <c r="BO420" s="7"/>
      <c r="BP420" s="7"/>
      <c r="BQ420" s="7"/>
      <c r="BR420" s="7"/>
      <c r="BS420" s="7"/>
      <c r="BT420" s="7"/>
      <c r="BU420" s="8"/>
    </row>
    <row r="421" spans="1:73" x14ac:dyDescent="0.25">
      <c r="A421" s="2" t="s">
        <v>36</v>
      </c>
      <c r="B421" s="2">
        <v>5693143</v>
      </c>
      <c r="C421" s="2">
        <v>79</v>
      </c>
      <c r="D421" s="2">
        <v>29</v>
      </c>
      <c r="E421" s="2">
        <v>93</v>
      </c>
      <c r="F421" s="2" t="s">
        <v>8</v>
      </c>
      <c r="S421"/>
      <c r="T421" s="6">
        <v>27006617</v>
      </c>
      <c r="U421" s="7">
        <f>ROUND(T421,-6)</f>
        <v>27000000</v>
      </c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8"/>
      <c r="AI421" s="6">
        <v>85</v>
      </c>
      <c r="AJ421" s="7">
        <f t="shared" si="77"/>
        <v>90</v>
      </c>
      <c r="AK421" s="7"/>
      <c r="AL421" s="7"/>
      <c r="AM421" s="7"/>
      <c r="AN421" s="7"/>
      <c r="AO421" s="7"/>
      <c r="AP421" s="7"/>
      <c r="AQ421" s="7"/>
      <c r="AR421" s="7"/>
      <c r="AS421" s="7"/>
      <c r="AT421" s="8"/>
      <c r="AV421" s="6">
        <v>1</v>
      </c>
      <c r="AW421" s="7">
        <f t="shared" si="78"/>
        <v>0</v>
      </c>
      <c r="AX421" s="7"/>
      <c r="AY421" s="7"/>
      <c r="AZ421" s="7"/>
      <c r="BA421" s="7"/>
      <c r="BB421" s="7"/>
      <c r="BC421" s="7"/>
      <c r="BD421" s="7"/>
      <c r="BE421" s="7"/>
      <c r="BF421" s="7"/>
      <c r="BG421" s="8"/>
      <c r="BI421" s="6"/>
      <c r="BJ421" s="7">
        <v>78</v>
      </c>
      <c r="BK421" s="7">
        <f t="shared" si="79"/>
        <v>80</v>
      </c>
      <c r="BL421" s="7"/>
      <c r="BM421" s="7"/>
      <c r="BN421" s="7"/>
      <c r="BO421" s="7"/>
      <c r="BP421" s="7"/>
      <c r="BQ421" s="7"/>
      <c r="BR421" s="7"/>
      <c r="BS421" s="7"/>
      <c r="BT421" s="7"/>
      <c r="BU421" s="8"/>
    </row>
    <row r="422" spans="1:73" x14ac:dyDescent="0.25">
      <c r="A422" s="2" t="s">
        <v>38</v>
      </c>
      <c r="B422" s="2">
        <v>16386743</v>
      </c>
      <c r="C422" s="2">
        <v>50</v>
      </c>
      <c r="D422" s="2">
        <v>14</v>
      </c>
      <c r="E422" s="2">
        <v>77</v>
      </c>
      <c r="F422" s="2" t="s">
        <v>8</v>
      </c>
      <c r="S422"/>
      <c r="T422" s="6">
        <v>27140163</v>
      </c>
      <c r="U422" s="7">
        <f>ROUND(T422,-6)</f>
        <v>27000000</v>
      </c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8"/>
      <c r="AI422" s="6">
        <v>51</v>
      </c>
      <c r="AJ422" s="7">
        <f t="shared" si="77"/>
        <v>50</v>
      </c>
      <c r="AK422" s="7"/>
      <c r="AL422" s="7"/>
      <c r="AM422" s="7"/>
      <c r="AN422" s="7"/>
      <c r="AO422" s="7"/>
      <c r="AP422" s="7"/>
      <c r="AQ422" s="7"/>
      <c r="AR422" s="7"/>
      <c r="AS422" s="7"/>
      <c r="AT422" s="8"/>
      <c r="AV422" s="6">
        <v>44</v>
      </c>
      <c r="AW422" s="7">
        <f t="shared" si="78"/>
        <v>40</v>
      </c>
      <c r="AX422" s="7"/>
      <c r="AY422" s="7"/>
      <c r="AZ422" s="7"/>
      <c r="BA422" s="7"/>
      <c r="BB422" s="7"/>
      <c r="BC422" s="7"/>
      <c r="BD422" s="7"/>
      <c r="BE422" s="7"/>
      <c r="BF422" s="7"/>
      <c r="BG422" s="8"/>
      <c r="BI422" s="6"/>
      <c r="BJ422" s="7">
        <v>73</v>
      </c>
      <c r="BK422" s="7">
        <f t="shared" si="79"/>
        <v>70</v>
      </c>
      <c r="BL422" s="7"/>
      <c r="BM422" s="7"/>
      <c r="BN422" s="7"/>
      <c r="BO422" s="7"/>
      <c r="BP422" s="7"/>
      <c r="BQ422" s="7"/>
      <c r="BR422" s="7"/>
      <c r="BS422" s="7"/>
      <c r="BT422" s="7"/>
      <c r="BU422" s="8"/>
    </row>
    <row r="423" spans="1:73" x14ac:dyDescent="0.25">
      <c r="A423" s="2" t="s">
        <v>28</v>
      </c>
      <c r="B423" s="2">
        <v>30049870</v>
      </c>
      <c r="C423" s="2">
        <v>52</v>
      </c>
      <c r="D423" s="2">
        <v>30</v>
      </c>
      <c r="E423" s="2">
        <v>100</v>
      </c>
      <c r="F423" s="2" t="s">
        <v>8</v>
      </c>
      <c r="S423"/>
      <c r="T423" s="6">
        <v>27227564</v>
      </c>
      <c r="U423" s="7">
        <f>ROUND(T423,-6)</f>
        <v>27000000</v>
      </c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8"/>
      <c r="AI423" s="6">
        <v>96</v>
      </c>
      <c r="AJ423" s="7">
        <f t="shared" si="77"/>
        <v>100</v>
      </c>
      <c r="AK423" s="7"/>
      <c r="AL423" s="7"/>
      <c r="AM423" s="7"/>
      <c r="AN423" s="7"/>
      <c r="AO423" s="7"/>
      <c r="AP423" s="7"/>
      <c r="AQ423" s="7"/>
      <c r="AR423" s="7"/>
      <c r="AS423" s="7"/>
      <c r="AT423" s="8"/>
      <c r="AV423" s="6">
        <v>29</v>
      </c>
      <c r="AW423" s="7">
        <f t="shared" si="78"/>
        <v>30</v>
      </c>
      <c r="AX423" s="7"/>
      <c r="AY423" s="7"/>
      <c r="AZ423" s="7"/>
      <c r="BA423" s="7"/>
      <c r="BB423" s="7"/>
      <c r="BC423" s="7"/>
      <c r="BD423" s="7"/>
      <c r="BE423" s="7"/>
      <c r="BF423" s="7"/>
      <c r="BG423" s="8"/>
      <c r="BI423" s="6"/>
      <c r="BJ423" s="7">
        <v>84</v>
      </c>
      <c r="BK423" s="7">
        <f t="shared" si="79"/>
        <v>80</v>
      </c>
      <c r="BL423" s="7"/>
      <c r="BM423" s="7"/>
      <c r="BN423" s="7"/>
      <c r="BO423" s="7"/>
      <c r="BP423" s="7"/>
      <c r="BQ423" s="7"/>
      <c r="BR423" s="7"/>
      <c r="BS423" s="7"/>
      <c r="BT423" s="7"/>
      <c r="BU423" s="8"/>
    </row>
    <row r="424" spans="1:73" x14ac:dyDescent="0.25">
      <c r="A424" s="2" t="s">
        <v>23</v>
      </c>
      <c r="B424" s="2">
        <v>3699071</v>
      </c>
      <c r="C424" s="2">
        <v>92</v>
      </c>
      <c r="D424" s="2">
        <v>51</v>
      </c>
      <c r="E424" s="2">
        <v>107</v>
      </c>
      <c r="F424" s="2" t="s">
        <v>8</v>
      </c>
      <c r="S424"/>
      <c r="T424" s="6">
        <v>27263127</v>
      </c>
      <c r="U424" s="7">
        <f>ROUND(T424,-6)</f>
        <v>27000000</v>
      </c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8"/>
      <c r="AI424" s="6">
        <v>80</v>
      </c>
      <c r="AJ424" s="7">
        <f t="shared" si="77"/>
        <v>80</v>
      </c>
      <c r="AK424" s="7"/>
      <c r="AL424" s="7"/>
      <c r="AM424" s="7"/>
      <c r="AN424" s="7"/>
      <c r="AO424" s="7"/>
      <c r="AP424" s="7"/>
      <c r="AQ424" s="7"/>
      <c r="AR424" s="7"/>
      <c r="AS424" s="7"/>
      <c r="AT424" s="8"/>
      <c r="AV424" s="6">
        <v>13</v>
      </c>
      <c r="AW424" s="7">
        <f t="shared" si="78"/>
        <v>10</v>
      </c>
      <c r="AX424" s="7"/>
      <c r="AY424" s="7"/>
      <c r="AZ424" s="7"/>
      <c r="BA424" s="7"/>
      <c r="BB424" s="7"/>
      <c r="BC424" s="7"/>
      <c r="BD424" s="7"/>
      <c r="BE424" s="7"/>
      <c r="BF424" s="7"/>
      <c r="BG424" s="8"/>
      <c r="BI424" s="6"/>
      <c r="BJ424" s="7">
        <v>55</v>
      </c>
      <c r="BK424" s="7">
        <f t="shared" si="79"/>
        <v>60</v>
      </c>
      <c r="BL424" s="7"/>
      <c r="BM424" s="7"/>
      <c r="BN424" s="7"/>
      <c r="BO424" s="7"/>
      <c r="BP424" s="7"/>
      <c r="BQ424" s="7"/>
      <c r="BR424" s="7"/>
      <c r="BS424" s="7"/>
      <c r="BT424" s="7"/>
      <c r="BU424" s="8"/>
    </row>
    <row r="425" spans="1:73" x14ac:dyDescent="0.25">
      <c r="A425" s="2" t="s">
        <v>15</v>
      </c>
      <c r="B425" s="2">
        <v>27665994</v>
      </c>
      <c r="C425" s="2">
        <v>97</v>
      </c>
      <c r="D425" s="2">
        <v>79</v>
      </c>
      <c r="E425" s="2">
        <v>30</v>
      </c>
      <c r="F425" s="2" t="s">
        <v>5</v>
      </c>
      <c r="S425"/>
      <c r="T425" s="6">
        <v>27263715</v>
      </c>
      <c r="U425" s="7">
        <f>ROUND(T425,-6)</f>
        <v>27000000</v>
      </c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8"/>
      <c r="AI425" s="6">
        <v>79</v>
      </c>
      <c r="AJ425" s="7">
        <f t="shared" si="77"/>
        <v>80</v>
      </c>
      <c r="AK425" s="7"/>
      <c r="AL425" s="7"/>
      <c r="AM425" s="7"/>
      <c r="AN425" s="7"/>
      <c r="AO425" s="7"/>
      <c r="AP425" s="7"/>
      <c r="AQ425" s="7"/>
      <c r="AR425" s="7"/>
      <c r="AS425" s="7"/>
      <c r="AT425" s="8"/>
      <c r="AV425" s="6">
        <v>29</v>
      </c>
      <c r="AW425" s="7">
        <f t="shared" si="78"/>
        <v>30</v>
      </c>
      <c r="AX425" s="7"/>
      <c r="AY425" s="7"/>
      <c r="AZ425" s="7"/>
      <c r="BA425" s="7"/>
      <c r="BB425" s="7"/>
      <c r="BC425" s="7"/>
      <c r="BD425" s="7"/>
      <c r="BE425" s="7"/>
      <c r="BF425" s="7"/>
      <c r="BG425" s="8"/>
      <c r="BI425" s="6"/>
      <c r="BJ425" s="7">
        <v>93</v>
      </c>
      <c r="BK425" s="7">
        <f t="shared" si="79"/>
        <v>90</v>
      </c>
      <c r="BL425" s="7"/>
      <c r="BM425" s="7"/>
      <c r="BN425" s="7"/>
      <c r="BO425" s="7"/>
      <c r="BP425" s="7"/>
      <c r="BQ425" s="7"/>
      <c r="BR425" s="7"/>
      <c r="BS425" s="7"/>
      <c r="BT425" s="7"/>
      <c r="BU425" s="8"/>
    </row>
    <row r="426" spans="1:73" x14ac:dyDescent="0.25">
      <c r="A426" s="2" t="s">
        <v>13</v>
      </c>
      <c r="B426" s="2">
        <v>2965015</v>
      </c>
      <c r="C426" s="2">
        <v>40</v>
      </c>
      <c r="D426" s="2">
        <v>36</v>
      </c>
      <c r="E426" s="2">
        <v>97</v>
      </c>
      <c r="F426" s="2" t="s">
        <v>8</v>
      </c>
      <c r="S426"/>
      <c r="T426" s="6">
        <v>27427422</v>
      </c>
      <c r="U426" s="7">
        <f>ROUND(T426,-6)</f>
        <v>27000000</v>
      </c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8"/>
      <c r="AI426" s="6">
        <v>50</v>
      </c>
      <c r="AJ426" s="7">
        <f t="shared" si="77"/>
        <v>50</v>
      </c>
      <c r="AK426" s="7"/>
      <c r="AL426" s="7"/>
      <c r="AM426" s="7"/>
      <c r="AN426" s="7"/>
      <c r="AO426" s="7"/>
      <c r="AP426" s="7"/>
      <c r="AQ426" s="7"/>
      <c r="AR426" s="7"/>
      <c r="AS426" s="7"/>
      <c r="AT426" s="8"/>
      <c r="AV426" s="6">
        <v>14</v>
      </c>
      <c r="AW426" s="7">
        <f t="shared" si="78"/>
        <v>10</v>
      </c>
      <c r="AX426" s="7"/>
      <c r="AY426" s="7"/>
      <c r="AZ426" s="7"/>
      <c r="BA426" s="7"/>
      <c r="BB426" s="7"/>
      <c r="BC426" s="7"/>
      <c r="BD426" s="7"/>
      <c r="BE426" s="7"/>
      <c r="BF426" s="7"/>
      <c r="BG426" s="8"/>
      <c r="BI426" s="6"/>
      <c r="BJ426" s="7">
        <v>77</v>
      </c>
      <c r="BK426" s="7">
        <f t="shared" si="79"/>
        <v>80</v>
      </c>
      <c r="BL426" s="7"/>
      <c r="BM426" s="7"/>
      <c r="BN426" s="7"/>
      <c r="BO426" s="7"/>
      <c r="BP426" s="7"/>
      <c r="BQ426" s="7"/>
      <c r="BR426" s="7"/>
      <c r="BS426" s="7"/>
      <c r="BT426" s="7"/>
      <c r="BU426" s="8"/>
    </row>
    <row r="427" spans="1:73" x14ac:dyDescent="0.25">
      <c r="A427" s="2" t="s">
        <v>23</v>
      </c>
      <c r="B427" s="2">
        <v>10925749</v>
      </c>
      <c r="C427" s="2">
        <v>50</v>
      </c>
      <c r="D427" s="2">
        <v>30</v>
      </c>
      <c r="E427" s="2">
        <v>127</v>
      </c>
      <c r="F427" s="2" t="s">
        <v>5</v>
      </c>
      <c r="S427"/>
      <c r="T427" s="6">
        <v>27534233</v>
      </c>
      <c r="U427" s="7">
        <f>ROUND(T427,-6)</f>
        <v>28000000</v>
      </c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8"/>
      <c r="AI427" s="6">
        <v>52</v>
      </c>
      <c r="AJ427" s="7">
        <f t="shared" si="77"/>
        <v>50</v>
      </c>
      <c r="AK427" s="7"/>
      <c r="AL427" s="7"/>
      <c r="AM427" s="7"/>
      <c r="AN427" s="7"/>
      <c r="AO427" s="7"/>
      <c r="AP427" s="7"/>
      <c r="AQ427" s="7"/>
      <c r="AR427" s="7"/>
      <c r="AS427" s="7"/>
      <c r="AT427" s="8"/>
      <c r="AV427" s="6">
        <v>30</v>
      </c>
      <c r="AW427" s="7">
        <f t="shared" si="78"/>
        <v>30</v>
      </c>
      <c r="AX427" s="7"/>
      <c r="AY427" s="7"/>
      <c r="AZ427" s="7"/>
      <c r="BA427" s="7"/>
      <c r="BB427" s="7"/>
      <c r="BC427" s="7"/>
      <c r="BD427" s="7"/>
      <c r="BE427" s="7"/>
      <c r="BF427" s="7"/>
      <c r="BG427" s="8"/>
      <c r="BI427" s="6"/>
      <c r="BJ427" s="7">
        <v>100</v>
      </c>
      <c r="BK427" s="7">
        <f t="shared" si="79"/>
        <v>100</v>
      </c>
      <c r="BL427" s="7"/>
      <c r="BM427" s="7"/>
      <c r="BN427" s="7"/>
      <c r="BO427" s="7"/>
      <c r="BP427" s="7"/>
      <c r="BQ427" s="7"/>
      <c r="BR427" s="7"/>
      <c r="BS427" s="7"/>
      <c r="BT427" s="7"/>
      <c r="BU427" s="8"/>
    </row>
    <row r="428" spans="1:73" x14ac:dyDescent="0.25">
      <c r="A428" s="2" t="s">
        <v>42</v>
      </c>
      <c r="B428" s="2">
        <v>21833091</v>
      </c>
      <c r="C428" s="2">
        <v>50</v>
      </c>
      <c r="D428" s="2">
        <v>41</v>
      </c>
      <c r="E428" s="2">
        <v>43</v>
      </c>
      <c r="F428" s="2" t="s">
        <v>5</v>
      </c>
      <c r="S428"/>
      <c r="T428" s="6">
        <v>27551672</v>
      </c>
      <c r="U428" s="7">
        <f>ROUND(T428,-6)</f>
        <v>28000000</v>
      </c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8"/>
      <c r="AI428" s="6">
        <v>92</v>
      </c>
      <c r="AJ428" s="7">
        <f t="shared" si="77"/>
        <v>90</v>
      </c>
      <c r="AK428" s="7"/>
      <c r="AL428" s="7"/>
      <c r="AM428" s="7"/>
      <c r="AN428" s="7"/>
      <c r="AO428" s="7"/>
      <c r="AP428" s="7"/>
      <c r="AQ428" s="7"/>
      <c r="AR428" s="7"/>
      <c r="AS428" s="7"/>
      <c r="AT428" s="8"/>
      <c r="AV428" s="6">
        <v>51</v>
      </c>
      <c r="AW428" s="7">
        <f t="shared" si="78"/>
        <v>50</v>
      </c>
      <c r="AX428" s="7"/>
      <c r="AY428" s="7"/>
      <c r="AZ428" s="7"/>
      <c r="BA428" s="7"/>
      <c r="BB428" s="7"/>
      <c r="BC428" s="7"/>
      <c r="BD428" s="7"/>
      <c r="BE428" s="7"/>
      <c r="BF428" s="7"/>
      <c r="BG428" s="8"/>
      <c r="BI428" s="6"/>
      <c r="BJ428" s="7">
        <v>107</v>
      </c>
      <c r="BK428" s="7">
        <f t="shared" si="79"/>
        <v>110</v>
      </c>
      <c r="BL428" s="7"/>
      <c r="BM428" s="7"/>
      <c r="BN428" s="7"/>
      <c r="BO428" s="7"/>
      <c r="BP428" s="7"/>
      <c r="BQ428" s="7"/>
      <c r="BR428" s="7"/>
      <c r="BS428" s="7"/>
      <c r="BT428" s="7"/>
      <c r="BU428" s="8"/>
    </row>
    <row r="429" spans="1:73" x14ac:dyDescent="0.25">
      <c r="A429" s="2" t="s">
        <v>13</v>
      </c>
      <c r="B429" s="2">
        <v>6029595</v>
      </c>
      <c r="C429" s="2">
        <v>46</v>
      </c>
      <c r="D429" s="2">
        <v>43</v>
      </c>
      <c r="E429" s="2">
        <v>148</v>
      </c>
      <c r="F429" s="2" t="s">
        <v>5</v>
      </c>
      <c r="S429"/>
      <c r="T429" s="6">
        <v>27574803</v>
      </c>
      <c r="U429" s="7">
        <f>ROUND(T429,-6)</f>
        <v>28000000</v>
      </c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8"/>
      <c r="AI429" s="6">
        <v>97</v>
      </c>
      <c r="AJ429" s="7">
        <f t="shared" si="77"/>
        <v>100</v>
      </c>
      <c r="AK429" s="7"/>
      <c r="AL429" s="7"/>
      <c r="AM429" s="7"/>
      <c r="AN429" s="7"/>
      <c r="AO429" s="7"/>
      <c r="AP429" s="7"/>
      <c r="AQ429" s="7"/>
      <c r="AR429" s="7"/>
      <c r="AS429" s="7"/>
      <c r="AT429" s="8"/>
      <c r="AV429" s="6">
        <v>79</v>
      </c>
      <c r="AW429" s="7">
        <f t="shared" si="78"/>
        <v>80</v>
      </c>
      <c r="AX429" s="7"/>
      <c r="AY429" s="7"/>
      <c r="AZ429" s="7"/>
      <c r="BA429" s="7"/>
      <c r="BB429" s="7"/>
      <c r="BC429" s="7"/>
      <c r="BD429" s="7"/>
      <c r="BE429" s="7"/>
      <c r="BF429" s="7"/>
      <c r="BG429" s="8"/>
      <c r="BI429" s="6"/>
      <c r="BJ429" s="7">
        <v>30</v>
      </c>
      <c r="BK429" s="7">
        <f t="shared" si="79"/>
        <v>30</v>
      </c>
      <c r="BL429" s="7"/>
      <c r="BM429" s="7"/>
      <c r="BN429" s="7"/>
      <c r="BO429" s="7"/>
      <c r="BP429" s="7"/>
      <c r="BQ429" s="7"/>
      <c r="BR429" s="7"/>
      <c r="BS429" s="7"/>
      <c r="BT429" s="7"/>
      <c r="BU429" s="8"/>
    </row>
    <row r="430" spans="1:73" x14ac:dyDescent="0.25">
      <c r="A430" s="2" t="s">
        <v>45</v>
      </c>
      <c r="B430" s="2">
        <v>19714235</v>
      </c>
      <c r="C430" s="2">
        <v>19</v>
      </c>
      <c r="D430" s="2">
        <v>7</v>
      </c>
      <c r="E430" s="2">
        <v>40</v>
      </c>
      <c r="F430" s="2" t="s">
        <v>8</v>
      </c>
      <c r="S430"/>
      <c r="T430" s="6">
        <v>27617896</v>
      </c>
      <c r="U430" s="7">
        <f>ROUND(T430,-6)</f>
        <v>28000000</v>
      </c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8"/>
      <c r="AI430" s="6">
        <v>40</v>
      </c>
      <c r="AJ430" s="7">
        <f t="shared" si="77"/>
        <v>40</v>
      </c>
      <c r="AK430" s="7"/>
      <c r="AL430" s="7"/>
      <c r="AM430" s="7"/>
      <c r="AN430" s="7"/>
      <c r="AO430" s="7"/>
      <c r="AP430" s="7"/>
      <c r="AQ430" s="7"/>
      <c r="AR430" s="7"/>
      <c r="AS430" s="7"/>
      <c r="AT430" s="8"/>
      <c r="AV430" s="6">
        <v>36</v>
      </c>
      <c r="AW430" s="7">
        <f t="shared" si="78"/>
        <v>40</v>
      </c>
      <c r="AX430" s="7"/>
      <c r="AY430" s="7"/>
      <c r="AZ430" s="7"/>
      <c r="BA430" s="7"/>
      <c r="BB430" s="7"/>
      <c r="BC430" s="7"/>
      <c r="BD430" s="7"/>
      <c r="BE430" s="7"/>
      <c r="BF430" s="7"/>
      <c r="BG430" s="8"/>
      <c r="BI430" s="6"/>
      <c r="BJ430" s="7">
        <v>97</v>
      </c>
      <c r="BK430" s="7">
        <f t="shared" si="79"/>
        <v>100</v>
      </c>
      <c r="BL430" s="7"/>
      <c r="BM430" s="7"/>
      <c r="BN430" s="7"/>
      <c r="BO430" s="7"/>
      <c r="BP430" s="7"/>
      <c r="BQ430" s="7"/>
      <c r="BR430" s="7"/>
      <c r="BS430" s="7"/>
      <c r="BT430" s="7"/>
      <c r="BU430" s="8"/>
    </row>
    <row r="431" spans="1:73" x14ac:dyDescent="0.25">
      <c r="A431" s="2" t="s">
        <v>12</v>
      </c>
      <c r="B431" s="2">
        <v>25881643</v>
      </c>
      <c r="C431" s="2">
        <v>31</v>
      </c>
      <c r="D431" s="2">
        <v>17</v>
      </c>
      <c r="E431" s="2">
        <v>100</v>
      </c>
      <c r="F431" s="2" t="s">
        <v>5</v>
      </c>
      <c r="S431"/>
      <c r="T431" s="6">
        <v>27648863</v>
      </c>
      <c r="U431" s="7">
        <f>ROUND(T431,-6)</f>
        <v>28000000</v>
      </c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8"/>
      <c r="AI431" s="6">
        <v>50</v>
      </c>
      <c r="AJ431" s="7">
        <f t="shared" si="77"/>
        <v>50</v>
      </c>
      <c r="AK431" s="7"/>
      <c r="AL431" s="7"/>
      <c r="AM431" s="7"/>
      <c r="AN431" s="7"/>
      <c r="AO431" s="7"/>
      <c r="AP431" s="7"/>
      <c r="AQ431" s="7"/>
      <c r="AR431" s="7"/>
      <c r="AS431" s="7"/>
      <c r="AT431" s="8"/>
      <c r="AV431" s="6">
        <v>30</v>
      </c>
      <c r="AW431" s="7">
        <f t="shared" si="78"/>
        <v>30</v>
      </c>
      <c r="AX431" s="7"/>
      <c r="AY431" s="7"/>
      <c r="AZ431" s="7"/>
      <c r="BA431" s="7"/>
      <c r="BB431" s="7"/>
      <c r="BC431" s="7"/>
      <c r="BD431" s="7"/>
      <c r="BE431" s="7"/>
      <c r="BF431" s="7"/>
      <c r="BG431" s="8"/>
      <c r="BI431" s="6"/>
      <c r="BJ431" s="7">
        <v>127</v>
      </c>
      <c r="BK431" s="7">
        <f t="shared" si="79"/>
        <v>130</v>
      </c>
      <c r="BL431" s="7"/>
      <c r="BM431" s="7"/>
      <c r="BN431" s="7"/>
      <c r="BO431" s="7"/>
      <c r="BP431" s="7"/>
      <c r="BQ431" s="7"/>
      <c r="BR431" s="7"/>
      <c r="BS431" s="7"/>
      <c r="BT431" s="7"/>
      <c r="BU431" s="8"/>
    </row>
    <row r="432" spans="1:73" x14ac:dyDescent="0.25">
      <c r="A432" s="2" t="s">
        <v>10</v>
      </c>
      <c r="B432" s="2">
        <v>21120058</v>
      </c>
      <c r="C432" s="2">
        <v>36</v>
      </c>
      <c r="D432" s="2">
        <v>26</v>
      </c>
      <c r="E432" s="2">
        <v>59</v>
      </c>
      <c r="F432" s="2" t="s">
        <v>5</v>
      </c>
      <c r="S432"/>
      <c r="T432" s="6">
        <v>27657516</v>
      </c>
      <c r="U432" s="7">
        <f>ROUND(T432,-6)</f>
        <v>28000000</v>
      </c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8"/>
      <c r="AI432" s="6">
        <v>50</v>
      </c>
      <c r="AJ432" s="7">
        <f t="shared" si="77"/>
        <v>50</v>
      </c>
      <c r="AK432" s="7"/>
      <c r="AL432" s="7"/>
      <c r="AM432" s="7"/>
      <c r="AN432" s="7"/>
      <c r="AO432" s="7"/>
      <c r="AP432" s="7"/>
      <c r="AQ432" s="7"/>
      <c r="AR432" s="7"/>
      <c r="AS432" s="7"/>
      <c r="AT432" s="8"/>
      <c r="AV432" s="6">
        <v>41</v>
      </c>
      <c r="AW432" s="7">
        <f t="shared" si="78"/>
        <v>40</v>
      </c>
      <c r="AX432" s="7"/>
      <c r="AY432" s="7"/>
      <c r="AZ432" s="7"/>
      <c r="BA432" s="7"/>
      <c r="BB432" s="7"/>
      <c r="BC432" s="7"/>
      <c r="BD432" s="7"/>
      <c r="BE432" s="7"/>
      <c r="BF432" s="7"/>
      <c r="BG432" s="8"/>
      <c r="BI432" s="6"/>
      <c r="BJ432" s="7">
        <v>43</v>
      </c>
      <c r="BK432" s="7">
        <f t="shared" si="79"/>
        <v>40</v>
      </c>
      <c r="BL432" s="7"/>
      <c r="BM432" s="7"/>
      <c r="BN432" s="7"/>
      <c r="BO432" s="7"/>
      <c r="BP432" s="7"/>
      <c r="BQ432" s="7"/>
      <c r="BR432" s="7"/>
      <c r="BS432" s="7"/>
      <c r="BT432" s="7"/>
      <c r="BU432" s="8"/>
    </row>
    <row r="433" spans="1:73" x14ac:dyDescent="0.25">
      <c r="A433" s="2" t="s">
        <v>19</v>
      </c>
      <c r="B433" s="2">
        <v>24677292</v>
      </c>
      <c r="C433" s="2">
        <v>49</v>
      </c>
      <c r="D433" s="2">
        <v>18</v>
      </c>
      <c r="E433" s="2">
        <v>121</v>
      </c>
      <c r="F433" s="2" t="s">
        <v>5</v>
      </c>
      <c r="S433"/>
      <c r="T433" s="6">
        <v>27665994</v>
      </c>
      <c r="U433" s="7">
        <f>ROUND(T433,-6)</f>
        <v>28000000</v>
      </c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8"/>
      <c r="AI433" s="6">
        <v>46</v>
      </c>
      <c r="AJ433" s="7">
        <f t="shared" si="77"/>
        <v>50</v>
      </c>
      <c r="AK433" s="7"/>
      <c r="AL433" s="7"/>
      <c r="AM433" s="7"/>
      <c r="AN433" s="7"/>
      <c r="AO433" s="7"/>
      <c r="AP433" s="7"/>
      <c r="AQ433" s="7"/>
      <c r="AR433" s="7"/>
      <c r="AS433" s="7"/>
      <c r="AT433" s="8"/>
      <c r="AV433" s="6">
        <v>43</v>
      </c>
      <c r="AW433" s="7">
        <f t="shared" si="78"/>
        <v>40</v>
      </c>
      <c r="AX433" s="7"/>
      <c r="AY433" s="7"/>
      <c r="AZ433" s="7"/>
      <c r="BA433" s="7"/>
      <c r="BB433" s="7"/>
      <c r="BC433" s="7"/>
      <c r="BD433" s="7"/>
      <c r="BE433" s="7"/>
      <c r="BF433" s="7"/>
      <c r="BG433" s="8"/>
      <c r="BI433" s="6"/>
      <c r="BJ433" s="7">
        <v>148</v>
      </c>
      <c r="BK433" s="7">
        <f t="shared" si="79"/>
        <v>150</v>
      </c>
      <c r="BL433" s="7"/>
      <c r="BM433" s="7"/>
      <c r="BN433" s="7"/>
      <c r="BO433" s="7"/>
      <c r="BP433" s="7"/>
      <c r="BQ433" s="7"/>
      <c r="BR433" s="7"/>
      <c r="BS433" s="7"/>
      <c r="BT433" s="7"/>
      <c r="BU433" s="8"/>
    </row>
    <row r="434" spans="1:73" x14ac:dyDescent="0.25">
      <c r="A434" s="2" t="s">
        <v>41</v>
      </c>
      <c r="B434" s="2">
        <v>28074879</v>
      </c>
      <c r="C434" s="2">
        <v>94</v>
      </c>
      <c r="D434" s="2">
        <v>70</v>
      </c>
      <c r="E434" s="2">
        <v>63</v>
      </c>
      <c r="F434" s="2" t="s">
        <v>5</v>
      </c>
      <c r="S434"/>
      <c r="T434" s="6">
        <v>27714483</v>
      </c>
      <c r="U434" s="7">
        <f>ROUND(T434,-6)</f>
        <v>28000000</v>
      </c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8"/>
      <c r="AI434" s="6">
        <v>19</v>
      </c>
      <c r="AJ434" s="7">
        <f t="shared" si="77"/>
        <v>20</v>
      </c>
      <c r="AK434" s="7"/>
      <c r="AL434" s="7"/>
      <c r="AM434" s="7"/>
      <c r="AN434" s="7"/>
      <c r="AO434" s="7"/>
      <c r="AP434" s="7"/>
      <c r="AQ434" s="7"/>
      <c r="AR434" s="7"/>
      <c r="AS434" s="7"/>
      <c r="AT434" s="8"/>
      <c r="AV434" s="6">
        <v>7</v>
      </c>
      <c r="AW434" s="7">
        <f t="shared" si="78"/>
        <v>10</v>
      </c>
      <c r="AX434" s="7"/>
      <c r="AY434" s="7"/>
      <c r="AZ434" s="7"/>
      <c r="BA434" s="7"/>
      <c r="BB434" s="7"/>
      <c r="BC434" s="7"/>
      <c r="BD434" s="7"/>
      <c r="BE434" s="7"/>
      <c r="BF434" s="7"/>
      <c r="BG434" s="8"/>
      <c r="BI434" s="6"/>
      <c r="BJ434" s="7">
        <v>40</v>
      </c>
      <c r="BK434" s="7">
        <f t="shared" si="79"/>
        <v>40</v>
      </c>
      <c r="BL434" s="7"/>
      <c r="BM434" s="7"/>
      <c r="BN434" s="7"/>
      <c r="BO434" s="7"/>
      <c r="BP434" s="7"/>
      <c r="BQ434" s="7"/>
      <c r="BR434" s="7"/>
      <c r="BS434" s="7"/>
      <c r="BT434" s="7"/>
      <c r="BU434" s="8"/>
    </row>
    <row r="435" spans="1:73" x14ac:dyDescent="0.25">
      <c r="A435" s="2" t="s">
        <v>28</v>
      </c>
      <c r="B435" s="2">
        <v>2726191</v>
      </c>
      <c r="C435" s="2">
        <v>97</v>
      </c>
      <c r="D435" s="2">
        <v>26</v>
      </c>
      <c r="E435" s="2">
        <v>104</v>
      </c>
      <c r="F435" s="2" t="s">
        <v>8</v>
      </c>
      <c r="S435"/>
      <c r="T435" s="6">
        <v>27748328</v>
      </c>
      <c r="U435" s="7">
        <f>ROUND(T435,-6)</f>
        <v>28000000</v>
      </c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8"/>
      <c r="AI435" s="6">
        <v>31</v>
      </c>
      <c r="AJ435" s="7">
        <f t="shared" si="77"/>
        <v>30</v>
      </c>
      <c r="AK435" s="7"/>
      <c r="AL435" s="7"/>
      <c r="AM435" s="7"/>
      <c r="AN435" s="7"/>
      <c r="AO435" s="7"/>
      <c r="AP435" s="7"/>
      <c r="AQ435" s="7"/>
      <c r="AR435" s="7"/>
      <c r="AS435" s="7"/>
      <c r="AT435" s="8"/>
      <c r="AV435" s="6">
        <v>17</v>
      </c>
      <c r="AW435" s="7">
        <f t="shared" si="78"/>
        <v>20</v>
      </c>
      <c r="AX435" s="7"/>
      <c r="AY435" s="7"/>
      <c r="AZ435" s="7"/>
      <c r="BA435" s="7"/>
      <c r="BB435" s="7"/>
      <c r="BC435" s="7"/>
      <c r="BD435" s="7"/>
      <c r="BE435" s="7"/>
      <c r="BF435" s="7"/>
      <c r="BG435" s="8"/>
      <c r="BI435" s="6"/>
      <c r="BJ435" s="7">
        <v>100</v>
      </c>
      <c r="BK435" s="7">
        <f t="shared" si="79"/>
        <v>100</v>
      </c>
      <c r="BL435" s="7"/>
      <c r="BM435" s="7"/>
      <c r="BN435" s="7"/>
      <c r="BO435" s="7"/>
      <c r="BP435" s="7"/>
      <c r="BQ435" s="7"/>
      <c r="BR435" s="7"/>
      <c r="BS435" s="7"/>
      <c r="BT435" s="7"/>
      <c r="BU435" s="8"/>
    </row>
    <row r="436" spans="1:73" x14ac:dyDescent="0.25">
      <c r="A436" s="2" t="s">
        <v>39</v>
      </c>
      <c r="B436" s="2">
        <v>6854285</v>
      </c>
      <c r="C436" s="2">
        <v>91</v>
      </c>
      <c r="D436" s="2">
        <v>68</v>
      </c>
      <c r="E436" s="2">
        <v>41</v>
      </c>
      <c r="F436" s="2" t="s">
        <v>8</v>
      </c>
      <c r="S436"/>
      <c r="T436" s="6">
        <v>27776670</v>
      </c>
      <c r="U436" s="7">
        <f>ROUND(T436,-6)</f>
        <v>28000000</v>
      </c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8"/>
      <c r="AI436" s="6">
        <v>36</v>
      </c>
      <c r="AJ436" s="7">
        <f t="shared" si="77"/>
        <v>40</v>
      </c>
      <c r="AK436" s="7"/>
      <c r="AL436" s="7"/>
      <c r="AM436" s="7"/>
      <c r="AN436" s="7"/>
      <c r="AO436" s="7"/>
      <c r="AP436" s="7"/>
      <c r="AQ436" s="7"/>
      <c r="AR436" s="7"/>
      <c r="AS436" s="7"/>
      <c r="AT436" s="8"/>
      <c r="AV436" s="6">
        <v>26</v>
      </c>
      <c r="AW436" s="7">
        <f t="shared" si="78"/>
        <v>30</v>
      </c>
      <c r="AX436" s="7"/>
      <c r="AY436" s="7"/>
      <c r="AZ436" s="7"/>
      <c r="BA436" s="7"/>
      <c r="BB436" s="7"/>
      <c r="BC436" s="7"/>
      <c r="BD436" s="7"/>
      <c r="BE436" s="7"/>
      <c r="BF436" s="7"/>
      <c r="BG436" s="8"/>
      <c r="BI436" s="6"/>
      <c r="BJ436" s="7">
        <v>59</v>
      </c>
      <c r="BK436" s="7">
        <f t="shared" si="79"/>
        <v>60</v>
      </c>
      <c r="BL436" s="7"/>
      <c r="BM436" s="7"/>
      <c r="BN436" s="7"/>
      <c r="BO436" s="7"/>
      <c r="BP436" s="7"/>
      <c r="BQ436" s="7"/>
      <c r="BR436" s="7"/>
      <c r="BS436" s="7"/>
      <c r="BT436" s="7"/>
      <c r="BU436" s="8"/>
    </row>
    <row r="437" spans="1:73" x14ac:dyDescent="0.25">
      <c r="A437" s="2" t="s">
        <v>12</v>
      </c>
      <c r="B437" s="2">
        <v>17999425</v>
      </c>
      <c r="C437" s="2">
        <v>93</v>
      </c>
      <c r="D437" s="2">
        <v>71</v>
      </c>
      <c r="E437" s="2">
        <v>126</v>
      </c>
      <c r="F437" s="2" t="s">
        <v>5</v>
      </c>
      <c r="S437"/>
      <c r="T437" s="6">
        <v>27796920</v>
      </c>
      <c r="U437" s="7">
        <f>ROUND(T437,-6)</f>
        <v>28000000</v>
      </c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8"/>
      <c r="AI437" s="6">
        <v>49</v>
      </c>
      <c r="AJ437" s="7">
        <f t="shared" si="77"/>
        <v>50</v>
      </c>
      <c r="AK437" s="7"/>
      <c r="AL437" s="7"/>
      <c r="AM437" s="7"/>
      <c r="AN437" s="7"/>
      <c r="AO437" s="7"/>
      <c r="AP437" s="7"/>
      <c r="AQ437" s="7"/>
      <c r="AR437" s="7"/>
      <c r="AS437" s="7"/>
      <c r="AT437" s="8"/>
      <c r="AV437" s="6">
        <v>18</v>
      </c>
      <c r="AW437" s="7">
        <f t="shared" si="78"/>
        <v>20</v>
      </c>
      <c r="AX437" s="7"/>
      <c r="AY437" s="7"/>
      <c r="AZ437" s="7"/>
      <c r="BA437" s="7"/>
      <c r="BB437" s="7"/>
      <c r="BC437" s="7"/>
      <c r="BD437" s="7"/>
      <c r="BE437" s="7"/>
      <c r="BF437" s="7"/>
      <c r="BG437" s="8"/>
      <c r="BI437" s="6"/>
      <c r="BJ437" s="7">
        <v>121</v>
      </c>
      <c r="BK437" s="7">
        <f t="shared" si="79"/>
        <v>120</v>
      </c>
      <c r="BL437" s="7"/>
      <c r="BM437" s="7"/>
      <c r="BN437" s="7"/>
      <c r="BO437" s="7"/>
      <c r="BP437" s="7"/>
      <c r="BQ437" s="7"/>
      <c r="BR437" s="7"/>
      <c r="BS437" s="7"/>
      <c r="BT437" s="7"/>
      <c r="BU437" s="8"/>
    </row>
    <row r="438" spans="1:73" x14ac:dyDescent="0.25">
      <c r="A438" s="2" t="s">
        <v>29</v>
      </c>
      <c r="B438" s="2">
        <v>11747217</v>
      </c>
      <c r="C438" s="2">
        <v>57</v>
      </c>
      <c r="D438" s="2">
        <v>6</v>
      </c>
      <c r="E438" s="2">
        <v>80</v>
      </c>
      <c r="F438" s="2" t="s">
        <v>5</v>
      </c>
      <c r="S438"/>
      <c r="T438" s="6">
        <v>27861860</v>
      </c>
      <c r="U438" s="7">
        <f>ROUND(T438,-6)</f>
        <v>28000000</v>
      </c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8"/>
      <c r="AI438" s="6">
        <v>94</v>
      </c>
      <c r="AJ438" s="7">
        <f t="shared" si="77"/>
        <v>90</v>
      </c>
      <c r="AK438" s="7"/>
      <c r="AL438" s="7"/>
      <c r="AM438" s="7"/>
      <c r="AN438" s="7"/>
      <c r="AO438" s="7"/>
      <c r="AP438" s="7"/>
      <c r="AQ438" s="7"/>
      <c r="AR438" s="7"/>
      <c r="AS438" s="7"/>
      <c r="AT438" s="8"/>
      <c r="AV438" s="6">
        <v>70</v>
      </c>
      <c r="AW438" s="7">
        <f t="shared" si="78"/>
        <v>70</v>
      </c>
      <c r="AX438" s="7"/>
      <c r="AY438" s="7"/>
      <c r="AZ438" s="7"/>
      <c r="BA438" s="7"/>
      <c r="BB438" s="7"/>
      <c r="BC438" s="7"/>
      <c r="BD438" s="7"/>
      <c r="BE438" s="7"/>
      <c r="BF438" s="7"/>
      <c r="BG438" s="8"/>
      <c r="BI438" s="6"/>
      <c r="BJ438" s="7">
        <v>63</v>
      </c>
      <c r="BK438" s="7">
        <f t="shared" si="79"/>
        <v>60</v>
      </c>
      <c r="BL438" s="7"/>
      <c r="BM438" s="7"/>
      <c r="BN438" s="7"/>
      <c r="BO438" s="7"/>
      <c r="BP438" s="7"/>
      <c r="BQ438" s="7"/>
      <c r="BR438" s="7"/>
      <c r="BS438" s="7"/>
      <c r="BT438" s="7"/>
      <c r="BU438" s="8"/>
    </row>
    <row r="439" spans="1:73" x14ac:dyDescent="0.25">
      <c r="A439" s="2" t="s">
        <v>13</v>
      </c>
      <c r="B439" s="2">
        <v>22521824</v>
      </c>
      <c r="C439" s="2">
        <v>10</v>
      </c>
      <c r="D439" s="2">
        <v>7</v>
      </c>
      <c r="E439" s="2">
        <v>113</v>
      </c>
      <c r="F439" s="2" t="s">
        <v>8</v>
      </c>
      <c r="S439"/>
      <c r="T439" s="6">
        <v>27916415</v>
      </c>
      <c r="U439" s="7">
        <f>ROUND(T439,-6)</f>
        <v>28000000</v>
      </c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8"/>
      <c r="AI439" s="6">
        <v>97</v>
      </c>
      <c r="AJ439" s="7">
        <f t="shared" si="77"/>
        <v>100</v>
      </c>
      <c r="AK439" s="7"/>
      <c r="AL439" s="7"/>
      <c r="AM439" s="7"/>
      <c r="AN439" s="7"/>
      <c r="AO439" s="7"/>
      <c r="AP439" s="7"/>
      <c r="AQ439" s="7"/>
      <c r="AR439" s="7"/>
      <c r="AS439" s="7"/>
      <c r="AT439" s="8"/>
      <c r="AV439" s="6">
        <v>26</v>
      </c>
      <c r="AW439" s="7">
        <f t="shared" si="78"/>
        <v>30</v>
      </c>
      <c r="AX439" s="7"/>
      <c r="AY439" s="7"/>
      <c r="AZ439" s="7"/>
      <c r="BA439" s="7"/>
      <c r="BB439" s="7"/>
      <c r="BC439" s="7"/>
      <c r="BD439" s="7"/>
      <c r="BE439" s="7"/>
      <c r="BF439" s="7"/>
      <c r="BG439" s="8"/>
      <c r="BI439" s="6"/>
      <c r="BJ439" s="7">
        <v>104</v>
      </c>
      <c r="BK439" s="7">
        <f t="shared" si="79"/>
        <v>100</v>
      </c>
      <c r="BL439" s="7"/>
      <c r="BM439" s="7"/>
      <c r="BN439" s="7"/>
      <c r="BO439" s="7"/>
      <c r="BP439" s="7"/>
      <c r="BQ439" s="7"/>
      <c r="BR439" s="7"/>
      <c r="BS439" s="7"/>
      <c r="BT439" s="7"/>
      <c r="BU439" s="8"/>
    </row>
    <row r="440" spans="1:73" x14ac:dyDescent="0.25">
      <c r="A440" s="2" t="s">
        <v>34</v>
      </c>
      <c r="B440" s="2">
        <v>15772017</v>
      </c>
      <c r="C440" s="2">
        <v>70</v>
      </c>
      <c r="D440" s="2">
        <v>28</v>
      </c>
      <c r="E440" s="2">
        <v>43</v>
      </c>
      <c r="F440" s="2" t="s">
        <v>5</v>
      </c>
      <c r="S440"/>
      <c r="T440" s="6">
        <v>27948913</v>
      </c>
      <c r="U440" s="7">
        <f>ROUND(T440,-6)</f>
        <v>28000000</v>
      </c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8"/>
      <c r="AI440" s="6">
        <v>91</v>
      </c>
      <c r="AJ440" s="7">
        <f t="shared" si="77"/>
        <v>90</v>
      </c>
      <c r="AK440" s="7"/>
      <c r="AL440" s="7"/>
      <c r="AM440" s="7"/>
      <c r="AN440" s="7"/>
      <c r="AO440" s="7"/>
      <c r="AP440" s="7"/>
      <c r="AQ440" s="7"/>
      <c r="AR440" s="7"/>
      <c r="AS440" s="7"/>
      <c r="AT440" s="8"/>
      <c r="AV440" s="6">
        <v>68</v>
      </c>
      <c r="AW440" s="7">
        <f t="shared" si="78"/>
        <v>70</v>
      </c>
      <c r="AX440" s="7"/>
      <c r="AY440" s="7"/>
      <c r="AZ440" s="7"/>
      <c r="BA440" s="7"/>
      <c r="BB440" s="7"/>
      <c r="BC440" s="7"/>
      <c r="BD440" s="7"/>
      <c r="BE440" s="7"/>
      <c r="BF440" s="7"/>
      <c r="BG440" s="8"/>
      <c r="BI440" s="6"/>
      <c r="BJ440" s="7">
        <v>41</v>
      </c>
      <c r="BK440" s="7">
        <f t="shared" si="79"/>
        <v>40</v>
      </c>
      <c r="BL440" s="7"/>
      <c r="BM440" s="7"/>
      <c r="BN440" s="7"/>
      <c r="BO440" s="7"/>
      <c r="BP440" s="7"/>
      <c r="BQ440" s="7"/>
      <c r="BR440" s="7"/>
      <c r="BS440" s="7"/>
      <c r="BT440" s="7"/>
      <c r="BU440" s="8"/>
    </row>
    <row r="441" spans="1:73" x14ac:dyDescent="0.25">
      <c r="A441" s="2" t="s">
        <v>45</v>
      </c>
      <c r="B441" s="2">
        <v>19554880</v>
      </c>
      <c r="C441" s="2">
        <v>68</v>
      </c>
      <c r="D441" s="2">
        <v>50</v>
      </c>
      <c r="E441" s="2">
        <v>116</v>
      </c>
      <c r="F441" s="2" t="s">
        <v>5</v>
      </c>
      <c r="S441"/>
      <c r="T441" s="6">
        <v>27967320</v>
      </c>
      <c r="U441" s="7">
        <f>ROUND(T441,-6)</f>
        <v>28000000</v>
      </c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8"/>
      <c r="AI441" s="6">
        <v>93</v>
      </c>
      <c r="AJ441" s="7">
        <f t="shared" si="77"/>
        <v>90</v>
      </c>
      <c r="AK441" s="7"/>
      <c r="AL441" s="7"/>
      <c r="AM441" s="7"/>
      <c r="AN441" s="7"/>
      <c r="AO441" s="7"/>
      <c r="AP441" s="7"/>
      <c r="AQ441" s="7"/>
      <c r="AR441" s="7"/>
      <c r="AS441" s="7"/>
      <c r="AT441" s="8"/>
      <c r="AV441" s="6">
        <v>71</v>
      </c>
      <c r="AW441" s="7">
        <f t="shared" si="78"/>
        <v>70</v>
      </c>
      <c r="AX441" s="7"/>
      <c r="AY441" s="7"/>
      <c r="AZ441" s="7"/>
      <c r="BA441" s="7"/>
      <c r="BB441" s="7"/>
      <c r="BC441" s="7"/>
      <c r="BD441" s="7"/>
      <c r="BE441" s="7"/>
      <c r="BF441" s="7"/>
      <c r="BG441" s="8"/>
      <c r="BI441" s="6"/>
      <c r="BJ441" s="7">
        <v>126</v>
      </c>
      <c r="BK441" s="7">
        <f t="shared" si="79"/>
        <v>130</v>
      </c>
      <c r="BL441" s="7"/>
      <c r="BM441" s="7"/>
      <c r="BN441" s="7"/>
      <c r="BO441" s="7"/>
      <c r="BP441" s="7"/>
      <c r="BQ441" s="7"/>
      <c r="BR441" s="7"/>
      <c r="BS441" s="7"/>
      <c r="BT441" s="7"/>
      <c r="BU441" s="8"/>
    </row>
    <row r="442" spans="1:73" x14ac:dyDescent="0.25">
      <c r="A442" s="2" t="s">
        <v>28</v>
      </c>
      <c r="B442" s="2">
        <v>15324717</v>
      </c>
      <c r="C442" s="2">
        <v>19</v>
      </c>
      <c r="D442" s="2">
        <v>10</v>
      </c>
      <c r="E442" s="2">
        <v>30</v>
      </c>
      <c r="F442" s="2" t="s">
        <v>8</v>
      </c>
      <c r="S442"/>
      <c r="T442" s="6">
        <v>27985631</v>
      </c>
      <c r="U442" s="7">
        <f>ROUND(T442,-6)</f>
        <v>28000000</v>
      </c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8"/>
      <c r="AI442" s="6">
        <v>57</v>
      </c>
      <c r="AJ442" s="7">
        <f t="shared" si="77"/>
        <v>60</v>
      </c>
      <c r="AK442" s="7"/>
      <c r="AL442" s="7"/>
      <c r="AM442" s="7"/>
      <c r="AN442" s="7"/>
      <c r="AO442" s="7"/>
      <c r="AP442" s="7"/>
      <c r="AQ442" s="7"/>
      <c r="AR442" s="7"/>
      <c r="AS442" s="7"/>
      <c r="AT442" s="8"/>
      <c r="AV442" s="6">
        <v>6</v>
      </c>
      <c r="AW442" s="7">
        <f t="shared" si="78"/>
        <v>10</v>
      </c>
      <c r="AX442" s="7"/>
      <c r="AY442" s="7"/>
      <c r="AZ442" s="7"/>
      <c r="BA442" s="7"/>
      <c r="BB442" s="7"/>
      <c r="BC442" s="7"/>
      <c r="BD442" s="7"/>
      <c r="BE442" s="7"/>
      <c r="BF442" s="7"/>
      <c r="BG442" s="8"/>
      <c r="BI442" s="6"/>
      <c r="BJ442" s="7">
        <v>80</v>
      </c>
      <c r="BK442" s="7">
        <f t="shared" si="79"/>
        <v>80</v>
      </c>
      <c r="BL442" s="7"/>
      <c r="BM442" s="7"/>
      <c r="BN442" s="7"/>
      <c r="BO442" s="7"/>
      <c r="BP442" s="7"/>
      <c r="BQ442" s="7"/>
      <c r="BR442" s="7"/>
      <c r="BS442" s="7"/>
      <c r="BT442" s="7"/>
      <c r="BU442" s="8"/>
    </row>
    <row r="443" spans="1:73" x14ac:dyDescent="0.25">
      <c r="A443" s="2" t="s">
        <v>11</v>
      </c>
      <c r="B443" s="2">
        <v>3796005</v>
      </c>
      <c r="C443" s="2">
        <v>24</v>
      </c>
      <c r="D443" s="2">
        <v>6</v>
      </c>
      <c r="E443" s="2">
        <v>149</v>
      </c>
      <c r="F443" s="2" t="s">
        <v>8</v>
      </c>
      <c r="S443"/>
      <c r="T443" s="6">
        <v>28074879</v>
      </c>
      <c r="U443" s="7">
        <f>ROUND(T443,-6)</f>
        <v>28000000</v>
      </c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8"/>
      <c r="AI443" s="6">
        <v>10</v>
      </c>
      <c r="AJ443" s="7">
        <f t="shared" si="77"/>
        <v>10</v>
      </c>
      <c r="AK443" s="7"/>
      <c r="AL443" s="7"/>
      <c r="AM443" s="7"/>
      <c r="AN443" s="7"/>
      <c r="AO443" s="7"/>
      <c r="AP443" s="7"/>
      <c r="AQ443" s="7"/>
      <c r="AR443" s="7"/>
      <c r="AS443" s="7"/>
      <c r="AT443" s="8"/>
      <c r="AV443" s="6">
        <v>7</v>
      </c>
      <c r="AW443" s="7">
        <f t="shared" si="78"/>
        <v>10</v>
      </c>
      <c r="AX443" s="7"/>
      <c r="AY443" s="7"/>
      <c r="AZ443" s="7"/>
      <c r="BA443" s="7"/>
      <c r="BB443" s="7"/>
      <c r="BC443" s="7"/>
      <c r="BD443" s="7"/>
      <c r="BE443" s="7"/>
      <c r="BF443" s="7"/>
      <c r="BG443" s="8"/>
      <c r="BI443" s="6"/>
      <c r="BJ443" s="7">
        <v>113</v>
      </c>
      <c r="BK443" s="7">
        <f t="shared" si="79"/>
        <v>110</v>
      </c>
      <c r="BL443" s="7"/>
      <c r="BM443" s="7"/>
      <c r="BN443" s="7"/>
      <c r="BO443" s="7"/>
      <c r="BP443" s="7"/>
      <c r="BQ443" s="7"/>
      <c r="BR443" s="7"/>
      <c r="BS443" s="7"/>
      <c r="BT443" s="7"/>
      <c r="BU443" s="8"/>
    </row>
    <row r="444" spans="1:73" x14ac:dyDescent="0.25">
      <c r="A444" s="2" t="s">
        <v>36</v>
      </c>
      <c r="B444" s="2">
        <v>19589283</v>
      </c>
      <c r="C444" s="2">
        <v>66</v>
      </c>
      <c r="D444" s="2">
        <v>25</v>
      </c>
      <c r="E444" s="2">
        <v>93</v>
      </c>
      <c r="F444" s="2" t="s">
        <v>8</v>
      </c>
      <c r="S444"/>
      <c r="T444" s="6">
        <v>28087963</v>
      </c>
      <c r="U444" s="7">
        <f>ROUND(T444,-6)</f>
        <v>28000000</v>
      </c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8"/>
      <c r="AI444" s="6">
        <v>70</v>
      </c>
      <c r="AJ444" s="7">
        <f t="shared" si="77"/>
        <v>70</v>
      </c>
      <c r="AK444" s="7"/>
      <c r="AL444" s="7"/>
      <c r="AM444" s="7"/>
      <c r="AN444" s="7"/>
      <c r="AO444" s="7"/>
      <c r="AP444" s="7"/>
      <c r="AQ444" s="7"/>
      <c r="AR444" s="7"/>
      <c r="AS444" s="7"/>
      <c r="AT444" s="8"/>
      <c r="AV444" s="6">
        <v>28</v>
      </c>
      <c r="AW444" s="7">
        <f t="shared" si="78"/>
        <v>30</v>
      </c>
      <c r="AX444" s="7"/>
      <c r="AY444" s="7"/>
      <c r="AZ444" s="7"/>
      <c r="BA444" s="7"/>
      <c r="BB444" s="7"/>
      <c r="BC444" s="7"/>
      <c r="BD444" s="7"/>
      <c r="BE444" s="7"/>
      <c r="BF444" s="7"/>
      <c r="BG444" s="8"/>
      <c r="BI444" s="6"/>
      <c r="BJ444" s="7">
        <v>43</v>
      </c>
      <c r="BK444" s="7">
        <f t="shared" si="79"/>
        <v>40</v>
      </c>
      <c r="BL444" s="7"/>
      <c r="BM444" s="7"/>
      <c r="BN444" s="7"/>
      <c r="BO444" s="7"/>
      <c r="BP444" s="7"/>
      <c r="BQ444" s="7"/>
      <c r="BR444" s="7"/>
      <c r="BS444" s="7"/>
      <c r="BT444" s="7"/>
      <c r="BU444" s="8"/>
    </row>
    <row r="445" spans="1:73" x14ac:dyDescent="0.25">
      <c r="A445" s="2" t="s">
        <v>42</v>
      </c>
      <c r="B445" s="2">
        <v>14557241</v>
      </c>
      <c r="C445" s="2">
        <v>67</v>
      </c>
      <c r="D445" s="2">
        <v>61</v>
      </c>
      <c r="E445" s="2">
        <v>98</v>
      </c>
      <c r="F445" s="2" t="s">
        <v>5</v>
      </c>
      <c r="S445"/>
      <c r="T445" s="6">
        <v>28090363</v>
      </c>
      <c r="U445" s="7">
        <f>ROUND(T445,-6)</f>
        <v>28000000</v>
      </c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8"/>
      <c r="AI445" s="6">
        <v>68</v>
      </c>
      <c r="AJ445" s="7">
        <f t="shared" si="77"/>
        <v>70</v>
      </c>
      <c r="AK445" s="7"/>
      <c r="AL445" s="7"/>
      <c r="AM445" s="7"/>
      <c r="AN445" s="7"/>
      <c r="AO445" s="7"/>
      <c r="AP445" s="7"/>
      <c r="AQ445" s="7"/>
      <c r="AR445" s="7"/>
      <c r="AS445" s="7"/>
      <c r="AT445" s="8"/>
      <c r="AV445" s="6">
        <v>50</v>
      </c>
      <c r="AW445" s="7">
        <f t="shared" si="78"/>
        <v>50</v>
      </c>
      <c r="AX445" s="7"/>
      <c r="AY445" s="7"/>
      <c r="AZ445" s="7"/>
      <c r="BA445" s="7"/>
      <c r="BB445" s="7"/>
      <c r="BC445" s="7"/>
      <c r="BD445" s="7"/>
      <c r="BE445" s="7"/>
      <c r="BF445" s="7"/>
      <c r="BG445" s="8"/>
      <c r="BI445" s="6"/>
      <c r="BJ445" s="7">
        <v>116</v>
      </c>
      <c r="BK445" s="7">
        <f t="shared" si="79"/>
        <v>120</v>
      </c>
      <c r="BL445" s="7"/>
      <c r="BM445" s="7"/>
      <c r="BN445" s="7"/>
      <c r="BO445" s="7"/>
      <c r="BP445" s="7"/>
      <c r="BQ445" s="7"/>
      <c r="BR445" s="7"/>
      <c r="BS445" s="7"/>
      <c r="BT445" s="7"/>
      <c r="BU445" s="8"/>
    </row>
    <row r="446" spans="1:73" x14ac:dyDescent="0.25">
      <c r="A446" s="2" t="s">
        <v>32</v>
      </c>
      <c r="B446" s="2">
        <v>25597677</v>
      </c>
      <c r="C446" s="2">
        <v>95</v>
      </c>
      <c r="D446" s="2">
        <v>32</v>
      </c>
      <c r="E446" s="2">
        <v>143</v>
      </c>
      <c r="F446" s="2" t="s">
        <v>5</v>
      </c>
      <c r="S446"/>
      <c r="T446" s="6">
        <v>28153019</v>
      </c>
      <c r="U446" s="7">
        <f>ROUND(T446,-6)</f>
        <v>28000000</v>
      </c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8"/>
      <c r="AI446" s="6">
        <v>19</v>
      </c>
      <c r="AJ446" s="7">
        <f t="shared" si="77"/>
        <v>20</v>
      </c>
      <c r="AK446" s="7"/>
      <c r="AL446" s="7"/>
      <c r="AM446" s="7"/>
      <c r="AN446" s="7"/>
      <c r="AO446" s="7"/>
      <c r="AP446" s="7"/>
      <c r="AQ446" s="7"/>
      <c r="AR446" s="7"/>
      <c r="AS446" s="7"/>
      <c r="AT446" s="8"/>
      <c r="AV446" s="6">
        <v>10</v>
      </c>
      <c r="AW446" s="7">
        <f t="shared" si="78"/>
        <v>10</v>
      </c>
      <c r="AX446" s="7"/>
      <c r="AY446" s="7"/>
      <c r="AZ446" s="7"/>
      <c r="BA446" s="7"/>
      <c r="BB446" s="7"/>
      <c r="BC446" s="7"/>
      <c r="BD446" s="7"/>
      <c r="BE446" s="7"/>
      <c r="BF446" s="7"/>
      <c r="BG446" s="8"/>
      <c r="BI446" s="6"/>
      <c r="BJ446" s="7">
        <v>30</v>
      </c>
      <c r="BK446" s="7">
        <f t="shared" si="79"/>
        <v>30</v>
      </c>
      <c r="BL446" s="7"/>
      <c r="BM446" s="7"/>
      <c r="BN446" s="7"/>
      <c r="BO446" s="7"/>
      <c r="BP446" s="7"/>
      <c r="BQ446" s="7"/>
      <c r="BR446" s="7"/>
      <c r="BS446" s="7"/>
      <c r="BT446" s="7"/>
      <c r="BU446" s="8"/>
    </row>
    <row r="447" spans="1:73" x14ac:dyDescent="0.25">
      <c r="A447" s="2" t="s">
        <v>20</v>
      </c>
      <c r="B447" s="2">
        <v>27551672</v>
      </c>
      <c r="C447" s="2">
        <v>76</v>
      </c>
      <c r="D447" s="2">
        <v>26</v>
      </c>
      <c r="E447" s="2">
        <v>124</v>
      </c>
      <c r="F447" s="2" t="s">
        <v>8</v>
      </c>
      <c r="S447"/>
      <c r="T447" s="6">
        <v>28178378</v>
      </c>
      <c r="U447" s="7">
        <f>ROUND(T447,-6)</f>
        <v>28000000</v>
      </c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8"/>
      <c r="AI447" s="6">
        <v>24</v>
      </c>
      <c r="AJ447" s="7">
        <f t="shared" si="77"/>
        <v>20</v>
      </c>
      <c r="AK447" s="7"/>
      <c r="AL447" s="7"/>
      <c r="AM447" s="7"/>
      <c r="AN447" s="7"/>
      <c r="AO447" s="7"/>
      <c r="AP447" s="7"/>
      <c r="AQ447" s="7"/>
      <c r="AR447" s="7"/>
      <c r="AS447" s="7"/>
      <c r="AT447" s="8"/>
      <c r="AV447" s="6">
        <v>6</v>
      </c>
      <c r="AW447" s="7">
        <f t="shared" si="78"/>
        <v>10</v>
      </c>
      <c r="AX447" s="7"/>
      <c r="AY447" s="7"/>
      <c r="AZ447" s="7"/>
      <c r="BA447" s="7"/>
      <c r="BB447" s="7"/>
      <c r="BC447" s="7"/>
      <c r="BD447" s="7"/>
      <c r="BE447" s="7"/>
      <c r="BF447" s="7"/>
      <c r="BG447" s="8"/>
      <c r="BI447" s="6"/>
      <c r="BJ447" s="7">
        <v>149</v>
      </c>
      <c r="BK447" s="7">
        <f t="shared" si="79"/>
        <v>150</v>
      </c>
      <c r="BL447" s="7"/>
      <c r="BM447" s="7"/>
      <c r="BN447" s="7"/>
      <c r="BO447" s="7"/>
      <c r="BP447" s="7"/>
      <c r="BQ447" s="7"/>
      <c r="BR447" s="7"/>
      <c r="BS447" s="7"/>
      <c r="BT447" s="7"/>
      <c r="BU447" s="8"/>
    </row>
    <row r="448" spans="1:73" x14ac:dyDescent="0.25">
      <c r="A448" s="2" t="s">
        <v>16</v>
      </c>
      <c r="B448" s="2">
        <v>22641795</v>
      </c>
      <c r="C448" s="2">
        <v>64</v>
      </c>
      <c r="D448" s="2">
        <v>51</v>
      </c>
      <c r="E448" s="2">
        <v>136</v>
      </c>
      <c r="F448" s="2" t="s">
        <v>8</v>
      </c>
      <c r="S448"/>
      <c r="T448" s="6">
        <v>28233071</v>
      </c>
      <c r="U448" s="7">
        <f>ROUND(T448,-6)</f>
        <v>28000000</v>
      </c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8"/>
      <c r="AI448" s="6">
        <v>66</v>
      </c>
      <c r="AJ448" s="7">
        <f t="shared" si="77"/>
        <v>70</v>
      </c>
      <c r="AK448" s="7"/>
      <c r="AL448" s="7"/>
      <c r="AM448" s="7"/>
      <c r="AN448" s="7"/>
      <c r="AO448" s="7"/>
      <c r="AP448" s="7"/>
      <c r="AQ448" s="7"/>
      <c r="AR448" s="7"/>
      <c r="AS448" s="7"/>
      <c r="AT448" s="8"/>
      <c r="AV448" s="6">
        <v>25</v>
      </c>
      <c r="AW448" s="7">
        <f t="shared" si="78"/>
        <v>30</v>
      </c>
      <c r="AX448" s="7"/>
      <c r="AY448" s="7"/>
      <c r="AZ448" s="7"/>
      <c r="BA448" s="7"/>
      <c r="BB448" s="7"/>
      <c r="BC448" s="7"/>
      <c r="BD448" s="7"/>
      <c r="BE448" s="7"/>
      <c r="BF448" s="7"/>
      <c r="BG448" s="8"/>
      <c r="BI448" s="6"/>
      <c r="BJ448" s="7">
        <v>93</v>
      </c>
      <c r="BK448" s="7">
        <f t="shared" si="79"/>
        <v>90</v>
      </c>
      <c r="BL448" s="7"/>
      <c r="BM448" s="7"/>
      <c r="BN448" s="7"/>
      <c r="BO448" s="7"/>
      <c r="BP448" s="7"/>
      <c r="BQ448" s="7"/>
      <c r="BR448" s="7"/>
      <c r="BS448" s="7"/>
      <c r="BT448" s="7"/>
      <c r="BU448" s="8"/>
    </row>
    <row r="449" spans="1:73" x14ac:dyDescent="0.25">
      <c r="A449" s="2" t="s">
        <v>45</v>
      </c>
      <c r="B449" s="2">
        <v>24354916</v>
      </c>
      <c r="C449" s="2">
        <v>65</v>
      </c>
      <c r="D449" s="2">
        <v>59</v>
      </c>
      <c r="E449" s="2">
        <v>46</v>
      </c>
      <c r="F449" s="2" t="s">
        <v>5</v>
      </c>
      <c r="S449"/>
      <c r="T449" s="6">
        <v>28248936</v>
      </c>
      <c r="U449" s="7">
        <f>ROUND(T449,-6)</f>
        <v>28000000</v>
      </c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8"/>
      <c r="AI449" s="6">
        <v>67</v>
      </c>
      <c r="AJ449" s="7">
        <f t="shared" si="77"/>
        <v>70</v>
      </c>
      <c r="AK449" s="7"/>
      <c r="AL449" s="7"/>
      <c r="AM449" s="7"/>
      <c r="AN449" s="7"/>
      <c r="AO449" s="7"/>
      <c r="AP449" s="7"/>
      <c r="AQ449" s="7"/>
      <c r="AR449" s="7"/>
      <c r="AS449" s="7"/>
      <c r="AT449" s="8"/>
      <c r="AV449" s="6">
        <v>61</v>
      </c>
      <c r="AW449" s="7">
        <f t="shared" si="78"/>
        <v>60</v>
      </c>
      <c r="AX449" s="7"/>
      <c r="AY449" s="7"/>
      <c r="AZ449" s="7"/>
      <c r="BA449" s="7"/>
      <c r="BB449" s="7"/>
      <c r="BC449" s="7"/>
      <c r="BD449" s="7"/>
      <c r="BE449" s="7"/>
      <c r="BF449" s="7"/>
      <c r="BG449" s="8"/>
      <c r="BI449" s="6"/>
      <c r="BJ449" s="7">
        <v>98</v>
      </c>
      <c r="BK449" s="7">
        <f t="shared" si="79"/>
        <v>100</v>
      </c>
      <c r="BL449" s="7"/>
      <c r="BM449" s="7"/>
      <c r="BN449" s="7"/>
      <c r="BO449" s="7"/>
      <c r="BP449" s="7"/>
      <c r="BQ449" s="7"/>
      <c r="BR449" s="7"/>
      <c r="BS449" s="7"/>
      <c r="BT449" s="7"/>
      <c r="BU449" s="8"/>
    </row>
    <row r="450" spans="1:73" x14ac:dyDescent="0.25">
      <c r="A450" s="2" t="s">
        <v>9</v>
      </c>
      <c r="B450" s="2">
        <v>17461524</v>
      </c>
      <c r="C450" s="2">
        <v>78</v>
      </c>
      <c r="D450" s="2">
        <v>42</v>
      </c>
      <c r="E450" s="2">
        <v>120</v>
      </c>
      <c r="F450" s="2" t="s">
        <v>8</v>
      </c>
      <c r="S450"/>
      <c r="T450" s="6">
        <v>28330125</v>
      </c>
      <c r="U450" s="7">
        <f>ROUND(T450,-6)</f>
        <v>28000000</v>
      </c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8"/>
      <c r="AI450" s="6">
        <v>95</v>
      </c>
      <c r="AJ450" s="7">
        <f t="shared" si="77"/>
        <v>100</v>
      </c>
      <c r="AK450" s="7"/>
      <c r="AL450" s="7"/>
      <c r="AM450" s="7"/>
      <c r="AN450" s="7"/>
      <c r="AO450" s="7"/>
      <c r="AP450" s="7"/>
      <c r="AQ450" s="7"/>
      <c r="AR450" s="7"/>
      <c r="AS450" s="7"/>
      <c r="AT450" s="8"/>
      <c r="AV450" s="6">
        <v>32</v>
      </c>
      <c r="AW450" s="7">
        <f t="shared" si="78"/>
        <v>30</v>
      </c>
      <c r="AX450" s="7"/>
      <c r="AY450" s="7"/>
      <c r="AZ450" s="7"/>
      <c r="BA450" s="7"/>
      <c r="BB450" s="7"/>
      <c r="BC450" s="7"/>
      <c r="BD450" s="7"/>
      <c r="BE450" s="7"/>
      <c r="BF450" s="7"/>
      <c r="BG450" s="8"/>
      <c r="BI450" s="6"/>
      <c r="BJ450" s="7">
        <v>143</v>
      </c>
      <c r="BK450" s="7">
        <f t="shared" si="79"/>
        <v>140</v>
      </c>
      <c r="BL450" s="7"/>
      <c r="BM450" s="7"/>
      <c r="BN450" s="7"/>
      <c r="BO450" s="7"/>
      <c r="BP450" s="7"/>
      <c r="BQ450" s="7"/>
      <c r="BR450" s="7"/>
      <c r="BS450" s="7"/>
      <c r="BT450" s="7"/>
      <c r="BU450" s="8"/>
    </row>
    <row r="451" spans="1:73" x14ac:dyDescent="0.25">
      <c r="A451" s="2" t="s">
        <v>19</v>
      </c>
      <c r="B451" s="2">
        <v>4551374</v>
      </c>
      <c r="C451" s="2">
        <v>61</v>
      </c>
      <c r="D451" s="2">
        <v>59</v>
      </c>
      <c r="E451" s="2">
        <v>98</v>
      </c>
      <c r="F451" s="2" t="s">
        <v>8</v>
      </c>
      <c r="S451"/>
      <c r="T451" s="6">
        <v>28369575</v>
      </c>
      <c r="U451" s="7">
        <f>ROUND(T451,-6)</f>
        <v>28000000</v>
      </c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8"/>
      <c r="AI451" s="6">
        <v>76</v>
      </c>
      <c r="AJ451" s="7">
        <f t="shared" si="77"/>
        <v>80</v>
      </c>
      <c r="AK451" s="7"/>
      <c r="AL451" s="7"/>
      <c r="AM451" s="7"/>
      <c r="AN451" s="7"/>
      <c r="AO451" s="7"/>
      <c r="AP451" s="7"/>
      <c r="AQ451" s="7"/>
      <c r="AR451" s="7"/>
      <c r="AS451" s="7"/>
      <c r="AT451" s="8"/>
      <c r="AV451" s="6">
        <v>26</v>
      </c>
      <c r="AW451" s="7">
        <f t="shared" si="78"/>
        <v>30</v>
      </c>
      <c r="AX451" s="7"/>
      <c r="AY451" s="7"/>
      <c r="AZ451" s="7"/>
      <c r="BA451" s="7"/>
      <c r="BB451" s="7"/>
      <c r="BC451" s="7"/>
      <c r="BD451" s="7"/>
      <c r="BE451" s="7"/>
      <c r="BF451" s="7"/>
      <c r="BG451" s="8"/>
      <c r="BI451" s="6"/>
      <c r="BJ451" s="7">
        <v>124</v>
      </c>
      <c r="BK451" s="7">
        <f t="shared" si="79"/>
        <v>120</v>
      </c>
      <c r="BL451" s="7"/>
      <c r="BM451" s="7"/>
      <c r="BN451" s="7"/>
      <c r="BO451" s="7"/>
      <c r="BP451" s="7"/>
      <c r="BQ451" s="7"/>
      <c r="BR451" s="7"/>
      <c r="BS451" s="7"/>
      <c r="BT451" s="7"/>
      <c r="BU451" s="8"/>
    </row>
    <row r="452" spans="1:73" x14ac:dyDescent="0.25">
      <c r="A452" s="2" t="s">
        <v>34</v>
      </c>
      <c r="B452" s="2">
        <v>17135955</v>
      </c>
      <c r="C452" s="2">
        <v>90</v>
      </c>
      <c r="D452" s="2">
        <v>59</v>
      </c>
      <c r="E452" s="2">
        <v>69</v>
      </c>
      <c r="F452" s="2" t="s">
        <v>5</v>
      </c>
      <c r="S452"/>
      <c r="T452" s="6">
        <v>28411144</v>
      </c>
      <c r="U452" s="7">
        <f>ROUND(T452,-6)</f>
        <v>28000000</v>
      </c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8"/>
      <c r="AI452" s="6">
        <v>64</v>
      </c>
      <c r="AJ452" s="7">
        <f t="shared" si="77"/>
        <v>60</v>
      </c>
      <c r="AK452" s="7"/>
      <c r="AL452" s="7"/>
      <c r="AM452" s="7"/>
      <c r="AN452" s="7"/>
      <c r="AO452" s="7"/>
      <c r="AP452" s="7"/>
      <c r="AQ452" s="7"/>
      <c r="AR452" s="7"/>
      <c r="AS452" s="7"/>
      <c r="AT452" s="8"/>
      <c r="AV452" s="6">
        <v>51</v>
      </c>
      <c r="AW452" s="7">
        <f t="shared" si="78"/>
        <v>50</v>
      </c>
      <c r="AX452" s="7"/>
      <c r="AY452" s="7"/>
      <c r="AZ452" s="7"/>
      <c r="BA452" s="7"/>
      <c r="BB452" s="7"/>
      <c r="BC452" s="7"/>
      <c r="BD452" s="7"/>
      <c r="BE452" s="7"/>
      <c r="BF452" s="7"/>
      <c r="BG452" s="8"/>
      <c r="BI452" s="6"/>
      <c r="BJ452" s="7">
        <v>136</v>
      </c>
      <c r="BK452" s="7">
        <f t="shared" si="79"/>
        <v>140</v>
      </c>
      <c r="BL452" s="7"/>
      <c r="BM452" s="7"/>
      <c r="BN452" s="7"/>
      <c r="BO452" s="7"/>
      <c r="BP452" s="7"/>
      <c r="BQ452" s="7"/>
      <c r="BR452" s="7"/>
      <c r="BS452" s="7"/>
      <c r="BT452" s="7"/>
      <c r="BU452" s="8"/>
    </row>
    <row r="453" spans="1:73" x14ac:dyDescent="0.25">
      <c r="A453" s="2" t="s">
        <v>26</v>
      </c>
      <c r="B453" s="2">
        <v>31475308</v>
      </c>
      <c r="C453" s="2">
        <v>88</v>
      </c>
      <c r="D453" s="2">
        <v>26</v>
      </c>
      <c r="E453" s="2">
        <v>90</v>
      </c>
      <c r="F453" s="2" t="s">
        <v>8</v>
      </c>
      <c r="S453"/>
      <c r="T453" s="6">
        <v>28416337</v>
      </c>
      <c r="U453" s="7">
        <f>ROUND(T453,-6)</f>
        <v>28000000</v>
      </c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8"/>
      <c r="AI453" s="6">
        <v>65</v>
      </c>
      <c r="AJ453" s="7">
        <f t="shared" si="77"/>
        <v>70</v>
      </c>
      <c r="AK453" s="7"/>
      <c r="AL453" s="7"/>
      <c r="AM453" s="7"/>
      <c r="AN453" s="7"/>
      <c r="AO453" s="7"/>
      <c r="AP453" s="7"/>
      <c r="AQ453" s="7"/>
      <c r="AR453" s="7"/>
      <c r="AS453" s="7"/>
      <c r="AT453" s="8"/>
      <c r="AV453" s="6">
        <v>59</v>
      </c>
      <c r="AW453" s="7">
        <f t="shared" si="78"/>
        <v>60</v>
      </c>
      <c r="AX453" s="7"/>
      <c r="AY453" s="7"/>
      <c r="AZ453" s="7"/>
      <c r="BA453" s="7"/>
      <c r="BB453" s="7"/>
      <c r="BC453" s="7"/>
      <c r="BD453" s="7"/>
      <c r="BE453" s="7"/>
      <c r="BF453" s="7"/>
      <c r="BG453" s="8"/>
      <c r="BI453" s="6"/>
      <c r="BJ453" s="7">
        <v>46</v>
      </c>
      <c r="BK453" s="7">
        <f t="shared" si="79"/>
        <v>50</v>
      </c>
      <c r="BL453" s="7"/>
      <c r="BM453" s="7"/>
      <c r="BN453" s="7"/>
      <c r="BO453" s="7"/>
      <c r="BP453" s="7"/>
      <c r="BQ453" s="7"/>
      <c r="BR453" s="7"/>
      <c r="BS453" s="7"/>
      <c r="BT453" s="7"/>
      <c r="BU453" s="8"/>
    </row>
    <row r="454" spans="1:73" x14ac:dyDescent="0.25">
      <c r="A454" s="2" t="s">
        <v>37</v>
      </c>
      <c r="B454" s="2">
        <v>24981417</v>
      </c>
      <c r="C454" s="2">
        <v>65</v>
      </c>
      <c r="D454" s="2">
        <v>58</v>
      </c>
      <c r="E454" s="2">
        <v>93</v>
      </c>
      <c r="F454" s="2" t="s">
        <v>5</v>
      </c>
      <c r="S454"/>
      <c r="T454" s="6">
        <v>28551683</v>
      </c>
      <c r="U454" s="7">
        <f>ROUND(T454,-6)</f>
        <v>29000000</v>
      </c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8"/>
      <c r="AI454" s="6">
        <v>78</v>
      </c>
      <c r="AJ454" s="7">
        <f t="shared" si="77"/>
        <v>80</v>
      </c>
      <c r="AK454" s="7"/>
      <c r="AL454" s="7"/>
      <c r="AM454" s="7"/>
      <c r="AN454" s="7"/>
      <c r="AO454" s="7"/>
      <c r="AP454" s="7"/>
      <c r="AQ454" s="7"/>
      <c r="AR454" s="7"/>
      <c r="AS454" s="7"/>
      <c r="AT454" s="8"/>
      <c r="AV454" s="6">
        <v>42</v>
      </c>
      <c r="AW454" s="7">
        <f t="shared" si="78"/>
        <v>40</v>
      </c>
      <c r="AX454" s="7"/>
      <c r="AY454" s="7"/>
      <c r="AZ454" s="7"/>
      <c r="BA454" s="7"/>
      <c r="BB454" s="7"/>
      <c r="BC454" s="7"/>
      <c r="BD454" s="7"/>
      <c r="BE454" s="7"/>
      <c r="BF454" s="7"/>
      <c r="BG454" s="8"/>
      <c r="BI454" s="6"/>
      <c r="BJ454" s="7">
        <v>120</v>
      </c>
      <c r="BK454" s="7">
        <f t="shared" si="79"/>
        <v>120</v>
      </c>
      <c r="BL454" s="7"/>
      <c r="BM454" s="7"/>
      <c r="BN454" s="7"/>
      <c r="BO454" s="7"/>
      <c r="BP454" s="7"/>
      <c r="BQ454" s="7"/>
      <c r="BR454" s="7"/>
      <c r="BS454" s="7"/>
      <c r="BT454" s="7"/>
      <c r="BU454" s="8"/>
    </row>
    <row r="455" spans="1:73" x14ac:dyDescent="0.25">
      <c r="A455" s="2" t="s">
        <v>34</v>
      </c>
      <c r="B455" s="2">
        <v>15099149</v>
      </c>
      <c r="C455" s="2">
        <v>73</v>
      </c>
      <c r="D455" s="2">
        <v>38</v>
      </c>
      <c r="E455" s="2">
        <v>94</v>
      </c>
      <c r="F455" s="2" t="s">
        <v>8</v>
      </c>
      <c r="S455"/>
      <c r="T455" s="6">
        <v>28618014</v>
      </c>
      <c r="U455" s="7">
        <f>ROUND(T455,-6)</f>
        <v>29000000</v>
      </c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8"/>
      <c r="AI455" s="6">
        <v>61</v>
      </c>
      <c r="AJ455" s="7">
        <f t="shared" ref="AJ455:AJ505" si="80">ROUND(AI455,-1)</f>
        <v>60</v>
      </c>
      <c r="AK455" s="7"/>
      <c r="AL455" s="7"/>
      <c r="AM455" s="7"/>
      <c r="AN455" s="7"/>
      <c r="AO455" s="7"/>
      <c r="AP455" s="7"/>
      <c r="AQ455" s="7"/>
      <c r="AR455" s="7"/>
      <c r="AS455" s="7"/>
      <c r="AT455" s="8"/>
      <c r="AV455" s="6">
        <v>59</v>
      </c>
      <c r="AW455" s="7">
        <f t="shared" ref="AW455:AX505" si="81">ROUND(AV455,-1)</f>
        <v>60</v>
      </c>
      <c r="AX455" s="7"/>
      <c r="AY455" s="7"/>
      <c r="AZ455" s="7"/>
      <c r="BA455" s="7"/>
      <c r="BB455" s="7"/>
      <c r="BC455" s="7"/>
      <c r="BD455" s="7"/>
      <c r="BE455" s="7"/>
      <c r="BF455" s="7"/>
      <c r="BG455" s="8"/>
      <c r="BI455" s="6"/>
      <c r="BJ455" s="7">
        <v>98</v>
      </c>
      <c r="BK455" s="7">
        <f t="shared" ref="BK455:BL505" si="82">ROUND(BJ455,-1)</f>
        <v>100</v>
      </c>
      <c r="BL455" s="7"/>
      <c r="BM455" s="7"/>
      <c r="BN455" s="7"/>
      <c r="BO455" s="7"/>
      <c r="BP455" s="7"/>
      <c r="BQ455" s="7"/>
      <c r="BR455" s="7"/>
      <c r="BS455" s="7"/>
      <c r="BT455" s="7"/>
      <c r="BU455" s="8"/>
    </row>
    <row r="456" spans="1:73" x14ac:dyDescent="0.25">
      <c r="A456" s="2" t="s">
        <v>38</v>
      </c>
      <c r="B456" s="2">
        <v>28888580</v>
      </c>
      <c r="C456" s="2">
        <v>78</v>
      </c>
      <c r="D456" s="2">
        <v>51</v>
      </c>
      <c r="E456" s="2">
        <v>84</v>
      </c>
      <c r="F456" s="2" t="s">
        <v>5</v>
      </c>
      <c r="S456"/>
      <c r="T456" s="6">
        <v>28623284</v>
      </c>
      <c r="U456" s="7">
        <f>ROUND(T456,-6)</f>
        <v>29000000</v>
      </c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8"/>
      <c r="AI456" s="6">
        <v>90</v>
      </c>
      <c r="AJ456" s="7">
        <f t="shared" si="80"/>
        <v>90</v>
      </c>
      <c r="AK456" s="7"/>
      <c r="AL456" s="7"/>
      <c r="AM456" s="7"/>
      <c r="AN456" s="7"/>
      <c r="AO456" s="7"/>
      <c r="AP456" s="7"/>
      <c r="AQ456" s="7"/>
      <c r="AR456" s="7"/>
      <c r="AS456" s="7"/>
      <c r="AT456" s="8"/>
      <c r="AV456" s="6">
        <v>59</v>
      </c>
      <c r="AW456" s="7">
        <f t="shared" si="81"/>
        <v>60</v>
      </c>
      <c r="AX456" s="7"/>
      <c r="AY456" s="7"/>
      <c r="AZ456" s="7"/>
      <c r="BA456" s="7"/>
      <c r="BB456" s="7"/>
      <c r="BC456" s="7"/>
      <c r="BD456" s="7"/>
      <c r="BE456" s="7"/>
      <c r="BF456" s="7"/>
      <c r="BG456" s="8"/>
      <c r="BI456" s="6"/>
      <c r="BJ456" s="7">
        <v>69</v>
      </c>
      <c r="BK456" s="7">
        <f t="shared" si="82"/>
        <v>70</v>
      </c>
      <c r="BL456" s="7"/>
      <c r="BM456" s="7"/>
      <c r="BN456" s="7"/>
      <c r="BO456" s="7"/>
      <c r="BP456" s="7"/>
      <c r="BQ456" s="7"/>
      <c r="BR456" s="7"/>
      <c r="BS456" s="7"/>
      <c r="BT456" s="7"/>
      <c r="BU456" s="8"/>
    </row>
    <row r="457" spans="1:73" x14ac:dyDescent="0.25">
      <c r="A457" s="2" t="s">
        <v>18</v>
      </c>
      <c r="B457" s="2">
        <v>7318781</v>
      </c>
      <c r="C457" s="2">
        <v>26</v>
      </c>
      <c r="D457" s="2">
        <v>15</v>
      </c>
      <c r="E457" s="2">
        <v>44</v>
      </c>
      <c r="F457" s="2" t="s">
        <v>8</v>
      </c>
      <c r="S457"/>
      <c r="T457" s="6">
        <v>28842913</v>
      </c>
      <c r="U457" s="7">
        <f>ROUND(T457,-6)</f>
        <v>29000000</v>
      </c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8"/>
      <c r="AI457" s="6">
        <v>88</v>
      </c>
      <c r="AJ457" s="7">
        <f t="shared" si="80"/>
        <v>90</v>
      </c>
      <c r="AK457" s="7"/>
      <c r="AL457" s="7"/>
      <c r="AM457" s="7"/>
      <c r="AN457" s="7"/>
      <c r="AO457" s="7"/>
      <c r="AP457" s="7"/>
      <c r="AQ457" s="7"/>
      <c r="AR457" s="7"/>
      <c r="AS457" s="7"/>
      <c r="AT457" s="8"/>
      <c r="AV457" s="6">
        <v>26</v>
      </c>
      <c r="AW457" s="7">
        <f t="shared" si="81"/>
        <v>30</v>
      </c>
      <c r="AX457" s="7"/>
      <c r="AY457" s="7"/>
      <c r="AZ457" s="7"/>
      <c r="BA457" s="7"/>
      <c r="BB457" s="7"/>
      <c r="BC457" s="7"/>
      <c r="BD457" s="7"/>
      <c r="BE457" s="7"/>
      <c r="BF457" s="7"/>
      <c r="BG457" s="8"/>
      <c r="BI457" s="6"/>
      <c r="BJ457" s="7">
        <v>90</v>
      </c>
      <c r="BK457" s="7">
        <f t="shared" si="82"/>
        <v>90</v>
      </c>
      <c r="BL457" s="7"/>
      <c r="BM457" s="7"/>
      <c r="BN457" s="7"/>
      <c r="BO457" s="7"/>
      <c r="BP457" s="7"/>
      <c r="BQ457" s="7"/>
      <c r="BR457" s="7"/>
      <c r="BS457" s="7"/>
      <c r="BT457" s="7"/>
      <c r="BU457" s="8"/>
    </row>
    <row r="458" spans="1:73" x14ac:dyDescent="0.25">
      <c r="A458" s="2" t="s">
        <v>41</v>
      </c>
      <c r="B458" s="2">
        <v>19800700</v>
      </c>
      <c r="C458" s="2">
        <v>96</v>
      </c>
      <c r="D458" s="2">
        <v>35</v>
      </c>
      <c r="E458" s="2">
        <v>33</v>
      </c>
      <c r="F458" s="2" t="s">
        <v>8</v>
      </c>
      <c r="S458"/>
      <c r="T458" s="6">
        <v>28888580</v>
      </c>
      <c r="U458" s="7">
        <f>ROUND(T458,-6)</f>
        <v>29000000</v>
      </c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8"/>
      <c r="AI458" s="6">
        <v>65</v>
      </c>
      <c r="AJ458" s="7">
        <f t="shared" si="80"/>
        <v>70</v>
      </c>
      <c r="AK458" s="7"/>
      <c r="AL458" s="7"/>
      <c r="AM458" s="7"/>
      <c r="AN458" s="7"/>
      <c r="AO458" s="7"/>
      <c r="AP458" s="7"/>
      <c r="AQ458" s="7"/>
      <c r="AR458" s="7"/>
      <c r="AS458" s="7"/>
      <c r="AT458" s="8"/>
      <c r="AV458" s="6">
        <v>58</v>
      </c>
      <c r="AW458" s="7">
        <f t="shared" si="81"/>
        <v>60</v>
      </c>
      <c r="AX458" s="7"/>
      <c r="AY458" s="7"/>
      <c r="AZ458" s="7"/>
      <c r="BA458" s="7"/>
      <c r="BB458" s="7"/>
      <c r="BC458" s="7"/>
      <c r="BD458" s="7"/>
      <c r="BE458" s="7"/>
      <c r="BF458" s="7"/>
      <c r="BG458" s="8"/>
      <c r="BI458" s="6"/>
      <c r="BJ458" s="7">
        <v>93</v>
      </c>
      <c r="BK458" s="7">
        <f t="shared" si="82"/>
        <v>90</v>
      </c>
      <c r="BL458" s="7"/>
      <c r="BM458" s="7"/>
      <c r="BN458" s="7"/>
      <c r="BO458" s="7"/>
      <c r="BP458" s="7"/>
      <c r="BQ458" s="7"/>
      <c r="BR458" s="7"/>
      <c r="BS458" s="7"/>
      <c r="BT458" s="7"/>
      <c r="BU458" s="8"/>
    </row>
    <row r="459" spans="1:73" x14ac:dyDescent="0.25">
      <c r="A459" s="2" t="s">
        <v>20</v>
      </c>
      <c r="B459" s="2">
        <v>15847402</v>
      </c>
      <c r="C459" s="2">
        <v>95</v>
      </c>
      <c r="D459" s="2">
        <v>46</v>
      </c>
      <c r="E459" s="2">
        <v>55</v>
      </c>
      <c r="F459" s="2" t="s">
        <v>5</v>
      </c>
      <c r="S459"/>
      <c r="T459" s="6">
        <v>28963583</v>
      </c>
      <c r="U459" s="7">
        <f>ROUND(T459,-6)</f>
        <v>29000000</v>
      </c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8"/>
      <c r="AI459" s="6">
        <v>73</v>
      </c>
      <c r="AJ459" s="7">
        <f t="shared" si="80"/>
        <v>70</v>
      </c>
      <c r="AK459" s="7"/>
      <c r="AL459" s="7"/>
      <c r="AM459" s="7"/>
      <c r="AN459" s="7"/>
      <c r="AO459" s="7"/>
      <c r="AP459" s="7"/>
      <c r="AQ459" s="7"/>
      <c r="AR459" s="7"/>
      <c r="AS459" s="7"/>
      <c r="AT459" s="8"/>
      <c r="AV459" s="6">
        <v>38</v>
      </c>
      <c r="AW459" s="7">
        <f t="shared" si="81"/>
        <v>40</v>
      </c>
      <c r="AX459" s="7"/>
      <c r="AY459" s="7"/>
      <c r="AZ459" s="7"/>
      <c r="BA459" s="7"/>
      <c r="BB459" s="7"/>
      <c r="BC459" s="7"/>
      <c r="BD459" s="7"/>
      <c r="BE459" s="7"/>
      <c r="BF459" s="7"/>
      <c r="BG459" s="8"/>
      <c r="BI459" s="6"/>
      <c r="BJ459" s="7">
        <v>94</v>
      </c>
      <c r="BK459" s="7">
        <f t="shared" si="82"/>
        <v>90</v>
      </c>
      <c r="BL459" s="7"/>
      <c r="BM459" s="7"/>
      <c r="BN459" s="7"/>
      <c r="BO459" s="7"/>
      <c r="BP459" s="7"/>
      <c r="BQ459" s="7"/>
      <c r="BR459" s="7"/>
      <c r="BS459" s="7"/>
      <c r="BT459" s="7"/>
      <c r="BU459" s="8"/>
    </row>
    <row r="460" spans="1:73" x14ac:dyDescent="0.25">
      <c r="A460" s="2" t="s">
        <v>20</v>
      </c>
      <c r="B460" s="2">
        <v>13795544</v>
      </c>
      <c r="C460" s="2">
        <v>90</v>
      </c>
      <c r="D460" s="2">
        <v>48</v>
      </c>
      <c r="E460" s="2">
        <v>81</v>
      </c>
      <c r="F460" s="2" t="s">
        <v>5</v>
      </c>
      <c r="S460"/>
      <c r="T460" s="6">
        <v>28993341</v>
      </c>
      <c r="U460" s="7">
        <f>ROUND(T460,-6)</f>
        <v>29000000</v>
      </c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8"/>
      <c r="AI460" s="6">
        <v>78</v>
      </c>
      <c r="AJ460" s="7">
        <f t="shared" si="80"/>
        <v>80</v>
      </c>
      <c r="AK460" s="7"/>
      <c r="AL460" s="7"/>
      <c r="AM460" s="7"/>
      <c r="AN460" s="7"/>
      <c r="AO460" s="7"/>
      <c r="AP460" s="7"/>
      <c r="AQ460" s="7"/>
      <c r="AR460" s="7"/>
      <c r="AS460" s="7"/>
      <c r="AT460" s="8"/>
      <c r="AV460" s="6">
        <v>51</v>
      </c>
      <c r="AW460" s="7">
        <f t="shared" si="81"/>
        <v>50</v>
      </c>
      <c r="AX460" s="7"/>
      <c r="AY460" s="7"/>
      <c r="AZ460" s="7"/>
      <c r="BA460" s="7"/>
      <c r="BB460" s="7"/>
      <c r="BC460" s="7"/>
      <c r="BD460" s="7"/>
      <c r="BE460" s="7"/>
      <c r="BF460" s="7"/>
      <c r="BG460" s="8"/>
      <c r="BI460" s="6"/>
      <c r="BJ460" s="7">
        <v>84</v>
      </c>
      <c r="BK460" s="7">
        <f t="shared" si="82"/>
        <v>80</v>
      </c>
      <c r="BL460" s="7"/>
      <c r="BM460" s="7"/>
      <c r="BN460" s="7"/>
      <c r="BO460" s="7"/>
      <c r="BP460" s="7"/>
      <c r="BQ460" s="7"/>
      <c r="BR460" s="7"/>
      <c r="BS460" s="7"/>
      <c r="BT460" s="7"/>
      <c r="BU460" s="8"/>
    </row>
    <row r="461" spans="1:73" x14ac:dyDescent="0.25">
      <c r="A461" s="2" t="s">
        <v>26</v>
      </c>
      <c r="B461" s="2">
        <v>29714602</v>
      </c>
      <c r="C461" s="2">
        <v>80</v>
      </c>
      <c r="D461" s="2">
        <v>47</v>
      </c>
      <c r="E461" s="2">
        <v>73</v>
      </c>
      <c r="F461" s="2" t="s">
        <v>8</v>
      </c>
      <c r="S461"/>
      <c r="T461" s="6">
        <v>29128798</v>
      </c>
      <c r="U461" s="7">
        <f>ROUND(T461,-6)</f>
        <v>29000000</v>
      </c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8"/>
      <c r="AI461" s="6">
        <v>26</v>
      </c>
      <c r="AJ461" s="7">
        <f t="shared" si="80"/>
        <v>30</v>
      </c>
      <c r="AK461" s="7"/>
      <c r="AL461" s="7"/>
      <c r="AM461" s="7"/>
      <c r="AN461" s="7"/>
      <c r="AO461" s="7"/>
      <c r="AP461" s="7"/>
      <c r="AQ461" s="7"/>
      <c r="AR461" s="7"/>
      <c r="AS461" s="7"/>
      <c r="AT461" s="8"/>
      <c r="AV461" s="6">
        <v>15</v>
      </c>
      <c r="AW461" s="7">
        <f t="shared" si="81"/>
        <v>20</v>
      </c>
      <c r="AX461" s="7"/>
      <c r="AY461" s="7"/>
      <c r="AZ461" s="7"/>
      <c r="BA461" s="7"/>
      <c r="BB461" s="7"/>
      <c r="BC461" s="7"/>
      <c r="BD461" s="7"/>
      <c r="BE461" s="7"/>
      <c r="BF461" s="7"/>
      <c r="BG461" s="8"/>
      <c r="BI461" s="6"/>
      <c r="BJ461" s="7">
        <v>44</v>
      </c>
      <c r="BK461" s="7">
        <f t="shared" si="82"/>
        <v>40</v>
      </c>
      <c r="BL461" s="7"/>
      <c r="BM461" s="7"/>
      <c r="BN461" s="7"/>
      <c r="BO461" s="7"/>
      <c r="BP461" s="7"/>
      <c r="BQ461" s="7"/>
      <c r="BR461" s="7"/>
      <c r="BS461" s="7"/>
      <c r="BT461" s="7"/>
      <c r="BU461" s="8"/>
    </row>
    <row r="462" spans="1:73" x14ac:dyDescent="0.25">
      <c r="A462" s="2" t="s">
        <v>27</v>
      </c>
      <c r="B462" s="2">
        <v>4457815</v>
      </c>
      <c r="C462" s="2">
        <v>51</v>
      </c>
      <c r="D462" s="2">
        <v>41</v>
      </c>
      <c r="E462" s="2">
        <v>109</v>
      </c>
      <c r="F462" s="2" t="s">
        <v>8</v>
      </c>
      <c r="S462"/>
      <c r="T462" s="6">
        <v>29231653</v>
      </c>
      <c r="U462" s="7">
        <f>ROUND(T462,-6)</f>
        <v>29000000</v>
      </c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8"/>
      <c r="AI462" s="6">
        <v>96</v>
      </c>
      <c r="AJ462" s="7">
        <f t="shared" si="80"/>
        <v>100</v>
      </c>
      <c r="AK462" s="7"/>
      <c r="AL462" s="7"/>
      <c r="AM462" s="7"/>
      <c r="AN462" s="7"/>
      <c r="AO462" s="7"/>
      <c r="AP462" s="7"/>
      <c r="AQ462" s="7"/>
      <c r="AR462" s="7"/>
      <c r="AS462" s="7"/>
      <c r="AT462" s="8"/>
      <c r="AV462" s="6">
        <v>35</v>
      </c>
      <c r="AW462" s="7">
        <f t="shared" si="81"/>
        <v>40</v>
      </c>
      <c r="AX462" s="7"/>
      <c r="AY462" s="7"/>
      <c r="AZ462" s="7"/>
      <c r="BA462" s="7"/>
      <c r="BB462" s="7"/>
      <c r="BC462" s="7"/>
      <c r="BD462" s="7"/>
      <c r="BE462" s="7"/>
      <c r="BF462" s="7"/>
      <c r="BG462" s="8"/>
      <c r="BI462" s="6"/>
      <c r="BJ462" s="7">
        <v>33</v>
      </c>
      <c r="BK462" s="7">
        <f t="shared" si="82"/>
        <v>30</v>
      </c>
      <c r="BL462" s="7"/>
      <c r="BM462" s="7"/>
      <c r="BN462" s="7"/>
      <c r="BO462" s="7"/>
      <c r="BP462" s="7"/>
      <c r="BQ462" s="7"/>
      <c r="BR462" s="7"/>
      <c r="BS462" s="7"/>
      <c r="BT462" s="7"/>
      <c r="BU462" s="8"/>
    </row>
    <row r="463" spans="1:73" x14ac:dyDescent="0.25">
      <c r="A463" s="2" t="s">
        <v>19</v>
      </c>
      <c r="B463" s="2">
        <v>27776670</v>
      </c>
      <c r="C463" s="2">
        <v>39</v>
      </c>
      <c r="D463" s="2">
        <v>1</v>
      </c>
      <c r="E463" s="2">
        <v>101</v>
      </c>
      <c r="F463" s="2" t="s">
        <v>8</v>
      </c>
      <c r="S463"/>
      <c r="T463" s="6">
        <v>29243856</v>
      </c>
      <c r="U463" s="7">
        <f>ROUND(T463,-6)</f>
        <v>29000000</v>
      </c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8"/>
      <c r="AI463" s="6">
        <v>95</v>
      </c>
      <c r="AJ463" s="7">
        <f t="shared" si="80"/>
        <v>100</v>
      </c>
      <c r="AK463" s="7"/>
      <c r="AL463" s="7"/>
      <c r="AM463" s="7"/>
      <c r="AN463" s="7"/>
      <c r="AO463" s="7"/>
      <c r="AP463" s="7"/>
      <c r="AQ463" s="7"/>
      <c r="AR463" s="7"/>
      <c r="AS463" s="7"/>
      <c r="AT463" s="8"/>
      <c r="AV463" s="6">
        <v>46</v>
      </c>
      <c r="AW463" s="7">
        <f t="shared" si="81"/>
        <v>50</v>
      </c>
      <c r="AX463" s="7"/>
      <c r="AY463" s="7"/>
      <c r="AZ463" s="7"/>
      <c r="BA463" s="7"/>
      <c r="BB463" s="7"/>
      <c r="BC463" s="7"/>
      <c r="BD463" s="7"/>
      <c r="BE463" s="7"/>
      <c r="BF463" s="7"/>
      <c r="BG463" s="8"/>
      <c r="BI463" s="6"/>
      <c r="BJ463" s="7">
        <v>55</v>
      </c>
      <c r="BK463" s="7">
        <f t="shared" si="82"/>
        <v>60</v>
      </c>
      <c r="BL463" s="7"/>
      <c r="BM463" s="7"/>
      <c r="BN463" s="7"/>
      <c r="BO463" s="7"/>
      <c r="BP463" s="7"/>
      <c r="BQ463" s="7"/>
      <c r="BR463" s="7"/>
      <c r="BS463" s="7"/>
      <c r="BT463" s="7"/>
      <c r="BU463" s="8"/>
    </row>
    <row r="464" spans="1:73" x14ac:dyDescent="0.25">
      <c r="A464" s="2" t="s">
        <v>14</v>
      </c>
      <c r="B464" s="2">
        <v>26226063</v>
      </c>
      <c r="C464" s="2">
        <v>67</v>
      </c>
      <c r="D464" s="2">
        <v>31</v>
      </c>
      <c r="E464" s="2">
        <v>138</v>
      </c>
      <c r="F464" s="2" t="s">
        <v>8</v>
      </c>
      <c r="S464"/>
      <c r="T464" s="6">
        <v>29247832</v>
      </c>
      <c r="U464" s="7">
        <f>ROUND(T464,-6)</f>
        <v>29000000</v>
      </c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8"/>
      <c r="AI464" s="6">
        <v>90</v>
      </c>
      <c r="AJ464" s="7">
        <f t="shared" si="80"/>
        <v>90</v>
      </c>
      <c r="AK464" s="7"/>
      <c r="AL464" s="7"/>
      <c r="AM464" s="7"/>
      <c r="AN464" s="7"/>
      <c r="AO464" s="7"/>
      <c r="AP464" s="7"/>
      <c r="AQ464" s="7"/>
      <c r="AR464" s="7"/>
      <c r="AS464" s="7"/>
      <c r="AT464" s="8"/>
      <c r="AV464" s="6">
        <v>48</v>
      </c>
      <c r="AW464" s="7">
        <f t="shared" si="81"/>
        <v>50</v>
      </c>
      <c r="AX464" s="7"/>
      <c r="AY464" s="7"/>
      <c r="AZ464" s="7"/>
      <c r="BA464" s="7"/>
      <c r="BB464" s="7"/>
      <c r="BC464" s="7"/>
      <c r="BD464" s="7"/>
      <c r="BE464" s="7"/>
      <c r="BF464" s="7"/>
      <c r="BG464" s="8"/>
      <c r="BI464" s="6"/>
      <c r="BJ464" s="7">
        <v>81</v>
      </c>
      <c r="BK464" s="7">
        <f t="shared" si="82"/>
        <v>80</v>
      </c>
      <c r="BL464" s="7"/>
      <c r="BM464" s="7"/>
      <c r="BN464" s="7"/>
      <c r="BO464" s="7"/>
      <c r="BP464" s="7"/>
      <c r="BQ464" s="7"/>
      <c r="BR464" s="7"/>
      <c r="BS464" s="7"/>
      <c r="BT464" s="7"/>
      <c r="BU464" s="8"/>
    </row>
    <row r="465" spans="1:73" x14ac:dyDescent="0.25">
      <c r="A465" s="2" t="s">
        <v>13</v>
      </c>
      <c r="B465" s="2">
        <v>21447007</v>
      </c>
      <c r="C465" s="2">
        <v>88</v>
      </c>
      <c r="D465" s="2">
        <v>59</v>
      </c>
      <c r="E465" s="2">
        <v>95</v>
      </c>
      <c r="F465" s="2" t="s">
        <v>5</v>
      </c>
      <c r="S465"/>
      <c r="T465" s="6">
        <v>29260168</v>
      </c>
      <c r="U465" s="7">
        <f>ROUND(T465,-6)</f>
        <v>29000000</v>
      </c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8"/>
      <c r="AI465" s="6">
        <v>80</v>
      </c>
      <c r="AJ465" s="7">
        <f t="shared" si="80"/>
        <v>80</v>
      </c>
      <c r="AK465" s="7"/>
      <c r="AL465" s="7"/>
      <c r="AM465" s="7"/>
      <c r="AN465" s="7"/>
      <c r="AO465" s="7"/>
      <c r="AP465" s="7"/>
      <c r="AQ465" s="7"/>
      <c r="AR465" s="7"/>
      <c r="AS465" s="7"/>
      <c r="AT465" s="8"/>
      <c r="AV465" s="6">
        <v>47</v>
      </c>
      <c r="AW465" s="7">
        <f t="shared" si="81"/>
        <v>50</v>
      </c>
      <c r="AX465" s="7"/>
      <c r="AY465" s="7"/>
      <c r="AZ465" s="7"/>
      <c r="BA465" s="7"/>
      <c r="BB465" s="7"/>
      <c r="BC465" s="7"/>
      <c r="BD465" s="7"/>
      <c r="BE465" s="7"/>
      <c r="BF465" s="7"/>
      <c r="BG465" s="8"/>
      <c r="BI465" s="6"/>
      <c r="BJ465" s="7">
        <v>73</v>
      </c>
      <c r="BK465" s="7">
        <f t="shared" si="82"/>
        <v>70</v>
      </c>
      <c r="BL465" s="7"/>
      <c r="BM465" s="7"/>
      <c r="BN465" s="7"/>
      <c r="BO465" s="7"/>
      <c r="BP465" s="7"/>
      <c r="BQ465" s="7"/>
      <c r="BR465" s="7"/>
      <c r="BS465" s="7"/>
      <c r="BT465" s="7"/>
      <c r="BU465" s="8"/>
    </row>
    <row r="466" spans="1:73" x14ac:dyDescent="0.25">
      <c r="A466" s="2" t="s">
        <v>6</v>
      </c>
      <c r="B466" s="2">
        <v>5726842</v>
      </c>
      <c r="C466" s="2">
        <v>91</v>
      </c>
      <c r="D466" s="2">
        <v>9</v>
      </c>
      <c r="E466" s="2">
        <v>101</v>
      </c>
      <c r="F466" s="2" t="s">
        <v>5</v>
      </c>
      <c r="S466"/>
      <c r="T466" s="6">
        <v>29466089</v>
      </c>
      <c r="U466" s="7">
        <f>ROUND(T466,-6)</f>
        <v>29000000</v>
      </c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8"/>
      <c r="AI466" s="6">
        <v>51</v>
      </c>
      <c r="AJ466" s="7">
        <f t="shared" si="80"/>
        <v>50</v>
      </c>
      <c r="AK466" s="7"/>
      <c r="AL466" s="7"/>
      <c r="AM466" s="7"/>
      <c r="AN466" s="7"/>
      <c r="AO466" s="7"/>
      <c r="AP466" s="7"/>
      <c r="AQ466" s="7"/>
      <c r="AR466" s="7"/>
      <c r="AS466" s="7"/>
      <c r="AT466" s="8"/>
      <c r="AV466" s="6">
        <v>41</v>
      </c>
      <c r="AW466" s="7">
        <f t="shared" si="81"/>
        <v>40</v>
      </c>
      <c r="AX466" s="7"/>
      <c r="AY466" s="7"/>
      <c r="AZ466" s="7"/>
      <c r="BA466" s="7"/>
      <c r="BB466" s="7"/>
      <c r="BC466" s="7"/>
      <c r="BD466" s="7"/>
      <c r="BE466" s="7"/>
      <c r="BF466" s="7"/>
      <c r="BG466" s="8"/>
      <c r="BI466" s="6"/>
      <c r="BJ466" s="7">
        <v>109</v>
      </c>
      <c r="BK466" s="7">
        <f t="shared" si="82"/>
        <v>110</v>
      </c>
      <c r="BL466" s="7"/>
      <c r="BM466" s="7"/>
      <c r="BN466" s="7"/>
      <c r="BO466" s="7"/>
      <c r="BP466" s="7"/>
      <c r="BQ466" s="7"/>
      <c r="BR466" s="7"/>
      <c r="BS466" s="7"/>
      <c r="BT466" s="7"/>
      <c r="BU466" s="8"/>
    </row>
    <row r="467" spans="1:73" x14ac:dyDescent="0.25">
      <c r="A467" s="2" t="s">
        <v>45</v>
      </c>
      <c r="B467" s="2">
        <v>9192061</v>
      </c>
      <c r="C467" s="2">
        <v>5</v>
      </c>
      <c r="D467" s="2">
        <v>2</v>
      </c>
      <c r="E467" s="2">
        <v>60</v>
      </c>
      <c r="F467" s="2" t="s">
        <v>8</v>
      </c>
      <c r="S467"/>
      <c r="T467" s="6">
        <v>29518427</v>
      </c>
      <c r="U467" s="7">
        <f>ROUND(T467,-6)</f>
        <v>30000000</v>
      </c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8"/>
      <c r="AI467" s="6">
        <v>39</v>
      </c>
      <c r="AJ467" s="7">
        <f t="shared" si="80"/>
        <v>40</v>
      </c>
      <c r="AK467" s="7"/>
      <c r="AL467" s="7"/>
      <c r="AM467" s="7"/>
      <c r="AN467" s="7"/>
      <c r="AO467" s="7"/>
      <c r="AP467" s="7"/>
      <c r="AQ467" s="7"/>
      <c r="AR467" s="7"/>
      <c r="AS467" s="7"/>
      <c r="AT467" s="8"/>
      <c r="AV467" s="6">
        <v>1</v>
      </c>
      <c r="AW467" s="7">
        <f t="shared" si="81"/>
        <v>0</v>
      </c>
      <c r="AX467" s="7"/>
      <c r="AY467" s="7"/>
      <c r="AZ467" s="7"/>
      <c r="BA467" s="7"/>
      <c r="BB467" s="7"/>
      <c r="BC467" s="7"/>
      <c r="BD467" s="7"/>
      <c r="BE467" s="7"/>
      <c r="BF467" s="7"/>
      <c r="BG467" s="8"/>
      <c r="BI467" s="6"/>
      <c r="BJ467" s="7">
        <v>101</v>
      </c>
      <c r="BK467" s="7">
        <f t="shared" si="82"/>
        <v>100</v>
      </c>
      <c r="BL467" s="7"/>
      <c r="BM467" s="7"/>
      <c r="BN467" s="7"/>
      <c r="BO467" s="7"/>
      <c r="BP467" s="7"/>
      <c r="BQ467" s="7"/>
      <c r="BR467" s="7"/>
      <c r="BS467" s="7"/>
      <c r="BT467" s="7"/>
      <c r="BU467" s="8"/>
    </row>
    <row r="468" spans="1:73" x14ac:dyDescent="0.25">
      <c r="A468" s="2" t="s">
        <v>23</v>
      </c>
      <c r="B468" s="2">
        <v>6806276</v>
      </c>
      <c r="C468" s="2">
        <v>91</v>
      </c>
      <c r="D468" s="2">
        <v>27</v>
      </c>
      <c r="E468" s="2">
        <v>113</v>
      </c>
      <c r="F468" s="2" t="s">
        <v>5</v>
      </c>
      <c r="S468"/>
      <c r="T468" s="6">
        <v>29566547</v>
      </c>
      <c r="U468" s="7">
        <f>ROUND(T468,-6)</f>
        <v>30000000</v>
      </c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8"/>
      <c r="AI468" s="6">
        <v>67</v>
      </c>
      <c r="AJ468" s="7">
        <f t="shared" si="80"/>
        <v>70</v>
      </c>
      <c r="AK468" s="7"/>
      <c r="AL468" s="7"/>
      <c r="AM468" s="7"/>
      <c r="AN468" s="7"/>
      <c r="AO468" s="7"/>
      <c r="AP468" s="7"/>
      <c r="AQ468" s="7"/>
      <c r="AR468" s="7"/>
      <c r="AS468" s="7"/>
      <c r="AT468" s="8"/>
      <c r="AV468" s="6">
        <v>31</v>
      </c>
      <c r="AW468" s="7">
        <f t="shared" si="81"/>
        <v>30</v>
      </c>
      <c r="AX468" s="7"/>
      <c r="AY468" s="7"/>
      <c r="AZ468" s="7"/>
      <c r="BA468" s="7"/>
      <c r="BB468" s="7"/>
      <c r="BC468" s="7"/>
      <c r="BD468" s="7"/>
      <c r="BE468" s="7"/>
      <c r="BF468" s="7"/>
      <c r="BG468" s="8"/>
      <c r="BI468" s="6"/>
      <c r="BJ468" s="7">
        <v>138</v>
      </c>
      <c r="BK468" s="7">
        <f t="shared" si="82"/>
        <v>140</v>
      </c>
      <c r="BL468" s="7"/>
      <c r="BM468" s="7"/>
      <c r="BN468" s="7"/>
      <c r="BO468" s="7"/>
      <c r="BP468" s="7"/>
      <c r="BQ468" s="7"/>
      <c r="BR468" s="7"/>
      <c r="BS468" s="7"/>
      <c r="BT468" s="7"/>
      <c r="BU468" s="8"/>
    </row>
    <row r="469" spans="1:73" x14ac:dyDescent="0.25">
      <c r="A469" s="2" t="s">
        <v>45</v>
      </c>
      <c r="B469" s="2">
        <v>4721036</v>
      </c>
      <c r="C469" s="2">
        <v>8</v>
      </c>
      <c r="D469" s="2">
        <v>2</v>
      </c>
      <c r="E469" s="2">
        <v>84</v>
      </c>
      <c r="F469" s="2" t="s">
        <v>8</v>
      </c>
      <c r="S469"/>
      <c r="T469" s="6">
        <v>29608436</v>
      </c>
      <c r="U469" s="7">
        <f>ROUND(T469,-6)</f>
        <v>30000000</v>
      </c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8"/>
      <c r="AI469" s="6">
        <v>88</v>
      </c>
      <c r="AJ469" s="7">
        <f t="shared" si="80"/>
        <v>90</v>
      </c>
      <c r="AK469" s="7"/>
      <c r="AL469" s="7"/>
      <c r="AM469" s="7"/>
      <c r="AN469" s="7"/>
      <c r="AO469" s="7"/>
      <c r="AP469" s="7"/>
      <c r="AQ469" s="7"/>
      <c r="AR469" s="7"/>
      <c r="AS469" s="7"/>
      <c r="AT469" s="8"/>
      <c r="AV469" s="6">
        <v>59</v>
      </c>
      <c r="AW469" s="7">
        <f t="shared" si="81"/>
        <v>60</v>
      </c>
      <c r="AX469" s="7"/>
      <c r="AY469" s="7"/>
      <c r="AZ469" s="7"/>
      <c r="BA469" s="7"/>
      <c r="BB469" s="7"/>
      <c r="BC469" s="7"/>
      <c r="BD469" s="7"/>
      <c r="BE469" s="7"/>
      <c r="BF469" s="7"/>
      <c r="BG469" s="8"/>
      <c r="BI469" s="6"/>
      <c r="BJ469" s="7">
        <v>95</v>
      </c>
      <c r="BK469" s="7">
        <f t="shared" si="82"/>
        <v>100</v>
      </c>
      <c r="BL469" s="7"/>
      <c r="BM469" s="7"/>
      <c r="BN469" s="7"/>
      <c r="BO469" s="7"/>
      <c r="BP469" s="7"/>
      <c r="BQ469" s="7"/>
      <c r="BR469" s="7"/>
      <c r="BS469" s="7"/>
      <c r="BT469" s="7"/>
      <c r="BU469" s="8"/>
    </row>
    <row r="470" spans="1:73" x14ac:dyDescent="0.25">
      <c r="A470" s="2" t="s">
        <v>44</v>
      </c>
      <c r="B470" s="2">
        <v>15375149</v>
      </c>
      <c r="C470" s="2">
        <v>5</v>
      </c>
      <c r="D470" s="2">
        <v>4</v>
      </c>
      <c r="E470" s="2">
        <v>101</v>
      </c>
      <c r="F470" s="2" t="s">
        <v>8</v>
      </c>
      <c r="S470"/>
      <c r="T470" s="6">
        <v>29714602</v>
      </c>
      <c r="U470" s="7">
        <f>ROUND(T470,-6)</f>
        <v>30000000</v>
      </c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8"/>
      <c r="AI470" s="6">
        <v>91</v>
      </c>
      <c r="AJ470" s="7">
        <f t="shared" si="80"/>
        <v>90</v>
      </c>
      <c r="AK470" s="7"/>
      <c r="AL470" s="7"/>
      <c r="AM470" s="7"/>
      <c r="AN470" s="7"/>
      <c r="AO470" s="7"/>
      <c r="AP470" s="7"/>
      <c r="AQ470" s="7"/>
      <c r="AR470" s="7"/>
      <c r="AS470" s="7"/>
      <c r="AT470" s="8"/>
      <c r="AV470" s="6">
        <v>9</v>
      </c>
      <c r="AW470" s="7">
        <f t="shared" si="81"/>
        <v>10</v>
      </c>
      <c r="AX470" s="7"/>
      <c r="AY470" s="7"/>
      <c r="AZ470" s="7"/>
      <c r="BA470" s="7"/>
      <c r="BB470" s="7"/>
      <c r="BC470" s="7"/>
      <c r="BD470" s="7"/>
      <c r="BE470" s="7"/>
      <c r="BF470" s="7"/>
      <c r="BG470" s="8"/>
      <c r="BI470" s="6"/>
      <c r="BJ470" s="7">
        <v>101</v>
      </c>
      <c r="BK470" s="7">
        <f t="shared" si="82"/>
        <v>100</v>
      </c>
      <c r="BL470" s="7"/>
      <c r="BM470" s="7"/>
      <c r="BN470" s="7"/>
      <c r="BO470" s="7"/>
      <c r="BP470" s="7"/>
      <c r="BQ470" s="7"/>
      <c r="BR470" s="7"/>
      <c r="BS470" s="7"/>
      <c r="BT470" s="7"/>
      <c r="BU470" s="8"/>
    </row>
    <row r="471" spans="1:73" x14ac:dyDescent="0.25">
      <c r="A471" s="2" t="s">
        <v>28</v>
      </c>
      <c r="B471" s="2">
        <v>13100111</v>
      </c>
      <c r="C471" s="2">
        <v>96</v>
      </c>
      <c r="D471" s="2">
        <v>83</v>
      </c>
      <c r="E471" s="2">
        <v>150</v>
      </c>
      <c r="F471" s="2" t="s">
        <v>8</v>
      </c>
      <c r="S471"/>
      <c r="T471" s="6">
        <v>29779083</v>
      </c>
      <c r="U471" s="7">
        <f>ROUND(T471,-6)</f>
        <v>30000000</v>
      </c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8"/>
      <c r="AI471" s="6">
        <v>5</v>
      </c>
      <c r="AJ471" s="7">
        <f t="shared" si="80"/>
        <v>10</v>
      </c>
      <c r="AK471" s="7"/>
      <c r="AL471" s="7"/>
      <c r="AM471" s="7"/>
      <c r="AN471" s="7"/>
      <c r="AO471" s="7"/>
      <c r="AP471" s="7"/>
      <c r="AQ471" s="7"/>
      <c r="AR471" s="7"/>
      <c r="AS471" s="7"/>
      <c r="AT471" s="8"/>
      <c r="AV471" s="6">
        <v>2</v>
      </c>
      <c r="AW471" s="7">
        <f t="shared" si="81"/>
        <v>0</v>
      </c>
      <c r="AX471" s="7"/>
      <c r="AY471" s="7"/>
      <c r="AZ471" s="7"/>
      <c r="BA471" s="7"/>
      <c r="BB471" s="7"/>
      <c r="BC471" s="7"/>
      <c r="BD471" s="7"/>
      <c r="BE471" s="7"/>
      <c r="BF471" s="7"/>
      <c r="BG471" s="8"/>
      <c r="BI471" s="6"/>
      <c r="BJ471" s="7">
        <v>60</v>
      </c>
      <c r="BK471" s="7">
        <f t="shared" si="82"/>
        <v>60</v>
      </c>
      <c r="BL471" s="7"/>
      <c r="BM471" s="7"/>
      <c r="BN471" s="7"/>
      <c r="BO471" s="7"/>
      <c r="BP471" s="7"/>
      <c r="BQ471" s="7"/>
      <c r="BR471" s="7"/>
      <c r="BS471" s="7"/>
      <c r="BT471" s="7"/>
      <c r="BU471" s="8"/>
    </row>
    <row r="472" spans="1:73" x14ac:dyDescent="0.25">
      <c r="A472" s="2" t="s">
        <v>41</v>
      </c>
      <c r="B472" s="2">
        <v>12699898</v>
      </c>
      <c r="C472" s="2">
        <v>79</v>
      </c>
      <c r="D472" s="2">
        <v>48</v>
      </c>
      <c r="E472" s="2">
        <v>84</v>
      </c>
      <c r="F472" s="2" t="s">
        <v>5</v>
      </c>
      <c r="S472"/>
      <c r="T472" s="6">
        <v>29859631</v>
      </c>
      <c r="U472" s="7">
        <f>ROUND(T472,-6)</f>
        <v>30000000</v>
      </c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8"/>
      <c r="AI472" s="6">
        <v>91</v>
      </c>
      <c r="AJ472" s="7">
        <f t="shared" si="80"/>
        <v>90</v>
      </c>
      <c r="AK472" s="7"/>
      <c r="AL472" s="7"/>
      <c r="AM472" s="7"/>
      <c r="AN472" s="7"/>
      <c r="AO472" s="7"/>
      <c r="AP472" s="7"/>
      <c r="AQ472" s="7"/>
      <c r="AR472" s="7"/>
      <c r="AS472" s="7"/>
      <c r="AT472" s="8"/>
      <c r="AV472" s="6">
        <v>27</v>
      </c>
      <c r="AW472" s="7">
        <f t="shared" si="81"/>
        <v>30</v>
      </c>
      <c r="AX472" s="7"/>
      <c r="AY472" s="7"/>
      <c r="AZ472" s="7"/>
      <c r="BA472" s="7"/>
      <c r="BB472" s="7"/>
      <c r="BC472" s="7"/>
      <c r="BD472" s="7"/>
      <c r="BE472" s="7"/>
      <c r="BF472" s="7"/>
      <c r="BG472" s="8"/>
      <c r="BI472" s="6"/>
      <c r="BJ472" s="7">
        <v>113</v>
      </c>
      <c r="BK472" s="7">
        <f t="shared" si="82"/>
        <v>110</v>
      </c>
      <c r="BL472" s="7"/>
      <c r="BM472" s="7"/>
      <c r="BN472" s="7"/>
      <c r="BO472" s="7"/>
      <c r="BP472" s="7"/>
      <c r="BQ472" s="7"/>
      <c r="BR472" s="7"/>
      <c r="BS472" s="7"/>
      <c r="BT472" s="7"/>
      <c r="BU472" s="8"/>
    </row>
    <row r="473" spans="1:73" x14ac:dyDescent="0.25">
      <c r="A473" s="2" t="s">
        <v>13</v>
      </c>
      <c r="B473" s="2">
        <v>23318130</v>
      </c>
      <c r="C473" s="2">
        <v>58</v>
      </c>
      <c r="D473" s="2">
        <v>5</v>
      </c>
      <c r="E473" s="2">
        <v>108</v>
      </c>
      <c r="F473" s="2" t="s">
        <v>5</v>
      </c>
      <c r="S473"/>
      <c r="T473" s="6">
        <v>29860449</v>
      </c>
      <c r="U473" s="7">
        <f>ROUND(T473,-6)</f>
        <v>30000000</v>
      </c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8"/>
      <c r="AI473" s="6">
        <v>8</v>
      </c>
      <c r="AJ473" s="7">
        <f t="shared" si="80"/>
        <v>10</v>
      </c>
      <c r="AK473" s="7"/>
      <c r="AL473" s="7"/>
      <c r="AM473" s="7"/>
      <c r="AN473" s="7"/>
      <c r="AO473" s="7"/>
      <c r="AP473" s="7"/>
      <c r="AQ473" s="7"/>
      <c r="AR473" s="7"/>
      <c r="AS473" s="7"/>
      <c r="AT473" s="8"/>
      <c r="AV473" s="6">
        <v>2</v>
      </c>
      <c r="AW473" s="7">
        <f t="shared" si="81"/>
        <v>0</v>
      </c>
      <c r="AX473" s="7"/>
      <c r="AY473" s="7"/>
      <c r="AZ473" s="7"/>
      <c r="BA473" s="7"/>
      <c r="BB473" s="7"/>
      <c r="BC473" s="7"/>
      <c r="BD473" s="7"/>
      <c r="BE473" s="7"/>
      <c r="BF473" s="7"/>
      <c r="BG473" s="8"/>
      <c r="BI473" s="6"/>
      <c r="BJ473" s="7">
        <v>84</v>
      </c>
      <c r="BK473" s="7">
        <f t="shared" si="82"/>
        <v>80</v>
      </c>
      <c r="BL473" s="7"/>
      <c r="BM473" s="7"/>
      <c r="BN473" s="7"/>
      <c r="BO473" s="7"/>
      <c r="BP473" s="7"/>
      <c r="BQ473" s="7"/>
      <c r="BR473" s="7"/>
      <c r="BS473" s="7"/>
      <c r="BT473" s="7"/>
      <c r="BU473" s="8"/>
    </row>
    <row r="474" spans="1:73" x14ac:dyDescent="0.25">
      <c r="A474" s="2" t="s">
        <v>36</v>
      </c>
      <c r="B474" s="2">
        <v>26357836</v>
      </c>
      <c r="C474" s="2">
        <v>59</v>
      </c>
      <c r="D474" s="2">
        <v>23</v>
      </c>
      <c r="E474" s="2">
        <v>139</v>
      </c>
      <c r="F474" s="2" t="s">
        <v>8</v>
      </c>
      <c r="S474"/>
      <c r="T474" s="6">
        <v>30016276</v>
      </c>
      <c r="U474" s="7">
        <f>ROUND(T474,-6)</f>
        <v>30000000</v>
      </c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8"/>
      <c r="AI474" s="6">
        <v>5</v>
      </c>
      <c r="AJ474" s="7">
        <f t="shared" si="80"/>
        <v>10</v>
      </c>
      <c r="AK474" s="7"/>
      <c r="AL474" s="7"/>
      <c r="AM474" s="7"/>
      <c r="AN474" s="7"/>
      <c r="AO474" s="7"/>
      <c r="AP474" s="7"/>
      <c r="AQ474" s="7"/>
      <c r="AR474" s="7"/>
      <c r="AS474" s="7"/>
      <c r="AT474" s="8"/>
      <c r="AV474" s="6">
        <v>4</v>
      </c>
      <c r="AW474" s="7">
        <f t="shared" si="81"/>
        <v>0</v>
      </c>
      <c r="AX474" s="7"/>
      <c r="AY474" s="7"/>
      <c r="AZ474" s="7"/>
      <c r="BA474" s="7"/>
      <c r="BB474" s="7"/>
      <c r="BC474" s="7"/>
      <c r="BD474" s="7"/>
      <c r="BE474" s="7"/>
      <c r="BF474" s="7"/>
      <c r="BG474" s="8"/>
      <c r="BI474" s="6"/>
      <c r="BJ474" s="7">
        <v>101</v>
      </c>
      <c r="BK474" s="7">
        <f t="shared" si="82"/>
        <v>100</v>
      </c>
      <c r="BL474" s="7"/>
      <c r="BM474" s="7"/>
      <c r="BN474" s="7"/>
      <c r="BO474" s="7"/>
      <c r="BP474" s="7"/>
      <c r="BQ474" s="7"/>
      <c r="BR474" s="7"/>
      <c r="BS474" s="7"/>
      <c r="BT474" s="7"/>
      <c r="BU474" s="8"/>
    </row>
    <row r="475" spans="1:73" x14ac:dyDescent="0.25">
      <c r="A475" s="2" t="s">
        <v>37</v>
      </c>
      <c r="B475" s="2">
        <v>4696577</v>
      </c>
      <c r="C475" s="2">
        <v>54</v>
      </c>
      <c r="D475" s="2">
        <v>38</v>
      </c>
      <c r="E475" s="2">
        <v>124</v>
      </c>
      <c r="F475" s="2" t="s">
        <v>5</v>
      </c>
      <c r="S475"/>
      <c r="T475" s="6">
        <v>30025219</v>
      </c>
      <c r="U475" s="7">
        <f>ROUND(T475,-6)</f>
        <v>30000000</v>
      </c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8"/>
      <c r="AI475" s="6">
        <v>96</v>
      </c>
      <c r="AJ475" s="7">
        <f t="shared" si="80"/>
        <v>100</v>
      </c>
      <c r="AK475" s="7"/>
      <c r="AL475" s="7"/>
      <c r="AM475" s="7"/>
      <c r="AN475" s="7"/>
      <c r="AO475" s="7"/>
      <c r="AP475" s="7"/>
      <c r="AQ475" s="7"/>
      <c r="AR475" s="7"/>
      <c r="AS475" s="7"/>
      <c r="AT475" s="8"/>
      <c r="AV475" s="6">
        <v>83</v>
      </c>
      <c r="AW475" s="7">
        <f t="shared" si="81"/>
        <v>80</v>
      </c>
      <c r="AX475" s="7"/>
      <c r="AY475" s="7"/>
      <c r="AZ475" s="7"/>
      <c r="BA475" s="7"/>
      <c r="BB475" s="7"/>
      <c r="BC475" s="7"/>
      <c r="BD475" s="7"/>
      <c r="BE475" s="7"/>
      <c r="BF475" s="7"/>
      <c r="BG475" s="8"/>
      <c r="BI475" s="6"/>
      <c r="BJ475" s="7">
        <v>150</v>
      </c>
      <c r="BK475" s="7">
        <f t="shared" si="82"/>
        <v>150</v>
      </c>
      <c r="BL475" s="7"/>
      <c r="BM475" s="7"/>
      <c r="BN475" s="7"/>
      <c r="BO475" s="7"/>
      <c r="BP475" s="7"/>
      <c r="BQ475" s="7"/>
      <c r="BR475" s="7"/>
      <c r="BS475" s="7"/>
      <c r="BT475" s="7"/>
      <c r="BU475" s="8"/>
    </row>
    <row r="476" spans="1:73" x14ac:dyDescent="0.25">
      <c r="A476" s="2" t="s">
        <v>31</v>
      </c>
      <c r="B476" s="2">
        <v>12910036</v>
      </c>
      <c r="C476" s="2">
        <v>88</v>
      </c>
      <c r="D476" s="2">
        <v>34</v>
      </c>
      <c r="E476" s="2">
        <v>54</v>
      </c>
      <c r="F476" s="2" t="s">
        <v>5</v>
      </c>
      <c r="S476"/>
      <c r="T476" s="6">
        <v>30049870</v>
      </c>
      <c r="U476" s="7">
        <f>ROUND(T476,-6)</f>
        <v>30000000</v>
      </c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8"/>
      <c r="AI476" s="6">
        <v>79</v>
      </c>
      <c r="AJ476" s="7">
        <f t="shared" si="80"/>
        <v>80</v>
      </c>
      <c r="AK476" s="7"/>
      <c r="AL476" s="7"/>
      <c r="AM476" s="7"/>
      <c r="AN476" s="7"/>
      <c r="AO476" s="7"/>
      <c r="AP476" s="7"/>
      <c r="AQ476" s="7"/>
      <c r="AR476" s="7"/>
      <c r="AS476" s="7"/>
      <c r="AT476" s="8"/>
      <c r="AV476" s="6">
        <v>48</v>
      </c>
      <c r="AW476" s="7">
        <f t="shared" si="81"/>
        <v>50</v>
      </c>
      <c r="AX476" s="7"/>
      <c r="AY476" s="7"/>
      <c r="AZ476" s="7"/>
      <c r="BA476" s="7"/>
      <c r="BB476" s="7"/>
      <c r="BC476" s="7"/>
      <c r="BD476" s="7"/>
      <c r="BE476" s="7"/>
      <c r="BF476" s="7"/>
      <c r="BG476" s="8"/>
      <c r="BI476" s="6"/>
      <c r="BJ476" s="7">
        <v>84</v>
      </c>
      <c r="BK476" s="7">
        <f t="shared" si="82"/>
        <v>80</v>
      </c>
      <c r="BL476" s="7"/>
      <c r="BM476" s="7"/>
      <c r="BN476" s="7"/>
      <c r="BO476" s="7"/>
      <c r="BP476" s="7"/>
      <c r="BQ476" s="7"/>
      <c r="BR476" s="7"/>
      <c r="BS476" s="7"/>
      <c r="BT476" s="7"/>
      <c r="BU476" s="8"/>
    </row>
    <row r="477" spans="1:73" x14ac:dyDescent="0.25">
      <c r="A477" s="2" t="s">
        <v>10</v>
      </c>
      <c r="B477" s="2">
        <v>17059356</v>
      </c>
      <c r="C477" s="2">
        <v>80</v>
      </c>
      <c r="D477" s="2">
        <v>38</v>
      </c>
      <c r="E477" s="2">
        <v>71</v>
      </c>
      <c r="F477" s="2" t="s">
        <v>5</v>
      </c>
      <c r="S477"/>
      <c r="T477" s="6">
        <v>30092136</v>
      </c>
      <c r="U477" s="7">
        <f>ROUND(T477,-6)</f>
        <v>30000000</v>
      </c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8"/>
      <c r="AI477" s="6">
        <v>58</v>
      </c>
      <c r="AJ477" s="7">
        <f t="shared" si="80"/>
        <v>60</v>
      </c>
      <c r="AK477" s="7"/>
      <c r="AL477" s="7"/>
      <c r="AM477" s="7"/>
      <c r="AN477" s="7"/>
      <c r="AO477" s="7"/>
      <c r="AP477" s="7"/>
      <c r="AQ477" s="7"/>
      <c r="AR477" s="7"/>
      <c r="AS477" s="7"/>
      <c r="AT477" s="8"/>
      <c r="AV477" s="6">
        <v>5</v>
      </c>
      <c r="AW477" s="7">
        <f t="shared" si="81"/>
        <v>10</v>
      </c>
      <c r="AX477" s="7"/>
      <c r="AY477" s="7"/>
      <c r="AZ477" s="7"/>
      <c r="BA477" s="7"/>
      <c r="BB477" s="7"/>
      <c r="BC477" s="7"/>
      <c r="BD477" s="7"/>
      <c r="BE477" s="7"/>
      <c r="BF477" s="7"/>
      <c r="BG477" s="8"/>
      <c r="BI477" s="6"/>
      <c r="BJ477" s="7">
        <v>108</v>
      </c>
      <c r="BK477" s="7">
        <f t="shared" si="82"/>
        <v>110</v>
      </c>
      <c r="BL477" s="7"/>
      <c r="BM477" s="7"/>
      <c r="BN477" s="7"/>
      <c r="BO477" s="7"/>
      <c r="BP477" s="7"/>
      <c r="BQ477" s="7"/>
      <c r="BR477" s="7"/>
      <c r="BS477" s="7"/>
      <c r="BT477" s="7"/>
      <c r="BU477" s="8"/>
    </row>
    <row r="478" spans="1:73" x14ac:dyDescent="0.25">
      <c r="A478" s="2" t="s">
        <v>35</v>
      </c>
      <c r="B478" s="2">
        <v>15449513</v>
      </c>
      <c r="C478" s="2">
        <v>52</v>
      </c>
      <c r="D478" s="2">
        <v>6</v>
      </c>
      <c r="E478" s="2">
        <v>84</v>
      </c>
      <c r="F478" s="2" t="s">
        <v>8</v>
      </c>
      <c r="S478"/>
      <c r="T478" s="6">
        <v>30190667</v>
      </c>
      <c r="U478" s="7">
        <f>ROUND(T478,-6)</f>
        <v>30000000</v>
      </c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8"/>
      <c r="AI478" s="6">
        <v>59</v>
      </c>
      <c r="AJ478" s="7">
        <f t="shared" si="80"/>
        <v>60</v>
      </c>
      <c r="AK478" s="7"/>
      <c r="AL478" s="7"/>
      <c r="AM478" s="7"/>
      <c r="AN478" s="7"/>
      <c r="AO478" s="7"/>
      <c r="AP478" s="7"/>
      <c r="AQ478" s="7"/>
      <c r="AR478" s="7"/>
      <c r="AS478" s="7"/>
      <c r="AT478" s="8"/>
      <c r="AV478" s="6">
        <v>23</v>
      </c>
      <c r="AW478" s="7">
        <f t="shared" si="81"/>
        <v>20</v>
      </c>
      <c r="AX478" s="7"/>
      <c r="AY478" s="7"/>
      <c r="AZ478" s="7"/>
      <c r="BA478" s="7"/>
      <c r="BB478" s="7"/>
      <c r="BC478" s="7"/>
      <c r="BD478" s="7"/>
      <c r="BE478" s="7"/>
      <c r="BF478" s="7"/>
      <c r="BG478" s="8"/>
      <c r="BI478" s="6"/>
      <c r="BJ478" s="7">
        <v>139</v>
      </c>
      <c r="BK478" s="7">
        <f t="shared" si="82"/>
        <v>140</v>
      </c>
      <c r="BL478" s="7"/>
      <c r="BM478" s="7"/>
      <c r="BN478" s="7"/>
      <c r="BO478" s="7"/>
      <c r="BP478" s="7"/>
      <c r="BQ478" s="7"/>
      <c r="BR478" s="7"/>
      <c r="BS478" s="7"/>
      <c r="BT478" s="7"/>
      <c r="BU478" s="8"/>
    </row>
    <row r="479" spans="1:73" x14ac:dyDescent="0.25">
      <c r="A479" s="2" t="s">
        <v>12</v>
      </c>
      <c r="B479" s="2">
        <v>8683156</v>
      </c>
      <c r="C479" s="2">
        <v>77</v>
      </c>
      <c r="D479" s="2">
        <v>50</v>
      </c>
      <c r="E479" s="2">
        <v>80</v>
      </c>
      <c r="F479" s="2" t="s">
        <v>5</v>
      </c>
      <c r="S479"/>
      <c r="T479" s="6">
        <v>30248318</v>
      </c>
      <c r="U479" s="7">
        <f>ROUND(T479,-6)</f>
        <v>30000000</v>
      </c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8"/>
      <c r="AI479" s="6">
        <v>54</v>
      </c>
      <c r="AJ479" s="7">
        <f t="shared" si="80"/>
        <v>50</v>
      </c>
      <c r="AK479" s="7"/>
      <c r="AL479" s="7"/>
      <c r="AM479" s="7"/>
      <c r="AN479" s="7"/>
      <c r="AO479" s="7"/>
      <c r="AP479" s="7"/>
      <c r="AQ479" s="7"/>
      <c r="AR479" s="7"/>
      <c r="AS479" s="7"/>
      <c r="AT479" s="8"/>
      <c r="AV479" s="6">
        <v>38</v>
      </c>
      <c r="AW479" s="7">
        <f t="shared" si="81"/>
        <v>40</v>
      </c>
      <c r="AX479" s="7"/>
      <c r="AY479" s="7"/>
      <c r="AZ479" s="7"/>
      <c r="BA479" s="7"/>
      <c r="BB479" s="7"/>
      <c r="BC479" s="7"/>
      <c r="BD479" s="7"/>
      <c r="BE479" s="7"/>
      <c r="BF479" s="7"/>
      <c r="BG479" s="8"/>
      <c r="BI479" s="6"/>
      <c r="BJ479" s="7">
        <v>124</v>
      </c>
      <c r="BK479" s="7">
        <f t="shared" si="82"/>
        <v>120</v>
      </c>
      <c r="BL479" s="7"/>
      <c r="BM479" s="7"/>
      <c r="BN479" s="7"/>
      <c r="BO479" s="7"/>
      <c r="BP479" s="7"/>
      <c r="BQ479" s="7"/>
      <c r="BR479" s="7"/>
      <c r="BS479" s="7"/>
      <c r="BT479" s="7"/>
      <c r="BU479" s="8"/>
    </row>
    <row r="480" spans="1:73" x14ac:dyDescent="0.25">
      <c r="A480" s="2" t="s">
        <v>26</v>
      </c>
      <c r="B480" s="2">
        <v>30841759</v>
      </c>
      <c r="C480" s="2">
        <v>59</v>
      </c>
      <c r="D480" s="2">
        <v>30</v>
      </c>
      <c r="E480" s="2">
        <v>102</v>
      </c>
      <c r="F480" s="2" t="s">
        <v>8</v>
      </c>
      <c r="S480"/>
      <c r="T480" s="6">
        <v>30274868</v>
      </c>
      <c r="U480" s="7">
        <f>ROUND(T480,-6)</f>
        <v>30000000</v>
      </c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8"/>
      <c r="AI480" s="6">
        <v>88</v>
      </c>
      <c r="AJ480" s="7">
        <f t="shared" si="80"/>
        <v>90</v>
      </c>
      <c r="AK480" s="7"/>
      <c r="AL480" s="7"/>
      <c r="AM480" s="7"/>
      <c r="AN480" s="7"/>
      <c r="AO480" s="7"/>
      <c r="AP480" s="7"/>
      <c r="AQ480" s="7"/>
      <c r="AR480" s="7"/>
      <c r="AS480" s="7"/>
      <c r="AT480" s="8"/>
      <c r="AV480" s="6">
        <v>34</v>
      </c>
      <c r="AW480" s="7">
        <f t="shared" si="81"/>
        <v>30</v>
      </c>
      <c r="AX480" s="7"/>
      <c r="AY480" s="7"/>
      <c r="AZ480" s="7"/>
      <c r="BA480" s="7"/>
      <c r="BB480" s="7"/>
      <c r="BC480" s="7"/>
      <c r="BD480" s="7"/>
      <c r="BE480" s="7"/>
      <c r="BF480" s="7"/>
      <c r="BG480" s="8"/>
      <c r="BI480" s="6"/>
      <c r="BJ480" s="7">
        <v>54</v>
      </c>
      <c r="BK480" s="7">
        <f t="shared" si="82"/>
        <v>50</v>
      </c>
      <c r="BL480" s="7"/>
      <c r="BM480" s="7"/>
      <c r="BN480" s="7"/>
      <c r="BO480" s="7"/>
      <c r="BP480" s="7"/>
      <c r="BQ480" s="7"/>
      <c r="BR480" s="7"/>
      <c r="BS480" s="7"/>
      <c r="BT480" s="7"/>
      <c r="BU480" s="8"/>
    </row>
    <row r="481" spans="1:73" x14ac:dyDescent="0.25">
      <c r="A481" s="2" t="s">
        <v>25</v>
      </c>
      <c r="B481" s="2">
        <v>21301618</v>
      </c>
      <c r="C481" s="2">
        <v>27</v>
      </c>
      <c r="D481" s="2">
        <v>7</v>
      </c>
      <c r="E481" s="2">
        <v>95</v>
      </c>
      <c r="F481" s="2" t="s">
        <v>5</v>
      </c>
      <c r="S481"/>
      <c r="T481" s="6">
        <v>30277624</v>
      </c>
      <c r="U481" s="7">
        <f>ROUND(T481,-6)</f>
        <v>30000000</v>
      </c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8"/>
      <c r="AI481" s="6">
        <v>80</v>
      </c>
      <c r="AJ481" s="7">
        <f t="shared" si="80"/>
        <v>80</v>
      </c>
      <c r="AK481" s="7"/>
      <c r="AL481" s="7"/>
      <c r="AM481" s="7"/>
      <c r="AN481" s="7"/>
      <c r="AO481" s="7"/>
      <c r="AP481" s="7"/>
      <c r="AQ481" s="7"/>
      <c r="AR481" s="7"/>
      <c r="AS481" s="7"/>
      <c r="AT481" s="8"/>
      <c r="AV481" s="6">
        <v>38</v>
      </c>
      <c r="AW481" s="7">
        <f t="shared" si="81"/>
        <v>40</v>
      </c>
      <c r="AX481" s="7"/>
      <c r="AY481" s="7"/>
      <c r="AZ481" s="7"/>
      <c r="BA481" s="7"/>
      <c r="BB481" s="7"/>
      <c r="BC481" s="7"/>
      <c r="BD481" s="7"/>
      <c r="BE481" s="7"/>
      <c r="BF481" s="7"/>
      <c r="BG481" s="8"/>
      <c r="BI481" s="6"/>
      <c r="BJ481" s="7">
        <v>71</v>
      </c>
      <c r="BK481" s="7">
        <f t="shared" si="82"/>
        <v>70</v>
      </c>
      <c r="BL481" s="7"/>
      <c r="BM481" s="7"/>
      <c r="BN481" s="7"/>
      <c r="BO481" s="7"/>
      <c r="BP481" s="7"/>
      <c r="BQ481" s="7"/>
      <c r="BR481" s="7"/>
      <c r="BS481" s="7"/>
      <c r="BT481" s="7"/>
      <c r="BU481" s="8"/>
    </row>
    <row r="482" spans="1:73" x14ac:dyDescent="0.25">
      <c r="A482" s="2" t="s">
        <v>46</v>
      </c>
      <c r="B482" s="2">
        <v>27263715</v>
      </c>
      <c r="C482" s="2">
        <v>48</v>
      </c>
      <c r="D482" s="2">
        <v>18</v>
      </c>
      <c r="E482" s="2">
        <v>77</v>
      </c>
      <c r="F482" s="2" t="s">
        <v>8</v>
      </c>
      <c r="S482"/>
      <c r="T482" s="6">
        <v>30321851</v>
      </c>
      <c r="U482" s="7">
        <f>ROUND(T482,-6)</f>
        <v>30000000</v>
      </c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8"/>
      <c r="AI482" s="6">
        <v>52</v>
      </c>
      <c r="AJ482" s="7">
        <f t="shared" si="80"/>
        <v>50</v>
      </c>
      <c r="AK482" s="7"/>
      <c r="AL482" s="7"/>
      <c r="AM482" s="7"/>
      <c r="AN482" s="7"/>
      <c r="AO482" s="7"/>
      <c r="AP482" s="7"/>
      <c r="AQ482" s="7"/>
      <c r="AR482" s="7"/>
      <c r="AS482" s="7"/>
      <c r="AT482" s="8"/>
      <c r="AV482" s="6">
        <v>6</v>
      </c>
      <c r="AW482" s="7">
        <f t="shared" si="81"/>
        <v>10</v>
      </c>
      <c r="AX482" s="7"/>
      <c r="AY482" s="7"/>
      <c r="AZ482" s="7"/>
      <c r="BA482" s="7"/>
      <c r="BB482" s="7"/>
      <c r="BC482" s="7"/>
      <c r="BD482" s="7"/>
      <c r="BE482" s="7"/>
      <c r="BF482" s="7"/>
      <c r="BG482" s="8"/>
      <c r="BI482" s="6"/>
      <c r="BJ482" s="7">
        <v>84</v>
      </c>
      <c r="BK482" s="7">
        <f t="shared" si="82"/>
        <v>80</v>
      </c>
      <c r="BL482" s="7"/>
      <c r="BM482" s="7"/>
      <c r="BN482" s="7"/>
      <c r="BO482" s="7"/>
      <c r="BP482" s="7"/>
      <c r="BQ482" s="7"/>
      <c r="BR482" s="7"/>
      <c r="BS482" s="7"/>
      <c r="BT482" s="7"/>
      <c r="BU482" s="8"/>
    </row>
    <row r="483" spans="1:73" x14ac:dyDescent="0.25">
      <c r="A483" s="2" t="s">
        <v>46</v>
      </c>
      <c r="B483" s="2">
        <v>14212062</v>
      </c>
      <c r="C483" s="2">
        <v>23</v>
      </c>
      <c r="D483" s="2">
        <v>18</v>
      </c>
      <c r="E483" s="2">
        <v>74</v>
      </c>
      <c r="F483" s="2" t="s">
        <v>5</v>
      </c>
      <c r="S483"/>
      <c r="T483" s="6">
        <v>30377067</v>
      </c>
      <c r="U483" s="7">
        <f>ROUND(T483,-6)</f>
        <v>30000000</v>
      </c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8"/>
      <c r="AI483" s="6">
        <v>77</v>
      </c>
      <c r="AJ483" s="7">
        <f t="shared" si="80"/>
        <v>80</v>
      </c>
      <c r="AK483" s="7"/>
      <c r="AL483" s="7"/>
      <c r="AM483" s="7"/>
      <c r="AN483" s="7"/>
      <c r="AO483" s="7"/>
      <c r="AP483" s="7"/>
      <c r="AQ483" s="7"/>
      <c r="AR483" s="7"/>
      <c r="AS483" s="7"/>
      <c r="AT483" s="8"/>
      <c r="AV483" s="6">
        <v>50</v>
      </c>
      <c r="AW483" s="7">
        <f t="shared" si="81"/>
        <v>50</v>
      </c>
      <c r="AX483" s="7"/>
      <c r="AY483" s="7"/>
      <c r="AZ483" s="7"/>
      <c r="BA483" s="7"/>
      <c r="BB483" s="7"/>
      <c r="BC483" s="7"/>
      <c r="BD483" s="7"/>
      <c r="BE483" s="7"/>
      <c r="BF483" s="7"/>
      <c r="BG483" s="8"/>
      <c r="BI483" s="6"/>
      <c r="BJ483" s="7">
        <v>80</v>
      </c>
      <c r="BK483" s="7">
        <f t="shared" si="82"/>
        <v>80</v>
      </c>
      <c r="BL483" s="7"/>
      <c r="BM483" s="7"/>
      <c r="BN483" s="7"/>
      <c r="BO483" s="7"/>
      <c r="BP483" s="7"/>
      <c r="BQ483" s="7"/>
      <c r="BR483" s="7"/>
      <c r="BS483" s="7"/>
      <c r="BT483" s="7"/>
      <c r="BU483" s="8"/>
    </row>
    <row r="484" spans="1:73" x14ac:dyDescent="0.25">
      <c r="A484" s="2" t="s">
        <v>20</v>
      </c>
      <c r="B484" s="2">
        <v>27648863</v>
      </c>
      <c r="C484" s="2">
        <v>6</v>
      </c>
      <c r="D484" s="2">
        <v>1</v>
      </c>
      <c r="E484" s="2">
        <v>138</v>
      </c>
      <c r="F484" s="2" t="s">
        <v>5</v>
      </c>
      <c r="S484"/>
      <c r="T484" s="6">
        <v>30452155</v>
      </c>
      <c r="U484" s="7">
        <f>ROUND(T484,-6)</f>
        <v>30000000</v>
      </c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8"/>
      <c r="AI484" s="6">
        <v>59</v>
      </c>
      <c r="AJ484" s="7">
        <f t="shared" si="80"/>
        <v>60</v>
      </c>
      <c r="AK484" s="7"/>
      <c r="AL484" s="7"/>
      <c r="AM484" s="7"/>
      <c r="AN484" s="7"/>
      <c r="AO484" s="7"/>
      <c r="AP484" s="7"/>
      <c r="AQ484" s="7"/>
      <c r="AR484" s="7"/>
      <c r="AS484" s="7"/>
      <c r="AT484" s="8"/>
      <c r="AV484" s="6">
        <v>30</v>
      </c>
      <c r="AW484" s="7">
        <f t="shared" si="81"/>
        <v>30</v>
      </c>
      <c r="AX484" s="7"/>
      <c r="AY484" s="7"/>
      <c r="AZ484" s="7"/>
      <c r="BA484" s="7"/>
      <c r="BB484" s="7"/>
      <c r="BC484" s="7"/>
      <c r="BD484" s="7"/>
      <c r="BE484" s="7"/>
      <c r="BF484" s="7"/>
      <c r="BG484" s="8"/>
      <c r="BI484" s="6"/>
      <c r="BJ484" s="7">
        <v>102</v>
      </c>
      <c r="BK484" s="7">
        <f t="shared" si="82"/>
        <v>100</v>
      </c>
      <c r="BL484" s="7"/>
      <c r="BM484" s="7"/>
      <c r="BN484" s="7"/>
      <c r="BO484" s="7"/>
      <c r="BP484" s="7"/>
      <c r="BQ484" s="7"/>
      <c r="BR484" s="7"/>
      <c r="BS484" s="7"/>
      <c r="BT484" s="7"/>
      <c r="BU484" s="8"/>
    </row>
    <row r="485" spans="1:73" x14ac:dyDescent="0.25">
      <c r="A485" s="2" t="s">
        <v>20</v>
      </c>
      <c r="B485" s="2">
        <v>10068018</v>
      </c>
      <c r="C485" s="2">
        <v>19</v>
      </c>
      <c r="D485" s="2">
        <v>8</v>
      </c>
      <c r="E485" s="2">
        <v>43</v>
      </c>
      <c r="F485" s="2" t="s">
        <v>8</v>
      </c>
      <c r="S485"/>
      <c r="T485" s="6">
        <v>30599968</v>
      </c>
      <c r="U485" s="7">
        <f>ROUND(T485,-6)</f>
        <v>31000000</v>
      </c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8"/>
      <c r="AI485" s="6">
        <v>27</v>
      </c>
      <c r="AJ485" s="7">
        <f t="shared" si="80"/>
        <v>30</v>
      </c>
      <c r="AK485" s="7"/>
      <c r="AL485" s="7"/>
      <c r="AM485" s="7"/>
      <c r="AN485" s="7"/>
      <c r="AO485" s="7"/>
      <c r="AP485" s="7"/>
      <c r="AQ485" s="7"/>
      <c r="AR485" s="7"/>
      <c r="AS485" s="7"/>
      <c r="AT485" s="8"/>
      <c r="AV485" s="6">
        <v>7</v>
      </c>
      <c r="AW485" s="7">
        <f t="shared" si="81"/>
        <v>10</v>
      </c>
      <c r="AX485" s="7"/>
      <c r="AY485" s="7"/>
      <c r="AZ485" s="7"/>
      <c r="BA485" s="7"/>
      <c r="BB485" s="7"/>
      <c r="BC485" s="7"/>
      <c r="BD485" s="7"/>
      <c r="BE485" s="7"/>
      <c r="BF485" s="7"/>
      <c r="BG485" s="8"/>
      <c r="BI485" s="6"/>
      <c r="BJ485" s="7">
        <v>95</v>
      </c>
      <c r="BK485" s="7">
        <f t="shared" si="82"/>
        <v>100</v>
      </c>
      <c r="BL485" s="7"/>
      <c r="BM485" s="7"/>
      <c r="BN485" s="7"/>
      <c r="BO485" s="7"/>
      <c r="BP485" s="7"/>
      <c r="BQ485" s="7"/>
      <c r="BR485" s="7"/>
      <c r="BS485" s="7"/>
      <c r="BT485" s="7"/>
      <c r="BU485" s="8"/>
    </row>
    <row r="486" spans="1:73" x14ac:dyDescent="0.25">
      <c r="A486" s="2" t="s">
        <v>44</v>
      </c>
      <c r="B486" s="2">
        <v>20754021</v>
      </c>
      <c r="C486" s="2">
        <v>64</v>
      </c>
      <c r="D486" s="2">
        <v>28</v>
      </c>
      <c r="E486" s="2">
        <v>78</v>
      </c>
      <c r="F486" s="2" t="s">
        <v>8</v>
      </c>
      <c r="S486"/>
      <c r="T486" s="6">
        <v>30675161</v>
      </c>
      <c r="U486" s="7">
        <f>ROUND(T486,-6)</f>
        <v>31000000</v>
      </c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8"/>
      <c r="AI486" s="6">
        <v>48</v>
      </c>
      <c r="AJ486" s="7">
        <f t="shared" si="80"/>
        <v>50</v>
      </c>
      <c r="AK486" s="7"/>
      <c r="AL486" s="7"/>
      <c r="AM486" s="7"/>
      <c r="AN486" s="7"/>
      <c r="AO486" s="7"/>
      <c r="AP486" s="7"/>
      <c r="AQ486" s="7"/>
      <c r="AR486" s="7"/>
      <c r="AS486" s="7"/>
      <c r="AT486" s="8"/>
      <c r="AV486" s="6">
        <v>18</v>
      </c>
      <c r="AW486" s="7">
        <f t="shared" si="81"/>
        <v>20</v>
      </c>
      <c r="AX486" s="7"/>
      <c r="AY486" s="7"/>
      <c r="AZ486" s="7"/>
      <c r="BA486" s="7"/>
      <c r="BB486" s="7"/>
      <c r="BC486" s="7"/>
      <c r="BD486" s="7"/>
      <c r="BE486" s="7"/>
      <c r="BF486" s="7"/>
      <c r="BG486" s="8"/>
      <c r="BI486" s="6"/>
      <c r="BJ486" s="7">
        <v>77</v>
      </c>
      <c r="BK486" s="7">
        <f t="shared" si="82"/>
        <v>80</v>
      </c>
      <c r="BL486" s="7"/>
      <c r="BM486" s="7"/>
      <c r="BN486" s="7"/>
      <c r="BO486" s="7"/>
      <c r="BP486" s="7"/>
      <c r="BQ486" s="7"/>
      <c r="BR486" s="7"/>
      <c r="BS486" s="7"/>
      <c r="BT486" s="7"/>
      <c r="BU486" s="8"/>
    </row>
    <row r="487" spans="1:73" x14ac:dyDescent="0.25">
      <c r="A487" s="2" t="s">
        <v>7</v>
      </c>
      <c r="B487" s="2">
        <v>8032752</v>
      </c>
      <c r="C487" s="2">
        <v>98</v>
      </c>
      <c r="D487" s="2">
        <v>50</v>
      </c>
      <c r="E487" s="2">
        <v>145</v>
      </c>
      <c r="F487" s="2" t="s">
        <v>5</v>
      </c>
      <c r="S487"/>
      <c r="T487" s="6">
        <v>30697490</v>
      </c>
      <c r="U487" s="7">
        <f>ROUND(T487,-6)</f>
        <v>31000000</v>
      </c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8"/>
      <c r="AI487" s="6">
        <v>23</v>
      </c>
      <c r="AJ487" s="7">
        <f t="shared" si="80"/>
        <v>20</v>
      </c>
      <c r="AK487" s="7"/>
      <c r="AL487" s="7"/>
      <c r="AM487" s="7"/>
      <c r="AN487" s="7"/>
      <c r="AO487" s="7"/>
      <c r="AP487" s="7"/>
      <c r="AQ487" s="7"/>
      <c r="AR487" s="7"/>
      <c r="AS487" s="7"/>
      <c r="AT487" s="8"/>
      <c r="AV487" s="6">
        <v>18</v>
      </c>
      <c r="AW487" s="7">
        <f t="shared" si="81"/>
        <v>20</v>
      </c>
      <c r="AX487" s="7"/>
      <c r="AY487" s="7"/>
      <c r="AZ487" s="7"/>
      <c r="BA487" s="7"/>
      <c r="BB487" s="7"/>
      <c r="BC487" s="7"/>
      <c r="BD487" s="7"/>
      <c r="BE487" s="7"/>
      <c r="BF487" s="7"/>
      <c r="BG487" s="8"/>
      <c r="BI487" s="6"/>
      <c r="BJ487" s="7">
        <v>74</v>
      </c>
      <c r="BK487" s="7">
        <f t="shared" si="82"/>
        <v>70</v>
      </c>
      <c r="BL487" s="7"/>
      <c r="BM487" s="7"/>
      <c r="BN487" s="7"/>
      <c r="BO487" s="7"/>
      <c r="BP487" s="7"/>
      <c r="BQ487" s="7"/>
      <c r="BR487" s="7"/>
      <c r="BS487" s="7"/>
      <c r="BT487" s="7"/>
      <c r="BU487" s="8"/>
    </row>
    <row r="488" spans="1:73" x14ac:dyDescent="0.25">
      <c r="A488" s="2" t="s">
        <v>20</v>
      </c>
      <c r="B488" s="2">
        <v>19935746</v>
      </c>
      <c r="C488" s="2">
        <v>78</v>
      </c>
      <c r="D488" s="2">
        <v>60</v>
      </c>
      <c r="E488" s="2">
        <v>42</v>
      </c>
      <c r="F488" s="2" t="s">
        <v>5</v>
      </c>
      <c r="S488"/>
      <c r="T488" s="6">
        <v>30722649</v>
      </c>
      <c r="U488" s="7">
        <f>ROUND(T488,-6)</f>
        <v>31000000</v>
      </c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8"/>
      <c r="AI488" s="6">
        <v>6</v>
      </c>
      <c r="AJ488" s="7">
        <f t="shared" si="80"/>
        <v>10</v>
      </c>
      <c r="AK488" s="7"/>
      <c r="AL488" s="7"/>
      <c r="AM488" s="7"/>
      <c r="AN488" s="7"/>
      <c r="AO488" s="7"/>
      <c r="AP488" s="7"/>
      <c r="AQ488" s="7"/>
      <c r="AR488" s="7"/>
      <c r="AS488" s="7"/>
      <c r="AT488" s="8"/>
      <c r="AV488" s="6">
        <v>1</v>
      </c>
      <c r="AW488" s="7">
        <f t="shared" si="81"/>
        <v>0</v>
      </c>
      <c r="AX488" s="7"/>
      <c r="AY488" s="7"/>
      <c r="AZ488" s="7"/>
      <c r="BA488" s="7"/>
      <c r="BB488" s="7"/>
      <c r="BC488" s="7"/>
      <c r="BD488" s="7"/>
      <c r="BE488" s="7"/>
      <c r="BF488" s="7"/>
      <c r="BG488" s="8"/>
      <c r="BI488" s="6"/>
      <c r="BJ488" s="7">
        <v>138</v>
      </c>
      <c r="BK488" s="7">
        <f t="shared" si="82"/>
        <v>140</v>
      </c>
      <c r="BL488" s="7"/>
      <c r="BM488" s="7"/>
      <c r="BN488" s="7"/>
      <c r="BO488" s="7"/>
      <c r="BP488" s="7"/>
      <c r="BQ488" s="7"/>
      <c r="BR488" s="7"/>
      <c r="BS488" s="7"/>
      <c r="BT488" s="7"/>
      <c r="BU488" s="8"/>
    </row>
    <row r="489" spans="1:73" x14ac:dyDescent="0.25">
      <c r="A489" s="2" t="s">
        <v>45</v>
      </c>
      <c r="B489" s="2">
        <v>10346490</v>
      </c>
      <c r="C489" s="2">
        <v>41</v>
      </c>
      <c r="D489" s="2">
        <v>17</v>
      </c>
      <c r="E489" s="2">
        <v>136</v>
      </c>
      <c r="F489" s="2" t="s">
        <v>5</v>
      </c>
      <c r="S489"/>
      <c r="T489" s="6">
        <v>30730901</v>
      </c>
      <c r="U489" s="7">
        <f>ROUND(T489,-6)</f>
        <v>31000000</v>
      </c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8"/>
      <c r="AI489" s="6">
        <v>19</v>
      </c>
      <c r="AJ489" s="7">
        <f t="shared" si="80"/>
        <v>20</v>
      </c>
      <c r="AK489" s="7"/>
      <c r="AL489" s="7"/>
      <c r="AM489" s="7"/>
      <c r="AN489" s="7"/>
      <c r="AO489" s="7"/>
      <c r="AP489" s="7"/>
      <c r="AQ489" s="7"/>
      <c r="AR489" s="7"/>
      <c r="AS489" s="7"/>
      <c r="AT489" s="8"/>
      <c r="AV489" s="6">
        <v>8</v>
      </c>
      <c r="AW489" s="7">
        <f t="shared" si="81"/>
        <v>10</v>
      </c>
      <c r="AX489" s="7"/>
      <c r="AY489" s="7"/>
      <c r="AZ489" s="7"/>
      <c r="BA489" s="7"/>
      <c r="BB489" s="7"/>
      <c r="BC489" s="7"/>
      <c r="BD489" s="7"/>
      <c r="BE489" s="7"/>
      <c r="BF489" s="7"/>
      <c r="BG489" s="8"/>
      <c r="BI489" s="6"/>
      <c r="BJ489" s="7">
        <v>43</v>
      </c>
      <c r="BK489" s="7">
        <f t="shared" si="82"/>
        <v>40</v>
      </c>
      <c r="BL489" s="7"/>
      <c r="BM489" s="7"/>
      <c r="BN489" s="7"/>
      <c r="BO489" s="7"/>
      <c r="BP489" s="7"/>
      <c r="BQ489" s="7"/>
      <c r="BR489" s="7"/>
      <c r="BS489" s="7"/>
      <c r="BT489" s="7"/>
      <c r="BU489" s="8"/>
    </row>
    <row r="490" spans="1:73" x14ac:dyDescent="0.25">
      <c r="A490" s="2" t="s">
        <v>24</v>
      </c>
      <c r="B490" s="2">
        <v>26835256</v>
      </c>
      <c r="C490" s="2">
        <v>49</v>
      </c>
      <c r="D490" s="2">
        <v>6</v>
      </c>
      <c r="E490" s="2">
        <v>120</v>
      </c>
      <c r="F490" s="2" t="s">
        <v>8</v>
      </c>
      <c r="S490"/>
      <c r="T490" s="6">
        <v>30751908</v>
      </c>
      <c r="U490" s="7">
        <f>ROUND(T490,-6)</f>
        <v>31000000</v>
      </c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8"/>
      <c r="AI490" s="6">
        <v>64</v>
      </c>
      <c r="AJ490" s="7">
        <f t="shared" si="80"/>
        <v>60</v>
      </c>
      <c r="AK490" s="7"/>
      <c r="AL490" s="7"/>
      <c r="AM490" s="7"/>
      <c r="AN490" s="7"/>
      <c r="AO490" s="7"/>
      <c r="AP490" s="7"/>
      <c r="AQ490" s="7"/>
      <c r="AR490" s="7"/>
      <c r="AS490" s="7"/>
      <c r="AT490" s="8"/>
      <c r="AV490" s="6">
        <v>28</v>
      </c>
      <c r="AW490" s="7">
        <f t="shared" si="81"/>
        <v>30</v>
      </c>
      <c r="AX490" s="7"/>
      <c r="AY490" s="7"/>
      <c r="AZ490" s="7"/>
      <c r="BA490" s="7"/>
      <c r="BB490" s="7"/>
      <c r="BC490" s="7"/>
      <c r="BD490" s="7"/>
      <c r="BE490" s="7"/>
      <c r="BF490" s="7"/>
      <c r="BG490" s="8"/>
      <c r="BI490" s="6"/>
      <c r="BJ490" s="7">
        <v>78</v>
      </c>
      <c r="BK490" s="7">
        <f t="shared" si="82"/>
        <v>80</v>
      </c>
      <c r="BL490" s="7"/>
      <c r="BM490" s="7"/>
      <c r="BN490" s="7"/>
      <c r="BO490" s="7"/>
      <c r="BP490" s="7"/>
      <c r="BQ490" s="7"/>
      <c r="BR490" s="7"/>
      <c r="BS490" s="7"/>
      <c r="BT490" s="7"/>
      <c r="BU490" s="8"/>
    </row>
    <row r="491" spans="1:73" x14ac:dyDescent="0.25">
      <c r="A491" s="2" t="s">
        <v>36</v>
      </c>
      <c r="B491" s="2">
        <v>4933062</v>
      </c>
      <c r="C491" s="2">
        <v>93</v>
      </c>
      <c r="D491" s="2">
        <v>68</v>
      </c>
      <c r="E491" s="2">
        <v>135</v>
      </c>
      <c r="F491" s="2" t="s">
        <v>5</v>
      </c>
      <c r="S491"/>
      <c r="T491" s="6">
        <v>30768194</v>
      </c>
      <c r="U491" s="7">
        <f>ROUND(T491,-6)</f>
        <v>31000000</v>
      </c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8"/>
      <c r="AI491" s="6">
        <v>98</v>
      </c>
      <c r="AJ491" s="7">
        <f t="shared" si="80"/>
        <v>100</v>
      </c>
      <c r="AK491" s="7"/>
      <c r="AL491" s="7"/>
      <c r="AM491" s="7"/>
      <c r="AN491" s="7"/>
      <c r="AO491" s="7"/>
      <c r="AP491" s="7"/>
      <c r="AQ491" s="7"/>
      <c r="AR491" s="7"/>
      <c r="AS491" s="7"/>
      <c r="AT491" s="8"/>
      <c r="AV491" s="6">
        <v>50</v>
      </c>
      <c r="AW491" s="7">
        <f t="shared" si="81"/>
        <v>50</v>
      </c>
      <c r="AX491" s="7"/>
      <c r="AY491" s="7"/>
      <c r="AZ491" s="7"/>
      <c r="BA491" s="7"/>
      <c r="BB491" s="7"/>
      <c r="BC491" s="7"/>
      <c r="BD491" s="7"/>
      <c r="BE491" s="7"/>
      <c r="BF491" s="7"/>
      <c r="BG491" s="8"/>
      <c r="BI491" s="6"/>
      <c r="BJ491" s="7">
        <v>145</v>
      </c>
      <c r="BK491" s="7">
        <f t="shared" si="82"/>
        <v>150</v>
      </c>
      <c r="BL491" s="7"/>
      <c r="BM491" s="7"/>
      <c r="BN491" s="7"/>
      <c r="BO491" s="7"/>
      <c r="BP491" s="7"/>
      <c r="BQ491" s="7"/>
      <c r="BR491" s="7"/>
      <c r="BS491" s="7"/>
      <c r="BT491" s="7"/>
      <c r="BU491" s="8"/>
    </row>
    <row r="492" spans="1:73" x14ac:dyDescent="0.25">
      <c r="A492" s="2" t="s">
        <v>18</v>
      </c>
      <c r="B492" s="2">
        <v>17167325</v>
      </c>
      <c r="C492" s="2">
        <v>96</v>
      </c>
      <c r="D492" s="2">
        <v>34</v>
      </c>
      <c r="E492" s="2">
        <v>115</v>
      </c>
      <c r="F492" s="2" t="s">
        <v>5</v>
      </c>
      <c r="S492"/>
      <c r="T492" s="6">
        <v>30798863</v>
      </c>
      <c r="U492" s="7">
        <f>ROUND(T492,-6)</f>
        <v>31000000</v>
      </c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8"/>
      <c r="AI492" s="6">
        <v>78</v>
      </c>
      <c r="AJ492" s="7">
        <f t="shared" si="80"/>
        <v>80</v>
      </c>
      <c r="AK492" s="7"/>
      <c r="AL492" s="7"/>
      <c r="AM492" s="7"/>
      <c r="AN492" s="7"/>
      <c r="AO492" s="7"/>
      <c r="AP492" s="7"/>
      <c r="AQ492" s="7"/>
      <c r="AR492" s="7"/>
      <c r="AS492" s="7"/>
      <c r="AT492" s="8"/>
      <c r="AV492" s="6">
        <v>60</v>
      </c>
      <c r="AW492" s="7">
        <f t="shared" si="81"/>
        <v>60</v>
      </c>
      <c r="AX492" s="7"/>
      <c r="AY492" s="7"/>
      <c r="AZ492" s="7"/>
      <c r="BA492" s="7"/>
      <c r="BB492" s="7"/>
      <c r="BC492" s="7"/>
      <c r="BD492" s="7"/>
      <c r="BE492" s="7"/>
      <c r="BF492" s="7"/>
      <c r="BG492" s="8"/>
      <c r="BI492" s="6"/>
      <c r="BJ492" s="7">
        <v>42</v>
      </c>
      <c r="BK492" s="7">
        <f t="shared" si="82"/>
        <v>40</v>
      </c>
      <c r="BL492" s="7"/>
      <c r="BM492" s="7"/>
      <c r="BN492" s="7"/>
      <c r="BO492" s="7"/>
      <c r="BP492" s="7"/>
      <c r="BQ492" s="7"/>
      <c r="BR492" s="7"/>
      <c r="BS492" s="7"/>
      <c r="BT492" s="7"/>
      <c r="BU492" s="8"/>
    </row>
    <row r="493" spans="1:73" x14ac:dyDescent="0.25">
      <c r="A493" s="2" t="s">
        <v>28</v>
      </c>
      <c r="B493" s="2">
        <v>24339014</v>
      </c>
      <c r="C493" s="2">
        <v>79</v>
      </c>
      <c r="D493" s="2">
        <v>48</v>
      </c>
      <c r="E493" s="2">
        <v>149</v>
      </c>
      <c r="F493" s="2" t="s">
        <v>8</v>
      </c>
      <c r="S493"/>
      <c r="T493" s="6">
        <v>30812384</v>
      </c>
      <c r="U493" s="7">
        <f>ROUND(T493,-6)</f>
        <v>31000000</v>
      </c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8"/>
      <c r="AI493" s="6">
        <v>41</v>
      </c>
      <c r="AJ493" s="7">
        <f t="shared" si="80"/>
        <v>40</v>
      </c>
      <c r="AK493" s="7"/>
      <c r="AL493" s="7"/>
      <c r="AM493" s="7"/>
      <c r="AN493" s="7"/>
      <c r="AO493" s="7"/>
      <c r="AP493" s="7"/>
      <c r="AQ493" s="7"/>
      <c r="AR493" s="7"/>
      <c r="AS493" s="7"/>
      <c r="AT493" s="8"/>
      <c r="AV493" s="6">
        <v>17</v>
      </c>
      <c r="AW493" s="7">
        <f t="shared" si="81"/>
        <v>20</v>
      </c>
      <c r="AX493" s="7"/>
      <c r="AY493" s="7"/>
      <c r="AZ493" s="7"/>
      <c r="BA493" s="7"/>
      <c r="BB493" s="7"/>
      <c r="BC493" s="7"/>
      <c r="BD493" s="7"/>
      <c r="BE493" s="7"/>
      <c r="BF493" s="7"/>
      <c r="BG493" s="8"/>
      <c r="BI493" s="6"/>
      <c r="BJ493" s="7">
        <v>136</v>
      </c>
      <c r="BK493" s="7">
        <f t="shared" si="82"/>
        <v>140</v>
      </c>
      <c r="BL493" s="7"/>
      <c r="BM493" s="7"/>
      <c r="BN493" s="7"/>
      <c r="BO493" s="7"/>
      <c r="BP493" s="7"/>
      <c r="BQ493" s="7"/>
      <c r="BR493" s="7"/>
      <c r="BS493" s="7"/>
      <c r="BT493" s="7"/>
      <c r="BU493" s="8"/>
    </row>
    <row r="494" spans="1:73" x14ac:dyDescent="0.25">
      <c r="A494" s="2" t="s">
        <v>25</v>
      </c>
      <c r="B494" s="2">
        <v>20253403</v>
      </c>
      <c r="C494" s="2">
        <v>76</v>
      </c>
      <c r="D494" s="2">
        <v>3</v>
      </c>
      <c r="E494" s="2">
        <v>127</v>
      </c>
      <c r="F494" s="2" t="s">
        <v>5</v>
      </c>
      <c r="S494"/>
      <c r="T494" s="6">
        <v>30841759</v>
      </c>
      <c r="U494" s="7">
        <f>ROUND(T494,-6)</f>
        <v>31000000</v>
      </c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8"/>
      <c r="AI494" s="6">
        <v>49</v>
      </c>
      <c r="AJ494" s="7">
        <f t="shared" si="80"/>
        <v>50</v>
      </c>
      <c r="AK494" s="7"/>
      <c r="AL494" s="7"/>
      <c r="AM494" s="7"/>
      <c r="AN494" s="7"/>
      <c r="AO494" s="7"/>
      <c r="AP494" s="7"/>
      <c r="AQ494" s="7"/>
      <c r="AR494" s="7"/>
      <c r="AS494" s="7"/>
      <c r="AT494" s="8"/>
      <c r="AV494" s="6">
        <v>6</v>
      </c>
      <c r="AW494" s="7">
        <f t="shared" si="81"/>
        <v>10</v>
      </c>
      <c r="AX494" s="7"/>
      <c r="AY494" s="7"/>
      <c r="AZ494" s="7"/>
      <c r="BA494" s="7"/>
      <c r="BB494" s="7"/>
      <c r="BC494" s="7"/>
      <c r="BD494" s="7"/>
      <c r="BE494" s="7"/>
      <c r="BF494" s="7"/>
      <c r="BG494" s="8"/>
      <c r="BI494" s="6"/>
      <c r="BJ494" s="7">
        <v>120</v>
      </c>
      <c r="BK494" s="7">
        <f t="shared" si="82"/>
        <v>120</v>
      </c>
      <c r="BL494" s="7"/>
      <c r="BM494" s="7"/>
      <c r="BN494" s="7"/>
      <c r="BO494" s="7"/>
      <c r="BP494" s="7"/>
      <c r="BQ494" s="7"/>
      <c r="BR494" s="7"/>
      <c r="BS494" s="7"/>
      <c r="BT494" s="7"/>
      <c r="BU494" s="8"/>
    </row>
    <row r="495" spans="1:73" x14ac:dyDescent="0.25">
      <c r="A495" s="2" t="s">
        <v>41</v>
      </c>
      <c r="B495" s="2">
        <v>28618014</v>
      </c>
      <c r="C495" s="2">
        <v>93</v>
      </c>
      <c r="D495" s="2">
        <v>43</v>
      </c>
      <c r="E495" s="2">
        <v>145</v>
      </c>
      <c r="F495" s="2" t="s">
        <v>8</v>
      </c>
      <c r="S495"/>
      <c r="T495" s="6">
        <v>30873532</v>
      </c>
      <c r="U495" s="7">
        <f>ROUND(T495,-6)</f>
        <v>31000000</v>
      </c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8"/>
      <c r="AI495" s="6">
        <v>93</v>
      </c>
      <c r="AJ495" s="7">
        <f t="shared" si="80"/>
        <v>90</v>
      </c>
      <c r="AK495" s="7"/>
      <c r="AL495" s="7"/>
      <c r="AM495" s="7"/>
      <c r="AN495" s="7"/>
      <c r="AO495" s="7"/>
      <c r="AP495" s="7"/>
      <c r="AQ495" s="7"/>
      <c r="AR495" s="7"/>
      <c r="AS495" s="7"/>
      <c r="AT495" s="8"/>
      <c r="AV495" s="6">
        <v>68</v>
      </c>
      <c r="AW495" s="7">
        <f t="shared" si="81"/>
        <v>70</v>
      </c>
      <c r="AX495" s="7"/>
      <c r="AY495" s="7"/>
      <c r="AZ495" s="7"/>
      <c r="BA495" s="7"/>
      <c r="BB495" s="7"/>
      <c r="BC495" s="7"/>
      <c r="BD495" s="7"/>
      <c r="BE495" s="7"/>
      <c r="BF495" s="7"/>
      <c r="BG495" s="8"/>
      <c r="BI495" s="6"/>
      <c r="BJ495" s="7">
        <v>135</v>
      </c>
      <c r="BK495" s="7">
        <f t="shared" si="82"/>
        <v>140</v>
      </c>
      <c r="BL495" s="7"/>
      <c r="BM495" s="7"/>
      <c r="BN495" s="7"/>
      <c r="BO495" s="7"/>
      <c r="BP495" s="7"/>
      <c r="BQ495" s="7"/>
      <c r="BR495" s="7"/>
      <c r="BS495" s="7"/>
      <c r="BT495" s="7"/>
      <c r="BU495" s="8"/>
    </row>
    <row r="496" spans="1:73" x14ac:dyDescent="0.25">
      <c r="A496" s="2" t="s">
        <v>13</v>
      </c>
      <c r="B496" s="2">
        <v>5696289</v>
      </c>
      <c r="C496" s="2">
        <v>67</v>
      </c>
      <c r="D496" s="2">
        <v>42</v>
      </c>
      <c r="E496" s="2">
        <v>114</v>
      </c>
      <c r="F496" s="2" t="s">
        <v>8</v>
      </c>
      <c r="S496"/>
      <c r="T496" s="6">
        <v>30891831</v>
      </c>
      <c r="U496" s="7">
        <f>ROUND(T496,-6)</f>
        <v>31000000</v>
      </c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8"/>
      <c r="AI496" s="6">
        <v>96</v>
      </c>
      <c r="AJ496" s="7">
        <f t="shared" si="80"/>
        <v>100</v>
      </c>
      <c r="AK496" s="7"/>
      <c r="AL496" s="7"/>
      <c r="AM496" s="7"/>
      <c r="AN496" s="7"/>
      <c r="AO496" s="7"/>
      <c r="AP496" s="7"/>
      <c r="AQ496" s="7"/>
      <c r="AR496" s="7"/>
      <c r="AS496" s="7"/>
      <c r="AT496" s="8"/>
      <c r="AV496" s="6">
        <v>34</v>
      </c>
      <c r="AW496" s="7">
        <f t="shared" si="81"/>
        <v>30</v>
      </c>
      <c r="AX496" s="7"/>
      <c r="AY496" s="7"/>
      <c r="AZ496" s="7"/>
      <c r="BA496" s="7"/>
      <c r="BB496" s="7"/>
      <c r="BC496" s="7"/>
      <c r="BD496" s="7"/>
      <c r="BE496" s="7"/>
      <c r="BF496" s="7"/>
      <c r="BG496" s="8"/>
      <c r="BI496" s="6"/>
      <c r="BJ496" s="7">
        <v>115</v>
      </c>
      <c r="BK496" s="7">
        <f t="shared" si="82"/>
        <v>120</v>
      </c>
      <c r="BL496" s="7"/>
      <c r="BM496" s="7"/>
      <c r="BN496" s="7"/>
      <c r="BO496" s="7"/>
      <c r="BP496" s="7"/>
      <c r="BQ496" s="7"/>
      <c r="BR496" s="7"/>
      <c r="BS496" s="7"/>
      <c r="BT496" s="7"/>
      <c r="BU496" s="8"/>
    </row>
    <row r="497" spans="1:73" x14ac:dyDescent="0.25">
      <c r="A497" s="2" t="s">
        <v>25</v>
      </c>
      <c r="B497" s="2">
        <v>28248936</v>
      </c>
      <c r="C497" s="2">
        <v>40</v>
      </c>
      <c r="D497" s="2">
        <v>6</v>
      </c>
      <c r="E497" s="2">
        <v>69</v>
      </c>
      <c r="F497" s="2" t="s">
        <v>8</v>
      </c>
      <c r="S497"/>
      <c r="T497" s="6">
        <v>31022216</v>
      </c>
      <c r="U497" s="7">
        <f>ROUND(T497,-6)</f>
        <v>31000000</v>
      </c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8"/>
      <c r="AI497" s="6">
        <v>79</v>
      </c>
      <c r="AJ497" s="7">
        <f t="shared" si="80"/>
        <v>80</v>
      </c>
      <c r="AK497" s="7"/>
      <c r="AL497" s="7"/>
      <c r="AM497" s="7"/>
      <c r="AN497" s="7"/>
      <c r="AO497" s="7"/>
      <c r="AP497" s="7"/>
      <c r="AQ497" s="7"/>
      <c r="AR497" s="7"/>
      <c r="AS497" s="7"/>
      <c r="AT497" s="8"/>
      <c r="AV497" s="6">
        <v>48</v>
      </c>
      <c r="AW497" s="7">
        <f t="shared" si="81"/>
        <v>50</v>
      </c>
      <c r="AX497" s="7"/>
      <c r="AY497" s="7"/>
      <c r="AZ497" s="7"/>
      <c r="BA497" s="7"/>
      <c r="BB497" s="7"/>
      <c r="BC497" s="7"/>
      <c r="BD497" s="7"/>
      <c r="BE497" s="7"/>
      <c r="BF497" s="7"/>
      <c r="BG497" s="8"/>
      <c r="BI497" s="6"/>
      <c r="BJ497" s="7">
        <v>149</v>
      </c>
      <c r="BK497" s="7">
        <f t="shared" si="82"/>
        <v>150</v>
      </c>
      <c r="BL497" s="7"/>
      <c r="BM497" s="7"/>
      <c r="BN497" s="7"/>
      <c r="BO497" s="7"/>
      <c r="BP497" s="7"/>
      <c r="BQ497" s="7"/>
      <c r="BR497" s="7"/>
      <c r="BS497" s="7"/>
      <c r="BT497" s="7"/>
      <c r="BU497" s="8"/>
    </row>
    <row r="498" spans="1:73" x14ac:dyDescent="0.25">
      <c r="A498" s="2" t="s">
        <v>38</v>
      </c>
      <c r="B498" s="2">
        <v>21584307</v>
      </c>
      <c r="C498" s="2">
        <v>33</v>
      </c>
      <c r="D498" s="2">
        <v>22</v>
      </c>
      <c r="E498" s="2">
        <v>55</v>
      </c>
      <c r="F498" s="2" t="s">
        <v>8</v>
      </c>
      <c r="S498"/>
      <c r="T498" s="6">
        <v>31165438</v>
      </c>
      <c r="U498" s="7">
        <f>ROUND(T498,-6)</f>
        <v>31000000</v>
      </c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8"/>
      <c r="AI498" s="6">
        <v>76</v>
      </c>
      <c r="AJ498" s="7">
        <f t="shared" si="80"/>
        <v>80</v>
      </c>
      <c r="AK498" s="7"/>
      <c r="AL498" s="7"/>
      <c r="AM498" s="7"/>
      <c r="AN498" s="7"/>
      <c r="AO498" s="7"/>
      <c r="AP498" s="7"/>
      <c r="AQ498" s="7"/>
      <c r="AR498" s="7"/>
      <c r="AS498" s="7"/>
      <c r="AT498" s="8"/>
      <c r="AV498" s="6">
        <v>3</v>
      </c>
      <c r="AW498" s="7">
        <f t="shared" si="81"/>
        <v>0</v>
      </c>
      <c r="AX498" s="7"/>
      <c r="AY498" s="7"/>
      <c r="AZ498" s="7"/>
      <c r="BA498" s="7"/>
      <c r="BB498" s="7"/>
      <c r="BC498" s="7"/>
      <c r="BD498" s="7"/>
      <c r="BE498" s="7"/>
      <c r="BF498" s="7"/>
      <c r="BG498" s="8"/>
      <c r="BI498" s="6"/>
      <c r="BJ498" s="7">
        <v>127</v>
      </c>
      <c r="BK498" s="7">
        <f t="shared" si="82"/>
        <v>130</v>
      </c>
      <c r="BL498" s="7"/>
      <c r="BM498" s="7"/>
      <c r="BN498" s="7"/>
      <c r="BO498" s="7"/>
      <c r="BP498" s="7"/>
      <c r="BQ498" s="7"/>
      <c r="BR498" s="7"/>
      <c r="BS498" s="7"/>
      <c r="BT498" s="7"/>
      <c r="BU498" s="8"/>
    </row>
    <row r="499" spans="1:73" x14ac:dyDescent="0.25">
      <c r="A499" s="2" t="s">
        <v>41</v>
      </c>
      <c r="B499" s="2">
        <v>24283977</v>
      </c>
      <c r="C499" s="2">
        <v>79</v>
      </c>
      <c r="D499" s="2">
        <v>51</v>
      </c>
      <c r="E499" s="2">
        <v>134</v>
      </c>
      <c r="F499" s="2" t="s">
        <v>8</v>
      </c>
      <c r="S499"/>
      <c r="T499" s="6">
        <v>31270285</v>
      </c>
      <c r="U499" s="7">
        <f>ROUND(T499,-6)</f>
        <v>31000000</v>
      </c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8"/>
      <c r="AI499" s="6">
        <v>93</v>
      </c>
      <c r="AJ499" s="7">
        <f t="shared" si="80"/>
        <v>90</v>
      </c>
      <c r="AK499" s="7"/>
      <c r="AL499" s="7"/>
      <c r="AM499" s="7"/>
      <c r="AN499" s="7"/>
      <c r="AO499" s="7"/>
      <c r="AP499" s="7"/>
      <c r="AQ499" s="7"/>
      <c r="AR499" s="7"/>
      <c r="AS499" s="7"/>
      <c r="AT499" s="8"/>
      <c r="AV499" s="6">
        <v>43</v>
      </c>
      <c r="AW499" s="7">
        <f t="shared" si="81"/>
        <v>40</v>
      </c>
      <c r="AX499" s="7"/>
      <c r="AY499" s="7"/>
      <c r="AZ499" s="7"/>
      <c r="BA499" s="7"/>
      <c r="BB499" s="7"/>
      <c r="BC499" s="7"/>
      <c r="BD499" s="7"/>
      <c r="BE499" s="7"/>
      <c r="BF499" s="7"/>
      <c r="BG499" s="8"/>
      <c r="BI499" s="6"/>
      <c r="BJ499" s="7">
        <v>145</v>
      </c>
      <c r="BK499" s="7">
        <f t="shared" si="82"/>
        <v>150</v>
      </c>
      <c r="BL499" s="7"/>
      <c r="BM499" s="7"/>
      <c r="BN499" s="7"/>
      <c r="BO499" s="7"/>
      <c r="BP499" s="7"/>
      <c r="BQ499" s="7"/>
      <c r="BR499" s="7"/>
      <c r="BS499" s="7"/>
      <c r="BT499" s="7"/>
      <c r="BU499" s="8"/>
    </row>
    <row r="500" spans="1:73" x14ac:dyDescent="0.25">
      <c r="A500" s="2" t="s">
        <v>19</v>
      </c>
      <c r="B500" s="2">
        <v>8614521</v>
      </c>
      <c r="C500" s="2">
        <v>53</v>
      </c>
      <c r="D500" s="2">
        <v>16</v>
      </c>
      <c r="E500" s="2">
        <v>48</v>
      </c>
      <c r="F500" s="2" t="s">
        <v>8</v>
      </c>
      <c r="S500"/>
      <c r="T500" s="6">
        <v>31279122</v>
      </c>
      <c r="U500" s="7">
        <f>ROUND(T500,-6)</f>
        <v>31000000</v>
      </c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8"/>
      <c r="AI500" s="6">
        <v>67</v>
      </c>
      <c r="AJ500" s="7">
        <f t="shared" si="80"/>
        <v>70</v>
      </c>
      <c r="AK500" s="7"/>
      <c r="AL500" s="7"/>
      <c r="AM500" s="7"/>
      <c r="AN500" s="7"/>
      <c r="AO500" s="7"/>
      <c r="AP500" s="7"/>
      <c r="AQ500" s="7"/>
      <c r="AR500" s="7"/>
      <c r="AS500" s="7"/>
      <c r="AT500" s="8"/>
      <c r="AV500" s="6">
        <v>42</v>
      </c>
      <c r="AW500" s="7">
        <f t="shared" si="81"/>
        <v>40</v>
      </c>
      <c r="AX500" s="7"/>
      <c r="AY500" s="7"/>
      <c r="AZ500" s="7"/>
      <c r="BA500" s="7"/>
      <c r="BB500" s="7"/>
      <c r="BC500" s="7"/>
      <c r="BD500" s="7"/>
      <c r="BE500" s="7"/>
      <c r="BF500" s="7"/>
      <c r="BG500" s="8"/>
      <c r="BI500" s="6"/>
      <c r="BJ500" s="7">
        <v>114</v>
      </c>
      <c r="BK500" s="7">
        <f t="shared" si="82"/>
        <v>110</v>
      </c>
      <c r="BL500" s="7"/>
      <c r="BM500" s="7"/>
      <c r="BN500" s="7"/>
      <c r="BO500" s="7"/>
      <c r="BP500" s="7"/>
      <c r="BQ500" s="7"/>
      <c r="BR500" s="7"/>
      <c r="BS500" s="7"/>
      <c r="BT500" s="7"/>
      <c r="BU500" s="8"/>
    </row>
    <row r="501" spans="1:73" x14ac:dyDescent="0.25">
      <c r="A501" s="2" t="s">
        <v>16</v>
      </c>
      <c r="B501" s="2">
        <v>28842913</v>
      </c>
      <c r="C501" s="2">
        <v>77</v>
      </c>
      <c r="D501" s="2">
        <v>17</v>
      </c>
      <c r="E501" s="2">
        <v>144</v>
      </c>
      <c r="F501" s="2" t="s">
        <v>8</v>
      </c>
      <c r="S501"/>
      <c r="T501" s="6">
        <v>31312581</v>
      </c>
      <c r="U501" s="7">
        <f>ROUND(T501,-6)</f>
        <v>31000000</v>
      </c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8"/>
      <c r="AI501" s="6">
        <v>40</v>
      </c>
      <c r="AJ501" s="7">
        <f t="shared" si="80"/>
        <v>40</v>
      </c>
      <c r="AK501" s="7"/>
      <c r="AL501" s="7"/>
      <c r="AM501" s="7"/>
      <c r="AN501" s="7"/>
      <c r="AO501" s="7"/>
      <c r="AP501" s="7"/>
      <c r="AQ501" s="7"/>
      <c r="AR501" s="7"/>
      <c r="AS501" s="7"/>
      <c r="AT501" s="8"/>
      <c r="AV501" s="6">
        <v>6</v>
      </c>
      <c r="AW501" s="7">
        <f t="shared" si="81"/>
        <v>10</v>
      </c>
      <c r="AX501" s="7"/>
      <c r="AY501" s="7"/>
      <c r="AZ501" s="7"/>
      <c r="BA501" s="7"/>
      <c r="BB501" s="7"/>
      <c r="BC501" s="7"/>
      <c r="BD501" s="7"/>
      <c r="BE501" s="7"/>
      <c r="BF501" s="7"/>
      <c r="BG501" s="8"/>
      <c r="BI501" s="6"/>
      <c r="BJ501" s="7">
        <v>69</v>
      </c>
      <c r="BK501" s="7">
        <f t="shared" si="82"/>
        <v>70</v>
      </c>
      <c r="BL501" s="7"/>
      <c r="BM501" s="7"/>
      <c r="BN501" s="7"/>
      <c r="BO501" s="7"/>
      <c r="BP501" s="7"/>
      <c r="BQ501" s="7"/>
      <c r="BR501" s="7"/>
      <c r="BS501" s="7"/>
      <c r="BT501" s="7"/>
      <c r="BU501" s="8"/>
    </row>
    <row r="502" spans="1:73" x14ac:dyDescent="0.25">
      <c r="S502"/>
      <c r="T502" s="6">
        <v>31351485</v>
      </c>
      <c r="U502" s="7">
        <f>ROUND(T502,-6)</f>
        <v>31000000</v>
      </c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8"/>
      <c r="AI502" s="6">
        <v>33</v>
      </c>
      <c r="AJ502" s="7">
        <f t="shared" si="80"/>
        <v>30</v>
      </c>
      <c r="AK502" s="7"/>
      <c r="AL502" s="7"/>
      <c r="AM502" s="7"/>
      <c r="AN502" s="7"/>
      <c r="AO502" s="7"/>
      <c r="AP502" s="7"/>
      <c r="AQ502" s="7"/>
      <c r="AR502" s="7"/>
      <c r="AS502" s="7"/>
      <c r="AT502" s="8"/>
      <c r="AV502" s="6">
        <v>22</v>
      </c>
      <c r="AW502" s="7">
        <f t="shared" si="81"/>
        <v>20</v>
      </c>
      <c r="AX502" s="7"/>
      <c r="AY502" s="7"/>
      <c r="AZ502" s="7"/>
      <c r="BA502" s="7"/>
      <c r="BB502" s="7"/>
      <c r="BC502" s="7"/>
      <c r="BD502" s="7"/>
      <c r="BE502" s="7"/>
      <c r="BF502" s="7"/>
      <c r="BG502" s="8"/>
      <c r="BI502" s="6"/>
      <c r="BJ502" s="7">
        <v>55</v>
      </c>
      <c r="BK502" s="7">
        <f t="shared" si="82"/>
        <v>60</v>
      </c>
      <c r="BL502" s="7"/>
      <c r="BM502" s="7"/>
      <c r="BN502" s="7"/>
      <c r="BO502" s="7"/>
      <c r="BP502" s="7"/>
      <c r="BQ502" s="7"/>
      <c r="BR502" s="7"/>
      <c r="BS502" s="7"/>
      <c r="BT502" s="7"/>
      <c r="BU502" s="8"/>
    </row>
    <row r="503" spans="1:73" x14ac:dyDescent="0.25">
      <c r="S503"/>
      <c r="T503" s="6">
        <v>31475308</v>
      </c>
      <c r="U503" s="7">
        <f>ROUND(T503,-6)</f>
        <v>31000000</v>
      </c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8"/>
      <c r="AI503" s="6">
        <v>79</v>
      </c>
      <c r="AJ503" s="7">
        <f t="shared" si="80"/>
        <v>80</v>
      </c>
      <c r="AK503" s="7"/>
      <c r="AL503" s="7"/>
      <c r="AM503" s="7"/>
      <c r="AN503" s="7"/>
      <c r="AO503" s="7"/>
      <c r="AP503" s="7"/>
      <c r="AQ503" s="7"/>
      <c r="AR503" s="7"/>
      <c r="AS503" s="7"/>
      <c r="AT503" s="8"/>
      <c r="AV503" s="6">
        <v>51</v>
      </c>
      <c r="AW503" s="7">
        <f t="shared" si="81"/>
        <v>50</v>
      </c>
      <c r="AX503" s="7"/>
      <c r="AY503" s="7"/>
      <c r="AZ503" s="7"/>
      <c r="BA503" s="7"/>
      <c r="BB503" s="7"/>
      <c r="BC503" s="7"/>
      <c r="BD503" s="7"/>
      <c r="BE503" s="7"/>
      <c r="BF503" s="7"/>
      <c r="BG503" s="8"/>
      <c r="BI503" s="6"/>
      <c r="BJ503" s="7">
        <v>134</v>
      </c>
      <c r="BK503" s="7">
        <f t="shared" si="82"/>
        <v>130</v>
      </c>
      <c r="BL503" s="7"/>
      <c r="BM503" s="7"/>
      <c r="BN503" s="7"/>
      <c r="BO503" s="7"/>
      <c r="BP503" s="7"/>
      <c r="BQ503" s="7"/>
      <c r="BR503" s="7"/>
      <c r="BS503" s="7"/>
      <c r="BT503" s="7"/>
      <c r="BU503" s="8"/>
    </row>
    <row r="504" spans="1:73" x14ac:dyDescent="0.25">
      <c r="S504"/>
      <c r="T504" s="6">
        <v>31485245</v>
      </c>
      <c r="U504" s="7">
        <f>ROUND(T504,-6)</f>
        <v>31000000</v>
      </c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8"/>
      <c r="AI504" s="6">
        <v>53</v>
      </c>
      <c r="AJ504" s="7">
        <f t="shared" si="80"/>
        <v>50</v>
      </c>
      <c r="AK504" s="7"/>
      <c r="AL504" s="7"/>
      <c r="AM504" s="7"/>
      <c r="AN504" s="7"/>
      <c r="AO504" s="7"/>
      <c r="AP504" s="7"/>
      <c r="AQ504" s="7"/>
      <c r="AR504" s="7"/>
      <c r="AS504" s="7"/>
      <c r="AT504" s="8"/>
      <c r="AV504" s="6">
        <v>16</v>
      </c>
      <c r="AW504" s="7">
        <f t="shared" si="81"/>
        <v>20</v>
      </c>
      <c r="AX504" s="7"/>
      <c r="AY504" s="7"/>
      <c r="AZ504" s="7"/>
      <c r="BA504" s="7"/>
      <c r="BB504" s="7"/>
      <c r="BC504" s="7"/>
      <c r="BD504" s="7"/>
      <c r="BE504" s="7"/>
      <c r="BF504" s="7"/>
      <c r="BG504" s="8"/>
      <c r="BI504" s="6"/>
      <c r="BJ504" s="7">
        <v>48</v>
      </c>
      <c r="BK504" s="7">
        <f t="shared" si="82"/>
        <v>50</v>
      </c>
      <c r="BL504" s="7"/>
      <c r="BM504" s="7"/>
      <c r="BN504" s="7"/>
      <c r="BO504" s="7"/>
      <c r="BP504" s="7"/>
      <c r="BQ504" s="7"/>
      <c r="BR504" s="7"/>
      <c r="BS504" s="7"/>
      <c r="BT504" s="7"/>
      <c r="BU504" s="8"/>
    </row>
    <row r="505" spans="1:73" ht="15.75" thickBot="1" x14ac:dyDescent="0.3">
      <c r="S505"/>
      <c r="T505" s="9">
        <v>31520782</v>
      </c>
      <c r="U505" s="10">
        <f>ROUND(T505,-6)</f>
        <v>32000000</v>
      </c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1"/>
      <c r="AI505" s="9">
        <v>77</v>
      </c>
      <c r="AJ505" s="10">
        <f t="shared" si="80"/>
        <v>80</v>
      </c>
      <c r="AK505" s="10"/>
      <c r="AL505" s="10"/>
      <c r="AM505" s="10"/>
      <c r="AN505" s="10"/>
      <c r="AO505" s="10"/>
      <c r="AP505" s="10"/>
      <c r="AQ505" s="10"/>
      <c r="AR505" s="10"/>
      <c r="AS505" s="10"/>
      <c r="AT505" s="11"/>
      <c r="AV505" s="9">
        <v>17</v>
      </c>
      <c r="AW505" s="10">
        <f t="shared" si="81"/>
        <v>20</v>
      </c>
      <c r="AX505" s="10"/>
      <c r="AY505" s="10"/>
      <c r="AZ505" s="10"/>
      <c r="BA505" s="10"/>
      <c r="BB505" s="10"/>
      <c r="BC505" s="10"/>
      <c r="BD505" s="10"/>
      <c r="BE505" s="10"/>
      <c r="BF505" s="10"/>
      <c r="BG505" s="11"/>
      <c r="BI505" s="9"/>
      <c r="BJ505" s="10">
        <v>144</v>
      </c>
      <c r="BK505" s="10">
        <f t="shared" si="82"/>
        <v>140</v>
      </c>
      <c r="BL505" s="10"/>
      <c r="BM505" s="10"/>
      <c r="BN505" s="10"/>
      <c r="BO505" s="10"/>
      <c r="BP505" s="10"/>
      <c r="BQ505" s="10"/>
      <c r="BR505" s="10"/>
      <c r="BS505" s="10"/>
      <c r="BT505" s="10"/>
      <c r="BU505" s="11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BL6:BL505">
    <sortCondition ref="BL6:BL505"/>
  </sortState>
  <mergeCells count="1">
    <mergeCell ref="V5:Y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NAZMI</cp:lastModifiedBy>
  <dcterms:created xsi:type="dcterms:W3CDTF">2021-09-06T15:03:29Z</dcterms:created>
  <dcterms:modified xsi:type="dcterms:W3CDTF">2021-09-10T13:29:31Z</dcterms:modified>
  <cp:category/>
</cp:coreProperties>
</file>