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h\OneDrive\school\COBOL\"/>
    </mc:Choice>
  </mc:AlternateContent>
  <xr:revisionPtr revIDLastSave="419" documentId="8_{4940250D-FE44-4198-89E7-7766DAAA3B98}" xr6:coauthVersionLast="44" xr6:coauthVersionMax="44" xr10:uidLastSave="{8C98FE1D-C8FE-45A2-93ED-BA163522FAA3}"/>
  <bookViews>
    <workbookView xWindow="-96" yWindow="-96" windowWidth="23232" windowHeight="12552" xr2:uid="{56932DA4-D6D6-4F0B-A724-55EBC9C90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B4" i="1" l="1"/>
  <c r="B5" i="1"/>
  <c r="B6" i="1"/>
  <c r="B7" i="1"/>
  <c r="B8" i="1"/>
  <c r="B9" i="1"/>
  <c r="B10" i="1"/>
  <c r="L10" i="1" s="1"/>
  <c r="B11" i="1"/>
  <c r="B12" i="1"/>
  <c r="B13" i="1"/>
  <c r="B14" i="1"/>
  <c r="B15" i="1"/>
  <c r="B16" i="1"/>
  <c r="B17" i="1"/>
  <c r="B18" i="1"/>
  <c r="L18" i="1" s="1"/>
  <c r="T3" i="1"/>
  <c r="AE9" i="1" s="1"/>
  <c r="U3" i="1"/>
  <c r="AH9" i="1" s="1"/>
  <c r="S3" i="1"/>
  <c r="AD9" i="1" s="1"/>
  <c r="M4" i="1"/>
  <c r="O4" i="1" s="1"/>
  <c r="M5" i="1"/>
  <c r="Z5" i="1" s="1"/>
  <c r="M6" i="1"/>
  <c r="AA6" i="1" s="1"/>
  <c r="M7" i="1"/>
  <c r="Q7" i="1" s="1"/>
  <c r="AI7" i="1" s="1"/>
  <c r="M8" i="1"/>
  <c r="AF8" i="1" s="1"/>
  <c r="M9" i="1"/>
  <c r="O9" i="1" s="1"/>
  <c r="M10" i="1"/>
  <c r="P10" i="1" s="1"/>
  <c r="M11" i="1"/>
  <c r="O11" i="1" s="1"/>
  <c r="M12" i="1"/>
  <c r="O12" i="1" s="1"/>
  <c r="M13" i="1"/>
  <c r="O13" i="1" s="1"/>
  <c r="M14" i="1"/>
  <c r="O14" i="1" s="1"/>
  <c r="M15" i="1"/>
  <c r="Q15" i="1" s="1"/>
  <c r="M16" i="1"/>
  <c r="O16" i="1" s="1"/>
  <c r="M17" i="1"/>
  <c r="AB17" i="1" s="1"/>
  <c r="M18" i="1"/>
  <c r="AH18" i="1" s="1"/>
  <c r="M3" i="1"/>
  <c r="AC3" i="1" s="1"/>
  <c r="L4" i="1"/>
  <c r="L5" i="1"/>
  <c r="L6" i="1"/>
  <c r="L7" i="1"/>
  <c r="L3" i="1"/>
  <c r="Z8" i="1" l="1"/>
  <c r="AA8" i="1"/>
  <c r="AE8" i="1"/>
  <c r="AC8" i="1"/>
  <c r="Z15" i="1"/>
  <c r="AB7" i="1"/>
  <c r="AD6" i="1"/>
  <c r="AC4" i="1"/>
  <c r="AA17" i="1"/>
  <c r="AH8" i="1"/>
  <c r="O18" i="1"/>
  <c r="Q12" i="1"/>
  <c r="AD8" i="1"/>
  <c r="O10" i="1"/>
  <c r="O7" i="1"/>
  <c r="P7" i="1" s="1"/>
  <c r="AG7" i="1" s="1"/>
  <c r="AD3" i="1"/>
  <c r="AF15" i="1"/>
  <c r="AA7" i="1"/>
  <c r="AD5" i="1"/>
  <c r="AB4" i="1"/>
  <c r="AG8" i="1"/>
  <c r="AI6" i="1"/>
  <c r="Q17" i="1"/>
  <c r="O15" i="1"/>
  <c r="P12" i="1"/>
  <c r="Q9" i="1"/>
  <c r="Q6" i="1"/>
  <c r="Z7" i="1"/>
  <c r="AE3" i="1"/>
  <c r="AC5" i="1"/>
  <c r="AA4" i="1"/>
  <c r="AH7" i="1"/>
  <c r="P17" i="1"/>
  <c r="Q14" i="1"/>
  <c r="P9" i="1"/>
  <c r="O6" i="1"/>
  <c r="P6" i="1" s="1"/>
  <c r="AG6" i="1" s="1"/>
  <c r="AE15" i="1"/>
  <c r="Z6" i="1"/>
  <c r="AF17" i="1"/>
  <c r="AD15" i="1"/>
  <c r="AB8" i="1"/>
  <c r="AE6" i="1"/>
  <c r="AB5" i="1"/>
  <c r="AH3" i="1"/>
  <c r="AH6" i="1"/>
  <c r="O3" i="1"/>
  <c r="P3" i="1" s="1"/>
  <c r="AG3" i="1" s="1"/>
  <c r="O17" i="1"/>
  <c r="P14" i="1"/>
  <c r="Q11" i="1"/>
  <c r="Q5" i="1"/>
  <c r="AI5" i="1" s="1"/>
  <c r="P15" i="1"/>
  <c r="AA5" i="1"/>
  <c r="AH17" i="1"/>
  <c r="AH5" i="1"/>
  <c r="Q16" i="1"/>
  <c r="P11" i="1"/>
  <c r="Q8" i="1"/>
  <c r="O5" i="1"/>
  <c r="P5" i="1" s="1"/>
  <c r="AG5" i="1" s="1"/>
  <c r="AE5" i="1"/>
  <c r="AE17" i="1"/>
  <c r="AC15" i="1"/>
  <c r="Z4" i="1"/>
  <c r="AD17" i="1"/>
  <c r="AB15" i="1"/>
  <c r="AE7" i="1"/>
  <c r="AC6" i="1"/>
  <c r="AF4" i="1"/>
  <c r="AG17" i="1"/>
  <c r="AH4" i="1"/>
  <c r="Q3" i="1"/>
  <c r="AI3" i="1" s="1"/>
  <c r="P16" i="1"/>
  <c r="Q13" i="1"/>
  <c r="P8" i="1"/>
  <c r="Q4" i="1"/>
  <c r="AI4" i="1" s="1"/>
  <c r="Z3" i="1"/>
  <c r="AA3" i="1"/>
  <c r="AC17" i="1"/>
  <c r="AA15" i="1"/>
  <c r="AD7" i="1"/>
  <c r="AB6" i="1"/>
  <c r="AE4" i="1"/>
  <c r="AH15" i="1"/>
  <c r="Q18" i="1"/>
  <c r="P13" i="1"/>
  <c r="Q10" i="1"/>
  <c r="O8" i="1"/>
  <c r="P4" i="1"/>
  <c r="AG4" i="1" s="1"/>
  <c r="Z17" i="1"/>
  <c r="AB3" i="1"/>
  <c r="AC7" i="1"/>
  <c r="AD4" i="1"/>
  <c r="AG15" i="1"/>
  <c r="P18" i="1"/>
  <c r="AG18" i="1"/>
  <c r="AD18" i="1"/>
  <c r="AC18" i="1"/>
  <c r="AF18" i="1"/>
  <c r="AE18" i="1"/>
  <c r="AB18" i="1"/>
  <c r="AA18" i="1"/>
  <c r="Z18" i="1"/>
  <c r="AF16" i="1"/>
  <c r="Z16" i="1"/>
  <c r="AE16" i="1"/>
  <c r="AD16" i="1"/>
  <c r="AC16" i="1"/>
  <c r="AB16" i="1"/>
  <c r="AH16" i="1"/>
  <c r="AA16" i="1"/>
  <c r="AG16" i="1"/>
  <c r="L8" i="1"/>
  <c r="L9" i="1"/>
  <c r="L11" i="1"/>
  <c r="L12" i="1"/>
  <c r="L13" i="1"/>
  <c r="L14" i="1"/>
  <c r="L15" i="1"/>
  <c r="L16" i="1"/>
  <c r="L17" i="1"/>
  <c r="AF7" i="1" l="1"/>
  <c r="AF3" i="1"/>
  <c r="AF5" i="1"/>
  <c r="V3" i="1"/>
  <c r="AI9" i="1" s="1"/>
  <c r="R3" i="1"/>
  <c r="W3" i="1" s="1"/>
  <c r="AD11" i="1" s="1"/>
  <c r="AF6" i="1"/>
  <c r="X3" i="1"/>
  <c r="AD13" i="1" s="1"/>
  <c r="B3" i="1"/>
</calcChain>
</file>

<file path=xl/sharedStrings.xml><?xml version="1.0" encoding="utf-8"?>
<sst xmlns="http://schemas.openxmlformats.org/spreadsheetml/2006/main" count="79" uniqueCount="68">
  <si>
    <t>INPUT VARIABLES</t>
  </si>
  <si>
    <t>.DAT FILE</t>
  </si>
  <si>
    <t>I-TRANS-YY</t>
  </si>
  <si>
    <t>I-SALESPERSON</t>
  </si>
  <si>
    <t>I-ITEM-NO</t>
  </si>
  <si>
    <t>I-CATEGORY</t>
  </si>
  <si>
    <t>I-PUR-PRICE</t>
  </si>
  <si>
    <t>I-SALE-PRICE</t>
  </si>
  <si>
    <t>I-QYT</t>
  </si>
  <si>
    <t>DETAIL REPORT</t>
  </si>
  <si>
    <t>ERROR REPORT</t>
  </si>
  <si>
    <t>CALCULATED VARIABLES</t>
  </si>
  <si>
    <t>WHAT I AM CHECKING FOR</t>
  </si>
  <si>
    <t>SAM</t>
  </si>
  <si>
    <t>BR549</t>
  </si>
  <si>
    <t>SALESPERSON</t>
  </si>
  <si>
    <t>YEAR</t>
  </si>
  <si>
    <t>CATEGORY</t>
  </si>
  <si>
    <t>ITEM NUMBER</t>
  </si>
  <si>
    <t>PURCHASE PRICE</t>
  </si>
  <si>
    <t>SALES PRICE</t>
  </si>
  <si>
    <t>MARKUP/DOWN AMT</t>
  </si>
  <si>
    <t>MARKUP/DOWN PERCENTAGE</t>
  </si>
  <si>
    <t>QTY</t>
  </si>
  <si>
    <t>ERROR RECORD</t>
  </si>
  <si>
    <t>ERROR DESCRIPTION</t>
  </si>
  <si>
    <t>DSG</t>
  </si>
  <si>
    <t>VALID, MAX VALUES, TESTS SAM</t>
  </si>
  <si>
    <t>ETHEL</t>
  </si>
  <si>
    <t>MAUDE</t>
  </si>
  <si>
    <t>SDFOD</t>
  </si>
  <si>
    <t>WILBUR</t>
  </si>
  <si>
    <t>VALID, TESTS ETHEL, TESTS CATEGORY 1</t>
  </si>
  <si>
    <t>VALID, TESTS MAUDE, TESTS CATEGORY 20</t>
  </si>
  <si>
    <t>VALID, TESTS WILBUR, TESTS CATEGORY 45</t>
  </si>
  <si>
    <t>PNUM</t>
  </si>
  <si>
    <t>INVALID, I-TRANS-YY NOT CURRENT YEAR</t>
  </si>
  <si>
    <t>INVALID, I-SALESPERSON NOT VALID</t>
  </si>
  <si>
    <t>BOB</t>
  </si>
  <si>
    <t>INVALID, TESTS CATEGORY 0</t>
  </si>
  <si>
    <t>INVALID, TESTS CATEGORY 21</t>
  </si>
  <si>
    <t>INVALID, TESTS CATEGORY NOT NUMERIC</t>
  </si>
  <si>
    <t>AA</t>
  </si>
  <si>
    <t>INVALID, TESTS PURCHASE PRICE NOT NUMERIC</t>
  </si>
  <si>
    <t>AAAA.AA</t>
  </si>
  <si>
    <t>INVALID, TESTS PURCHASE PRICE 0</t>
  </si>
  <si>
    <t>INVALID, TESTS SALE PRICE NOT NUMERIC</t>
  </si>
  <si>
    <t>INVALID QUANTITY 0</t>
  </si>
  <si>
    <t>INVALID, NO ITEM NUMBER</t>
  </si>
  <si>
    <t>INVALID QUANTITY NOT NUMERIC</t>
  </si>
  <si>
    <t>C-MARKUP-AMT</t>
  </si>
  <si>
    <t>C-MARKUP-PER</t>
  </si>
  <si>
    <t>C-TOTAL-SALES</t>
  </si>
  <si>
    <t>GT-PURCHASE-PRICE</t>
  </si>
  <si>
    <t>GT-SALE-PRICE</t>
  </si>
  <si>
    <t>GT-QTY-ACC</t>
  </si>
  <si>
    <t>GT-TOTAL-SALES</t>
  </si>
  <si>
    <t>GT-AVERAGE-MARKUP-AMT</t>
  </si>
  <si>
    <t>GT-AVERAGE-MARKUP-PER</t>
  </si>
  <si>
    <t>C-TOTAL-MARKUP-AMT</t>
  </si>
  <si>
    <t>GRAND TOTALS:</t>
  </si>
  <si>
    <t>TOTAL SALES</t>
  </si>
  <si>
    <t>AVERAGE MARKUP AMOUNT</t>
  </si>
  <si>
    <t>AVERAGE MARKUP PERCENT</t>
  </si>
  <si>
    <t>AAAAA.AA</t>
  </si>
  <si>
    <t>AAA</t>
  </si>
  <si>
    <t xml:space="preserve">TOTAL ERRORS: </t>
  </si>
  <si>
    <t>VALID, TESTS CATEGORY BETWEEN 1-20, TESTS NEGATIVE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</si>
</sst>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NumberFormat="1" applyBorder="1"/>
    <xf numFmtId="165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8" xfId="0" applyNumberFormat="1" applyBorder="1" applyAlignment="1">
      <alignment horizontal="right"/>
    </xf>
    <xf numFmtId="165" fontId="0" fillId="0" borderId="8" xfId="0" applyNumberFormat="1" applyBorder="1"/>
    <xf numFmtId="0" fontId="0" fillId="0" borderId="8" xfId="0" applyNumberFormat="1" applyBorder="1"/>
    <xf numFmtId="165" fontId="0" fillId="0" borderId="6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1959-4F9A-4F17-9BA6-ACF0F4017394}">
  <dimension ref="A1:AI21"/>
  <sheetViews>
    <sheetView tabSelected="1" topLeftCell="S1" zoomScale="70" zoomScaleNormal="70" workbookViewId="0">
      <selection activeCell="E25" sqref="E25"/>
    </sheetView>
  </sheetViews>
  <sheetFormatPr defaultRowHeight="14.4" x14ac:dyDescent="0.55000000000000004"/>
  <cols>
    <col min="1" max="1" width="55.3671875" customWidth="1"/>
    <col min="2" max="2" width="47.7890625" customWidth="1"/>
    <col min="3" max="3" width="9.15625" customWidth="1"/>
    <col min="4" max="4" width="14.68359375" style="1" bestFit="1" customWidth="1"/>
    <col min="5" max="5" width="12.9453125" bestFit="1" customWidth="1"/>
    <col min="6" max="6" width="8.9453125" bestFit="1" customWidth="1"/>
    <col min="7" max="7" width="10.3125" style="1" bestFit="1" customWidth="1"/>
    <col min="8" max="8" width="10.15625" bestFit="1" customWidth="1"/>
    <col min="9" max="9" width="10.62890625" bestFit="1" customWidth="1"/>
    <col min="12" max="12" width="41.578125" customWidth="1"/>
    <col min="13" max="13" width="42.26171875" customWidth="1"/>
    <col min="15" max="15" width="20.15625" bestFit="1" customWidth="1"/>
    <col min="16" max="16" width="13.05078125" style="2" bestFit="1" customWidth="1"/>
    <col min="17" max="17" width="12.7890625" bestFit="1" customWidth="1"/>
    <col min="18" max="18" width="23.05078125" bestFit="1" customWidth="1"/>
    <col min="19" max="19" width="21.20703125" bestFit="1" customWidth="1"/>
    <col min="20" max="23" width="21.20703125" customWidth="1"/>
    <col min="24" max="24" width="22.734375" bestFit="1" customWidth="1"/>
    <col min="26" max="26" width="12.3671875" customWidth="1"/>
    <col min="27" max="27" width="10.578125" customWidth="1"/>
    <col min="28" max="28" width="11.68359375" customWidth="1"/>
    <col min="29" max="29" width="13.578125" bestFit="1" customWidth="1"/>
    <col min="30" max="30" width="14.20703125" style="3" bestFit="1" customWidth="1"/>
    <col min="31" max="31" width="12.89453125" style="3" bestFit="1" customWidth="1"/>
    <col min="32" max="32" width="18.3125" style="3" bestFit="1" customWidth="1"/>
    <col min="33" max="33" width="25.15625" bestFit="1" customWidth="1"/>
    <col min="34" max="34" width="8.83984375" style="2"/>
    <col min="35" max="35" width="14.26171875" style="3" customWidth="1"/>
  </cols>
  <sheetData>
    <row r="1" spans="1:35" ht="14.7" thickTop="1" x14ac:dyDescent="0.55000000000000004">
      <c r="A1" s="33" t="s">
        <v>12</v>
      </c>
      <c r="B1" s="32" t="s">
        <v>1</v>
      </c>
      <c r="C1" s="21"/>
      <c r="D1" s="26" t="s">
        <v>0</v>
      </c>
      <c r="E1" s="26"/>
      <c r="F1" s="26"/>
      <c r="G1" s="26"/>
      <c r="H1" s="26"/>
      <c r="I1" s="26"/>
      <c r="J1" s="26"/>
      <c r="L1" s="29" t="s">
        <v>10</v>
      </c>
      <c r="M1" s="31"/>
      <c r="O1" s="27" t="s">
        <v>11</v>
      </c>
      <c r="P1" s="27"/>
      <c r="Q1" s="27"/>
      <c r="R1" s="27"/>
      <c r="S1" s="27"/>
      <c r="T1" s="27"/>
      <c r="U1" s="27"/>
      <c r="V1" s="27"/>
      <c r="W1" s="27"/>
      <c r="X1" s="27"/>
      <c r="Y1" s="28"/>
      <c r="Z1" s="29" t="s">
        <v>9</v>
      </c>
      <c r="AA1" s="30"/>
      <c r="AB1" s="30"/>
      <c r="AC1" s="30"/>
      <c r="AD1" s="30"/>
      <c r="AE1" s="30"/>
      <c r="AF1" s="30"/>
      <c r="AG1" s="30"/>
      <c r="AH1" s="30"/>
      <c r="AI1" s="31"/>
    </row>
    <row r="2" spans="1:35" x14ac:dyDescent="0.55000000000000004">
      <c r="A2" s="7"/>
      <c r="B2" s="8"/>
      <c r="C2" s="11"/>
      <c r="D2" s="1" t="s">
        <v>2</v>
      </c>
      <c r="E2" t="s">
        <v>3</v>
      </c>
      <c r="F2" t="s">
        <v>4</v>
      </c>
      <c r="G2" s="1" t="s">
        <v>5</v>
      </c>
      <c r="H2" t="s">
        <v>6</v>
      </c>
      <c r="I2" t="s">
        <v>7</v>
      </c>
      <c r="J2" t="s">
        <v>8</v>
      </c>
      <c r="L2" s="5" t="s">
        <v>24</v>
      </c>
      <c r="M2" s="6" t="s">
        <v>25</v>
      </c>
      <c r="O2" t="s">
        <v>50</v>
      </c>
      <c r="P2" s="2" t="s">
        <v>51</v>
      </c>
      <c r="Q2" s="2" t="s">
        <v>52</v>
      </c>
      <c r="R2" t="s">
        <v>59</v>
      </c>
      <c r="S2" t="s">
        <v>53</v>
      </c>
      <c r="T2" t="s">
        <v>54</v>
      </c>
      <c r="U2" t="s">
        <v>55</v>
      </c>
      <c r="V2" t="s">
        <v>56</v>
      </c>
      <c r="W2" s="2" t="s">
        <v>57</v>
      </c>
      <c r="X2" s="2" t="s">
        <v>58</v>
      </c>
      <c r="Z2" s="7" t="s">
        <v>15</v>
      </c>
      <c r="AA2" s="11" t="s">
        <v>16</v>
      </c>
      <c r="AB2" s="11" t="s">
        <v>17</v>
      </c>
      <c r="AC2" s="11" t="s">
        <v>18</v>
      </c>
      <c r="AD2" s="12" t="s">
        <v>19</v>
      </c>
      <c r="AE2" s="12" t="s">
        <v>20</v>
      </c>
      <c r="AF2" s="12" t="s">
        <v>21</v>
      </c>
      <c r="AG2" s="11" t="s">
        <v>22</v>
      </c>
      <c r="AH2" s="13" t="s">
        <v>23</v>
      </c>
      <c r="AI2" s="14" t="s">
        <v>61</v>
      </c>
    </row>
    <row r="3" spans="1:35" x14ac:dyDescent="0.55000000000000004">
      <c r="A3" s="7" t="s">
        <v>27</v>
      </c>
      <c r="B3" s="8" t="str">
        <f>CONCATENATE(TEXT(D3,"00"),LEFT(E3&amp;"          ",10),LEFT(F3&amp;"      ",6),TEXT(G3,"00"),TEXT(SUBSTITUTE(H3,".",""),"000000"),TEXT(SUBSTITUTE(I3,".",""),"0000000"),TEXT(J3,"000"))</f>
        <v>20SAM       BR549 019999999999999999</v>
      </c>
      <c r="C3" s="11"/>
      <c r="D3" s="1">
        <v>20</v>
      </c>
      <c r="E3" t="s">
        <v>13</v>
      </c>
      <c r="F3" t="s">
        <v>14</v>
      </c>
      <c r="G3" s="1">
        <v>1</v>
      </c>
      <c r="H3">
        <v>9999.99</v>
      </c>
      <c r="I3">
        <v>99999.99</v>
      </c>
      <c r="J3">
        <v>999</v>
      </c>
      <c r="L3" s="7" t="str">
        <f t="shared" ref="L3:L18" si="0">IF(NOT(VALUE(D3)=20),B3,IF(NOT(OR(E3="SAM",E3="ETHEL",E3="MAUDE",E3="WILBUR")),B3,IF(ISBLANK(F3),B3,IF(NOT(ISNUMBER(G3)),B3,IF(NOT(OR(VALUE(G3)=30,VALUE(G3)=45,AND(VALUE(G3)&gt;0,VALUE(G3)&lt;21))),B3,IF(NOT(ISNUMBER(H3)),B3,IF(NOT(H3&gt;0),B3,IF(NOT(ISNUMBER(I3)),B3,IF(NOT(ISNUMBER(J3)),B3,IF(NOT(VALUE(J3)&gt;0),B3," "))))))))))</f>
        <v xml:space="preserve"> </v>
      </c>
      <c r="M3" s="8" t="str">
        <f t="shared" ref="M3:M18" si="1">IF(NOT(D3=20),"NOT CURRENT YEAR",IF(NOT(OR(E3="SAM",E3="ETHEL",E3="MAUDE",E3="WILBUR")),"NOT VALID SALESPERSON",IF(ISBLANK(F3),"PART NUMBER IS REQUIRED",IF(NOT(ISNUMBER(G3)),"CATEGORY MUST BE A NUMBER",IF(NOT(OR(VALUE(G3)=30,VALUE(G3)=45,AND(VALUE(G3)&gt;0,VALUE(G3)&lt;21))),"CATEGORY MUST BE 1 THROUGH 20, 30 OR 45",IF(NOT(ISNUMBER(H3)),"PURCHASE PRICE MUST BE NUMERIC",IF(NOT(H3&gt;0),"PURCHASE PRICE MUST BE GREATER THAN 0",IF(NOT(ISNUMBER(I3)),"SALE PRICE MUST BE NUMERIC",IF(NOT(ISNUMBER(J3)),"QUANTITY MUST BE NUMERIC",IF(NOT(VALUE(J3)&gt;0),"QUANTITY MUST BE GREATER THAN 0"," "))))))))))</f>
        <v xml:space="preserve"> </v>
      </c>
      <c r="O3">
        <f t="shared" ref="O3:O18" si="2">IF(M3=" ",I3-H3,"")</f>
        <v>90000</v>
      </c>
      <c r="P3" s="2">
        <f t="shared" ref="P3:P18" si="3">IF(M3=" ",ROUND(O3/H3,0),"")</f>
        <v>9</v>
      </c>
      <c r="Q3">
        <f t="shared" ref="Q3:Q18" si="4">IF(M3=" ",J3*I3,"")</f>
        <v>99899990.010000005</v>
      </c>
      <c r="R3">
        <f>SUM(O3:O7)</f>
        <v>102426</v>
      </c>
      <c r="S3">
        <f>SUM(H3:H7)</f>
        <v>10241.99</v>
      </c>
      <c r="T3">
        <f>SUM(I3:I7)</f>
        <v>112667.99</v>
      </c>
      <c r="U3">
        <f>SUM(J3:J7)</f>
        <v>1080</v>
      </c>
      <c r="V3" s="2">
        <f>SUM(Q3:Q7)</f>
        <v>100165046.01000001</v>
      </c>
      <c r="W3">
        <f>ROUND(R3/U3,2)</f>
        <v>94.84</v>
      </c>
      <c r="X3">
        <f>ROUND(R3/S3,0)</f>
        <v>10</v>
      </c>
      <c r="Z3" s="7" t="str">
        <f t="shared" ref="Z3:Z8" si="5">IF(M3=" ",E3,"")</f>
        <v>SAM</v>
      </c>
      <c r="AA3" s="11">
        <f t="shared" ref="AA3:AA8" si="6">IF(M3=" ",D3,"")</f>
        <v>20</v>
      </c>
      <c r="AB3" s="11">
        <f t="shared" ref="AB3:AB8" si="7">IF(M3=" ",G3,"")</f>
        <v>1</v>
      </c>
      <c r="AC3" s="11" t="str">
        <f t="shared" ref="AC3:AC8" si="8">IF(M3=" ",F3,"")</f>
        <v>BR549</v>
      </c>
      <c r="AD3" s="12">
        <f t="shared" ref="AD3:AD8" si="9">IF(M3=" ",H3,"")</f>
        <v>9999.99</v>
      </c>
      <c r="AE3" s="12">
        <f t="shared" ref="AE3:AE8" si="10">IF(M3=" ",I3,"")</f>
        <v>99999.99</v>
      </c>
      <c r="AF3" s="12">
        <f t="shared" ref="AF3:AF8" si="11">IF(M3=" ",O3,"")</f>
        <v>90000</v>
      </c>
      <c r="AG3" s="15" t="str">
        <f t="shared" ref="AG3:AG8" si="12">IF(M3=" ",CONCATENATE(P3,"%"),"")</f>
        <v>9%</v>
      </c>
      <c r="AH3" s="13">
        <f t="shared" ref="AH3:AH8" si="13">IF(M3=" ",J3,"")</f>
        <v>999</v>
      </c>
      <c r="AI3" s="14">
        <f>IF(M3=" ",Q3,"")</f>
        <v>99899990.010000005</v>
      </c>
    </row>
    <row r="4" spans="1:35" x14ac:dyDescent="0.55000000000000004">
      <c r="A4" s="7" t="s">
        <v>32</v>
      </c>
      <c r="B4" s="8" t="str">
        <f t="shared" ref="B4:B18" si="14">CONCATENATE(TEXT(D4,"00"),LEFT(E4&amp;"          ",10),LEFT(F4&amp;"      ",6),TEXT(G4,"00"),TEXT(SUBSTITUTE(H4,".",""),"000000"),TEXT(SUBSTITUTE(I4,".",""),"0000000"),TEXT(J4,"000"))</f>
        <v>20ETHEL     DSG   200000300000212003</v>
      </c>
      <c r="C4" s="11"/>
      <c r="D4" s="1">
        <v>20</v>
      </c>
      <c r="E4" t="s">
        <v>28</v>
      </c>
      <c r="F4" t="s">
        <v>26</v>
      </c>
      <c r="G4" s="1">
        <v>20</v>
      </c>
      <c r="H4">
        <v>30</v>
      </c>
      <c r="I4">
        <v>212</v>
      </c>
      <c r="J4">
        <v>3</v>
      </c>
      <c r="L4" s="7" t="str">
        <f t="shared" si="0"/>
        <v xml:space="preserve"> </v>
      </c>
      <c r="M4" s="8" t="str">
        <f t="shared" si="1"/>
        <v xml:space="preserve"> </v>
      </c>
      <c r="O4">
        <f t="shared" si="2"/>
        <v>182</v>
      </c>
      <c r="P4" s="2">
        <f t="shared" si="3"/>
        <v>6</v>
      </c>
      <c r="Q4">
        <f t="shared" si="4"/>
        <v>636</v>
      </c>
      <c r="Z4" s="7" t="str">
        <f t="shared" si="5"/>
        <v>ETHEL</v>
      </c>
      <c r="AA4" s="11">
        <f t="shared" si="6"/>
        <v>20</v>
      </c>
      <c r="AB4" s="11">
        <f t="shared" si="7"/>
        <v>20</v>
      </c>
      <c r="AC4" s="11" t="str">
        <f t="shared" si="8"/>
        <v>DSG</v>
      </c>
      <c r="AD4" s="12">
        <f t="shared" si="9"/>
        <v>30</v>
      </c>
      <c r="AE4" s="12">
        <f t="shared" si="10"/>
        <v>212</v>
      </c>
      <c r="AF4" s="12">
        <f t="shared" si="11"/>
        <v>182</v>
      </c>
      <c r="AG4" s="15" t="str">
        <f t="shared" si="12"/>
        <v>6%</v>
      </c>
      <c r="AH4" s="13">
        <f t="shared" si="13"/>
        <v>3</v>
      </c>
      <c r="AI4" s="14">
        <f t="shared" ref="AI4:AI7" si="15">IF(M4=" ",Q4,"")</f>
        <v>636</v>
      </c>
    </row>
    <row r="5" spans="1:35" x14ac:dyDescent="0.55000000000000004">
      <c r="A5" s="7" t="s">
        <v>33</v>
      </c>
      <c r="B5" s="8" t="str">
        <f t="shared" si="14"/>
        <v>20MAUDE     SDFOD 300000400012321021</v>
      </c>
      <c r="C5" s="11"/>
      <c r="D5" s="1">
        <v>20</v>
      </c>
      <c r="E5" t="s">
        <v>29</v>
      </c>
      <c r="F5" t="s">
        <v>30</v>
      </c>
      <c r="G5" s="1">
        <v>30</v>
      </c>
      <c r="H5">
        <v>40</v>
      </c>
      <c r="I5">
        <v>12321</v>
      </c>
      <c r="J5">
        <v>21</v>
      </c>
      <c r="L5" s="7" t="str">
        <f t="shared" si="0"/>
        <v xml:space="preserve"> </v>
      </c>
      <c r="M5" s="8" t="str">
        <f t="shared" si="1"/>
        <v xml:space="preserve"> </v>
      </c>
      <c r="O5">
        <f t="shared" si="2"/>
        <v>12281</v>
      </c>
      <c r="P5" s="2">
        <f t="shared" si="3"/>
        <v>307</v>
      </c>
      <c r="Q5">
        <f t="shared" si="4"/>
        <v>258741</v>
      </c>
      <c r="Z5" s="7" t="str">
        <f t="shared" si="5"/>
        <v>MAUDE</v>
      </c>
      <c r="AA5" s="11">
        <f t="shared" si="6"/>
        <v>20</v>
      </c>
      <c r="AB5" s="11">
        <f t="shared" si="7"/>
        <v>30</v>
      </c>
      <c r="AC5" s="11" t="str">
        <f t="shared" si="8"/>
        <v>SDFOD</v>
      </c>
      <c r="AD5" s="12">
        <f t="shared" si="9"/>
        <v>40</v>
      </c>
      <c r="AE5" s="12">
        <f t="shared" si="10"/>
        <v>12321</v>
      </c>
      <c r="AF5" s="12">
        <f t="shared" si="11"/>
        <v>12281</v>
      </c>
      <c r="AG5" s="15" t="str">
        <f t="shared" si="12"/>
        <v>307%</v>
      </c>
      <c r="AH5" s="13">
        <f t="shared" si="13"/>
        <v>21</v>
      </c>
      <c r="AI5" s="14">
        <f t="shared" si="15"/>
        <v>258741</v>
      </c>
    </row>
    <row r="6" spans="1:35" x14ac:dyDescent="0.55000000000000004">
      <c r="A6" s="7" t="s">
        <v>34</v>
      </c>
      <c r="B6" s="8" t="str">
        <f t="shared" si="14"/>
        <v>20WILBUR    123456450000500000123045</v>
      </c>
      <c r="C6" s="11"/>
      <c r="D6" s="1">
        <v>20</v>
      </c>
      <c r="E6" t="s">
        <v>31</v>
      </c>
      <c r="F6">
        <v>123456</v>
      </c>
      <c r="G6" s="1">
        <v>45</v>
      </c>
      <c r="H6">
        <v>50</v>
      </c>
      <c r="I6">
        <v>123</v>
      </c>
      <c r="J6">
        <v>45</v>
      </c>
      <c r="L6" s="7" t="str">
        <f t="shared" si="0"/>
        <v xml:space="preserve"> </v>
      </c>
      <c r="M6" s="8" t="str">
        <f t="shared" si="1"/>
        <v xml:space="preserve"> </v>
      </c>
      <c r="O6">
        <f t="shared" si="2"/>
        <v>73</v>
      </c>
      <c r="P6" s="2">
        <f t="shared" si="3"/>
        <v>1</v>
      </c>
      <c r="Q6">
        <f t="shared" si="4"/>
        <v>5535</v>
      </c>
      <c r="Z6" s="7" t="str">
        <f t="shared" si="5"/>
        <v>WILBUR</v>
      </c>
      <c r="AA6" s="11">
        <f t="shared" si="6"/>
        <v>20</v>
      </c>
      <c r="AB6" s="11">
        <f t="shared" si="7"/>
        <v>45</v>
      </c>
      <c r="AC6" s="11">
        <f t="shared" si="8"/>
        <v>123456</v>
      </c>
      <c r="AD6" s="12">
        <f t="shared" si="9"/>
        <v>50</v>
      </c>
      <c r="AE6" s="12">
        <f t="shared" si="10"/>
        <v>123</v>
      </c>
      <c r="AF6" s="12">
        <f t="shared" si="11"/>
        <v>73</v>
      </c>
      <c r="AG6" s="15" t="str">
        <f t="shared" si="12"/>
        <v>1%</v>
      </c>
      <c r="AH6" s="13">
        <f t="shared" si="13"/>
        <v>45</v>
      </c>
      <c r="AI6" s="14">
        <f t="shared" si="15"/>
        <v>5535</v>
      </c>
    </row>
    <row r="7" spans="1:35" x14ac:dyDescent="0.55000000000000004">
      <c r="A7" s="7" t="s">
        <v>67</v>
      </c>
      <c r="B7" s="8" t="str">
        <f t="shared" si="14"/>
        <v>20SAM       PNUM  150001220000012012</v>
      </c>
      <c r="C7" s="11"/>
      <c r="D7" s="1">
        <v>20</v>
      </c>
      <c r="E7" t="s">
        <v>13</v>
      </c>
      <c r="F7" t="s">
        <v>35</v>
      </c>
      <c r="G7" s="1">
        <v>15</v>
      </c>
      <c r="H7">
        <v>122</v>
      </c>
      <c r="I7">
        <v>12</v>
      </c>
      <c r="J7">
        <v>12</v>
      </c>
      <c r="L7" s="7" t="str">
        <f t="shared" si="0"/>
        <v xml:space="preserve"> </v>
      </c>
      <c r="M7" s="8" t="str">
        <f t="shared" si="1"/>
        <v xml:space="preserve"> </v>
      </c>
      <c r="O7">
        <f t="shared" si="2"/>
        <v>-110</v>
      </c>
      <c r="P7" s="2">
        <f t="shared" si="3"/>
        <v>-1</v>
      </c>
      <c r="Q7">
        <f t="shared" si="4"/>
        <v>144</v>
      </c>
      <c r="Z7" s="7" t="str">
        <f t="shared" si="5"/>
        <v>SAM</v>
      </c>
      <c r="AA7" s="11">
        <f t="shared" si="6"/>
        <v>20</v>
      </c>
      <c r="AB7" s="11">
        <f t="shared" si="7"/>
        <v>15</v>
      </c>
      <c r="AC7" s="11" t="str">
        <f t="shared" si="8"/>
        <v>PNUM</v>
      </c>
      <c r="AD7" s="12">
        <f t="shared" si="9"/>
        <v>122</v>
      </c>
      <c r="AE7" s="12">
        <f t="shared" si="10"/>
        <v>12</v>
      </c>
      <c r="AF7" s="12">
        <f t="shared" si="11"/>
        <v>-110</v>
      </c>
      <c r="AG7" s="15" t="str">
        <f t="shared" si="12"/>
        <v>-1%</v>
      </c>
      <c r="AH7" s="13">
        <f t="shared" si="13"/>
        <v>12</v>
      </c>
      <c r="AI7" s="14">
        <f t="shared" si="15"/>
        <v>144</v>
      </c>
    </row>
    <row r="8" spans="1:35" x14ac:dyDescent="0.55000000000000004">
      <c r="A8" s="7" t="s">
        <v>36</v>
      </c>
      <c r="B8" s="8" t="str">
        <f t="shared" si="14"/>
        <v>19SAM       123   150045450000023034</v>
      </c>
      <c r="C8" s="11"/>
      <c r="D8" s="1">
        <v>19</v>
      </c>
      <c r="E8" t="s">
        <v>13</v>
      </c>
      <c r="F8">
        <v>123</v>
      </c>
      <c r="G8" s="1">
        <v>15</v>
      </c>
      <c r="H8">
        <v>4545</v>
      </c>
      <c r="I8">
        <v>23</v>
      </c>
      <c r="J8">
        <v>34</v>
      </c>
      <c r="L8" s="7" t="str">
        <f t="shared" si="0"/>
        <v>19SAM       123   150045450000023034</v>
      </c>
      <c r="M8" s="8" t="str">
        <f t="shared" si="1"/>
        <v>NOT CURRENT YEAR</v>
      </c>
      <c r="O8" t="str">
        <f t="shared" si="2"/>
        <v/>
      </c>
      <c r="P8" s="2" t="str">
        <f t="shared" si="3"/>
        <v/>
      </c>
      <c r="Q8" t="str">
        <f t="shared" si="4"/>
        <v/>
      </c>
      <c r="Z8" s="7" t="str">
        <f t="shared" si="5"/>
        <v/>
      </c>
      <c r="AA8" s="11" t="str">
        <f t="shared" si="6"/>
        <v/>
      </c>
      <c r="AB8" s="11" t="str">
        <f t="shared" si="7"/>
        <v/>
      </c>
      <c r="AC8" s="11" t="str">
        <f t="shared" si="8"/>
        <v/>
      </c>
      <c r="AD8" s="12" t="str">
        <f t="shared" si="9"/>
        <v/>
      </c>
      <c r="AE8" s="12" t="str">
        <f t="shared" si="10"/>
        <v/>
      </c>
      <c r="AF8" s="12" t="str">
        <f t="shared" si="11"/>
        <v/>
      </c>
      <c r="AG8" s="15" t="str">
        <f t="shared" si="12"/>
        <v/>
      </c>
      <c r="AH8" s="13" t="str">
        <f t="shared" si="13"/>
        <v/>
      </c>
      <c r="AI8" s="14"/>
    </row>
    <row r="9" spans="1:35" x14ac:dyDescent="0.55000000000000004">
      <c r="A9" s="7" t="s">
        <v>37</v>
      </c>
      <c r="B9" s="8" t="str">
        <f t="shared" si="14"/>
        <v>20BOB       234   150004560000034045</v>
      </c>
      <c r="C9" s="11"/>
      <c r="D9" s="1">
        <v>20</v>
      </c>
      <c r="E9" t="s">
        <v>38</v>
      </c>
      <c r="F9">
        <v>234</v>
      </c>
      <c r="G9" s="1">
        <v>15</v>
      </c>
      <c r="H9">
        <v>456</v>
      </c>
      <c r="I9">
        <v>34</v>
      </c>
      <c r="J9">
        <v>45</v>
      </c>
      <c r="L9" s="7" t="str">
        <f t="shared" si="0"/>
        <v>20BOB       234   150004560000034045</v>
      </c>
      <c r="M9" s="8" t="str">
        <f t="shared" si="1"/>
        <v>NOT VALID SALESPERSON</v>
      </c>
      <c r="O9" t="str">
        <f t="shared" si="2"/>
        <v/>
      </c>
      <c r="P9" s="2" t="str">
        <f t="shared" si="3"/>
        <v/>
      </c>
      <c r="Q9" t="str">
        <f t="shared" si="4"/>
        <v/>
      </c>
      <c r="Z9" s="7"/>
      <c r="AA9" s="11"/>
      <c r="AB9" s="11"/>
      <c r="AC9" s="11" t="s">
        <v>60</v>
      </c>
      <c r="AD9" s="12">
        <f>S3</f>
        <v>10241.99</v>
      </c>
      <c r="AE9" s="12">
        <f>T3</f>
        <v>112667.99</v>
      </c>
      <c r="AF9" s="12"/>
      <c r="AG9" s="11"/>
      <c r="AH9" s="13">
        <f>U3</f>
        <v>1080</v>
      </c>
      <c r="AI9" s="14">
        <f>V3</f>
        <v>100165046.01000001</v>
      </c>
    </row>
    <row r="10" spans="1:35" x14ac:dyDescent="0.55000000000000004">
      <c r="A10" s="7" t="s">
        <v>48</v>
      </c>
      <c r="B10" s="8" t="str">
        <f t="shared" si="14"/>
        <v>20SAM             150004560000034045</v>
      </c>
      <c r="C10" s="11"/>
      <c r="D10" s="1">
        <v>20</v>
      </c>
      <c r="E10" t="s">
        <v>13</v>
      </c>
      <c r="G10" s="1">
        <v>15</v>
      </c>
      <c r="H10">
        <v>456</v>
      </c>
      <c r="I10">
        <v>34</v>
      </c>
      <c r="J10">
        <v>45</v>
      </c>
      <c r="L10" s="7" t="str">
        <f t="shared" si="0"/>
        <v>20SAM             150004560000034045</v>
      </c>
      <c r="M10" s="8" t="str">
        <f t="shared" si="1"/>
        <v>PART NUMBER IS REQUIRED</v>
      </c>
      <c r="O10" t="str">
        <f t="shared" si="2"/>
        <v/>
      </c>
      <c r="P10" s="2" t="str">
        <f t="shared" si="3"/>
        <v/>
      </c>
      <c r="Q10" t="str">
        <f t="shared" si="4"/>
        <v/>
      </c>
      <c r="Z10" s="7"/>
      <c r="AA10" s="11"/>
      <c r="AB10" s="11"/>
      <c r="AC10" s="11"/>
      <c r="AD10" s="12"/>
      <c r="AE10" s="12"/>
      <c r="AF10" s="12"/>
      <c r="AG10" s="11"/>
      <c r="AH10" s="13"/>
      <c r="AI10" s="14"/>
    </row>
    <row r="11" spans="1:35" x14ac:dyDescent="0.55000000000000004">
      <c r="A11" s="7" t="s">
        <v>39</v>
      </c>
      <c r="B11" s="8" t="str">
        <f t="shared" si="14"/>
        <v>20SAM       345   000004540000012056</v>
      </c>
      <c r="C11" s="11"/>
      <c r="D11" s="1">
        <v>20</v>
      </c>
      <c r="E11" t="s">
        <v>13</v>
      </c>
      <c r="F11">
        <v>345</v>
      </c>
      <c r="G11" s="1">
        <v>0</v>
      </c>
      <c r="H11">
        <v>454</v>
      </c>
      <c r="I11">
        <v>12</v>
      </c>
      <c r="J11">
        <v>56</v>
      </c>
      <c r="L11" s="7" t="str">
        <f t="shared" si="0"/>
        <v>20SAM       345   000004540000012056</v>
      </c>
      <c r="M11" s="8" t="str">
        <f t="shared" si="1"/>
        <v>CATEGORY MUST BE 1 THROUGH 20, 30 OR 45</v>
      </c>
      <c r="O11" t="str">
        <f t="shared" si="2"/>
        <v/>
      </c>
      <c r="P11" s="2" t="str">
        <f t="shared" si="3"/>
        <v/>
      </c>
      <c r="Q11" t="str">
        <f t="shared" si="4"/>
        <v/>
      </c>
      <c r="Z11" s="7"/>
      <c r="AA11" s="11"/>
      <c r="AB11" s="22" t="s">
        <v>62</v>
      </c>
      <c r="AC11" s="22"/>
      <c r="AD11" s="12">
        <f>W3</f>
        <v>94.84</v>
      </c>
      <c r="AE11" s="12"/>
      <c r="AF11" s="12"/>
      <c r="AG11" s="11"/>
      <c r="AH11" s="13"/>
      <c r="AI11" s="14"/>
    </row>
    <row r="12" spans="1:35" x14ac:dyDescent="0.55000000000000004">
      <c r="A12" s="7" t="s">
        <v>40</v>
      </c>
      <c r="B12" s="8" t="str">
        <f t="shared" si="14"/>
        <v>20SAM       456   210006560000045067</v>
      </c>
      <c r="C12" s="11"/>
      <c r="D12" s="1">
        <v>20</v>
      </c>
      <c r="E12" t="s">
        <v>13</v>
      </c>
      <c r="F12">
        <v>456</v>
      </c>
      <c r="G12" s="1">
        <v>21</v>
      </c>
      <c r="H12">
        <v>656</v>
      </c>
      <c r="I12">
        <v>45</v>
      </c>
      <c r="J12">
        <v>67</v>
      </c>
      <c r="L12" s="7" t="str">
        <f t="shared" si="0"/>
        <v>20SAM       456   210006560000045067</v>
      </c>
      <c r="M12" s="8" t="str">
        <f t="shared" si="1"/>
        <v>CATEGORY MUST BE 1 THROUGH 20, 30 OR 45</v>
      </c>
      <c r="O12" t="str">
        <f t="shared" si="2"/>
        <v/>
      </c>
      <c r="P12" s="2" t="str">
        <f t="shared" si="3"/>
        <v/>
      </c>
      <c r="Q12" t="str">
        <f t="shared" si="4"/>
        <v/>
      </c>
      <c r="Z12" s="7"/>
      <c r="AA12" s="11"/>
      <c r="AB12" s="11"/>
      <c r="AC12" s="11"/>
      <c r="AD12" s="12"/>
      <c r="AE12" s="12"/>
      <c r="AF12" s="12"/>
      <c r="AG12" s="11"/>
      <c r="AH12" s="13"/>
      <c r="AI12" s="14"/>
    </row>
    <row r="13" spans="1:35" ht="14.7" thickBot="1" x14ac:dyDescent="0.6">
      <c r="A13" s="7" t="s">
        <v>41</v>
      </c>
      <c r="B13" s="8" t="str">
        <f t="shared" si="14"/>
        <v>20SAM       567   AA0008640000056788</v>
      </c>
      <c r="C13" s="11"/>
      <c r="D13" s="1">
        <v>20</v>
      </c>
      <c r="E13" t="s">
        <v>13</v>
      </c>
      <c r="F13">
        <v>567</v>
      </c>
      <c r="G13" s="1" t="s">
        <v>42</v>
      </c>
      <c r="H13">
        <v>864</v>
      </c>
      <c r="I13">
        <v>56</v>
      </c>
      <c r="J13">
        <v>788</v>
      </c>
      <c r="L13" s="7" t="str">
        <f t="shared" si="0"/>
        <v>20SAM       567   AA0008640000056788</v>
      </c>
      <c r="M13" s="8" t="str">
        <f t="shared" si="1"/>
        <v>CATEGORY MUST BE A NUMBER</v>
      </c>
      <c r="O13" t="str">
        <f t="shared" si="2"/>
        <v/>
      </c>
      <c r="P13" s="2" t="str">
        <f t="shared" si="3"/>
        <v/>
      </c>
      <c r="Q13" t="str">
        <f t="shared" si="4"/>
        <v/>
      </c>
      <c r="Z13" s="9"/>
      <c r="AA13" s="16"/>
      <c r="AB13" s="23" t="s">
        <v>63</v>
      </c>
      <c r="AC13" s="23"/>
      <c r="AD13" s="17" t="str">
        <f>CONCATENATE(X3,"%")</f>
        <v>10%</v>
      </c>
      <c r="AE13" s="18"/>
      <c r="AF13" s="18"/>
      <c r="AG13" s="16"/>
      <c r="AH13" s="19"/>
      <c r="AI13" s="20"/>
    </row>
    <row r="14" spans="1:35" ht="14.7" thickTop="1" x14ac:dyDescent="0.55000000000000004">
      <c r="A14" s="7" t="s">
        <v>43</v>
      </c>
      <c r="B14" s="8" t="str">
        <f t="shared" si="14"/>
        <v>20SAM       678   15AAAAAA0000067089</v>
      </c>
      <c r="C14" s="11"/>
      <c r="D14" s="1">
        <v>20</v>
      </c>
      <c r="E14" t="s">
        <v>13</v>
      </c>
      <c r="F14">
        <v>678</v>
      </c>
      <c r="G14" s="1">
        <v>15</v>
      </c>
      <c r="H14" t="s">
        <v>44</v>
      </c>
      <c r="I14">
        <v>67</v>
      </c>
      <c r="J14">
        <v>89</v>
      </c>
      <c r="L14" s="7" t="str">
        <f t="shared" si="0"/>
        <v>20SAM       678   15AAAAAA0000067089</v>
      </c>
      <c r="M14" s="8" t="str">
        <f t="shared" si="1"/>
        <v>PURCHASE PRICE MUST BE NUMERIC</v>
      </c>
      <c r="O14" t="str">
        <f t="shared" si="2"/>
        <v/>
      </c>
      <c r="P14" s="2" t="str">
        <f t="shared" si="3"/>
        <v/>
      </c>
      <c r="Q14" t="str">
        <f t="shared" si="4"/>
        <v/>
      </c>
    </row>
    <row r="15" spans="1:35" x14ac:dyDescent="0.55000000000000004">
      <c r="A15" s="7" t="s">
        <v>45</v>
      </c>
      <c r="B15" s="8" t="str">
        <f t="shared" si="14"/>
        <v>20SAM       789   150000000000078090</v>
      </c>
      <c r="C15" s="11"/>
      <c r="D15" s="1">
        <v>20</v>
      </c>
      <c r="E15" t="s">
        <v>13</v>
      </c>
      <c r="F15">
        <v>789</v>
      </c>
      <c r="G15" s="1">
        <v>15</v>
      </c>
      <c r="H15">
        <v>0</v>
      </c>
      <c r="I15">
        <v>78</v>
      </c>
      <c r="J15">
        <v>90</v>
      </c>
      <c r="L15" s="7" t="str">
        <f t="shared" si="0"/>
        <v>20SAM       789   150000000000078090</v>
      </c>
      <c r="M15" s="8" t="str">
        <f t="shared" si="1"/>
        <v>PURCHASE PRICE MUST BE GREATER THAN 0</v>
      </c>
      <c r="O15" t="str">
        <f t="shared" si="2"/>
        <v/>
      </c>
      <c r="P15" s="2" t="str">
        <f t="shared" si="3"/>
        <v/>
      </c>
      <c r="Q15" t="str">
        <f t="shared" si="4"/>
        <v/>
      </c>
      <c r="Z15" t="str">
        <f>IF(M15=" ",E15,"")</f>
        <v/>
      </c>
      <c r="AA15" t="str">
        <f>IF(M15=" ",D15,"")</f>
        <v/>
      </c>
      <c r="AB15" t="str">
        <f>IF(M15=" ",G15,"")</f>
        <v/>
      </c>
      <c r="AC15" t="str">
        <f>IF(M15=" ",F15,"")</f>
        <v/>
      </c>
      <c r="AD15" s="3" t="str">
        <f>IF(M15=" ",H15,"")</f>
        <v/>
      </c>
      <c r="AE15" s="3" t="str">
        <f>IF(M15=" ",I15,"")</f>
        <v/>
      </c>
      <c r="AF15" s="3" t="str">
        <f>IF(M15=" ",O15,"")</f>
        <v/>
      </c>
      <c r="AG15" s="4" t="str">
        <f>IF(M15=" ",CONCATENATE(P15,"%"),"")</f>
        <v/>
      </c>
      <c r="AH15" s="2" t="str">
        <f>IF(M15=" ",J15,"")</f>
        <v/>
      </c>
    </row>
    <row r="16" spans="1:35" x14ac:dyDescent="0.55000000000000004">
      <c r="A16" s="7" t="s">
        <v>46</v>
      </c>
      <c r="B16" s="8" t="str">
        <f t="shared" si="14"/>
        <v>20SAM       890   15000765AAAAAAA099</v>
      </c>
      <c r="C16" s="11"/>
      <c r="D16" s="1">
        <v>20</v>
      </c>
      <c r="E16" t="s">
        <v>13</v>
      </c>
      <c r="F16">
        <v>890</v>
      </c>
      <c r="G16" s="1">
        <v>15</v>
      </c>
      <c r="H16">
        <v>765</v>
      </c>
      <c r="I16" t="s">
        <v>64</v>
      </c>
      <c r="J16">
        <v>99</v>
      </c>
      <c r="L16" s="7" t="str">
        <f t="shared" si="0"/>
        <v>20SAM       890   15000765AAAAAAA099</v>
      </c>
      <c r="M16" s="8" t="str">
        <f t="shared" si="1"/>
        <v>SALE PRICE MUST BE NUMERIC</v>
      </c>
      <c r="O16" t="str">
        <f t="shared" si="2"/>
        <v/>
      </c>
      <c r="P16" s="2" t="str">
        <f t="shared" si="3"/>
        <v/>
      </c>
      <c r="Q16" t="str">
        <f t="shared" si="4"/>
        <v/>
      </c>
      <c r="T16" s="2"/>
      <c r="U16" s="2"/>
      <c r="V16" s="2"/>
      <c r="W16" s="2"/>
      <c r="X16" s="2"/>
      <c r="Z16" t="str">
        <f>IF(M16=" ",E16,"")</f>
        <v/>
      </c>
      <c r="AA16" t="str">
        <f>IF(M16=" ",D16,"")</f>
        <v/>
      </c>
      <c r="AB16" t="str">
        <f>IF(M16=" ",G16,"")</f>
        <v/>
      </c>
      <c r="AC16" t="str">
        <f>IF(M16=" ",F16,"")</f>
        <v/>
      </c>
      <c r="AD16" s="3" t="str">
        <f>IF(M16=" ",H16,"")</f>
        <v/>
      </c>
      <c r="AE16" s="3" t="str">
        <f>IF(M16=" ",I16,"")</f>
        <v/>
      </c>
      <c r="AF16" s="3" t="str">
        <f>IF(M16=" ",O16,"")</f>
        <v/>
      </c>
      <c r="AG16" s="4" t="str">
        <f>IF(M16=" ",CONCATENATE(P16,"%"),"")</f>
        <v/>
      </c>
      <c r="AH16" s="2" t="str">
        <f>IF(M16=" ",J16,"")</f>
        <v/>
      </c>
    </row>
    <row r="17" spans="1:34" x14ac:dyDescent="0.55000000000000004">
      <c r="A17" s="7" t="s">
        <v>47</v>
      </c>
      <c r="B17" s="8" t="str">
        <f t="shared" si="14"/>
        <v>20SAM       890   150001220000012000</v>
      </c>
      <c r="C17" s="11"/>
      <c r="D17" s="1">
        <v>20</v>
      </c>
      <c r="E17" t="s">
        <v>13</v>
      </c>
      <c r="F17">
        <v>890</v>
      </c>
      <c r="G17" s="1">
        <v>15</v>
      </c>
      <c r="H17">
        <v>122</v>
      </c>
      <c r="I17">
        <v>12</v>
      </c>
      <c r="J17">
        <v>0</v>
      </c>
      <c r="L17" s="7" t="str">
        <f t="shared" si="0"/>
        <v>20SAM       890   150001220000012000</v>
      </c>
      <c r="M17" s="8" t="str">
        <f t="shared" si="1"/>
        <v>QUANTITY MUST BE GREATER THAN 0</v>
      </c>
      <c r="O17" t="str">
        <f t="shared" si="2"/>
        <v/>
      </c>
      <c r="P17" s="2" t="str">
        <f t="shared" si="3"/>
        <v/>
      </c>
      <c r="Q17" t="str">
        <f t="shared" si="4"/>
        <v/>
      </c>
      <c r="Z17" t="str">
        <f>IF(M17=" ",E17,"")</f>
        <v/>
      </c>
      <c r="AA17" t="str">
        <f>IF(M17=" ",D17,"")</f>
        <v/>
      </c>
      <c r="AB17" t="str">
        <f>IF(M17=" ",G17,"")</f>
        <v/>
      </c>
      <c r="AC17" t="str">
        <f>IF(M17=" ",F17,"")</f>
        <v/>
      </c>
      <c r="AD17" s="3" t="str">
        <f>IF(M17=" ",H17,"")</f>
        <v/>
      </c>
      <c r="AE17" s="3" t="str">
        <f>IF(M17=" ",I17,"")</f>
        <v/>
      </c>
      <c r="AF17" s="3" t="str">
        <f>IF(M17=" ",O17,"")</f>
        <v/>
      </c>
      <c r="AG17" s="4" t="str">
        <f>IF(M17=" ",CONCATENATE(P17,"%"),"")</f>
        <v/>
      </c>
      <c r="AH17" s="2" t="str">
        <f>IF(M17=" ",J17,"")</f>
        <v/>
      </c>
    </row>
    <row r="18" spans="1:34" ht="14.7" thickBot="1" x14ac:dyDescent="0.6">
      <c r="A18" s="9" t="s">
        <v>49</v>
      </c>
      <c r="B18" s="10" t="str">
        <f t="shared" si="14"/>
        <v>20SAM       890   150001220000012AAA</v>
      </c>
      <c r="C18" s="11"/>
      <c r="D18" s="1">
        <v>20</v>
      </c>
      <c r="E18" t="s">
        <v>13</v>
      </c>
      <c r="F18">
        <v>890</v>
      </c>
      <c r="G18" s="1">
        <v>15</v>
      </c>
      <c r="H18">
        <v>122</v>
      </c>
      <c r="I18">
        <v>12</v>
      </c>
      <c r="J18" t="s">
        <v>65</v>
      </c>
      <c r="L18" s="7" t="str">
        <f t="shared" si="0"/>
        <v>20SAM       890   150001220000012AAA</v>
      </c>
      <c r="M18" s="8" t="str">
        <f t="shared" si="1"/>
        <v>QUANTITY MUST BE NUMERIC</v>
      </c>
      <c r="O18" t="str">
        <f t="shared" si="2"/>
        <v/>
      </c>
      <c r="P18" s="2" t="str">
        <f t="shared" si="3"/>
        <v/>
      </c>
      <c r="Q18" t="str">
        <f t="shared" si="4"/>
        <v/>
      </c>
      <c r="Z18" t="str">
        <f>IF(M18=" ",E18,"")</f>
        <v/>
      </c>
      <c r="AA18" t="str">
        <f>IF(M18=" ",D18,"")</f>
        <v/>
      </c>
      <c r="AB18" t="str">
        <f>IF(M18=" ",G18,"")</f>
        <v/>
      </c>
      <c r="AC18" t="str">
        <f>IF(M18=" ",F18,"")</f>
        <v/>
      </c>
      <c r="AD18" s="3" t="str">
        <f>IF(M18=" ",H18,"")</f>
        <v/>
      </c>
      <c r="AE18" s="3" t="str">
        <f>IF(M18=" ",I18,"")</f>
        <v/>
      </c>
      <c r="AF18" s="3" t="str">
        <f>IF(M18=" ",O18,"")</f>
        <v/>
      </c>
      <c r="AG18" s="4" t="str">
        <f>IF(M18=" ",CONCATENATE(P18,"%"),"")</f>
        <v/>
      </c>
      <c r="AH18" s="2" t="str">
        <f>IF(M18=" ",J18,"")</f>
        <v/>
      </c>
    </row>
    <row r="19" spans="1:34" ht="14.7" thickTop="1" x14ac:dyDescent="0.55000000000000004">
      <c r="L19" s="7"/>
      <c r="M19" s="8"/>
    </row>
    <row r="20" spans="1:34" ht="14.7" thickBot="1" x14ac:dyDescent="0.6">
      <c r="L20" s="24" t="s">
        <v>66</v>
      </c>
      <c r="M20" s="25">
        <f>COUNTIF(M3:M18,"&lt;&gt;"&amp;" ")</f>
        <v>11</v>
      </c>
    </row>
    <row r="21" spans="1:34" ht="14.7" thickTop="1" x14ac:dyDescent="0.55000000000000004"/>
  </sheetData>
  <mergeCells count="6">
    <mergeCell ref="AB11:AC11"/>
    <mergeCell ref="AB13:AC13"/>
    <mergeCell ref="D1:J1"/>
    <mergeCell ref="L1:M1"/>
    <mergeCell ref="Z1:AI1"/>
    <mergeCell ref="O1:X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nickh</dc:creator>
  <cp:lastModifiedBy>Nick Houser</cp:lastModifiedBy>
  <dcterms:created xsi:type="dcterms:W3CDTF">2020-01-27T16:38:16Z</dcterms:created>
  <dcterms:modified xsi:type="dcterms:W3CDTF">2020-01-28T14:35:08Z</dcterms:modified>
</cp:coreProperties>
</file>