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rahul/Documents/GitHub/Great_learning_data_science/statistical_method_for_decision_making/notes/PPT's/Chi-square/"/>
    </mc:Choice>
  </mc:AlternateContent>
  <xr:revisionPtr revIDLastSave="0" documentId="13_ncr:1_{EA718792-BB18-AF46-A4B2-FC439C04D1B3}" xr6:coauthVersionLast="36" xr6:coauthVersionMax="36" xr10:uidLastSave="{00000000-0000-0000-0000-000000000000}"/>
  <bookViews>
    <workbookView xWindow="0" yWindow="460" windowWidth="28800" windowHeight="16240" activeTab="2" xr2:uid="{00000000-000D-0000-FFFF-FFFF00000000}"/>
  </bookViews>
  <sheets>
    <sheet name="chisquare 1 way" sheetId="1" r:id="rId1"/>
    <sheet name="chisquare 2 way" sheetId="4" r:id="rId2"/>
    <sheet name="chi_square_2way_eg" sheetId="5" r:id="rId3"/>
    <sheet name="pruint" sheetId="2" r:id="rId4"/>
    <sheet name="mgmt" sheetId="3" r:id="rId5"/>
  </sheets>
  <calcPr calcId="18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5" l="1"/>
  <c r="F17" i="5"/>
  <c r="G16" i="5"/>
  <c r="F16" i="5"/>
  <c r="L15" i="5"/>
  <c r="G15" i="5"/>
  <c r="F15" i="5"/>
  <c r="L14" i="5" a="1"/>
  <c r="L14" i="5" s="1"/>
  <c r="G15" i="4" l="1"/>
  <c r="F15" i="4"/>
  <c r="G14" i="4"/>
  <c r="F14" i="4"/>
  <c r="J13" i="4"/>
  <c r="G13" i="4"/>
  <c r="F13" i="4"/>
  <c r="J12" i="4" a="1"/>
  <c r="J12" i="4" s="1"/>
  <c r="F17" i="3" l="1"/>
  <c r="H5" i="3"/>
  <c r="G5" i="3"/>
  <c r="F5" i="3"/>
  <c r="I5" i="3" s="1"/>
  <c r="H4" i="3"/>
  <c r="G4" i="3"/>
  <c r="F4" i="3"/>
  <c r="I4" i="3" s="1"/>
  <c r="H3" i="3"/>
  <c r="H6" i="3" s="1"/>
  <c r="G3" i="3"/>
  <c r="G6" i="3" s="1"/>
  <c r="F3" i="3"/>
  <c r="G27" i="2"/>
  <c r="I24" i="2"/>
  <c r="H24" i="2"/>
  <c r="G24" i="2"/>
  <c r="I23" i="2"/>
  <c r="H23" i="2"/>
  <c r="G23" i="2"/>
  <c r="I22" i="2"/>
  <c r="H22" i="2"/>
  <c r="G22" i="2"/>
  <c r="I21" i="2"/>
  <c r="H21" i="2"/>
  <c r="G21" i="2"/>
  <c r="G26" i="2" s="1" a="1"/>
  <c r="G26" i="2" s="1"/>
  <c r="I3" i="3" l="1"/>
  <c r="I6" i="3" s="1"/>
  <c r="H12" i="3" s="1"/>
  <c r="F6" i="3"/>
  <c r="G12" i="3" l="1"/>
  <c r="G10" i="3"/>
  <c r="H10" i="3"/>
  <c r="G11" i="3"/>
  <c r="H11" i="3"/>
  <c r="F11" i="3"/>
  <c r="F10" i="3"/>
  <c r="F12" i="3"/>
  <c r="F15" i="3" l="1" a="1"/>
  <c r="F15" i="3" s="1"/>
  <c r="F19" i="3"/>
  <c r="J9" i="5"/>
  <c r="J7" i="5"/>
  <c r="J8" i="5"/>
  <c r="I7" i="5"/>
  <c r="I8" i="5"/>
  <c r="I9" i="5"/>
</calcChain>
</file>

<file path=xl/sharedStrings.xml><?xml version="1.0" encoding="utf-8"?>
<sst xmlns="http://schemas.openxmlformats.org/spreadsheetml/2006/main" count="592" uniqueCount="70">
  <si>
    <t>Vegan</t>
  </si>
  <si>
    <t>Vegetarian</t>
  </si>
  <si>
    <t>Non-Vegetarian</t>
  </si>
  <si>
    <t xml:space="preserve">Jain </t>
  </si>
  <si>
    <t>Foof Type</t>
  </si>
  <si>
    <t>Difference</t>
  </si>
  <si>
    <t>(obs -exp)^2</t>
  </si>
  <si>
    <t>Allocation by Ops manager
(Expected)</t>
  </si>
  <si>
    <t>Actual count
(Observed)</t>
  </si>
  <si>
    <t>(obs -exp)^2 / Expected</t>
  </si>
  <si>
    <t>Chi observed</t>
  </si>
  <si>
    <t>Income</t>
  </si>
  <si>
    <t>Intent</t>
  </si>
  <si>
    <t>Income of the family, define the status</t>
  </si>
  <si>
    <t>H0</t>
  </si>
  <si>
    <t>No</t>
  </si>
  <si>
    <t>LT5K</t>
  </si>
  <si>
    <t>High</t>
  </si>
  <si>
    <t>Ha</t>
  </si>
  <si>
    <t>Yes</t>
  </si>
  <si>
    <t>GT20K</t>
  </si>
  <si>
    <t>Count of Intent</t>
  </si>
  <si>
    <t>Low</t>
  </si>
  <si>
    <t>Moderate</t>
  </si>
  <si>
    <t>Grand Total</t>
  </si>
  <si>
    <t>10K20K</t>
  </si>
  <si>
    <t>5K10K</t>
  </si>
  <si>
    <t>Certain</t>
  </si>
  <si>
    <t>Observed Frequencies</t>
  </si>
  <si>
    <t>None</t>
  </si>
  <si>
    <t>Total</t>
  </si>
  <si>
    <t>Expected Frequencies</t>
  </si>
  <si>
    <t>Chi Sq</t>
  </si>
  <si>
    <t>Chi. Crit</t>
  </si>
  <si>
    <t>Inference : Since Chi square values &gt; chi critical, reject null hypothesis</t>
  </si>
  <si>
    <t>Income of the person define the status as high</t>
  </si>
  <si>
    <t>BACKGROUND</t>
  </si>
  <si>
    <t>PRFERENCE</t>
  </si>
  <si>
    <t>OBSERVED</t>
  </si>
  <si>
    <t>ENGINEERING</t>
  </si>
  <si>
    <t>FINANCE</t>
  </si>
  <si>
    <t>HR</t>
  </si>
  <si>
    <t>MARKETING</t>
  </si>
  <si>
    <t>COMMERCE</t>
  </si>
  <si>
    <t>HUMANITIES</t>
  </si>
  <si>
    <t>EXPECTED</t>
  </si>
  <si>
    <t>CHISQ</t>
  </si>
  <si>
    <t>CHICRIT</t>
  </si>
  <si>
    <t>P VALUE</t>
  </si>
  <si>
    <t xml:space="preserve">Observed </t>
  </si>
  <si>
    <t>Customer Segment</t>
  </si>
  <si>
    <t>Churned</t>
  </si>
  <si>
    <t>Retained</t>
  </si>
  <si>
    <t>S1</t>
  </si>
  <si>
    <t>Chi observed calculation</t>
  </si>
  <si>
    <t>S2</t>
  </si>
  <si>
    <t>S3</t>
  </si>
  <si>
    <t>Expected</t>
  </si>
  <si>
    <t>Chisquare observed</t>
  </si>
  <si>
    <t>Chi critical</t>
  </si>
  <si>
    <t>Failed</t>
  </si>
  <si>
    <t>Pass</t>
  </si>
  <si>
    <t>Bangalore</t>
  </si>
  <si>
    <t>Chennai</t>
  </si>
  <si>
    <t>Mumbai</t>
  </si>
  <si>
    <t>pass and fail value is it same across city</t>
  </si>
  <si>
    <t>pass</t>
  </si>
  <si>
    <t>failed</t>
  </si>
  <si>
    <t>since chennai has double population so ideally double number failed as expected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</si>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</sst>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EF4E8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2" xfId="0" pivotButton="1" applyBorder="1"/>
    <xf numFmtId="0" fontId="0" fillId="0" borderId="3" xfId="0" pivotButton="1" applyBorder="1"/>
    <xf numFmtId="0" fontId="2" fillId="3" borderId="0" xfId="0" applyFont="1" applyFill="1" applyBorder="1" applyAlignment="1">
      <alignment horizontal="left" vertical="center" wrapText="1" readingOrder="1"/>
    </xf>
    <xf numFmtId="0" fontId="2" fillId="3" borderId="12" xfId="0" applyFont="1" applyFill="1" applyBorder="1" applyAlignment="1">
      <alignment horizontal="left" vertical="center" wrapText="1" readingOrder="1"/>
    </xf>
    <xf numFmtId="1" fontId="2" fillId="4" borderId="12" xfId="0" applyNumberFormat="1" applyFont="1" applyFill="1" applyBorder="1" applyAlignment="1">
      <alignment horizontal="left" vertical="center" wrapText="1" readingOrder="1"/>
    </xf>
    <xf numFmtId="2" fontId="1" fillId="0" borderId="1" xfId="0" applyNumberFormat="1" applyFont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2" fillId="4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"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139416</xdr:rowOff>
    </xdr:from>
    <xdr:to>
      <xdr:col>10</xdr:col>
      <xdr:colOff>498762</xdr:colOff>
      <xdr:row>18</xdr:row>
      <xdr:rowOff>17913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19200" y="4311366"/>
          <a:ext cx="8404512" cy="830997"/>
        </a:xfrm>
        <a:prstGeom prst="rect">
          <a:avLst/>
        </a:prstGeom>
      </xdr:spPr>
      <xdr:txBody>
        <a:bodyPr wrap="square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r>
            <a:rPr lang="en-IN" sz="1600">
              <a:latin typeface="Calibri" panose="020F0502020204030204" pitchFamily="34" charset="0"/>
              <a:cs typeface="Calibri" panose="020F0502020204030204" pitchFamily="34" charset="0"/>
            </a:rPr>
            <a:t>Since the chi-square calculated value &gt; critical value, we reject the null hypothesis.</a:t>
          </a:r>
        </a:p>
        <a:p>
          <a:r>
            <a:rPr lang="en-IN" sz="1600" b="1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We conclude that probability distribution of the food preference is not defined in the null hypothesis</a:t>
          </a:r>
        </a:p>
      </xdr:txBody>
    </xdr:sp>
    <xdr:clientData/>
  </xdr:twoCellAnchor>
  <xdr:twoCellAnchor>
    <xdr:from>
      <xdr:col>2</xdr:col>
      <xdr:colOff>4714</xdr:colOff>
      <xdr:row>10</xdr:row>
      <xdr:rowOff>62752</xdr:rowOff>
    </xdr:from>
    <xdr:to>
      <xdr:col>2</xdr:col>
      <xdr:colOff>1298658</xdr:colOff>
      <xdr:row>12</xdr:row>
      <xdr:rowOff>51084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23914" y="3663202"/>
          <a:ext cx="1293944" cy="369332"/>
        </a:xfrm>
        <a:prstGeom prst="rect">
          <a:avLst/>
        </a:prstGeom>
      </xdr:spPr>
      <xdr:txBody>
        <a:bodyPr wrap="square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r>
            <a:rPr lang="en-IN"/>
            <a:t>df = 4 -1 = 3</a:t>
          </a:r>
        </a:p>
      </xdr:txBody>
    </xdr:sp>
    <xdr:clientData/>
  </xdr:twoCellAnchor>
  <xdr:twoCellAnchor editAs="oneCell">
    <xdr:from>
      <xdr:col>4</xdr:col>
      <xdr:colOff>941326</xdr:colOff>
      <xdr:row>8</xdr:row>
      <xdr:rowOff>0</xdr:rowOff>
    </xdr:from>
    <xdr:to>
      <xdr:col>7</xdr:col>
      <xdr:colOff>522226</xdr:colOff>
      <xdr:row>13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3251" y="3219450"/>
          <a:ext cx="2028825" cy="952500"/>
        </a:xfrm>
        <a:prstGeom prst="rect">
          <a:avLst/>
        </a:prstGeom>
      </xdr:spPr>
    </xdr:pic>
    <xdr:clientData/>
  </xdr:twoCellAnchor>
  <xdr:twoCellAnchor>
    <xdr:from>
      <xdr:col>3</xdr:col>
      <xdr:colOff>234528</xdr:colOff>
      <xdr:row>9</xdr:row>
      <xdr:rowOff>114752</xdr:rowOff>
    </xdr:from>
    <xdr:to>
      <xdr:col>5</xdr:col>
      <xdr:colOff>130463</xdr:colOff>
      <xdr:row>12</xdr:row>
      <xdr:rowOff>189583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834853" y="3524702"/>
          <a:ext cx="2220035" cy="646331"/>
        </a:xfrm>
        <a:prstGeom prst="rect">
          <a:avLst/>
        </a:prstGeom>
      </xdr:spPr>
      <xdr:txBody>
        <a:bodyPr wrap="square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r>
            <a:rPr lang="en-IN"/>
            <a:t>&gt; qchisq(.95, df=3)</a:t>
          </a:r>
        </a:p>
        <a:p>
          <a:r>
            <a:rPr lang="en-IN"/>
            <a:t>[1] 7.814728</a:t>
          </a:r>
        </a:p>
      </xdr:txBody>
    </xdr:sp>
    <xdr:clientData/>
  </xdr:twoCellAnchor>
  <xdr:twoCellAnchor>
    <xdr:from>
      <xdr:col>7</xdr:col>
      <xdr:colOff>522226</xdr:colOff>
      <xdr:row>9</xdr:row>
      <xdr:rowOff>114752</xdr:rowOff>
    </xdr:from>
    <xdr:to>
      <xdr:col>8</xdr:col>
      <xdr:colOff>97835</xdr:colOff>
      <xdr:row>11</xdr:row>
      <xdr:rowOff>103084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942076" y="3524702"/>
          <a:ext cx="1061509" cy="369332"/>
        </a:xfrm>
        <a:prstGeom prst="rect">
          <a:avLst/>
        </a:prstGeom>
      </xdr:spPr>
      <xdr:txBody>
        <a:bodyPr wrap="square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r>
            <a:rPr lang="en-IN"/>
            <a:t>7.814728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139700</xdr:colOff>
          <xdr:row>5</xdr:row>
          <xdr:rowOff>63500</xdr:rowOff>
        </xdr:from>
        <xdr:to>
          <xdr:col>9</xdr:col>
          <xdr:colOff>50800</xdr:colOff>
          <xdr:row>8</xdr:row>
          <xdr:rowOff>152400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85725</xdr:colOff>
      <xdr:row>13</xdr:row>
      <xdr:rowOff>114299</xdr:rowOff>
    </xdr:from>
    <xdr:to>
      <xdr:col>11</xdr:col>
      <xdr:colOff>438150</xdr:colOff>
      <xdr:row>18</xdr:row>
      <xdr:rowOff>60142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981950" y="3657599"/>
          <a:ext cx="2828925" cy="103169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200"/>
            <a:t>degrees of freedom </a:t>
          </a:r>
          <a:br>
            <a:rPr lang="en-IN" sz="1200"/>
          </a:br>
          <a:r>
            <a:rPr lang="en-IN" sz="1200"/>
            <a:t>=  (r -1 ) * (c - 1) </a:t>
          </a:r>
        </a:p>
        <a:p>
          <a:r>
            <a:rPr lang="en-IN" sz="1200"/>
            <a:t>=  (3- 1) ( 2 - 1)  = 2</a:t>
          </a:r>
        </a:p>
        <a:p>
          <a:r>
            <a:rPr lang="en-IN" sz="1200"/>
            <a:t>&gt;  qchisq(.95, df=2)</a:t>
          </a:r>
        </a:p>
        <a:p>
          <a:r>
            <a:rPr lang="en-IN" sz="1200"/>
            <a:t>[1] 5.991465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15</xdr:col>
      <xdr:colOff>315746</xdr:colOff>
      <xdr:row>22</xdr:row>
      <xdr:rowOff>74831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438400" y="4133850"/>
          <a:ext cx="10688471" cy="646331"/>
        </a:xfrm>
        <a:prstGeom prst="rect">
          <a:avLst/>
        </a:prstGeom>
      </xdr:spPr>
      <xdr:txBody>
        <a:bodyPr wrap="square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r>
            <a:rPr lang="en-IN" b="1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Since the chi-square calculated value (2) &lt; critical value of 5.99, we reject the null hypothesis.</a:t>
          </a:r>
        </a:p>
        <a:p>
          <a:r>
            <a:rPr lang="en-IN" b="1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We conclude that customer segment and customer churn are not independent.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139700</xdr:colOff>
          <xdr:row>7</xdr:row>
          <xdr:rowOff>63500</xdr:rowOff>
        </xdr:from>
        <xdr:to>
          <xdr:col>11</xdr:col>
          <xdr:colOff>660400</xdr:colOff>
          <xdr:row>10</xdr:row>
          <xdr:rowOff>152400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10</xdr:col>
      <xdr:colOff>85725</xdr:colOff>
      <xdr:row>15</xdr:row>
      <xdr:rowOff>114299</xdr:rowOff>
    </xdr:from>
    <xdr:to>
      <xdr:col>13</xdr:col>
      <xdr:colOff>438150</xdr:colOff>
      <xdr:row>20</xdr:row>
      <xdr:rowOff>60142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001125" y="2882899"/>
          <a:ext cx="3133725" cy="96184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200"/>
            <a:t>degrees of freedom </a:t>
          </a:r>
          <a:br>
            <a:rPr lang="en-IN" sz="1200"/>
          </a:br>
          <a:r>
            <a:rPr lang="en-IN" sz="1200"/>
            <a:t>=  (r -1 ) * (c - 1) </a:t>
          </a:r>
        </a:p>
        <a:p>
          <a:r>
            <a:rPr lang="en-IN" sz="1200"/>
            <a:t>=  (3- 1) ( 2 - 1)  = 2</a:t>
          </a:r>
        </a:p>
        <a:p>
          <a:r>
            <a:rPr lang="en-IN" sz="1200"/>
            <a:t>&gt;  qchisq(.95, df=2)</a:t>
          </a:r>
        </a:p>
        <a:p>
          <a:r>
            <a:rPr lang="en-IN" sz="1200"/>
            <a:t>[1] 5.991465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17</xdr:col>
      <xdr:colOff>315746</xdr:colOff>
      <xdr:row>24</xdr:row>
      <xdr:rowOff>74831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692400" y="3975100"/>
          <a:ext cx="12012446" cy="646331"/>
        </a:xfrm>
        <a:prstGeom prst="rect">
          <a:avLst/>
        </a:prstGeom>
      </xdr:spPr>
      <xdr:txBody>
        <a:bodyPr wrap="square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r>
            <a:rPr lang="en-IN" b="1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Since the chi-square calculated value (2) &lt; critical value of 5.99, we reject the null hypothesis.</a:t>
          </a:r>
        </a:p>
        <a:p>
          <a:r>
            <a:rPr lang="en-IN" b="1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We conclude that customer segment and customer churn are not independent.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657225</xdr:colOff>
      <xdr:row>6</xdr:row>
      <xdr:rowOff>28575</xdr:rowOff>
    </xdr:from>
    <xdr:ext cx="2939844" cy="1986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029450" y="1171575"/>
          <a:ext cx="2939844" cy="1986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/>
            <a:t>Steps:</a:t>
          </a:r>
        </a:p>
        <a:p>
          <a:r>
            <a:rPr lang="en-US" sz="1100"/>
            <a:t>1. </a:t>
          </a:r>
          <a:r>
            <a:rPr lang="en-US" sz="1100" baseline="0"/>
            <a:t>Pivot the data.</a:t>
          </a:r>
        </a:p>
        <a:p>
          <a:r>
            <a:rPr lang="en-US" sz="1100" baseline="0"/>
            <a:t>2. Note Low frequency columns and combine.</a:t>
          </a:r>
        </a:p>
        <a:p>
          <a:r>
            <a:rPr lang="en-US" sz="1100" baseline="0"/>
            <a:t>3. Combine None and Low as Low.</a:t>
          </a:r>
        </a:p>
        <a:p>
          <a:r>
            <a:rPr lang="en-US" sz="1100" baseline="0"/>
            <a:t>4. Combine Certain and High as High.</a:t>
          </a:r>
        </a:p>
        <a:p>
          <a:r>
            <a:rPr lang="en-US" sz="1100" baseline="0"/>
            <a:t>5. Copy and paste observed freq cells</a:t>
          </a:r>
        </a:p>
        <a:p>
          <a:r>
            <a:rPr lang="en-US" sz="1100" baseline="0"/>
            <a:t>6. Calculate expected frequencies</a:t>
          </a:r>
        </a:p>
        <a:p>
          <a:r>
            <a:rPr lang="en-US" sz="1100" baseline="0"/>
            <a:t>7. Calculate Chi. Square. see formula in  cell G26</a:t>
          </a:r>
        </a:p>
        <a:p>
          <a:r>
            <a:rPr lang="en-US" sz="1100" baseline="0"/>
            <a:t>8. Alpha = 0.05, DF = (r-1)*(c-1) = 6</a:t>
          </a:r>
        </a:p>
        <a:p>
          <a:r>
            <a:rPr lang="en-US" sz="1100" baseline="0"/>
            <a:t>9. Calculate Chiinv(0.05,6). Formula in cell G27</a:t>
          </a:r>
        </a:p>
        <a:p>
          <a:r>
            <a:rPr lang="en-US" sz="1100" baseline="0"/>
            <a:t>10. Reject H</a:t>
          </a:r>
          <a:r>
            <a:rPr lang="en-US" sz="1100" baseline="-25000"/>
            <a:t>0 </a:t>
          </a:r>
          <a:r>
            <a:rPr lang="en-US" sz="1100" baseline="0"/>
            <a:t>since ChiSq &gt; ChiCrit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127000</xdr:colOff>
          <xdr:row>11</xdr:row>
          <xdr:rowOff>0</xdr:rowOff>
        </xdr:from>
        <xdr:to>
          <xdr:col>14</xdr:col>
          <xdr:colOff>711200</xdr:colOff>
          <xdr:row>11</xdr:row>
          <xdr:rowOff>0</xdr:rowOff>
        </xdr:to>
        <xdr:sp macro="" textlink="">
          <xdr:nvSpPr>
            <xdr:cNvPr id="2049" name="Object 4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28574</xdr:colOff>
      <xdr:row>1</xdr:row>
      <xdr:rowOff>19050</xdr:rowOff>
    </xdr:from>
    <xdr:ext cx="3505201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038974" y="209550"/>
          <a:ext cx="3505201" cy="16423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u="sng"/>
            <a:t>Steps:</a:t>
          </a:r>
        </a:p>
        <a:p>
          <a:r>
            <a:rPr lang="en-US" sz="1100"/>
            <a:t>1. </a:t>
          </a:r>
          <a:r>
            <a:rPr lang="en-US" sz="1100" baseline="0"/>
            <a:t>Calculate observed freq. Ref. cell G3 for formula.</a:t>
          </a:r>
        </a:p>
        <a:p>
          <a:r>
            <a:rPr lang="en-US" sz="1100" baseline="0"/>
            <a:t>2. Note low frequency columns and combine, if needed.</a:t>
          </a:r>
        </a:p>
        <a:p>
          <a:r>
            <a:rPr lang="en-US" sz="1100" baseline="0"/>
            <a:t>3. Calculate expected frequencies. Ref. formula in G10.</a:t>
          </a:r>
        </a:p>
        <a:p>
          <a:r>
            <a:rPr lang="en-US" sz="1100" baseline="0"/>
            <a:t>4. Calculate Chi. Square. See formula in  cell G15</a:t>
          </a:r>
        </a:p>
        <a:p>
          <a:r>
            <a:rPr lang="en-US" sz="1100" baseline="0"/>
            <a:t>5. Alpha = 0.05, DF = (r-1)*(c-1) = 4</a:t>
          </a:r>
        </a:p>
        <a:p>
          <a:r>
            <a:rPr lang="en-US" sz="1100" baseline="0"/>
            <a:t>6. Calculate ChiCrit = Chiinv(0.05,4). Cell G17.</a:t>
          </a:r>
        </a:p>
        <a:p>
          <a:r>
            <a:rPr lang="en-US" sz="1100" baseline="0"/>
            <a:t>7. Can not reject H</a:t>
          </a:r>
          <a:r>
            <a:rPr lang="en-US" sz="1100" baseline="-25000"/>
            <a:t>0 </a:t>
          </a:r>
          <a:r>
            <a:rPr lang="en-US" sz="1100" baseline="0"/>
            <a:t>since ChiSq &lt; ChiCrit.</a:t>
          </a:r>
        </a:p>
        <a:p>
          <a:r>
            <a:rPr lang="en-US" sz="1100" baseline="0"/>
            <a:t>8. Also p-value &gt; 0.05. Ref. cell G19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user/Desktop/Statistics/6.Chisquare/CHISQ%20EXERCISE%20SOLUTION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3027.254017245374" createdVersion="1" refreshedVersion="4" recordCount="150" upgradeOnRefresh="1" xr:uid="{00000000-000A-0000-FFFF-FFFF0B000000}">
  <cacheSource type="worksheet">
    <worksheetSource ref="A1:B151" sheet="PURINT" r:id="rId2"/>
  </cacheSource>
  <cacheFields count="3">
    <cacheField name="Income" numFmtId="0">
      <sharedItems count="4">
        <s v="LT5K"/>
        <s v="GT20K"/>
        <s v="10K20K"/>
        <s v="5K10K"/>
      </sharedItems>
    </cacheField>
    <cacheField name="Intent" numFmtId="0">
      <sharedItems count="5">
        <s v="High"/>
        <s v="Low"/>
        <s v="Certain"/>
        <s v="Moderate"/>
        <s v="None"/>
      </sharedItems>
      <fieldGroup par="2"/>
    </cacheField>
    <cacheField name="Intent2" numFmtId="0" databaseField="0">
      <fieldGroup base="1">
        <discretePr count="5">
          <x v="2"/>
          <x v="1"/>
          <x v="2"/>
          <x v="0"/>
          <x v="1"/>
        </discretePr>
        <groupItems count="3">
          <s v="Moderate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x v="0"/>
    <x v="0"/>
  </r>
  <r>
    <x v="1"/>
    <x v="0"/>
  </r>
  <r>
    <x v="0"/>
    <x v="1"/>
  </r>
  <r>
    <x v="0"/>
    <x v="1"/>
  </r>
  <r>
    <x v="2"/>
    <x v="1"/>
  </r>
  <r>
    <x v="2"/>
    <x v="0"/>
  </r>
  <r>
    <x v="0"/>
    <x v="2"/>
  </r>
  <r>
    <x v="1"/>
    <x v="1"/>
  </r>
  <r>
    <x v="3"/>
    <x v="2"/>
  </r>
  <r>
    <x v="2"/>
    <x v="0"/>
  </r>
  <r>
    <x v="0"/>
    <x v="3"/>
  </r>
  <r>
    <x v="0"/>
    <x v="4"/>
  </r>
  <r>
    <x v="3"/>
    <x v="4"/>
  </r>
  <r>
    <x v="1"/>
    <x v="0"/>
  </r>
  <r>
    <x v="0"/>
    <x v="4"/>
  </r>
  <r>
    <x v="2"/>
    <x v="1"/>
  </r>
  <r>
    <x v="1"/>
    <x v="3"/>
  </r>
  <r>
    <x v="3"/>
    <x v="0"/>
  </r>
  <r>
    <x v="0"/>
    <x v="3"/>
  </r>
  <r>
    <x v="3"/>
    <x v="4"/>
  </r>
  <r>
    <x v="0"/>
    <x v="1"/>
  </r>
  <r>
    <x v="1"/>
    <x v="2"/>
  </r>
  <r>
    <x v="1"/>
    <x v="3"/>
  </r>
  <r>
    <x v="3"/>
    <x v="1"/>
  </r>
  <r>
    <x v="2"/>
    <x v="0"/>
  </r>
  <r>
    <x v="1"/>
    <x v="3"/>
  </r>
  <r>
    <x v="2"/>
    <x v="1"/>
  </r>
  <r>
    <x v="1"/>
    <x v="0"/>
  </r>
  <r>
    <x v="2"/>
    <x v="3"/>
  </r>
  <r>
    <x v="0"/>
    <x v="1"/>
  </r>
  <r>
    <x v="3"/>
    <x v="0"/>
  </r>
  <r>
    <x v="1"/>
    <x v="0"/>
  </r>
  <r>
    <x v="3"/>
    <x v="0"/>
  </r>
  <r>
    <x v="3"/>
    <x v="2"/>
  </r>
  <r>
    <x v="1"/>
    <x v="2"/>
  </r>
  <r>
    <x v="2"/>
    <x v="3"/>
  </r>
  <r>
    <x v="1"/>
    <x v="1"/>
  </r>
  <r>
    <x v="2"/>
    <x v="0"/>
  </r>
  <r>
    <x v="3"/>
    <x v="3"/>
  </r>
  <r>
    <x v="2"/>
    <x v="4"/>
  </r>
  <r>
    <x v="2"/>
    <x v="0"/>
  </r>
  <r>
    <x v="3"/>
    <x v="1"/>
  </r>
  <r>
    <x v="2"/>
    <x v="3"/>
  </r>
  <r>
    <x v="2"/>
    <x v="2"/>
  </r>
  <r>
    <x v="2"/>
    <x v="3"/>
  </r>
  <r>
    <x v="1"/>
    <x v="3"/>
  </r>
  <r>
    <x v="3"/>
    <x v="1"/>
  </r>
  <r>
    <x v="3"/>
    <x v="3"/>
  </r>
  <r>
    <x v="3"/>
    <x v="3"/>
  </r>
  <r>
    <x v="2"/>
    <x v="1"/>
  </r>
  <r>
    <x v="0"/>
    <x v="3"/>
  </r>
  <r>
    <x v="0"/>
    <x v="0"/>
  </r>
  <r>
    <x v="0"/>
    <x v="4"/>
  </r>
  <r>
    <x v="2"/>
    <x v="2"/>
  </r>
  <r>
    <x v="2"/>
    <x v="0"/>
  </r>
  <r>
    <x v="3"/>
    <x v="3"/>
  </r>
  <r>
    <x v="3"/>
    <x v="3"/>
  </r>
  <r>
    <x v="0"/>
    <x v="4"/>
  </r>
  <r>
    <x v="2"/>
    <x v="0"/>
  </r>
  <r>
    <x v="3"/>
    <x v="3"/>
  </r>
  <r>
    <x v="3"/>
    <x v="4"/>
  </r>
  <r>
    <x v="2"/>
    <x v="4"/>
  </r>
  <r>
    <x v="0"/>
    <x v="4"/>
  </r>
  <r>
    <x v="0"/>
    <x v="4"/>
  </r>
  <r>
    <x v="0"/>
    <x v="3"/>
  </r>
  <r>
    <x v="1"/>
    <x v="1"/>
  </r>
  <r>
    <x v="2"/>
    <x v="0"/>
  </r>
  <r>
    <x v="3"/>
    <x v="1"/>
  </r>
  <r>
    <x v="2"/>
    <x v="4"/>
  </r>
  <r>
    <x v="3"/>
    <x v="0"/>
  </r>
  <r>
    <x v="0"/>
    <x v="0"/>
  </r>
  <r>
    <x v="0"/>
    <x v="2"/>
  </r>
  <r>
    <x v="0"/>
    <x v="4"/>
  </r>
  <r>
    <x v="1"/>
    <x v="3"/>
  </r>
  <r>
    <x v="1"/>
    <x v="3"/>
  </r>
  <r>
    <x v="3"/>
    <x v="1"/>
  </r>
  <r>
    <x v="0"/>
    <x v="4"/>
  </r>
  <r>
    <x v="1"/>
    <x v="0"/>
  </r>
  <r>
    <x v="2"/>
    <x v="3"/>
  </r>
  <r>
    <x v="1"/>
    <x v="2"/>
  </r>
  <r>
    <x v="2"/>
    <x v="0"/>
  </r>
  <r>
    <x v="1"/>
    <x v="0"/>
  </r>
  <r>
    <x v="3"/>
    <x v="0"/>
  </r>
  <r>
    <x v="3"/>
    <x v="3"/>
  </r>
  <r>
    <x v="2"/>
    <x v="3"/>
  </r>
  <r>
    <x v="0"/>
    <x v="1"/>
  </r>
  <r>
    <x v="0"/>
    <x v="1"/>
  </r>
  <r>
    <x v="3"/>
    <x v="4"/>
  </r>
  <r>
    <x v="1"/>
    <x v="1"/>
  </r>
  <r>
    <x v="3"/>
    <x v="1"/>
  </r>
  <r>
    <x v="3"/>
    <x v="0"/>
  </r>
  <r>
    <x v="1"/>
    <x v="2"/>
  </r>
  <r>
    <x v="3"/>
    <x v="1"/>
  </r>
  <r>
    <x v="1"/>
    <x v="2"/>
  </r>
  <r>
    <x v="3"/>
    <x v="3"/>
  </r>
  <r>
    <x v="0"/>
    <x v="3"/>
  </r>
  <r>
    <x v="0"/>
    <x v="0"/>
  </r>
  <r>
    <x v="3"/>
    <x v="4"/>
  </r>
  <r>
    <x v="2"/>
    <x v="0"/>
  </r>
  <r>
    <x v="1"/>
    <x v="0"/>
  </r>
  <r>
    <x v="1"/>
    <x v="0"/>
  </r>
  <r>
    <x v="2"/>
    <x v="0"/>
  </r>
  <r>
    <x v="3"/>
    <x v="1"/>
  </r>
  <r>
    <x v="2"/>
    <x v="3"/>
  </r>
  <r>
    <x v="1"/>
    <x v="2"/>
  </r>
  <r>
    <x v="0"/>
    <x v="4"/>
  </r>
  <r>
    <x v="2"/>
    <x v="3"/>
  </r>
  <r>
    <x v="0"/>
    <x v="1"/>
  </r>
  <r>
    <x v="2"/>
    <x v="3"/>
  </r>
  <r>
    <x v="1"/>
    <x v="0"/>
  </r>
  <r>
    <x v="0"/>
    <x v="1"/>
  </r>
  <r>
    <x v="3"/>
    <x v="3"/>
  </r>
  <r>
    <x v="2"/>
    <x v="0"/>
  </r>
  <r>
    <x v="0"/>
    <x v="4"/>
  </r>
  <r>
    <x v="2"/>
    <x v="1"/>
  </r>
  <r>
    <x v="1"/>
    <x v="0"/>
  </r>
  <r>
    <x v="3"/>
    <x v="3"/>
  </r>
  <r>
    <x v="1"/>
    <x v="2"/>
  </r>
  <r>
    <x v="2"/>
    <x v="4"/>
  </r>
  <r>
    <x v="3"/>
    <x v="4"/>
  </r>
  <r>
    <x v="3"/>
    <x v="1"/>
  </r>
  <r>
    <x v="0"/>
    <x v="4"/>
  </r>
  <r>
    <x v="3"/>
    <x v="1"/>
  </r>
  <r>
    <x v="1"/>
    <x v="3"/>
  </r>
  <r>
    <x v="0"/>
    <x v="1"/>
  </r>
  <r>
    <x v="3"/>
    <x v="4"/>
  </r>
  <r>
    <x v="0"/>
    <x v="3"/>
  </r>
  <r>
    <x v="2"/>
    <x v="3"/>
  </r>
  <r>
    <x v="2"/>
    <x v="4"/>
  </r>
  <r>
    <x v="2"/>
    <x v="3"/>
  </r>
  <r>
    <x v="1"/>
    <x v="4"/>
  </r>
  <r>
    <x v="1"/>
    <x v="4"/>
  </r>
  <r>
    <x v="1"/>
    <x v="4"/>
  </r>
  <r>
    <x v="1"/>
    <x v="2"/>
  </r>
  <r>
    <x v="2"/>
    <x v="1"/>
  </r>
  <r>
    <x v="0"/>
    <x v="3"/>
  </r>
  <r>
    <x v="2"/>
    <x v="3"/>
  </r>
  <r>
    <x v="3"/>
    <x v="1"/>
  </r>
  <r>
    <x v="0"/>
    <x v="0"/>
  </r>
  <r>
    <x v="2"/>
    <x v="3"/>
  </r>
  <r>
    <x v="3"/>
    <x v="3"/>
  </r>
  <r>
    <x v="2"/>
    <x v="1"/>
  </r>
  <r>
    <x v="1"/>
    <x v="3"/>
  </r>
  <r>
    <x v="1"/>
    <x v="2"/>
  </r>
  <r>
    <x v="1"/>
    <x v="2"/>
  </r>
  <r>
    <x v="1"/>
    <x v="0"/>
  </r>
  <r>
    <x v="2"/>
    <x v="2"/>
  </r>
  <r>
    <x v="0"/>
    <x v="0"/>
  </r>
  <r>
    <x v="1"/>
    <x v="0"/>
  </r>
  <r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1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showHeaders="0" compact="0" compactData="0" gridDropZones="1">
  <location ref="F3:J10" firstHeaderRow="1" firstDataRow="3" firstDataCol="1"/>
  <pivotFields count="3">
    <pivotField axis="axisRow" compact="0" outline="0" subtotalTop="0" showAll="0" includeNewItemsInFilter="1">
      <items count="5">
        <item x="2"/>
        <item x="3"/>
        <item x="1"/>
        <item x="0"/>
        <item t="default"/>
      </items>
    </pivotField>
    <pivotField axis="axisCol" dataField="1" compact="0" outline="0" subtotalTop="0" showAll="0" includeNewItemsInFilter="1">
      <items count="6">
        <item x="2"/>
        <item x="0"/>
        <item x="3"/>
        <item x="1"/>
        <item x="4"/>
        <item t="default"/>
      </items>
    </pivotField>
    <pivotField axis="axisCol" compact="0" outline="0" subtotalTop="0" showAll="0" includeNewItemsInFilter="1" defaultSubtotal="0">
      <items count="3">
        <item n="High" sd="0" x="2"/>
        <item sd="0" x="0"/>
        <item n="Low" sd="0" x="1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1"/>
  </colFields>
  <colItems count="4">
    <i>
      <x/>
    </i>
    <i>
      <x v="1"/>
    </i>
    <i>
      <x v="2"/>
    </i>
    <i t="grand">
      <x/>
    </i>
  </colItems>
  <dataFields count="1">
    <dataField name="Count of Intent" fld="1" subtotal="count" baseField="0" baseItem="0"/>
  </dataFields>
  <formats count="1"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image" Target="../media/image2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7"/>
  <sheetViews>
    <sheetView workbookViewId="0">
      <selection activeCell="I7" sqref="I7"/>
    </sheetView>
  </sheetViews>
  <sheetFormatPr baseColWidth="10" defaultColWidth="8.83203125" defaultRowHeight="15" x14ac:dyDescent="0.2"/>
  <cols>
    <col min="3" max="3" width="20.6640625" customWidth="1"/>
    <col min="4" max="4" width="20.5" customWidth="1"/>
    <col min="5" max="5" width="14.33203125" customWidth="1"/>
    <col min="6" max="6" width="10.5" bestFit="1" customWidth="1"/>
    <col min="7" max="7" width="12" bestFit="1" customWidth="1"/>
    <col min="8" max="8" width="22.33203125" bestFit="1" customWidth="1"/>
  </cols>
  <sheetData>
    <row r="2" spans="3:8" ht="48" x14ac:dyDescent="0.2">
      <c r="C2" s="3" t="s">
        <v>4</v>
      </c>
      <c r="D2" s="4" t="s">
        <v>8</v>
      </c>
      <c r="E2" s="4" t="s">
        <v>7</v>
      </c>
      <c r="F2" s="3" t="s">
        <v>5</v>
      </c>
      <c r="G2" s="3" t="s">
        <v>6</v>
      </c>
      <c r="H2" s="3" t="s">
        <v>9</v>
      </c>
    </row>
    <row r="3" spans="3:8" x14ac:dyDescent="0.2">
      <c r="C3" s="2" t="s">
        <v>0</v>
      </c>
      <c r="D3" s="5">
        <v>190</v>
      </c>
      <c r="E3" s="5">
        <v>150</v>
      </c>
      <c r="F3" s="5">
        <v>40</v>
      </c>
      <c r="G3" s="5">
        <v>1600</v>
      </c>
      <c r="H3" s="5">
        <v>10.67</v>
      </c>
    </row>
    <row r="4" spans="3:8" ht="54" customHeight="1" x14ac:dyDescent="0.2">
      <c r="C4" s="2" t="s">
        <v>1</v>
      </c>
      <c r="D4" s="5">
        <v>185</v>
      </c>
      <c r="E4" s="5">
        <v>225</v>
      </c>
      <c r="F4" s="5">
        <v>-40</v>
      </c>
      <c r="G4" s="5">
        <v>1600</v>
      </c>
      <c r="H4" s="5">
        <v>7.11</v>
      </c>
    </row>
    <row r="5" spans="3:8" ht="79.5" customHeight="1" x14ac:dyDescent="0.2">
      <c r="C5" s="2" t="s">
        <v>2</v>
      </c>
      <c r="D5" s="5">
        <v>90</v>
      </c>
      <c r="E5" s="5">
        <v>100</v>
      </c>
      <c r="F5" s="5">
        <v>-10</v>
      </c>
      <c r="G5" s="5">
        <v>100</v>
      </c>
      <c r="H5" s="5">
        <v>1</v>
      </c>
    </row>
    <row r="6" spans="3:8" x14ac:dyDescent="0.2">
      <c r="C6" s="2" t="s">
        <v>3</v>
      </c>
      <c r="D6" s="5">
        <v>35</v>
      </c>
      <c r="E6" s="5">
        <v>25</v>
      </c>
      <c r="F6" s="5">
        <v>10</v>
      </c>
      <c r="G6" s="5">
        <v>100</v>
      </c>
      <c r="H6" s="5">
        <v>4</v>
      </c>
    </row>
    <row r="7" spans="3:8" x14ac:dyDescent="0.2">
      <c r="C7" s="1"/>
      <c r="D7" s="5"/>
      <c r="E7" s="5"/>
      <c r="F7" s="5"/>
      <c r="G7" s="5" t="s">
        <v>10</v>
      </c>
      <c r="H7" s="2">
        <v>22.78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J26"/>
  <sheetViews>
    <sheetView workbookViewId="0">
      <selection activeCell="D2" sqref="D2:P31"/>
    </sheetView>
  </sheetViews>
  <sheetFormatPr baseColWidth="10" defaultColWidth="8.83203125" defaultRowHeight="15" x14ac:dyDescent="0.2"/>
  <cols>
    <col min="5" max="5" width="23.33203125" customWidth="1"/>
    <col min="6" max="6" width="31.33203125" bestFit="1" customWidth="1"/>
    <col min="7" max="7" width="18.1640625" customWidth="1"/>
    <col min="9" max="9" width="18.83203125" bestFit="1" customWidth="1"/>
  </cols>
  <sheetData>
    <row r="3" spans="5:10" ht="18" thickBot="1" x14ac:dyDescent="0.25">
      <c r="E3" s="25" t="s">
        <v>49</v>
      </c>
    </row>
    <row r="4" spans="5:10" ht="18" thickBot="1" x14ac:dyDescent="0.25">
      <c r="E4" s="26" t="s">
        <v>50</v>
      </c>
      <c r="F4" s="26" t="s">
        <v>51</v>
      </c>
      <c r="G4" s="26" t="s">
        <v>52</v>
      </c>
      <c r="H4" s="26" t="s">
        <v>30</v>
      </c>
    </row>
    <row r="5" spans="5:10" ht="18" thickBot="1" x14ac:dyDescent="0.25">
      <c r="E5" s="26" t="s">
        <v>53</v>
      </c>
      <c r="F5" s="27">
        <v>15</v>
      </c>
      <c r="G5" s="27">
        <v>142</v>
      </c>
      <c r="H5" s="27">
        <v>157</v>
      </c>
      <c r="I5" t="s">
        <v>54</v>
      </c>
    </row>
    <row r="6" spans="5:10" ht="18" thickBot="1" x14ac:dyDescent="0.25">
      <c r="E6" s="26" t="s">
        <v>55</v>
      </c>
      <c r="F6" s="27">
        <v>24</v>
      </c>
      <c r="G6" s="27">
        <v>400</v>
      </c>
      <c r="H6" s="27">
        <v>424</v>
      </c>
    </row>
    <row r="7" spans="5:10" ht="18" thickBot="1" x14ac:dyDescent="0.25">
      <c r="E7" s="26" t="s">
        <v>56</v>
      </c>
      <c r="F7" s="27">
        <v>30</v>
      </c>
      <c r="G7" s="27">
        <v>389</v>
      </c>
      <c r="H7" s="27">
        <v>419</v>
      </c>
    </row>
    <row r="8" spans="5:10" ht="18" thickBot="1" x14ac:dyDescent="0.25">
      <c r="E8" s="26" t="s">
        <v>30</v>
      </c>
      <c r="F8" s="27">
        <v>69</v>
      </c>
      <c r="G8" s="27">
        <v>931</v>
      </c>
      <c r="H8" s="27">
        <v>1000</v>
      </c>
    </row>
    <row r="11" spans="5:10" ht="17" x14ac:dyDescent="0.2">
      <c r="E11" s="25" t="s">
        <v>57</v>
      </c>
    </row>
    <row r="12" spans="5:10" ht="16" thickBot="1" x14ac:dyDescent="0.25">
      <c r="I12" s="1" t="s">
        <v>58</v>
      </c>
      <c r="J12" s="28">
        <f t="array" ref="J12">SUM((F5:G7-F13:G15)^2/F13:G15)</f>
        <v>2.7799770470878689</v>
      </c>
    </row>
    <row r="13" spans="5:10" ht="17" thickBot="1" x14ac:dyDescent="0.25">
      <c r="F13" s="27">
        <f t="shared" ref="F13:G15" si="0">F$8*$H5 / $H$8</f>
        <v>10.833</v>
      </c>
      <c r="G13" s="27">
        <f t="shared" si="0"/>
        <v>146.167</v>
      </c>
      <c r="I13" s="1" t="s">
        <v>59</v>
      </c>
      <c r="J13" s="1">
        <f>CHIINV(0.05,2)</f>
        <v>5.9914645471079817</v>
      </c>
    </row>
    <row r="14" spans="5:10" ht="17" thickBot="1" x14ac:dyDescent="0.25">
      <c r="F14" s="27">
        <f t="shared" si="0"/>
        <v>29.256</v>
      </c>
      <c r="G14" s="27">
        <f t="shared" si="0"/>
        <v>394.74400000000003</v>
      </c>
      <c r="I14" s="6"/>
      <c r="J14" s="6"/>
    </row>
    <row r="15" spans="5:10" ht="17" thickBot="1" x14ac:dyDescent="0.25">
      <c r="F15" s="27">
        <f t="shared" si="0"/>
        <v>28.911000000000001</v>
      </c>
      <c r="G15" s="27">
        <f t="shared" si="0"/>
        <v>390.089</v>
      </c>
    </row>
    <row r="17" spans="5:7" ht="16" x14ac:dyDescent="0.2">
      <c r="E17" s="25"/>
    </row>
    <row r="18" spans="5:7" x14ac:dyDescent="0.2">
      <c r="F18" s="29"/>
      <c r="G18" s="29"/>
    </row>
    <row r="19" spans="5:7" x14ac:dyDescent="0.2">
      <c r="F19" s="29"/>
      <c r="G19" s="29"/>
    </row>
    <row r="20" spans="5:7" x14ac:dyDescent="0.2">
      <c r="F20" s="29"/>
      <c r="G20" s="29"/>
    </row>
    <row r="24" spans="5:7" x14ac:dyDescent="0.2">
      <c r="F24" s="29"/>
      <c r="G24" s="29"/>
    </row>
    <row r="25" spans="5:7" x14ac:dyDescent="0.2">
      <c r="F25" s="29"/>
      <c r="G25" s="29"/>
    </row>
    <row r="26" spans="5:7" x14ac:dyDescent="0.2">
      <c r="F26" s="29"/>
      <c r="G26" s="29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>
              <from>
                <xdr:col>8</xdr:col>
                <xdr:colOff>139700</xdr:colOff>
                <xdr:row>5</xdr:row>
                <xdr:rowOff>63500</xdr:rowOff>
              </from>
              <to>
                <xdr:col>9</xdr:col>
                <xdr:colOff>50800</xdr:colOff>
                <xdr:row>8</xdr:row>
                <xdr:rowOff>152400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3B5C-E4B6-C34C-BCE6-B3AB95807A7F}">
  <dimension ref="E3:L28"/>
  <sheetViews>
    <sheetView tabSelected="1" workbookViewId="0">
      <selection activeCell="L14" sqref="L14"/>
    </sheetView>
  </sheetViews>
  <sheetFormatPr baseColWidth="10" defaultRowHeight="15" x14ac:dyDescent="0.2"/>
  <cols>
    <col min="8" max="8" width="50.83203125" customWidth="1"/>
    <col min="9" max="9" width="18.5" customWidth="1"/>
    <col min="10" max="10" width="17.5" customWidth="1"/>
  </cols>
  <sheetData>
    <row r="3" spans="5:12" x14ac:dyDescent="0.2">
      <c r="E3" t="s">
        <v>65</v>
      </c>
    </row>
    <row r="5" spans="5:12" ht="18" thickBot="1" x14ac:dyDescent="0.25">
      <c r="E5" s="25" t="s">
        <v>49</v>
      </c>
      <c r="I5" t="s">
        <v>57</v>
      </c>
    </row>
    <row r="6" spans="5:12" ht="35" thickBot="1" x14ac:dyDescent="0.25">
      <c r="E6" s="26" t="s">
        <v>50</v>
      </c>
      <c r="F6" s="26" t="s">
        <v>60</v>
      </c>
      <c r="G6" s="26" t="s">
        <v>61</v>
      </c>
      <c r="H6" s="26" t="s">
        <v>30</v>
      </c>
      <c r="I6" s="25" t="s">
        <v>67</v>
      </c>
      <c r="J6" s="25" t="s">
        <v>69</v>
      </c>
    </row>
    <row r="7" spans="5:12" ht="18" thickBot="1" x14ac:dyDescent="0.25">
      <c r="E7" s="26" t="s">
        <v>62</v>
      </c>
      <c r="F7" s="27">
        <v>15</v>
      </c>
      <c r="G7" s="27">
        <v>142</v>
      </c>
      <c r="H7" s="27">
        <v>157</v>
      </c>
      <c r="I7" s="27">
        <f t="shared" ref="I7:J9" ca="1" si="0">I$8*#REF! / $H$8</f>
        <v>8.8867924528301891</v>
      </c>
      <c r="J7" s="27">
        <f t="shared" ref="J7:J9" ca="1" si="1">J$8*#REF! / $H$8</f>
        <v>148.11320754716982</v>
      </c>
      <c r="K7" t="s">
        <v>54</v>
      </c>
    </row>
    <row r="8" spans="5:12" ht="18" thickBot="1" x14ac:dyDescent="0.25">
      <c r="E8" s="26" t="s">
        <v>63</v>
      </c>
      <c r="F8" s="27">
        <v>24</v>
      </c>
      <c r="G8" s="27">
        <v>400</v>
      </c>
      <c r="H8" s="27">
        <v>424</v>
      </c>
      <c r="I8" s="27">
        <f t="shared" ref="I8:J9" ca="1" si="2">I$8*#REF! / $H$8</f>
        <v>24</v>
      </c>
      <c r="J8" s="27">
        <f t="shared" ref="I8:J9" ca="1" si="3">J$8*#REF! / $H$8</f>
        <v>400</v>
      </c>
    </row>
    <row r="9" spans="5:12" ht="18" thickBot="1" x14ac:dyDescent="0.25">
      <c r="E9" s="26" t="s">
        <v>64</v>
      </c>
      <c r="F9" s="27">
        <v>30</v>
      </c>
      <c r="G9" s="27">
        <v>389</v>
      </c>
      <c r="H9" s="27">
        <v>419</v>
      </c>
      <c r="I9" s="27">
        <f t="shared" ca="1" si="3"/>
        <v>23.716981132075471</v>
      </c>
      <c r="J9" s="27">
        <f t="shared" ca="1" si="3"/>
        <v>395.28301886792451</v>
      </c>
    </row>
    <row r="10" spans="5:12" ht="18" thickBot="1" x14ac:dyDescent="0.25">
      <c r="E10" s="26" t="s">
        <v>30</v>
      </c>
      <c r="F10" s="27">
        <v>69</v>
      </c>
      <c r="G10" s="27">
        <v>931</v>
      </c>
      <c r="H10" s="27">
        <v>1000</v>
      </c>
      <c r="I10" s="32"/>
      <c r="J10" s="32"/>
    </row>
    <row r="13" spans="5:12" ht="17" x14ac:dyDescent="0.2">
      <c r="E13" s="25" t="s">
        <v>57</v>
      </c>
    </row>
    <row r="14" spans="5:12" ht="16" thickBot="1" x14ac:dyDescent="0.25">
      <c r="F14" t="s">
        <v>67</v>
      </c>
      <c r="G14" t="s">
        <v>66</v>
      </c>
      <c r="K14" s="1" t="s">
        <v>58</v>
      </c>
      <c r="L14" s="28">
        <f t="array" ref="L14">SUM((F7:G9-F15:G17)^2/F15:G17)</f>
        <v>6.2219232932520558</v>
      </c>
    </row>
    <row r="15" spans="5:12" ht="18" thickBot="1" x14ac:dyDescent="0.25">
      <c r="E15" s="26" t="s">
        <v>62</v>
      </c>
      <c r="F15" s="27">
        <f t="shared" ref="F15:G17" si="4">F$8*$H7 / $H$8</f>
        <v>8.8867924528301891</v>
      </c>
      <c r="G15" s="27">
        <f t="shared" si="4"/>
        <v>148.11320754716982</v>
      </c>
      <c r="K15" s="1" t="s">
        <v>59</v>
      </c>
      <c r="L15" s="1">
        <f>CHIINV(0.05,2)</f>
        <v>5.9914645471079817</v>
      </c>
    </row>
    <row r="16" spans="5:12" ht="18" thickBot="1" x14ac:dyDescent="0.25">
      <c r="E16" s="26" t="s">
        <v>63</v>
      </c>
      <c r="F16" s="27">
        <f t="shared" si="4"/>
        <v>24</v>
      </c>
      <c r="G16" s="27">
        <f t="shared" si="4"/>
        <v>400</v>
      </c>
      <c r="K16" s="6"/>
      <c r="L16" s="6"/>
    </row>
    <row r="17" spans="5:7" ht="18" thickBot="1" x14ac:dyDescent="0.25">
      <c r="E17" s="26" t="s">
        <v>64</v>
      </c>
      <c r="F17" s="27">
        <f t="shared" si="4"/>
        <v>23.716981132075471</v>
      </c>
      <c r="G17" s="27">
        <f t="shared" si="4"/>
        <v>395.28301886792451</v>
      </c>
    </row>
    <row r="19" spans="5:7" ht="16" x14ac:dyDescent="0.2">
      <c r="E19" s="25"/>
    </row>
    <row r="20" spans="5:7" x14ac:dyDescent="0.2">
      <c r="E20" t="s">
        <v>68</v>
      </c>
      <c r="F20" s="29"/>
      <c r="G20" s="29"/>
    </row>
    <row r="21" spans="5:7" x14ac:dyDescent="0.2">
      <c r="F21" s="29"/>
      <c r="G21" s="29"/>
    </row>
    <row r="22" spans="5:7" x14ac:dyDescent="0.2">
      <c r="F22" s="29"/>
      <c r="G22" s="29"/>
    </row>
    <row r="26" spans="5:7" x14ac:dyDescent="0.2">
      <c r="F26" s="29"/>
      <c r="G26" s="29"/>
    </row>
    <row r="27" spans="5:7" x14ac:dyDescent="0.2">
      <c r="F27" s="29"/>
      <c r="G27" s="29"/>
    </row>
    <row r="28" spans="5:7" x14ac:dyDescent="0.2">
      <c r="F28" s="29"/>
      <c r="G28" s="29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7169" r:id="rId3">
          <objectPr defaultSize="0" autoPict="0" r:id="rId4">
            <anchor moveWithCells="1">
              <from>
                <xdr:col>10</xdr:col>
                <xdr:colOff>139700</xdr:colOff>
                <xdr:row>7</xdr:row>
                <xdr:rowOff>63500</xdr:rowOff>
              </from>
              <to>
                <xdr:col>11</xdr:col>
                <xdr:colOff>660400</xdr:colOff>
                <xdr:row>10</xdr:row>
                <xdr:rowOff>152400</xdr:rowOff>
              </to>
            </anchor>
          </objectPr>
        </oleObject>
      </mc:Choice>
      <mc:Fallback>
        <oleObject progId="Equation.3" shapeId="7169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1"/>
  <sheetViews>
    <sheetView workbookViewId="0">
      <selection sqref="A1:XFD1048576"/>
    </sheetView>
  </sheetViews>
  <sheetFormatPr baseColWidth="10" defaultColWidth="8.83203125" defaultRowHeight="15" x14ac:dyDescent="0.2"/>
  <cols>
    <col min="6" max="6" width="11.5" customWidth="1"/>
    <col min="7" max="7" width="8" customWidth="1"/>
    <col min="8" max="8" width="11.5" customWidth="1"/>
    <col min="9" max="9" width="7.6640625" customWidth="1"/>
    <col min="10" max="10" width="11.1640625" customWidth="1"/>
    <col min="11" max="11" width="11.5" bestFit="1" customWidth="1"/>
    <col min="12" max="12" width="11.5" customWidth="1"/>
    <col min="13" max="14" width="11.1640625" customWidth="1"/>
    <col min="15" max="15" width="11.1640625" bestFit="1" customWidth="1"/>
    <col min="16" max="17" width="9.6640625" bestFit="1" customWidth="1"/>
    <col min="18" max="18" width="11.1640625" bestFit="1" customWidth="1"/>
  </cols>
  <sheetData>
    <row r="1" spans="1:12" x14ac:dyDescent="0.2">
      <c r="A1" s="6" t="s">
        <v>11</v>
      </c>
      <c r="B1" s="6" t="s">
        <v>12</v>
      </c>
      <c r="F1" t="s">
        <v>13</v>
      </c>
      <c r="K1" t="s">
        <v>14</v>
      </c>
      <c r="L1" t="s">
        <v>15</v>
      </c>
    </row>
    <row r="2" spans="1:12" x14ac:dyDescent="0.2">
      <c r="A2" t="s">
        <v>16</v>
      </c>
      <c r="B2" t="s">
        <v>17</v>
      </c>
      <c r="K2" t="s">
        <v>18</v>
      </c>
      <c r="L2" t="s">
        <v>19</v>
      </c>
    </row>
    <row r="3" spans="1:12" x14ac:dyDescent="0.2">
      <c r="A3" t="s">
        <v>20</v>
      </c>
      <c r="B3" t="s">
        <v>17</v>
      </c>
      <c r="F3" s="23" t="s">
        <v>21</v>
      </c>
      <c r="G3" s="23"/>
      <c r="H3" s="24"/>
      <c r="I3" s="8"/>
      <c r="J3" s="9"/>
    </row>
    <row r="4" spans="1:12" ht="16" x14ac:dyDescent="0.2">
      <c r="A4" t="s">
        <v>16</v>
      </c>
      <c r="B4" t="s">
        <v>22</v>
      </c>
      <c r="F4" s="10"/>
      <c r="G4" s="7" t="s">
        <v>17</v>
      </c>
      <c r="H4" s="7" t="s">
        <v>23</v>
      </c>
      <c r="I4" s="7" t="s">
        <v>22</v>
      </c>
      <c r="J4" s="11" t="s">
        <v>24</v>
      </c>
    </row>
    <row r="5" spans="1:12" x14ac:dyDescent="0.2">
      <c r="A5" t="s">
        <v>16</v>
      </c>
      <c r="B5" t="s">
        <v>22</v>
      </c>
      <c r="F5" s="23"/>
      <c r="G5" s="10"/>
      <c r="H5" s="10"/>
      <c r="I5" s="10"/>
      <c r="J5" s="12"/>
    </row>
    <row r="6" spans="1:12" x14ac:dyDescent="0.2">
      <c r="A6" t="s">
        <v>25</v>
      </c>
      <c r="B6" t="s">
        <v>22</v>
      </c>
      <c r="F6" s="7" t="s">
        <v>25</v>
      </c>
      <c r="G6" s="13">
        <v>15</v>
      </c>
      <c r="H6" s="13">
        <v>13</v>
      </c>
      <c r="I6" s="13">
        <v>12</v>
      </c>
      <c r="J6" s="14">
        <v>40</v>
      </c>
    </row>
    <row r="7" spans="1:12" x14ac:dyDescent="0.2">
      <c r="A7" t="s">
        <v>25</v>
      </c>
      <c r="B7" t="s">
        <v>17</v>
      </c>
      <c r="F7" s="15" t="s">
        <v>26</v>
      </c>
      <c r="G7" s="16">
        <v>8</v>
      </c>
      <c r="H7" s="16">
        <v>11</v>
      </c>
      <c r="I7" s="16">
        <v>18</v>
      </c>
      <c r="J7" s="17">
        <v>37</v>
      </c>
    </row>
    <row r="8" spans="1:12" x14ac:dyDescent="0.2">
      <c r="A8" t="s">
        <v>16</v>
      </c>
      <c r="B8" t="s">
        <v>27</v>
      </c>
      <c r="F8" s="15" t="s">
        <v>20</v>
      </c>
      <c r="G8" s="16">
        <v>22</v>
      </c>
      <c r="H8" s="16">
        <v>8</v>
      </c>
      <c r="I8" s="16">
        <v>7</v>
      </c>
      <c r="J8" s="17">
        <v>37</v>
      </c>
    </row>
    <row r="9" spans="1:12" x14ac:dyDescent="0.2">
      <c r="A9" t="s">
        <v>20</v>
      </c>
      <c r="B9" t="s">
        <v>22</v>
      </c>
      <c r="F9" s="15" t="s">
        <v>16</v>
      </c>
      <c r="G9" s="16">
        <v>8</v>
      </c>
      <c r="H9" s="16">
        <v>7</v>
      </c>
      <c r="I9" s="16">
        <v>21</v>
      </c>
      <c r="J9" s="17">
        <v>36</v>
      </c>
    </row>
    <row r="10" spans="1:12" x14ac:dyDescent="0.2">
      <c r="A10" t="s">
        <v>26</v>
      </c>
      <c r="B10" t="s">
        <v>27</v>
      </c>
      <c r="F10" s="18" t="s">
        <v>24</v>
      </c>
      <c r="G10" s="19">
        <v>53</v>
      </c>
      <c r="H10" s="19">
        <v>39</v>
      </c>
      <c r="I10" s="19">
        <v>58</v>
      </c>
      <c r="J10" s="20">
        <v>150</v>
      </c>
    </row>
    <row r="11" spans="1:12" x14ac:dyDescent="0.2">
      <c r="A11" t="s">
        <v>25</v>
      </c>
      <c r="B11" t="s">
        <v>17</v>
      </c>
    </row>
    <row r="12" spans="1:12" x14ac:dyDescent="0.2">
      <c r="A12" t="s">
        <v>16</v>
      </c>
      <c r="B12" t="s">
        <v>23</v>
      </c>
      <c r="G12" s="30" t="s">
        <v>28</v>
      </c>
      <c r="H12" s="30"/>
      <c r="I12" s="30"/>
      <c r="J12" s="21"/>
    </row>
    <row r="13" spans="1:12" x14ac:dyDescent="0.2">
      <c r="A13" t="s">
        <v>16</v>
      </c>
      <c r="B13" t="s">
        <v>29</v>
      </c>
      <c r="G13" s="22" t="s">
        <v>17</v>
      </c>
      <c r="H13" s="22" t="s">
        <v>23</v>
      </c>
      <c r="I13" s="22" t="s">
        <v>22</v>
      </c>
      <c r="J13" s="22" t="s">
        <v>30</v>
      </c>
    </row>
    <row r="14" spans="1:12" x14ac:dyDescent="0.2">
      <c r="A14" t="s">
        <v>26</v>
      </c>
      <c r="B14" t="s">
        <v>29</v>
      </c>
      <c r="F14" t="s">
        <v>25</v>
      </c>
      <c r="G14" s="22">
        <v>15</v>
      </c>
      <c r="H14" s="22">
        <v>13</v>
      </c>
      <c r="I14" s="22">
        <v>12</v>
      </c>
      <c r="J14" s="22">
        <v>40</v>
      </c>
    </row>
    <row r="15" spans="1:12" x14ac:dyDescent="0.2">
      <c r="A15" t="s">
        <v>20</v>
      </c>
      <c r="B15" t="s">
        <v>17</v>
      </c>
      <c r="F15" t="s">
        <v>26</v>
      </c>
      <c r="G15" s="22">
        <v>8</v>
      </c>
      <c r="H15" s="22">
        <v>11</v>
      </c>
      <c r="I15" s="22">
        <v>18</v>
      </c>
      <c r="J15" s="22">
        <v>37</v>
      </c>
    </row>
    <row r="16" spans="1:12" x14ac:dyDescent="0.2">
      <c r="A16" t="s">
        <v>16</v>
      </c>
      <c r="B16" t="s">
        <v>29</v>
      </c>
      <c r="F16" t="s">
        <v>20</v>
      </c>
      <c r="G16" s="22">
        <v>22</v>
      </c>
      <c r="H16" s="22">
        <v>8</v>
      </c>
      <c r="I16" s="22">
        <v>7</v>
      </c>
      <c r="J16" s="22">
        <v>37</v>
      </c>
    </row>
    <row r="17" spans="1:10" x14ac:dyDescent="0.2">
      <c r="A17" t="s">
        <v>25</v>
      </c>
      <c r="B17" t="s">
        <v>22</v>
      </c>
      <c r="F17" t="s">
        <v>16</v>
      </c>
      <c r="G17" s="22">
        <v>8</v>
      </c>
      <c r="H17" s="22">
        <v>7</v>
      </c>
      <c r="I17" s="22">
        <v>21</v>
      </c>
      <c r="J17" s="22">
        <v>36</v>
      </c>
    </row>
    <row r="18" spans="1:10" x14ac:dyDescent="0.2">
      <c r="A18" t="s">
        <v>20</v>
      </c>
      <c r="B18" t="s">
        <v>23</v>
      </c>
      <c r="F18" t="s">
        <v>30</v>
      </c>
      <c r="G18" s="22">
        <v>53</v>
      </c>
      <c r="H18" s="22">
        <v>39</v>
      </c>
      <c r="I18" s="22">
        <v>58</v>
      </c>
      <c r="J18" s="22">
        <v>150</v>
      </c>
    </row>
    <row r="19" spans="1:10" x14ac:dyDescent="0.2">
      <c r="A19" t="s">
        <v>26</v>
      </c>
      <c r="B19" t="s">
        <v>17</v>
      </c>
    </row>
    <row r="20" spans="1:10" x14ac:dyDescent="0.2">
      <c r="A20" t="s">
        <v>16</v>
      </c>
      <c r="B20" t="s">
        <v>23</v>
      </c>
      <c r="G20" s="30" t="s">
        <v>31</v>
      </c>
      <c r="H20" s="30"/>
      <c r="I20" s="30"/>
    </row>
    <row r="21" spans="1:10" x14ac:dyDescent="0.2">
      <c r="A21" t="s">
        <v>26</v>
      </c>
      <c r="B21" t="s">
        <v>29</v>
      </c>
      <c r="G21" s="22">
        <f>$J14*G$18/$J$18</f>
        <v>14.133333333333333</v>
      </c>
      <c r="H21" s="22">
        <f t="shared" ref="H21:I21" si="0">$J14*H$18/$J$18</f>
        <v>10.4</v>
      </c>
      <c r="I21" s="22">
        <f t="shared" si="0"/>
        <v>15.466666666666667</v>
      </c>
    </row>
    <row r="22" spans="1:10" x14ac:dyDescent="0.2">
      <c r="A22" t="s">
        <v>16</v>
      </c>
      <c r="B22" t="s">
        <v>22</v>
      </c>
      <c r="G22" s="22">
        <f t="shared" ref="G22:I24" si="1">$J15*G$18/$J$18</f>
        <v>13.073333333333334</v>
      </c>
      <c r="H22" s="22">
        <f t="shared" si="1"/>
        <v>9.6199999999999992</v>
      </c>
      <c r="I22" s="22">
        <f t="shared" si="1"/>
        <v>14.306666666666667</v>
      </c>
    </row>
    <row r="23" spans="1:10" x14ac:dyDescent="0.2">
      <c r="A23" t="s">
        <v>20</v>
      </c>
      <c r="B23" t="s">
        <v>27</v>
      </c>
      <c r="G23" s="22">
        <f t="shared" si="1"/>
        <v>13.073333333333334</v>
      </c>
      <c r="H23" s="22">
        <f t="shared" si="1"/>
        <v>9.6199999999999992</v>
      </c>
      <c r="I23" s="22">
        <f t="shared" si="1"/>
        <v>14.306666666666667</v>
      </c>
    </row>
    <row r="24" spans="1:10" x14ac:dyDescent="0.2">
      <c r="A24" t="s">
        <v>20</v>
      </c>
      <c r="B24" t="s">
        <v>23</v>
      </c>
      <c r="G24" s="22">
        <f t="shared" si="1"/>
        <v>12.72</v>
      </c>
      <c r="H24" s="22">
        <f t="shared" si="1"/>
        <v>9.36</v>
      </c>
      <c r="I24" s="22">
        <f t="shared" si="1"/>
        <v>13.92</v>
      </c>
    </row>
    <row r="25" spans="1:10" x14ac:dyDescent="0.2">
      <c r="A25" t="s">
        <v>26</v>
      </c>
      <c r="B25" t="s">
        <v>22</v>
      </c>
    </row>
    <row r="26" spans="1:10" x14ac:dyDescent="0.2">
      <c r="A26" t="s">
        <v>25</v>
      </c>
      <c r="B26" t="s">
        <v>17</v>
      </c>
      <c r="F26" t="s">
        <v>32</v>
      </c>
      <c r="G26" s="22">
        <f t="array" ref="G26">SUM((G14:I17-G21:I24)^2/G21:I24)</f>
        <v>20.647599641581422</v>
      </c>
    </row>
    <row r="27" spans="1:10" x14ac:dyDescent="0.2">
      <c r="A27" t="s">
        <v>20</v>
      </c>
      <c r="B27" t="s">
        <v>23</v>
      </c>
      <c r="F27" t="s">
        <v>33</v>
      </c>
      <c r="G27">
        <f>CHIINV(0.05,6)</f>
        <v>12.591587243743978</v>
      </c>
    </row>
    <row r="28" spans="1:10" x14ac:dyDescent="0.2">
      <c r="A28" t="s">
        <v>25</v>
      </c>
      <c r="B28" t="s">
        <v>22</v>
      </c>
    </row>
    <row r="29" spans="1:10" x14ac:dyDescent="0.2">
      <c r="A29" t="s">
        <v>20</v>
      </c>
      <c r="B29" t="s">
        <v>17</v>
      </c>
      <c r="F29" t="s">
        <v>34</v>
      </c>
    </row>
    <row r="30" spans="1:10" x14ac:dyDescent="0.2">
      <c r="A30" t="s">
        <v>25</v>
      </c>
      <c r="B30" t="s">
        <v>23</v>
      </c>
      <c r="G30" t="s">
        <v>35</v>
      </c>
    </row>
    <row r="31" spans="1:10" x14ac:dyDescent="0.2">
      <c r="A31" t="s">
        <v>16</v>
      </c>
      <c r="B31" t="s">
        <v>22</v>
      </c>
    </row>
    <row r="32" spans="1:10" x14ac:dyDescent="0.2">
      <c r="A32" t="s">
        <v>26</v>
      </c>
      <c r="B32" t="s">
        <v>17</v>
      </c>
    </row>
    <row r="33" spans="1:2" x14ac:dyDescent="0.2">
      <c r="A33" t="s">
        <v>20</v>
      </c>
      <c r="B33" t="s">
        <v>17</v>
      </c>
    </row>
    <row r="34" spans="1:2" x14ac:dyDescent="0.2">
      <c r="A34" t="s">
        <v>26</v>
      </c>
      <c r="B34" t="s">
        <v>17</v>
      </c>
    </row>
    <row r="35" spans="1:2" x14ac:dyDescent="0.2">
      <c r="A35" t="s">
        <v>26</v>
      </c>
      <c r="B35" t="s">
        <v>27</v>
      </c>
    </row>
    <row r="36" spans="1:2" x14ac:dyDescent="0.2">
      <c r="A36" t="s">
        <v>20</v>
      </c>
      <c r="B36" t="s">
        <v>27</v>
      </c>
    </row>
    <row r="37" spans="1:2" x14ac:dyDescent="0.2">
      <c r="A37" t="s">
        <v>25</v>
      </c>
      <c r="B37" t="s">
        <v>23</v>
      </c>
    </row>
    <row r="38" spans="1:2" x14ac:dyDescent="0.2">
      <c r="A38" t="s">
        <v>20</v>
      </c>
      <c r="B38" t="s">
        <v>22</v>
      </c>
    </row>
    <row r="39" spans="1:2" x14ac:dyDescent="0.2">
      <c r="A39" t="s">
        <v>25</v>
      </c>
      <c r="B39" t="s">
        <v>17</v>
      </c>
    </row>
    <row r="40" spans="1:2" x14ac:dyDescent="0.2">
      <c r="A40" t="s">
        <v>26</v>
      </c>
      <c r="B40" t="s">
        <v>23</v>
      </c>
    </row>
    <row r="41" spans="1:2" x14ac:dyDescent="0.2">
      <c r="A41" t="s">
        <v>25</v>
      </c>
      <c r="B41" t="s">
        <v>29</v>
      </c>
    </row>
    <row r="42" spans="1:2" x14ac:dyDescent="0.2">
      <c r="A42" t="s">
        <v>25</v>
      </c>
      <c r="B42" t="s">
        <v>17</v>
      </c>
    </row>
    <row r="43" spans="1:2" x14ac:dyDescent="0.2">
      <c r="A43" t="s">
        <v>26</v>
      </c>
      <c r="B43" t="s">
        <v>22</v>
      </c>
    </row>
    <row r="44" spans="1:2" x14ac:dyDescent="0.2">
      <c r="A44" t="s">
        <v>25</v>
      </c>
      <c r="B44" t="s">
        <v>23</v>
      </c>
    </row>
    <row r="45" spans="1:2" x14ac:dyDescent="0.2">
      <c r="A45" t="s">
        <v>25</v>
      </c>
      <c r="B45" t="s">
        <v>27</v>
      </c>
    </row>
    <row r="46" spans="1:2" x14ac:dyDescent="0.2">
      <c r="A46" t="s">
        <v>25</v>
      </c>
      <c r="B46" t="s">
        <v>23</v>
      </c>
    </row>
    <row r="47" spans="1:2" x14ac:dyDescent="0.2">
      <c r="A47" t="s">
        <v>20</v>
      </c>
      <c r="B47" t="s">
        <v>23</v>
      </c>
    </row>
    <row r="48" spans="1:2" x14ac:dyDescent="0.2">
      <c r="A48" t="s">
        <v>26</v>
      </c>
      <c r="B48" t="s">
        <v>22</v>
      </c>
    </row>
    <row r="49" spans="1:2" x14ac:dyDescent="0.2">
      <c r="A49" t="s">
        <v>26</v>
      </c>
      <c r="B49" t="s">
        <v>23</v>
      </c>
    </row>
    <row r="50" spans="1:2" x14ac:dyDescent="0.2">
      <c r="A50" t="s">
        <v>26</v>
      </c>
      <c r="B50" t="s">
        <v>23</v>
      </c>
    </row>
    <row r="51" spans="1:2" x14ac:dyDescent="0.2">
      <c r="A51" t="s">
        <v>25</v>
      </c>
      <c r="B51" t="s">
        <v>22</v>
      </c>
    </row>
    <row r="52" spans="1:2" x14ac:dyDescent="0.2">
      <c r="A52" t="s">
        <v>16</v>
      </c>
      <c r="B52" t="s">
        <v>23</v>
      </c>
    </row>
    <row r="53" spans="1:2" x14ac:dyDescent="0.2">
      <c r="A53" t="s">
        <v>16</v>
      </c>
      <c r="B53" t="s">
        <v>17</v>
      </c>
    </row>
    <row r="54" spans="1:2" x14ac:dyDescent="0.2">
      <c r="A54" t="s">
        <v>16</v>
      </c>
      <c r="B54" t="s">
        <v>29</v>
      </c>
    </row>
    <row r="55" spans="1:2" x14ac:dyDescent="0.2">
      <c r="A55" t="s">
        <v>25</v>
      </c>
      <c r="B55" t="s">
        <v>27</v>
      </c>
    </row>
    <row r="56" spans="1:2" x14ac:dyDescent="0.2">
      <c r="A56" t="s">
        <v>25</v>
      </c>
      <c r="B56" t="s">
        <v>17</v>
      </c>
    </row>
    <row r="57" spans="1:2" x14ac:dyDescent="0.2">
      <c r="A57" t="s">
        <v>26</v>
      </c>
      <c r="B57" t="s">
        <v>23</v>
      </c>
    </row>
    <row r="58" spans="1:2" x14ac:dyDescent="0.2">
      <c r="A58" t="s">
        <v>26</v>
      </c>
      <c r="B58" t="s">
        <v>23</v>
      </c>
    </row>
    <row r="59" spans="1:2" x14ac:dyDescent="0.2">
      <c r="A59" t="s">
        <v>16</v>
      </c>
      <c r="B59" t="s">
        <v>29</v>
      </c>
    </row>
    <row r="60" spans="1:2" x14ac:dyDescent="0.2">
      <c r="A60" t="s">
        <v>25</v>
      </c>
      <c r="B60" t="s">
        <v>17</v>
      </c>
    </row>
    <row r="61" spans="1:2" x14ac:dyDescent="0.2">
      <c r="A61" t="s">
        <v>26</v>
      </c>
      <c r="B61" t="s">
        <v>23</v>
      </c>
    </row>
    <row r="62" spans="1:2" x14ac:dyDescent="0.2">
      <c r="A62" t="s">
        <v>26</v>
      </c>
      <c r="B62" t="s">
        <v>29</v>
      </c>
    </row>
    <row r="63" spans="1:2" x14ac:dyDescent="0.2">
      <c r="A63" t="s">
        <v>25</v>
      </c>
      <c r="B63" t="s">
        <v>29</v>
      </c>
    </row>
    <row r="64" spans="1:2" x14ac:dyDescent="0.2">
      <c r="A64" t="s">
        <v>16</v>
      </c>
      <c r="B64" t="s">
        <v>29</v>
      </c>
    </row>
    <row r="65" spans="1:2" x14ac:dyDescent="0.2">
      <c r="A65" t="s">
        <v>16</v>
      </c>
      <c r="B65" t="s">
        <v>29</v>
      </c>
    </row>
    <row r="66" spans="1:2" x14ac:dyDescent="0.2">
      <c r="A66" t="s">
        <v>16</v>
      </c>
      <c r="B66" t="s">
        <v>23</v>
      </c>
    </row>
    <row r="67" spans="1:2" x14ac:dyDescent="0.2">
      <c r="A67" t="s">
        <v>20</v>
      </c>
      <c r="B67" t="s">
        <v>22</v>
      </c>
    </row>
    <row r="68" spans="1:2" x14ac:dyDescent="0.2">
      <c r="A68" t="s">
        <v>25</v>
      </c>
      <c r="B68" t="s">
        <v>17</v>
      </c>
    </row>
    <row r="69" spans="1:2" x14ac:dyDescent="0.2">
      <c r="A69" t="s">
        <v>26</v>
      </c>
      <c r="B69" t="s">
        <v>22</v>
      </c>
    </row>
    <row r="70" spans="1:2" x14ac:dyDescent="0.2">
      <c r="A70" t="s">
        <v>25</v>
      </c>
      <c r="B70" t="s">
        <v>29</v>
      </c>
    </row>
    <row r="71" spans="1:2" x14ac:dyDescent="0.2">
      <c r="A71" t="s">
        <v>26</v>
      </c>
      <c r="B71" t="s">
        <v>17</v>
      </c>
    </row>
    <row r="72" spans="1:2" x14ac:dyDescent="0.2">
      <c r="A72" t="s">
        <v>16</v>
      </c>
      <c r="B72" t="s">
        <v>17</v>
      </c>
    </row>
    <row r="73" spans="1:2" x14ac:dyDescent="0.2">
      <c r="A73" t="s">
        <v>16</v>
      </c>
      <c r="B73" t="s">
        <v>27</v>
      </c>
    </row>
    <row r="74" spans="1:2" x14ac:dyDescent="0.2">
      <c r="A74" t="s">
        <v>16</v>
      </c>
      <c r="B74" t="s">
        <v>29</v>
      </c>
    </row>
    <row r="75" spans="1:2" x14ac:dyDescent="0.2">
      <c r="A75" t="s">
        <v>20</v>
      </c>
      <c r="B75" t="s">
        <v>23</v>
      </c>
    </row>
    <row r="76" spans="1:2" x14ac:dyDescent="0.2">
      <c r="A76" t="s">
        <v>20</v>
      </c>
      <c r="B76" t="s">
        <v>23</v>
      </c>
    </row>
    <row r="77" spans="1:2" x14ac:dyDescent="0.2">
      <c r="A77" t="s">
        <v>26</v>
      </c>
      <c r="B77" t="s">
        <v>22</v>
      </c>
    </row>
    <row r="78" spans="1:2" x14ac:dyDescent="0.2">
      <c r="A78" t="s">
        <v>16</v>
      </c>
      <c r="B78" t="s">
        <v>29</v>
      </c>
    </row>
    <row r="79" spans="1:2" x14ac:dyDescent="0.2">
      <c r="A79" t="s">
        <v>20</v>
      </c>
      <c r="B79" t="s">
        <v>17</v>
      </c>
    </row>
    <row r="80" spans="1:2" x14ac:dyDescent="0.2">
      <c r="A80" t="s">
        <v>25</v>
      </c>
      <c r="B80" t="s">
        <v>23</v>
      </c>
    </row>
    <row r="81" spans="1:2" x14ac:dyDescent="0.2">
      <c r="A81" t="s">
        <v>20</v>
      </c>
      <c r="B81" t="s">
        <v>27</v>
      </c>
    </row>
    <row r="82" spans="1:2" x14ac:dyDescent="0.2">
      <c r="A82" t="s">
        <v>25</v>
      </c>
      <c r="B82" t="s">
        <v>17</v>
      </c>
    </row>
    <row r="83" spans="1:2" x14ac:dyDescent="0.2">
      <c r="A83" t="s">
        <v>20</v>
      </c>
      <c r="B83" t="s">
        <v>17</v>
      </c>
    </row>
    <row r="84" spans="1:2" x14ac:dyDescent="0.2">
      <c r="A84" t="s">
        <v>26</v>
      </c>
      <c r="B84" t="s">
        <v>17</v>
      </c>
    </row>
    <row r="85" spans="1:2" x14ac:dyDescent="0.2">
      <c r="A85" t="s">
        <v>26</v>
      </c>
      <c r="B85" t="s">
        <v>23</v>
      </c>
    </row>
    <row r="86" spans="1:2" x14ac:dyDescent="0.2">
      <c r="A86" t="s">
        <v>25</v>
      </c>
      <c r="B86" t="s">
        <v>23</v>
      </c>
    </row>
    <row r="87" spans="1:2" x14ac:dyDescent="0.2">
      <c r="A87" t="s">
        <v>16</v>
      </c>
      <c r="B87" t="s">
        <v>22</v>
      </c>
    </row>
    <row r="88" spans="1:2" x14ac:dyDescent="0.2">
      <c r="A88" t="s">
        <v>16</v>
      </c>
      <c r="B88" t="s">
        <v>22</v>
      </c>
    </row>
    <row r="89" spans="1:2" x14ac:dyDescent="0.2">
      <c r="A89" t="s">
        <v>26</v>
      </c>
      <c r="B89" t="s">
        <v>29</v>
      </c>
    </row>
    <row r="90" spans="1:2" x14ac:dyDescent="0.2">
      <c r="A90" t="s">
        <v>20</v>
      </c>
      <c r="B90" t="s">
        <v>22</v>
      </c>
    </row>
    <row r="91" spans="1:2" x14ac:dyDescent="0.2">
      <c r="A91" t="s">
        <v>26</v>
      </c>
      <c r="B91" t="s">
        <v>22</v>
      </c>
    </row>
    <row r="92" spans="1:2" x14ac:dyDescent="0.2">
      <c r="A92" t="s">
        <v>26</v>
      </c>
      <c r="B92" t="s">
        <v>17</v>
      </c>
    </row>
    <row r="93" spans="1:2" x14ac:dyDescent="0.2">
      <c r="A93" t="s">
        <v>20</v>
      </c>
      <c r="B93" t="s">
        <v>27</v>
      </c>
    </row>
    <row r="94" spans="1:2" x14ac:dyDescent="0.2">
      <c r="A94" t="s">
        <v>26</v>
      </c>
      <c r="B94" t="s">
        <v>22</v>
      </c>
    </row>
    <row r="95" spans="1:2" x14ac:dyDescent="0.2">
      <c r="A95" t="s">
        <v>20</v>
      </c>
      <c r="B95" t="s">
        <v>27</v>
      </c>
    </row>
    <row r="96" spans="1:2" x14ac:dyDescent="0.2">
      <c r="A96" t="s">
        <v>26</v>
      </c>
      <c r="B96" t="s">
        <v>23</v>
      </c>
    </row>
    <row r="97" spans="1:2" x14ac:dyDescent="0.2">
      <c r="A97" t="s">
        <v>16</v>
      </c>
      <c r="B97" t="s">
        <v>23</v>
      </c>
    </row>
    <row r="98" spans="1:2" x14ac:dyDescent="0.2">
      <c r="A98" t="s">
        <v>16</v>
      </c>
      <c r="B98" t="s">
        <v>17</v>
      </c>
    </row>
    <row r="99" spans="1:2" x14ac:dyDescent="0.2">
      <c r="A99" t="s">
        <v>26</v>
      </c>
      <c r="B99" t="s">
        <v>29</v>
      </c>
    </row>
    <row r="100" spans="1:2" x14ac:dyDescent="0.2">
      <c r="A100" t="s">
        <v>25</v>
      </c>
      <c r="B100" t="s">
        <v>17</v>
      </c>
    </row>
    <row r="101" spans="1:2" x14ac:dyDescent="0.2">
      <c r="A101" t="s">
        <v>20</v>
      </c>
      <c r="B101" t="s">
        <v>17</v>
      </c>
    </row>
    <row r="102" spans="1:2" x14ac:dyDescent="0.2">
      <c r="A102" t="s">
        <v>20</v>
      </c>
      <c r="B102" t="s">
        <v>17</v>
      </c>
    </row>
    <row r="103" spans="1:2" x14ac:dyDescent="0.2">
      <c r="A103" t="s">
        <v>25</v>
      </c>
      <c r="B103" t="s">
        <v>17</v>
      </c>
    </row>
    <row r="104" spans="1:2" x14ac:dyDescent="0.2">
      <c r="A104" t="s">
        <v>26</v>
      </c>
      <c r="B104" t="s">
        <v>22</v>
      </c>
    </row>
    <row r="105" spans="1:2" x14ac:dyDescent="0.2">
      <c r="A105" t="s">
        <v>25</v>
      </c>
      <c r="B105" t="s">
        <v>23</v>
      </c>
    </row>
    <row r="106" spans="1:2" x14ac:dyDescent="0.2">
      <c r="A106" t="s">
        <v>20</v>
      </c>
      <c r="B106" t="s">
        <v>27</v>
      </c>
    </row>
    <row r="107" spans="1:2" x14ac:dyDescent="0.2">
      <c r="A107" t="s">
        <v>16</v>
      </c>
      <c r="B107" t="s">
        <v>29</v>
      </c>
    </row>
    <row r="108" spans="1:2" x14ac:dyDescent="0.2">
      <c r="A108" t="s">
        <v>25</v>
      </c>
      <c r="B108" t="s">
        <v>23</v>
      </c>
    </row>
    <row r="109" spans="1:2" x14ac:dyDescent="0.2">
      <c r="A109" t="s">
        <v>16</v>
      </c>
      <c r="B109" t="s">
        <v>22</v>
      </c>
    </row>
    <row r="110" spans="1:2" x14ac:dyDescent="0.2">
      <c r="A110" t="s">
        <v>25</v>
      </c>
      <c r="B110" t="s">
        <v>23</v>
      </c>
    </row>
    <row r="111" spans="1:2" x14ac:dyDescent="0.2">
      <c r="A111" t="s">
        <v>20</v>
      </c>
      <c r="B111" t="s">
        <v>17</v>
      </c>
    </row>
    <row r="112" spans="1:2" x14ac:dyDescent="0.2">
      <c r="A112" t="s">
        <v>16</v>
      </c>
      <c r="B112" t="s">
        <v>22</v>
      </c>
    </row>
    <row r="113" spans="1:2" x14ac:dyDescent="0.2">
      <c r="A113" t="s">
        <v>26</v>
      </c>
      <c r="B113" t="s">
        <v>23</v>
      </c>
    </row>
    <row r="114" spans="1:2" x14ac:dyDescent="0.2">
      <c r="A114" t="s">
        <v>25</v>
      </c>
      <c r="B114" t="s">
        <v>17</v>
      </c>
    </row>
    <row r="115" spans="1:2" x14ac:dyDescent="0.2">
      <c r="A115" t="s">
        <v>16</v>
      </c>
      <c r="B115" t="s">
        <v>29</v>
      </c>
    </row>
    <row r="116" spans="1:2" x14ac:dyDescent="0.2">
      <c r="A116" t="s">
        <v>25</v>
      </c>
      <c r="B116" t="s">
        <v>22</v>
      </c>
    </row>
    <row r="117" spans="1:2" x14ac:dyDescent="0.2">
      <c r="A117" t="s">
        <v>20</v>
      </c>
      <c r="B117" t="s">
        <v>17</v>
      </c>
    </row>
    <row r="118" spans="1:2" x14ac:dyDescent="0.2">
      <c r="A118" t="s">
        <v>26</v>
      </c>
      <c r="B118" t="s">
        <v>23</v>
      </c>
    </row>
    <row r="119" spans="1:2" x14ac:dyDescent="0.2">
      <c r="A119" t="s">
        <v>20</v>
      </c>
      <c r="B119" t="s">
        <v>27</v>
      </c>
    </row>
    <row r="120" spans="1:2" x14ac:dyDescent="0.2">
      <c r="A120" t="s">
        <v>25</v>
      </c>
      <c r="B120" t="s">
        <v>29</v>
      </c>
    </row>
    <row r="121" spans="1:2" x14ac:dyDescent="0.2">
      <c r="A121" t="s">
        <v>26</v>
      </c>
      <c r="B121" t="s">
        <v>29</v>
      </c>
    </row>
    <row r="122" spans="1:2" x14ac:dyDescent="0.2">
      <c r="A122" t="s">
        <v>26</v>
      </c>
      <c r="B122" t="s">
        <v>22</v>
      </c>
    </row>
    <row r="123" spans="1:2" x14ac:dyDescent="0.2">
      <c r="A123" t="s">
        <v>16</v>
      </c>
      <c r="B123" t="s">
        <v>29</v>
      </c>
    </row>
    <row r="124" spans="1:2" x14ac:dyDescent="0.2">
      <c r="A124" t="s">
        <v>26</v>
      </c>
      <c r="B124" t="s">
        <v>22</v>
      </c>
    </row>
    <row r="125" spans="1:2" x14ac:dyDescent="0.2">
      <c r="A125" t="s">
        <v>20</v>
      </c>
      <c r="B125" t="s">
        <v>23</v>
      </c>
    </row>
    <row r="126" spans="1:2" x14ac:dyDescent="0.2">
      <c r="A126" t="s">
        <v>16</v>
      </c>
      <c r="B126" t="s">
        <v>22</v>
      </c>
    </row>
    <row r="127" spans="1:2" x14ac:dyDescent="0.2">
      <c r="A127" t="s">
        <v>26</v>
      </c>
      <c r="B127" t="s">
        <v>29</v>
      </c>
    </row>
    <row r="128" spans="1:2" x14ac:dyDescent="0.2">
      <c r="A128" t="s">
        <v>16</v>
      </c>
      <c r="B128" t="s">
        <v>23</v>
      </c>
    </row>
    <row r="129" spans="1:2" x14ac:dyDescent="0.2">
      <c r="A129" t="s">
        <v>25</v>
      </c>
      <c r="B129" t="s">
        <v>23</v>
      </c>
    </row>
    <row r="130" spans="1:2" x14ac:dyDescent="0.2">
      <c r="A130" t="s">
        <v>25</v>
      </c>
      <c r="B130" t="s">
        <v>29</v>
      </c>
    </row>
    <row r="131" spans="1:2" x14ac:dyDescent="0.2">
      <c r="A131" t="s">
        <v>25</v>
      </c>
      <c r="B131" t="s">
        <v>23</v>
      </c>
    </row>
    <row r="132" spans="1:2" x14ac:dyDescent="0.2">
      <c r="A132" t="s">
        <v>20</v>
      </c>
      <c r="B132" t="s">
        <v>29</v>
      </c>
    </row>
    <row r="133" spans="1:2" x14ac:dyDescent="0.2">
      <c r="A133" t="s">
        <v>20</v>
      </c>
      <c r="B133" t="s">
        <v>29</v>
      </c>
    </row>
    <row r="134" spans="1:2" x14ac:dyDescent="0.2">
      <c r="A134" t="s">
        <v>20</v>
      </c>
      <c r="B134" t="s">
        <v>29</v>
      </c>
    </row>
    <row r="135" spans="1:2" x14ac:dyDescent="0.2">
      <c r="A135" t="s">
        <v>20</v>
      </c>
      <c r="B135" t="s">
        <v>27</v>
      </c>
    </row>
    <row r="136" spans="1:2" x14ac:dyDescent="0.2">
      <c r="A136" t="s">
        <v>25</v>
      </c>
      <c r="B136" t="s">
        <v>22</v>
      </c>
    </row>
    <row r="137" spans="1:2" x14ac:dyDescent="0.2">
      <c r="A137" t="s">
        <v>16</v>
      </c>
      <c r="B137" t="s">
        <v>23</v>
      </c>
    </row>
    <row r="138" spans="1:2" x14ac:dyDescent="0.2">
      <c r="A138" t="s">
        <v>25</v>
      </c>
      <c r="B138" t="s">
        <v>23</v>
      </c>
    </row>
    <row r="139" spans="1:2" x14ac:dyDescent="0.2">
      <c r="A139" t="s">
        <v>26</v>
      </c>
      <c r="B139" t="s">
        <v>22</v>
      </c>
    </row>
    <row r="140" spans="1:2" x14ac:dyDescent="0.2">
      <c r="A140" t="s">
        <v>16</v>
      </c>
      <c r="B140" t="s">
        <v>17</v>
      </c>
    </row>
    <row r="141" spans="1:2" x14ac:dyDescent="0.2">
      <c r="A141" t="s">
        <v>25</v>
      </c>
      <c r="B141" t="s">
        <v>23</v>
      </c>
    </row>
    <row r="142" spans="1:2" x14ac:dyDescent="0.2">
      <c r="A142" t="s">
        <v>26</v>
      </c>
      <c r="B142" t="s">
        <v>23</v>
      </c>
    </row>
    <row r="143" spans="1:2" x14ac:dyDescent="0.2">
      <c r="A143" t="s">
        <v>25</v>
      </c>
      <c r="B143" t="s">
        <v>22</v>
      </c>
    </row>
    <row r="144" spans="1:2" x14ac:dyDescent="0.2">
      <c r="A144" t="s">
        <v>20</v>
      </c>
      <c r="B144" t="s">
        <v>23</v>
      </c>
    </row>
    <row r="145" spans="1:2" x14ac:dyDescent="0.2">
      <c r="A145" t="s">
        <v>20</v>
      </c>
      <c r="B145" t="s">
        <v>27</v>
      </c>
    </row>
    <row r="146" spans="1:2" x14ac:dyDescent="0.2">
      <c r="A146" t="s">
        <v>20</v>
      </c>
      <c r="B146" t="s">
        <v>27</v>
      </c>
    </row>
    <row r="147" spans="1:2" x14ac:dyDescent="0.2">
      <c r="A147" t="s">
        <v>20</v>
      </c>
      <c r="B147" t="s">
        <v>17</v>
      </c>
    </row>
    <row r="148" spans="1:2" x14ac:dyDescent="0.2">
      <c r="A148" t="s">
        <v>25</v>
      </c>
      <c r="B148" t="s">
        <v>27</v>
      </c>
    </row>
    <row r="149" spans="1:2" x14ac:dyDescent="0.2">
      <c r="A149" t="s">
        <v>16</v>
      </c>
      <c r="B149" t="s">
        <v>17</v>
      </c>
    </row>
    <row r="150" spans="1:2" x14ac:dyDescent="0.2">
      <c r="A150" t="s">
        <v>20</v>
      </c>
      <c r="B150" t="s">
        <v>17</v>
      </c>
    </row>
    <row r="151" spans="1:2" x14ac:dyDescent="0.2">
      <c r="A151" t="s">
        <v>16</v>
      </c>
      <c r="B151" t="s">
        <v>29</v>
      </c>
    </row>
  </sheetData>
  <mergeCells count="2">
    <mergeCell ref="G12:I12"/>
    <mergeCell ref="G20:I20"/>
  </mergeCell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12</xdr:col>
                <xdr:colOff>127000</xdr:colOff>
                <xdr:row>11</xdr:row>
                <xdr:rowOff>0</xdr:rowOff>
              </from>
              <to>
                <xdr:col>14</xdr:col>
                <xdr:colOff>711200</xdr:colOff>
                <xdr:row>11</xdr:row>
                <xdr:rowOff>0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6640625" bestFit="1" customWidth="1"/>
    <col min="2" max="2" width="11" bestFit="1" customWidth="1"/>
    <col min="3" max="3" width="12.5" bestFit="1" customWidth="1"/>
    <col min="5" max="5" width="13.1640625" customWidth="1"/>
  </cols>
  <sheetData>
    <row r="1" spans="1:9" x14ac:dyDescent="0.2">
      <c r="A1" s="6" t="s">
        <v>36</v>
      </c>
      <c r="B1" s="6" t="s">
        <v>37</v>
      </c>
      <c r="F1" s="31" t="s">
        <v>38</v>
      </c>
      <c r="G1" s="31"/>
      <c r="H1" s="31"/>
    </row>
    <row r="2" spans="1:9" x14ac:dyDescent="0.2">
      <c r="A2" t="s">
        <v>39</v>
      </c>
      <c r="B2" t="s">
        <v>40</v>
      </c>
      <c r="E2" s="6"/>
      <c r="F2" t="s">
        <v>40</v>
      </c>
      <c r="G2" t="s">
        <v>41</v>
      </c>
      <c r="H2" t="s">
        <v>42</v>
      </c>
    </row>
    <row r="3" spans="1:9" x14ac:dyDescent="0.2">
      <c r="A3" t="s">
        <v>39</v>
      </c>
      <c r="B3" t="s">
        <v>41</v>
      </c>
      <c r="E3" t="s">
        <v>39</v>
      </c>
      <c r="F3">
        <f t="shared" ref="F3:H5" si="0">COUNTIFS($A:$A,$E3,$B:$B,F$2)</f>
        <v>13</v>
      </c>
      <c r="G3">
        <f t="shared" si="0"/>
        <v>8</v>
      </c>
      <c r="H3">
        <f t="shared" si="0"/>
        <v>19</v>
      </c>
      <c r="I3">
        <f>SUM(F3:H3)</f>
        <v>40</v>
      </c>
    </row>
    <row r="4" spans="1:9" x14ac:dyDescent="0.2">
      <c r="A4" t="s">
        <v>43</v>
      </c>
      <c r="B4" t="s">
        <v>41</v>
      </c>
      <c r="E4" t="s">
        <v>43</v>
      </c>
      <c r="F4">
        <f t="shared" si="0"/>
        <v>18</v>
      </c>
      <c r="G4">
        <f t="shared" si="0"/>
        <v>9</v>
      </c>
      <c r="H4">
        <f t="shared" si="0"/>
        <v>11</v>
      </c>
      <c r="I4">
        <f>SUM(F4:H4)</f>
        <v>38</v>
      </c>
    </row>
    <row r="5" spans="1:9" x14ac:dyDescent="0.2">
      <c r="A5" t="s">
        <v>39</v>
      </c>
      <c r="B5" t="s">
        <v>42</v>
      </c>
      <c r="E5" t="s">
        <v>44</v>
      </c>
      <c r="F5">
        <f t="shared" si="0"/>
        <v>6</v>
      </c>
      <c r="G5">
        <f t="shared" si="0"/>
        <v>9</v>
      </c>
      <c r="H5">
        <f t="shared" si="0"/>
        <v>7</v>
      </c>
      <c r="I5">
        <f>SUM(F5:H5)</f>
        <v>22</v>
      </c>
    </row>
    <row r="6" spans="1:9" x14ac:dyDescent="0.2">
      <c r="A6" t="s">
        <v>39</v>
      </c>
      <c r="B6" t="s">
        <v>42</v>
      </c>
      <c r="F6">
        <f>SUM(F3:F5)</f>
        <v>37</v>
      </c>
      <c r="G6">
        <f>SUM(G3:G5)</f>
        <v>26</v>
      </c>
      <c r="H6">
        <f>SUM(H3:H5)</f>
        <v>37</v>
      </c>
      <c r="I6">
        <f>SUM(I3:I5)</f>
        <v>100</v>
      </c>
    </row>
    <row r="7" spans="1:9" x14ac:dyDescent="0.2">
      <c r="A7" t="s">
        <v>39</v>
      </c>
      <c r="B7" t="s">
        <v>42</v>
      </c>
    </row>
    <row r="8" spans="1:9" x14ac:dyDescent="0.2">
      <c r="A8" t="s">
        <v>39</v>
      </c>
      <c r="B8" t="s">
        <v>42</v>
      </c>
      <c r="F8" s="31" t="s">
        <v>45</v>
      </c>
      <c r="G8" s="31"/>
      <c r="H8" s="31"/>
    </row>
    <row r="9" spans="1:9" x14ac:dyDescent="0.2">
      <c r="A9" t="s">
        <v>39</v>
      </c>
      <c r="B9" t="s">
        <v>40</v>
      </c>
    </row>
    <row r="10" spans="1:9" x14ac:dyDescent="0.2">
      <c r="A10" t="s">
        <v>44</v>
      </c>
      <c r="B10" t="s">
        <v>40</v>
      </c>
      <c r="F10">
        <f>F$6*$I3/$I$6</f>
        <v>14.8</v>
      </c>
      <c r="G10">
        <f>G$6*$I3/$I$6</f>
        <v>10.4</v>
      </c>
      <c r="H10">
        <f>H$6*$I3/$I$6</f>
        <v>14.8</v>
      </c>
    </row>
    <row r="11" spans="1:9" x14ac:dyDescent="0.2">
      <c r="A11" t="s">
        <v>39</v>
      </c>
      <c r="B11" t="s">
        <v>41</v>
      </c>
      <c r="F11">
        <f t="shared" ref="F11:H12" si="1">F$6*$I4/$I$6</f>
        <v>14.06</v>
      </c>
      <c r="G11">
        <f t="shared" si="1"/>
        <v>9.8800000000000008</v>
      </c>
      <c r="H11">
        <f t="shared" si="1"/>
        <v>14.06</v>
      </c>
    </row>
    <row r="12" spans="1:9" x14ac:dyDescent="0.2">
      <c r="A12" t="s">
        <v>43</v>
      </c>
      <c r="B12" t="s">
        <v>40</v>
      </c>
      <c r="F12">
        <f t="shared" si="1"/>
        <v>8.14</v>
      </c>
      <c r="G12">
        <f t="shared" si="1"/>
        <v>5.72</v>
      </c>
      <c r="H12">
        <f>H$6*$I5/$I$6</f>
        <v>8.14</v>
      </c>
    </row>
    <row r="13" spans="1:9" x14ac:dyDescent="0.2">
      <c r="A13" t="s">
        <v>43</v>
      </c>
      <c r="B13" t="s">
        <v>40</v>
      </c>
    </row>
    <row r="14" spans="1:9" x14ac:dyDescent="0.2">
      <c r="A14" t="s">
        <v>44</v>
      </c>
      <c r="B14" t="s">
        <v>42</v>
      </c>
    </row>
    <row r="15" spans="1:9" x14ac:dyDescent="0.2">
      <c r="A15" t="s">
        <v>44</v>
      </c>
      <c r="B15" t="s">
        <v>41</v>
      </c>
      <c r="E15" t="s">
        <v>46</v>
      </c>
      <c r="F15">
        <f t="array" ref="F15">SUM((F3:H5-F10:H12)^2/F10:H12)</f>
        <v>6.4162082583135227</v>
      </c>
    </row>
    <row r="16" spans="1:9" x14ac:dyDescent="0.2">
      <c r="A16" t="s">
        <v>44</v>
      </c>
      <c r="B16" t="s">
        <v>41</v>
      </c>
    </row>
    <row r="17" spans="1:6" x14ac:dyDescent="0.2">
      <c r="A17" t="s">
        <v>43</v>
      </c>
      <c r="B17" t="s">
        <v>40</v>
      </c>
      <c r="E17" t="s">
        <v>47</v>
      </c>
      <c r="F17">
        <f>CHIINV(0.05,4)</f>
        <v>9.4877290367811575</v>
      </c>
    </row>
    <row r="18" spans="1:6" x14ac:dyDescent="0.2">
      <c r="A18" t="s">
        <v>39</v>
      </c>
      <c r="B18" t="s">
        <v>40</v>
      </c>
    </row>
    <row r="19" spans="1:6" x14ac:dyDescent="0.2">
      <c r="A19" t="s">
        <v>39</v>
      </c>
      <c r="B19" t="s">
        <v>40</v>
      </c>
      <c r="E19" t="s">
        <v>48</v>
      </c>
      <c r="F19">
        <f>CHITEST(F3:H5,F10:H12)</f>
        <v>0.17014710229016144</v>
      </c>
    </row>
    <row r="20" spans="1:6" x14ac:dyDescent="0.2">
      <c r="A20" t="s">
        <v>44</v>
      </c>
      <c r="B20" t="s">
        <v>40</v>
      </c>
    </row>
    <row r="21" spans="1:6" x14ac:dyDescent="0.2">
      <c r="A21" t="s">
        <v>39</v>
      </c>
      <c r="B21" t="s">
        <v>41</v>
      </c>
    </row>
    <row r="22" spans="1:6" x14ac:dyDescent="0.2">
      <c r="A22" t="s">
        <v>44</v>
      </c>
      <c r="B22" t="s">
        <v>42</v>
      </c>
    </row>
    <row r="23" spans="1:6" x14ac:dyDescent="0.2">
      <c r="A23" t="s">
        <v>39</v>
      </c>
      <c r="B23" t="s">
        <v>40</v>
      </c>
    </row>
    <row r="24" spans="1:6" x14ac:dyDescent="0.2">
      <c r="A24" t="s">
        <v>39</v>
      </c>
      <c r="B24" t="s">
        <v>41</v>
      </c>
    </row>
    <row r="25" spans="1:6" x14ac:dyDescent="0.2">
      <c r="A25" t="s">
        <v>39</v>
      </c>
      <c r="B25" t="s">
        <v>40</v>
      </c>
    </row>
    <row r="26" spans="1:6" x14ac:dyDescent="0.2">
      <c r="A26" t="s">
        <v>44</v>
      </c>
      <c r="B26" t="s">
        <v>41</v>
      </c>
    </row>
    <row r="27" spans="1:6" x14ac:dyDescent="0.2">
      <c r="A27" t="s">
        <v>43</v>
      </c>
      <c r="B27" t="s">
        <v>40</v>
      </c>
    </row>
    <row r="28" spans="1:6" x14ac:dyDescent="0.2">
      <c r="A28" t="s">
        <v>39</v>
      </c>
      <c r="B28" t="s">
        <v>42</v>
      </c>
    </row>
    <row r="29" spans="1:6" x14ac:dyDescent="0.2">
      <c r="A29" t="s">
        <v>44</v>
      </c>
      <c r="B29" t="s">
        <v>41</v>
      </c>
    </row>
    <row r="30" spans="1:6" x14ac:dyDescent="0.2">
      <c r="A30" t="s">
        <v>43</v>
      </c>
      <c r="B30" t="s">
        <v>41</v>
      </c>
    </row>
    <row r="31" spans="1:6" x14ac:dyDescent="0.2">
      <c r="A31" t="s">
        <v>43</v>
      </c>
      <c r="B31" t="s">
        <v>40</v>
      </c>
    </row>
    <row r="32" spans="1:6" x14ac:dyDescent="0.2">
      <c r="A32" t="s">
        <v>43</v>
      </c>
      <c r="B32" t="s">
        <v>40</v>
      </c>
    </row>
    <row r="33" spans="1:2" x14ac:dyDescent="0.2">
      <c r="A33" t="s">
        <v>44</v>
      </c>
      <c r="B33" t="s">
        <v>41</v>
      </c>
    </row>
    <row r="34" spans="1:2" x14ac:dyDescent="0.2">
      <c r="A34" t="s">
        <v>43</v>
      </c>
      <c r="B34" t="s">
        <v>40</v>
      </c>
    </row>
    <row r="35" spans="1:2" x14ac:dyDescent="0.2">
      <c r="A35" t="s">
        <v>43</v>
      </c>
      <c r="B35" t="s">
        <v>42</v>
      </c>
    </row>
    <row r="36" spans="1:2" x14ac:dyDescent="0.2">
      <c r="A36" t="s">
        <v>44</v>
      </c>
      <c r="B36" t="s">
        <v>42</v>
      </c>
    </row>
    <row r="37" spans="1:2" x14ac:dyDescent="0.2">
      <c r="A37" t="s">
        <v>44</v>
      </c>
      <c r="B37" t="s">
        <v>42</v>
      </c>
    </row>
    <row r="38" spans="1:2" x14ac:dyDescent="0.2">
      <c r="A38" t="s">
        <v>39</v>
      </c>
      <c r="B38" t="s">
        <v>42</v>
      </c>
    </row>
    <row r="39" spans="1:2" x14ac:dyDescent="0.2">
      <c r="A39" t="s">
        <v>44</v>
      </c>
      <c r="B39" t="s">
        <v>41</v>
      </c>
    </row>
    <row r="40" spans="1:2" x14ac:dyDescent="0.2">
      <c r="A40" t="s">
        <v>43</v>
      </c>
      <c r="B40" t="s">
        <v>41</v>
      </c>
    </row>
    <row r="41" spans="1:2" x14ac:dyDescent="0.2">
      <c r="A41" t="s">
        <v>43</v>
      </c>
      <c r="B41" t="s">
        <v>40</v>
      </c>
    </row>
    <row r="42" spans="1:2" x14ac:dyDescent="0.2">
      <c r="A42" t="s">
        <v>39</v>
      </c>
      <c r="B42" t="s">
        <v>42</v>
      </c>
    </row>
    <row r="43" spans="1:2" x14ac:dyDescent="0.2">
      <c r="A43" t="s">
        <v>39</v>
      </c>
      <c r="B43" t="s">
        <v>40</v>
      </c>
    </row>
    <row r="44" spans="1:2" x14ac:dyDescent="0.2">
      <c r="A44" t="s">
        <v>43</v>
      </c>
      <c r="B44" t="s">
        <v>42</v>
      </c>
    </row>
    <row r="45" spans="1:2" x14ac:dyDescent="0.2">
      <c r="A45" t="s">
        <v>39</v>
      </c>
      <c r="B45" t="s">
        <v>42</v>
      </c>
    </row>
    <row r="46" spans="1:2" x14ac:dyDescent="0.2">
      <c r="A46" t="s">
        <v>43</v>
      </c>
      <c r="B46" t="s">
        <v>40</v>
      </c>
    </row>
    <row r="47" spans="1:2" x14ac:dyDescent="0.2">
      <c r="A47" t="s">
        <v>43</v>
      </c>
      <c r="B47" t="s">
        <v>40</v>
      </c>
    </row>
    <row r="48" spans="1:2" x14ac:dyDescent="0.2">
      <c r="A48" t="s">
        <v>43</v>
      </c>
      <c r="B48" t="s">
        <v>40</v>
      </c>
    </row>
    <row r="49" spans="1:2" x14ac:dyDescent="0.2">
      <c r="A49" t="s">
        <v>43</v>
      </c>
      <c r="B49" t="s">
        <v>41</v>
      </c>
    </row>
    <row r="50" spans="1:2" x14ac:dyDescent="0.2">
      <c r="A50" t="s">
        <v>39</v>
      </c>
      <c r="B50" t="s">
        <v>41</v>
      </c>
    </row>
    <row r="51" spans="1:2" x14ac:dyDescent="0.2">
      <c r="A51" t="s">
        <v>39</v>
      </c>
      <c r="B51" t="s">
        <v>41</v>
      </c>
    </row>
    <row r="52" spans="1:2" x14ac:dyDescent="0.2">
      <c r="A52" t="s">
        <v>39</v>
      </c>
      <c r="B52" t="s">
        <v>42</v>
      </c>
    </row>
    <row r="53" spans="1:2" x14ac:dyDescent="0.2">
      <c r="A53" t="s">
        <v>43</v>
      </c>
      <c r="B53" t="s">
        <v>41</v>
      </c>
    </row>
    <row r="54" spans="1:2" x14ac:dyDescent="0.2">
      <c r="A54" t="s">
        <v>43</v>
      </c>
      <c r="B54" t="s">
        <v>40</v>
      </c>
    </row>
    <row r="55" spans="1:2" x14ac:dyDescent="0.2">
      <c r="A55" t="s">
        <v>39</v>
      </c>
      <c r="B55" t="s">
        <v>42</v>
      </c>
    </row>
    <row r="56" spans="1:2" x14ac:dyDescent="0.2">
      <c r="A56" t="s">
        <v>43</v>
      </c>
      <c r="B56" t="s">
        <v>42</v>
      </c>
    </row>
    <row r="57" spans="1:2" x14ac:dyDescent="0.2">
      <c r="A57" t="s">
        <v>39</v>
      </c>
      <c r="B57" t="s">
        <v>40</v>
      </c>
    </row>
    <row r="58" spans="1:2" x14ac:dyDescent="0.2">
      <c r="A58" t="s">
        <v>39</v>
      </c>
      <c r="B58" t="s">
        <v>40</v>
      </c>
    </row>
    <row r="59" spans="1:2" x14ac:dyDescent="0.2">
      <c r="A59" t="s">
        <v>39</v>
      </c>
      <c r="B59" t="s">
        <v>42</v>
      </c>
    </row>
    <row r="60" spans="1:2" x14ac:dyDescent="0.2">
      <c r="A60" t="s">
        <v>44</v>
      </c>
      <c r="B60" t="s">
        <v>42</v>
      </c>
    </row>
    <row r="61" spans="1:2" x14ac:dyDescent="0.2">
      <c r="A61" t="s">
        <v>43</v>
      </c>
      <c r="B61" t="s">
        <v>42</v>
      </c>
    </row>
    <row r="62" spans="1:2" x14ac:dyDescent="0.2">
      <c r="A62" t="s">
        <v>39</v>
      </c>
      <c r="B62" t="s">
        <v>42</v>
      </c>
    </row>
    <row r="63" spans="1:2" x14ac:dyDescent="0.2">
      <c r="A63" t="s">
        <v>39</v>
      </c>
      <c r="B63" t="s">
        <v>40</v>
      </c>
    </row>
    <row r="64" spans="1:2" x14ac:dyDescent="0.2">
      <c r="A64" t="s">
        <v>44</v>
      </c>
      <c r="B64" t="s">
        <v>40</v>
      </c>
    </row>
    <row r="65" spans="1:2" x14ac:dyDescent="0.2">
      <c r="A65" t="s">
        <v>43</v>
      </c>
      <c r="B65" t="s">
        <v>42</v>
      </c>
    </row>
    <row r="66" spans="1:2" x14ac:dyDescent="0.2">
      <c r="A66" t="s">
        <v>43</v>
      </c>
      <c r="B66" t="s">
        <v>40</v>
      </c>
    </row>
    <row r="67" spans="1:2" x14ac:dyDescent="0.2">
      <c r="A67" t="s">
        <v>39</v>
      </c>
      <c r="B67" t="s">
        <v>40</v>
      </c>
    </row>
    <row r="68" spans="1:2" x14ac:dyDescent="0.2">
      <c r="A68" t="s">
        <v>44</v>
      </c>
      <c r="B68" t="s">
        <v>42</v>
      </c>
    </row>
    <row r="69" spans="1:2" x14ac:dyDescent="0.2">
      <c r="A69" t="s">
        <v>43</v>
      </c>
      <c r="B69" t="s">
        <v>41</v>
      </c>
    </row>
    <row r="70" spans="1:2" x14ac:dyDescent="0.2">
      <c r="A70" t="s">
        <v>43</v>
      </c>
      <c r="B70" t="s">
        <v>41</v>
      </c>
    </row>
    <row r="71" spans="1:2" x14ac:dyDescent="0.2">
      <c r="A71" t="s">
        <v>43</v>
      </c>
      <c r="B71" t="s">
        <v>42</v>
      </c>
    </row>
    <row r="72" spans="1:2" x14ac:dyDescent="0.2">
      <c r="A72" t="s">
        <v>39</v>
      </c>
      <c r="B72" t="s">
        <v>42</v>
      </c>
    </row>
    <row r="73" spans="1:2" x14ac:dyDescent="0.2">
      <c r="A73" t="s">
        <v>44</v>
      </c>
      <c r="B73" t="s">
        <v>41</v>
      </c>
    </row>
    <row r="74" spans="1:2" x14ac:dyDescent="0.2">
      <c r="A74" t="s">
        <v>44</v>
      </c>
      <c r="B74" t="s">
        <v>42</v>
      </c>
    </row>
    <row r="75" spans="1:2" x14ac:dyDescent="0.2">
      <c r="A75" t="s">
        <v>39</v>
      </c>
      <c r="B75" t="s">
        <v>40</v>
      </c>
    </row>
    <row r="76" spans="1:2" x14ac:dyDescent="0.2">
      <c r="A76" t="s">
        <v>43</v>
      </c>
      <c r="B76" t="s">
        <v>40</v>
      </c>
    </row>
    <row r="77" spans="1:2" x14ac:dyDescent="0.2">
      <c r="A77" t="s">
        <v>39</v>
      </c>
      <c r="B77" t="s">
        <v>41</v>
      </c>
    </row>
    <row r="78" spans="1:2" x14ac:dyDescent="0.2">
      <c r="A78" t="s">
        <v>43</v>
      </c>
      <c r="B78" t="s">
        <v>42</v>
      </c>
    </row>
    <row r="79" spans="1:2" x14ac:dyDescent="0.2">
      <c r="A79" t="s">
        <v>43</v>
      </c>
      <c r="B79" t="s">
        <v>40</v>
      </c>
    </row>
    <row r="80" spans="1:2" x14ac:dyDescent="0.2">
      <c r="A80" t="s">
        <v>43</v>
      </c>
      <c r="B80" t="s">
        <v>41</v>
      </c>
    </row>
    <row r="81" spans="1:2" x14ac:dyDescent="0.2">
      <c r="A81" t="s">
        <v>39</v>
      </c>
      <c r="B81" t="s">
        <v>42</v>
      </c>
    </row>
    <row r="82" spans="1:2" x14ac:dyDescent="0.2">
      <c r="A82" t="s">
        <v>39</v>
      </c>
      <c r="B82" t="s">
        <v>42</v>
      </c>
    </row>
    <row r="83" spans="1:2" x14ac:dyDescent="0.2">
      <c r="A83" t="s">
        <v>43</v>
      </c>
      <c r="B83" t="s">
        <v>42</v>
      </c>
    </row>
    <row r="84" spans="1:2" x14ac:dyDescent="0.2">
      <c r="A84" t="s">
        <v>44</v>
      </c>
      <c r="B84" t="s">
        <v>41</v>
      </c>
    </row>
    <row r="85" spans="1:2" x14ac:dyDescent="0.2">
      <c r="A85" t="s">
        <v>44</v>
      </c>
      <c r="B85" t="s">
        <v>40</v>
      </c>
    </row>
    <row r="86" spans="1:2" x14ac:dyDescent="0.2">
      <c r="A86" t="s">
        <v>43</v>
      </c>
      <c r="B86" t="s">
        <v>42</v>
      </c>
    </row>
    <row r="87" spans="1:2" x14ac:dyDescent="0.2">
      <c r="A87" t="s">
        <v>39</v>
      </c>
      <c r="B87" t="s">
        <v>40</v>
      </c>
    </row>
    <row r="88" spans="1:2" x14ac:dyDescent="0.2">
      <c r="A88" t="s">
        <v>43</v>
      </c>
      <c r="B88" t="s">
        <v>40</v>
      </c>
    </row>
    <row r="89" spans="1:2" x14ac:dyDescent="0.2">
      <c r="A89" t="s">
        <v>39</v>
      </c>
      <c r="B89" t="s">
        <v>42</v>
      </c>
    </row>
    <row r="90" spans="1:2" x14ac:dyDescent="0.2">
      <c r="A90" t="s">
        <v>44</v>
      </c>
      <c r="B90" t="s">
        <v>40</v>
      </c>
    </row>
    <row r="91" spans="1:2" x14ac:dyDescent="0.2">
      <c r="A91" t="s">
        <v>43</v>
      </c>
      <c r="B91" t="s">
        <v>42</v>
      </c>
    </row>
    <row r="92" spans="1:2" x14ac:dyDescent="0.2">
      <c r="A92" t="s">
        <v>43</v>
      </c>
      <c r="B92" t="s">
        <v>42</v>
      </c>
    </row>
    <row r="93" spans="1:2" x14ac:dyDescent="0.2">
      <c r="A93" t="s">
        <v>39</v>
      </c>
      <c r="B93" t="s">
        <v>41</v>
      </c>
    </row>
    <row r="94" spans="1:2" x14ac:dyDescent="0.2">
      <c r="A94" t="s">
        <v>44</v>
      </c>
      <c r="B94" t="s">
        <v>41</v>
      </c>
    </row>
    <row r="95" spans="1:2" x14ac:dyDescent="0.2">
      <c r="A95" t="s">
        <v>43</v>
      </c>
      <c r="B95" t="s">
        <v>41</v>
      </c>
    </row>
    <row r="96" spans="1:2" x14ac:dyDescent="0.2">
      <c r="A96" t="s">
        <v>43</v>
      </c>
      <c r="B96" t="s">
        <v>40</v>
      </c>
    </row>
    <row r="97" spans="1:2" x14ac:dyDescent="0.2">
      <c r="A97" t="s">
        <v>43</v>
      </c>
      <c r="B97" t="s">
        <v>40</v>
      </c>
    </row>
    <row r="98" spans="1:2" x14ac:dyDescent="0.2">
      <c r="A98" t="s">
        <v>44</v>
      </c>
      <c r="B98" t="s">
        <v>40</v>
      </c>
    </row>
    <row r="99" spans="1:2" x14ac:dyDescent="0.2">
      <c r="A99" t="s">
        <v>39</v>
      </c>
      <c r="B99" t="s">
        <v>42</v>
      </c>
    </row>
    <row r="100" spans="1:2" x14ac:dyDescent="0.2">
      <c r="A100" t="s">
        <v>39</v>
      </c>
      <c r="B100" t="s">
        <v>42</v>
      </c>
    </row>
    <row r="101" spans="1:2" x14ac:dyDescent="0.2">
      <c r="A101" t="s">
        <v>39</v>
      </c>
      <c r="B101" t="s">
        <v>42</v>
      </c>
    </row>
  </sheetData>
  <mergeCells count="2">
    <mergeCell ref="F1:H1"/>
    <mergeCell ref="F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chisquare 1 way</vt:lpstr>
      <vt:lpstr>chisquare 2 way</vt:lpstr>
      <vt:lpstr>chi_square_2way_eg</vt:lpstr>
      <vt:lpstr>pruint</vt:lpstr>
      <vt:lpstr>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RAHUL KUMAR</cp:lastModifiedBy>
  <dcterms:created xsi:type="dcterms:W3CDTF">2019-08-03T03:32:42Z</dcterms:created>
  <dcterms:modified xsi:type="dcterms:W3CDTF">2019-11-28T13:34:10Z</dcterms:modified>
</cp:coreProperties>
</file>