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ats\GL\"/>
    </mc:Choice>
  </mc:AlternateContent>
  <bookViews>
    <workbookView xWindow="240" yWindow="120" windowWidth="5595" windowHeight="7830" activeTab="2"/>
  </bookViews>
  <sheets>
    <sheet name="ind sample z" sheetId="3" r:id="rId1"/>
    <sheet name="ind sample t" sheetId="2" r:id="rId2"/>
    <sheet name="Paired sample" sheetId="4" r:id="rId3"/>
  </sheets>
  <definedNames>
    <definedName name="boys">'ind sample z'!$C$1:$C$61</definedName>
    <definedName name="girls">'ind sample z'!$B$1:$B$71</definedName>
  </definedNames>
  <calcPr calcId="162913"/>
</workbook>
</file>

<file path=xl/calcChain.xml><?xml version="1.0" encoding="utf-8"?>
<calcChain xmlns="http://schemas.openxmlformats.org/spreadsheetml/2006/main">
  <c r="D18" i="4" l="1"/>
  <c r="D19" i="4" s="1"/>
  <c r="D3" i="4"/>
  <c r="D4" i="4"/>
  <c r="D5" i="4"/>
  <c r="D6" i="4"/>
  <c r="D7" i="4"/>
  <c r="D15" i="4" s="1"/>
  <c r="D16" i="4" s="1"/>
  <c r="D8" i="4"/>
  <c r="D9" i="4"/>
  <c r="D10" i="4"/>
  <c r="D11" i="4"/>
  <c r="D2" i="4"/>
  <c r="D14" i="4" s="1"/>
  <c r="B18" i="2"/>
  <c r="B19" i="2" s="1"/>
  <c r="G7" i="3"/>
  <c r="F7" i="3"/>
  <c r="F10" i="3" s="1"/>
  <c r="F11" i="3" s="1"/>
  <c r="F13" i="3" s="1"/>
  <c r="G6" i="3"/>
  <c r="F6" i="3"/>
  <c r="G5" i="3"/>
  <c r="F5" i="3"/>
  <c r="F9" i="3"/>
  <c r="F12" i="3" s="1"/>
  <c r="D13" i="4" l="1"/>
  <c r="D17" i="4" s="1"/>
  <c r="D20" i="4" s="1"/>
  <c r="B74" i="3" l="1"/>
  <c r="C74" i="3"/>
  <c r="C73" i="3"/>
  <c r="B73" i="3"/>
  <c r="C13" i="2" l="1"/>
  <c r="B13" i="2"/>
  <c r="C12" i="2"/>
  <c r="B12" i="2"/>
  <c r="B15" i="2" l="1"/>
  <c r="B16" i="2" s="1"/>
  <c r="B17" i="2" s="1"/>
  <c r="B20" i="2" s="1"/>
</calcChain>
</file>

<file path=xl/sharedStrings.xml><?xml version="1.0" encoding="utf-8"?>
<sst xmlns="http://schemas.openxmlformats.org/spreadsheetml/2006/main" count="86" uniqueCount="58">
  <si>
    <t>Boys</t>
  </si>
  <si>
    <t>Girls</t>
  </si>
  <si>
    <t>Eng</t>
  </si>
  <si>
    <t>Acc</t>
  </si>
  <si>
    <t>Outlet No.</t>
  </si>
  <si>
    <t>Before Campaign</t>
  </si>
  <si>
    <t>After Compaign</t>
  </si>
  <si>
    <t>t</t>
  </si>
  <si>
    <r>
      <t>X</t>
    </r>
    <r>
      <rPr>
        <sz val="11"/>
        <color theme="1"/>
        <rFont val="Calibri"/>
        <family val="2"/>
      </rPr>
      <t>̄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</si>
  <si>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</si>
  <si>
    <t>n</t>
  </si>
  <si>
    <t>Pooled Variance</t>
  </si>
  <si>
    <t>t critical</t>
  </si>
  <si>
    <t>a</t>
  </si>
  <si>
    <r>
      <t>X</t>
    </r>
    <r>
      <rPr>
        <sz val="11"/>
        <color theme="1"/>
        <rFont val="Calibri"/>
        <family val="2"/>
      </rPr>
      <t>̅</t>
    </r>
  </si>
  <si>
    <t>Z</t>
  </si>
  <si>
    <t>Z crit</t>
  </si>
  <si>
    <t>p</t>
  </si>
  <si>
    <t xml:space="preserve">Pop 1 </t>
  </si>
  <si>
    <t>Pop 2</t>
  </si>
  <si>
    <t>Sample Size</t>
  </si>
  <si>
    <t>x-bar</t>
  </si>
  <si>
    <t>Conf Coeff</t>
  </si>
  <si>
    <t>Z alpha/2</t>
  </si>
  <si>
    <t>SE</t>
  </si>
  <si>
    <t>Mean</t>
  </si>
  <si>
    <r>
      <t>Z</t>
    </r>
    <r>
      <rPr>
        <vertAlign val="subscript"/>
        <sz val="11"/>
        <color theme="1"/>
        <rFont val="Calibri"/>
        <family val="2"/>
        <scheme val="minor"/>
      </rPr>
      <t>crit</t>
    </r>
  </si>
  <si>
    <r>
      <t>Sigma</t>
    </r>
    <r>
      <rPr>
        <vertAlign val="superscript"/>
        <sz val="11"/>
        <color theme="1"/>
        <rFont val="Calibri"/>
        <family val="2"/>
        <scheme val="minor"/>
      </rPr>
      <t>2</t>
    </r>
  </si>
  <si>
    <t>p-value</t>
  </si>
  <si>
    <t>D</t>
  </si>
  <si>
    <t>D-BAR</t>
  </si>
  <si>
    <t>N</t>
  </si>
  <si>
    <t>SIGMA</t>
  </si>
  <si>
    <t>T</t>
  </si>
  <si>
    <t>Sig Level</t>
  </si>
  <si>
    <r>
      <t>T</t>
    </r>
    <r>
      <rPr>
        <vertAlign val="subscript"/>
        <sz val="11"/>
        <color theme="1"/>
        <rFont val="Calibri"/>
        <family val="2"/>
        <scheme val="minor"/>
      </rPr>
      <t>crit</t>
    </r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</si>
  <si>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</si>
  <si>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</si>
  <si>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</si>
  <si>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</si>
  <si>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</si>
  <si>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</si>
  <si>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</si>
  <si>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</si>
  <si>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</si>
  <si>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t-Test: Two-Sample Assuming Equal Variances</t>
  </si>
  <si>
    <t>Variance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</si>
  <si>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</si>
  <si>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</si>
  <si>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</si>
  <si>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</si>
  <si>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</si>
  <si>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</si>
  <si>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</si>
  <si>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</si>
  <si>
    <t>Independent 2 sample Z test</t>
  </si>
  <si>
    <t>Independent 2 sample t test</t>
  </si>
  <si>
    <t>Matched/Paired 2 sample  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</si>
</sst>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F18" sqref="F18"/>
    </sheetView>
  </sheetViews>
  <sheetFormatPr defaultRowHeight="15" x14ac:dyDescent="0.25"/>
  <cols>
    <col min="5" max="5" width="13.7109375" customWidth="1"/>
    <col min="6" max="7" width="9.140625" customWidth="1"/>
    <col min="9" max="9" width="29" bestFit="1" customWidth="1"/>
  </cols>
  <sheetData>
    <row r="1" spans="2:11" x14ac:dyDescent="0.25">
      <c r="B1" s="2" t="s">
        <v>1</v>
      </c>
      <c r="C1" s="2" t="s">
        <v>0</v>
      </c>
    </row>
    <row r="2" spans="2:11" x14ac:dyDescent="0.25">
      <c r="B2">
        <v>78</v>
      </c>
      <c r="C2">
        <v>50</v>
      </c>
      <c r="I2" t="s">
        <v>36</v>
      </c>
    </row>
    <row r="3" spans="2:11" ht="15.75" thickBot="1" x14ac:dyDescent="0.3">
      <c r="B3">
        <v>62</v>
      </c>
      <c r="C3">
        <v>55</v>
      </c>
    </row>
    <row r="4" spans="2:11" x14ac:dyDescent="0.25">
      <c r="B4">
        <v>82</v>
      </c>
      <c r="C4">
        <v>61</v>
      </c>
      <c r="F4" t="s">
        <v>18</v>
      </c>
      <c r="G4" t="s">
        <v>19</v>
      </c>
      <c r="I4" s="9"/>
      <c r="J4" s="9" t="s">
        <v>1</v>
      </c>
      <c r="K4" s="9" t="s">
        <v>0</v>
      </c>
    </row>
    <row r="5" spans="2:11" x14ac:dyDescent="0.25">
      <c r="B5">
        <v>80</v>
      </c>
      <c r="C5">
        <v>80</v>
      </c>
      <c r="E5" t="s">
        <v>20</v>
      </c>
      <c r="F5">
        <f>COUNT(B2:B71)</f>
        <v>70</v>
      </c>
      <c r="G5">
        <f>COUNT(C2:C61)</f>
        <v>60</v>
      </c>
      <c r="I5" s="7" t="s">
        <v>25</v>
      </c>
      <c r="J5" s="7">
        <v>70</v>
      </c>
      <c r="K5" s="7">
        <v>65</v>
      </c>
    </row>
    <row r="6" spans="2:11" x14ac:dyDescent="0.25">
      <c r="B6">
        <v>63</v>
      </c>
      <c r="C6">
        <v>64</v>
      </c>
      <c r="E6" t="s">
        <v>21</v>
      </c>
      <c r="F6">
        <f>AVERAGE(B2:B71)</f>
        <v>70</v>
      </c>
      <c r="G6">
        <f>AVERAGE(C2:C61)</f>
        <v>65</v>
      </c>
      <c r="I6" s="7" t="s">
        <v>37</v>
      </c>
      <c r="J6" s="7">
        <v>108.7246</v>
      </c>
      <c r="K6" s="7">
        <v>132.03389999999999</v>
      </c>
    </row>
    <row r="7" spans="2:11" ht="17.25" x14ac:dyDescent="0.25">
      <c r="B7">
        <v>61</v>
      </c>
      <c r="C7">
        <v>71</v>
      </c>
      <c r="E7" t="s">
        <v>27</v>
      </c>
      <c r="F7" s="6">
        <f>STDEV(B2:B71)</f>
        <v>10.427110706286733</v>
      </c>
      <c r="G7">
        <f>STDEV(C2:C61)</f>
        <v>11.490600432748705</v>
      </c>
      <c r="I7" s="7" t="s">
        <v>38</v>
      </c>
      <c r="J7" s="7">
        <v>70</v>
      </c>
      <c r="K7" s="7">
        <v>60</v>
      </c>
    </row>
    <row r="8" spans="2:11" x14ac:dyDescent="0.25">
      <c r="B8">
        <v>81</v>
      </c>
      <c r="C8">
        <v>69</v>
      </c>
      <c r="E8" t="s">
        <v>22</v>
      </c>
      <c r="F8">
        <v>0.05</v>
      </c>
      <c r="I8" s="7" t="s">
        <v>39</v>
      </c>
      <c r="J8" s="7">
        <v>0</v>
      </c>
      <c r="K8" s="7"/>
    </row>
    <row r="9" spans="2:11" x14ac:dyDescent="0.25">
      <c r="B9">
        <v>83</v>
      </c>
      <c r="C9">
        <v>66</v>
      </c>
      <c r="E9" t="s">
        <v>23</v>
      </c>
      <c r="F9">
        <f>F8/2</f>
        <v>2.5000000000000001E-2</v>
      </c>
      <c r="I9" s="7" t="s">
        <v>40</v>
      </c>
      <c r="J9" s="7">
        <v>2.5806907678354927</v>
      </c>
      <c r="K9" s="7"/>
    </row>
    <row r="10" spans="2:11" x14ac:dyDescent="0.25">
      <c r="B10">
        <v>65</v>
      </c>
      <c r="C10">
        <v>58</v>
      </c>
      <c r="E10" t="s">
        <v>24</v>
      </c>
      <c r="F10">
        <f>SQRT(F7^2/F5+G7^2/G5)</f>
        <v>1.9374658916951959</v>
      </c>
      <c r="I10" s="7" t="s">
        <v>41</v>
      </c>
      <c r="J10" s="7">
        <v>4.930143049469482E-3</v>
      </c>
      <c r="K10" s="7"/>
    </row>
    <row r="11" spans="2:11" x14ac:dyDescent="0.25">
      <c r="B11">
        <v>78</v>
      </c>
      <c r="C11">
        <v>60</v>
      </c>
      <c r="E11" t="s">
        <v>15</v>
      </c>
      <c r="F11">
        <f>(F6-G6)/F10</f>
        <v>2.5806905925064951</v>
      </c>
      <c r="I11" s="7" t="s">
        <v>42</v>
      </c>
      <c r="J11" s="7">
        <v>1.6448536269514715</v>
      </c>
      <c r="K11" s="7"/>
    </row>
    <row r="12" spans="2:11" ht="18" x14ac:dyDescent="0.35">
      <c r="B12">
        <v>60</v>
      </c>
      <c r="C12">
        <v>66</v>
      </c>
      <c r="E12" t="s">
        <v>26</v>
      </c>
      <c r="F12">
        <f>NORMSINV(1-F9)</f>
        <v>1.9599639845400536</v>
      </c>
      <c r="I12" s="7" t="s">
        <v>43</v>
      </c>
      <c r="J12" s="7">
        <v>9.860286098938964E-3</v>
      </c>
      <c r="K12" s="7"/>
    </row>
    <row r="13" spans="2:11" ht="15.75" thickBot="1" x14ac:dyDescent="0.3">
      <c r="B13">
        <v>69</v>
      </c>
      <c r="C13">
        <v>78</v>
      </c>
      <c r="E13" t="s">
        <v>17</v>
      </c>
      <c r="F13">
        <f>2*(1-NORMSDIST(F11))</f>
        <v>9.8602911062080079E-3</v>
      </c>
      <c r="I13" s="8" t="s">
        <v>44</v>
      </c>
      <c r="J13" s="8">
        <v>1.9599639845400536</v>
      </c>
      <c r="K13" s="8"/>
    </row>
    <row r="14" spans="2:11" x14ac:dyDescent="0.25">
      <c r="B14">
        <v>84</v>
      </c>
      <c r="C14">
        <v>64</v>
      </c>
    </row>
    <row r="15" spans="2:11" x14ac:dyDescent="0.25">
      <c r="B15">
        <v>75</v>
      </c>
      <c r="C15">
        <v>56</v>
      </c>
    </row>
    <row r="16" spans="2:11" x14ac:dyDescent="0.25">
      <c r="B16">
        <v>52</v>
      </c>
      <c r="C16">
        <v>71</v>
      </c>
    </row>
    <row r="17" spans="2:6" x14ac:dyDescent="0.25">
      <c r="B17">
        <v>74</v>
      </c>
      <c r="C17">
        <v>48</v>
      </c>
    </row>
    <row r="18" spans="2:6" x14ac:dyDescent="0.25">
      <c r="B18">
        <v>78</v>
      </c>
      <c r="C18">
        <v>62</v>
      </c>
      <c r="F18" s="10" t="s">
        <v>55</v>
      </c>
    </row>
    <row r="19" spans="2:6" x14ac:dyDescent="0.25">
      <c r="B19">
        <v>71</v>
      </c>
      <c r="C19">
        <v>71</v>
      </c>
    </row>
    <row r="20" spans="2:6" x14ac:dyDescent="0.25">
      <c r="B20">
        <v>70</v>
      </c>
      <c r="C20">
        <v>67</v>
      </c>
    </row>
    <row r="21" spans="2:6" x14ac:dyDescent="0.25">
      <c r="B21">
        <v>53</v>
      </c>
      <c r="C21">
        <v>63</v>
      </c>
    </row>
    <row r="22" spans="2:6" x14ac:dyDescent="0.25">
      <c r="B22">
        <v>76</v>
      </c>
      <c r="C22">
        <v>52</v>
      </c>
    </row>
    <row r="23" spans="2:6" x14ac:dyDescent="0.25">
      <c r="B23">
        <v>70</v>
      </c>
      <c r="C23">
        <v>64</v>
      </c>
    </row>
    <row r="24" spans="2:6" x14ac:dyDescent="0.25">
      <c r="B24">
        <v>55</v>
      </c>
      <c r="C24">
        <v>78</v>
      </c>
    </row>
    <row r="25" spans="2:6" x14ac:dyDescent="0.25">
      <c r="B25">
        <v>68</v>
      </c>
      <c r="C25">
        <v>68</v>
      </c>
    </row>
    <row r="26" spans="2:6" x14ac:dyDescent="0.25">
      <c r="B26">
        <v>69</v>
      </c>
      <c r="C26">
        <v>61</v>
      </c>
    </row>
    <row r="27" spans="2:6" x14ac:dyDescent="0.25">
      <c r="B27">
        <v>70</v>
      </c>
      <c r="C27">
        <v>83</v>
      </c>
    </row>
    <row r="28" spans="2:6" x14ac:dyDescent="0.25">
      <c r="B28">
        <v>58</v>
      </c>
      <c r="C28">
        <v>63</v>
      </c>
    </row>
    <row r="29" spans="2:6" x14ac:dyDescent="0.25">
      <c r="B29">
        <v>70</v>
      </c>
      <c r="C29">
        <v>72</v>
      </c>
    </row>
    <row r="30" spans="2:6" x14ac:dyDescent="0.25">
      <c r="B30">
        <v>79</v>
      </c>
      <c r="C30">
        <v>47</v>
      </c>
    </row>
    <row r="31" spans="2:6" x14ac:dyDescent="0.25">
      <c r="B31">
        <v>53</v>
      </c>
      <c r="C31">
        <v>76</v>
      </c>
    </row>
    <row r="32" spans="2:6" x14ac:dyDescent="0.25">
      <c r="B32">
        <v>59</v>
      </c>
      <c r="C32">
        <v>61</v>
      </c>
    </row>
    <row r="33" spans="2:3" x14ac:dyDescent="0.25">
      <c r="B33">
        <v>84</v>
      </c>
      <c r="C33">
        <v>52</v>
      </c>
    </row>
    <row r="34" spans="2:3" x14ac:dyDescent="0.25">
      <c r="B34">
        <v>60</v>
      </c>
      <c r="C34">
        <v>75</v>
      </c>
    </row>
    <row r="35" spans="2:3" x14ac:dyDescent="0.25">
      <c r="B35">
        <v>70</v>
      </c>
      <c r="C35">
        <v>77</v>
      </c>
    </row>
    <row r="36" spans="2:3" x14ac:dyDescent="0.25">
      <c r="B36">
        <v>53</v>
      </c>
      <c r="C36">
        <v>72</v>
      </c>
    </row>
    <row r="37" spans="2:3" x14ac:dyDescent="0.25">
      <c r="B37">
        <v>65</v>
      </c>
      <c r="C37">
        <v>74</v>
      </c>
    </row>
    <row r="38" spans="2:3" x14ac:dyDescent="0.25">
      <c r="B38">
        <v>79</v>
      </c>
      <c r="C38">
        <v>54</v>
      </c>
    </row>
    <row r="39" spans="2:3" x14ac:dyDescent="0.25">
      <c r="B39">
        <v>61</v>
      </c>
      <c r="C39">
        <v>56</v>
      </c>
    </row>
    <row r="40" spans="2:3" x14ac:dyDescent="0.25">
      <c r="B40">
        <v>76</v>
      </c>
      <c r="C40">
        <v>55</v>
      </c>
    </row>
    <row r="41" spans="2:3" x14ac:dyDescent="0.25">
      <c r="B41">
        <v>80</v>
      </c>
      <c r="C41">
        <v>79</v>
      </c>
    </row>
    <row r="42" spans="2:3" x14ac:dyDescent="0.25">
      <c r="B42">
        <v>72</v>
      </c>
      <c r="C42">
        <v>51</v>
      </c>
    </row>
    <row r="43" spans="2:3" x14ac:dyDescent="0.25">
      <c r="B43">
        <v>57</v>
      </c>
      <c r="C43">
        <v>73</v>
      </c>
    </row>
    <row r="44" spans="2:3" x14ac:dyDescent="0.25">
      <c r="B44">
        <v>81</v>
      </c>
      <c r="C44">
        <v>54</v>
      </c>
    </row>
    <row r="45" spans="2:3" x14ac:dyDescent="0.25">
      <c r="B45">
        <v>69</v>
      </c>
      <c r="C45">
        <v>57</v>
      </c>
    </row>
    <row r="46" spans="2:3" x14ac:dyDescent="0.25">
      <c r="B46">
        <v>66</v>
      </c>
      <c r="C46">
        <v>52</v>
      </c>
    </row>
    <row r="47" spans="2:3" x14ac:dyDescent="0.25">
      <c r="B47">
        <v>56</v>
      </c>
      <c r="C47">
        <v>53</v>
      </c>
    </row>
    <row r="48" spans="2:3" x14ac:dyDescent="0.25">
      <c r="B48">
        <v>72</v>
      </c>
      <c r="C48">
        <v>85</v>
      </c>
    </row>
    <row r="49" spans="2:3" x14ac:dyDescent="0.25">
      <c r="B49">
        <v>67</v>
      </c>
      <c r="C49">
        <v>78</v>
      </c>
    </row>
    <row r="50" spans="2:3" x14ac:dyDescent="0.25">
      <c r="B50">
        <v>73</v>
      </c>
      <c r="C50">
        <v>53</v>
      </c>
    </row>
    <row r="51" spans="2:3" x14ac:dyDescent="0.25">
      <c r="B51">
        <v>51</v>
      </c>
      <c r="C51">
        <v>56</v>
      </c>
    </row>
    <row r="52" spans="2:3" x14ac:dyDescent="0.25">
      <c r="B52">
        <v>85</v>
      </c>
      <c r="C52">
        <v>53</v>
      </c>
    </row>
    <row r="53" spans="2:3" x14ac:dyDescent="0.25">
      <c r="B53">
        <v>83</v>
      </c>
      <c r="C53">
        <v>44</v>
      </c>
    </row>
    <row r="54" spans="2:3" x14ac:dyDescent="0.25">
      <c r="B54">
        <v>80</v>
      </c>
      <c r="C54">
        <v>84</v>
      </c>
    </row>
    <row r="55" spans="2:3" x14ac:dyDescent="0.25">
      <c r="B55">
        <v>53</v>
      </c>
      <c r="C55">
        <v>90</v>
      </c>
    </row>
    <row r="56" spans="2:3" x14ac:dyDescent="0.25">
      <c r="B56">
        <v>83</v>
      </c>
      <c r="C56">
        <v>81</v>
      </c>
    </row>
    <row r="57" spans="2:3" x14ac:dyDescent="0.25">
      <c r="B57">
        <v>72</v>
      </c>
      <c r="C57">
        <v>52</v>
      </c>
    </row>
    <row r="58" spans="2:3" x14ac:dyDescent="0.25">
      <c r="B58">
        <v>92</v>
      </c>
      <c r="C58">
        <v>52</v>
      </c>
    </row>
    <row r="59" spans="2:3" x14ac:dyDescent="0.25">
      <c r="B59">
        <v>87</v>
      </c>
      <c r="C59">
        <v>78</v>
      </c>
    </row>
    <row r="60" spans="2:3" x14ac:dyDescent="0.25">
      <c r="B60">
        <v>80</v>
      </c>
      <c r="C60">
        <v>74</v>
      </c>
    </row>
    <row r="61" spans="2:3" x14ac:dyDescent="0.25">
      <c r="B61">
        <v>68</v>
      </c>
      <c r="C61">
        <v>81</v>
      </c>
    </row>
    <row r="62" spans="2:3" x14ac:dyDescent="0.25">
      <c r="B62">
        <v>50</v>
      </c>
    </row>
    <row r="63" spans="2:3" x14ac:dyDescent="0.25">
      <c r="B63">
        <v>76</v>
      </c>
    </row>
    <row r="64" spans="2:3" x14ac:dyDescent="0.25">
      <c r="B64">
        <v>75</v>
      </c>
    </row>
    <row r="65" spans="1:3" x14ac:dyDescent="0.25">
      <c r="B65">
        <v>72</v>
      </c>
    </row>
    <row r="66" spans="1:3" x14ac:dyDescent="0.25">
      <c r="B66">
        <v>73</v>
      </c>
    </row>
    <row r="67" spans="1:3" x14ac:dyDescent="0.25">
      <c r="B67">
        <v>72</v>
      </c>
    </row>
    <row r="68" spans="1:3" x14ac:dyDescent="0.25">
      <c r="B68">
        <v>73</v>
      </c>
    </row>
    <row r="69" spans="1:3" x14ac:dyDescent="0.25">
      <c r="B69">
        <v>61</v>
      </c>
    </row>
    <row r="70" spans="1:3" x14ac:dyDescent="0.25">
      <c r="B70">
        <v>49</v>
      </c>
    </row>
    <row r="71" spans="1:3" x14ac:dyDescent="0.25">
      <c r="B71">
        <v>78</v>
      </c>
    </row>
    <row r="73" spans="1:3" x14ac:dyDescent="0.25">
      <c r="A73" t="s">
        <v>14</v>
      </c>
      <c r="B73">
        <f>AVERAGE(B2:B72)</f>
        <v>70</v>
      </c>
      <c r="C73">
        <f>AVERAGE(C2:C72)</f>
        <v>65</v>
      </c>
    </row>
    <row r="74" spans="1:3" ht="17.25" x14ac:dyDescent="0.25">
      <c r="A74" t="s">
        <v>9</v>
      </c>
      <c r="B74">
        <f>VAR(B1:B72)</f>
        <v>108.72463768115942</v>
      </c>
      <c r="C74">
        <f>VAR(C1:C72)</f>
        <v>132.03389830508473</v>
      </c>
    </row>
    <row r="75" spans="1:3" x14ac:dyDescent="0.25">
      <c r="A75" t="s">
        <v>10</v>
      </c>
      <c r="B75">
        <v>70</v>
      </c>
      <c r="C75">
        <v>60</v>
      </c>
    </row>
    <row r="76" spans="1:3" x14ac:dyDescent="0.25">
      <c r="A76" t="s">
        <v>15</v>
      </c>
    </row>
    <row r="77" spans="1:3" x14ac:dyDescent="0.25">
      <c r="A77" s="5" t="s">
        <v>13</v>
      </c>
    </row>
    <row r="78" spans="1:3" x14ac:dyDescent="0.25">
      <c r="A78" t="s">
        <v>16</v>
      </c>
    </row>
    <row r="79" spans="1:3" x14ac:dyDescent="0.25">
      <c r="A7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22" sqref="G22"/>
    </sheetView>
  </sheetViews>
  <sheetFormatPr defaultRowHeight="15" x14ac:dyDescent="0.25"/>
  <cols>
    <col min="1" max="1" width="15.5703125" bestFit="1" customWidth="1"/>
    <col min="5" max="5" width="15.28515625" bestFit="1" customWidth="1"/>
    <col min="6" max="6" width="9.140625" customWidth="1"/>
    <col min="7" max="7" width="42.5703125" bestFit="1" customWidth="1"/>
  </cols>
  <sheetData>
    <row r="1" spans="1:9" x14ac:dyDescent="0.25">
      <c r="B1" s="2" t="s">
        <v>2</v>
      </c>
      <c r="C1" s="2" t="s">
        <v>3</v>
      </c>
      <c r="G1" t="s">
        <v>45</v>
      </c>
    </row>
    <row r="2" spans="1:9" ht="15.75" thickBot="1" x14ac:dyDescent="0.3">
      <c r="B2">
        <v>125</v>
      </c>
      <c r="C2">
        <v>112</v>
      </c>
    </row>
    <row r="3" spans="1:9" x14ac:dyDescent="0.25">
      <c r="B3">
        <v>115</v>
      </c>
      <c r="C3">
        <v>98</v>
      </c>
      <c r="G3" s="9"/>
      <c r="H3" s="9" t="s">
        <v>2</v>
      </c>
      <c r="I3" s="9" t="s">
        <v>3</v>
      </c>
    </row>
    <row r="4" spans="1:9" x14ac:dyDescent="0.25">
      <c r="B4">
        <v>119</v>
      </c>
      <c r="C4">
        <v>109</v>
      </c>
      <c r="G4" s="7" t="s">
        <v>25</v>
      </c>
      <c r="H4" s="7">
        <v>112.88888888888889</v>
      </c>
      <c r="I4" s="7">
        <v>97</v>
      </c>
    </row>
    <row r="5" spans="1:9" x14ac:dyDescent="0.25">
      <c r="B5">
        <v>85</v>
      </c>
      <c r="C5">
        <v>96</v>
      </c>
      <c r="G5" s="7" t="s">
        <v>46</v>
      </c>
      <c r="H5" s="7">
        <v>196.61111111111131</v>
      </c>
      <c r="I5" s="7">
        <v>256.85714285714283</v>
      </c>
    </row>
    <row r="6" spans="1:9" x14ac:dyDescent="0.25">
      <c r="B6">
        <v>97</v>
      </c>
      <c r="C6">
        <v>77</v>
      </c>
      <c r="G6" s="7" t="s">
        <v>38</v>
      </c>
      <c r="H6" s="7">
        <v>9</v>
      </c>
      <c r="I6" s="7">
        <v>8</v>
      </c>
    </row>
    <row r="7" spans="1:9" x14ac:dyDescent="0.25">
      <c r="B7">
        <v>107</v>
      </c>
      <c r="C7">
        <v>70</v>
      </c>
      <c r="G7" s="7" t="s">
        <v>11</v>
      </c>
      <c r="H7" s="7">
        <v>224.72592592592602</v>
      </c>
      <c r="I7" s="7"/>
    </row>
    <row r="8" spans="1:9" x14ac:dyDescent="0.25">
      <c r="B8">
        <v>125</v>
      </c>
      <c r="C8">
        <v>114</v>
      </c>
      <c r="G8" s="7" t="s">
        <v>39</v>
      </c>
      <c r="H8" s="7">
        <v>0</v>
      </c>
      <c r="I8" s="7"/>
    </row>
    <row r="9" spans="1:9" x14ac:dyDescent="0.25">
      <c r="B9">
        <v>125</v>
      </c>
      <c r="C9">
        <v>100</v>
      </c>
      <c r="G9" s="7" t="s">
        <v>47</v>
      </c>
      <c r="H9" s="7">
        <v>15</v>
      </c>
      <c r="I9" s="7"/>
    </row>
    <row r="10" spans="1:9" x14ac:dyDescent="0.25">
      <c r="B10">
        <v>118</v>
      </c>
      <c r="G10" s="7" t="s">
        <v>48</v>
      </c>
      <c r="H10" s="7">
        <v>2.1812664839395728</v>
      </c>
      <c r="I10" s="7"/>
    </row>
    <row r="11" spans="1:9" x14ac:dyDescent="0.25">
      <c r="G11" s="7" t="s">
        <v>49</v>
      </c>
      <c r="H11" s="7">
        <v>2.2745634994402922E-2</v>
      </c>
      <c r="I11" s="7"/>
    </row>
    <row r="12" spans="1:9" x14ac:dyDescent="0.25">
      <c r="A12" s="3" t="s">
        <v>8</v>
      </c>
      <c r="B12">
        <f>AVERAGE(B2:B11)</f>
        <v>112.88888888888889</v>
      </c>
      <c r="C12">
        <f>AVERAGE(C2:C11)</f>
        <v>97</v>
      </c>
      <c r="G12" s="7" t="s">
        <v>50</v>
      </c>
      <c r="H12" s="7">
        <v>1.7530503556925723</v>
      </c>
      <c r="I12" s="7"/>
    </row>
    <row r="13" spans="1:9" ht="17.25" x14ac:dyDescent="0.25">
      <c r="A13" s="3" t="s">
        <v>9</v>
      </c>
      <c r="B13">
        <f>VAR(B2:B10)</f>
        <v>196.61111111111131</v>
      </c>
      <c r="C13">
        <f>VAR(C2:C10)</f>
        <v>256.85714285714283</v>
      </c>
      <c r="G13" s="7" t="s">
        <v>51</v>
      </c>
      <c r="H13" s="7">
        <v>4.5491269988805844E-2</v>
      </c>
      <c r="I13" s="7"/>
    </row>
    <row r="14" spans="1:9" ht="15.75" thickBot="1" x14ac:dyDescent="0.3">
      <c r="A14" s="3" t="s">
        <v>10</v>
      </c>
      <c r="B14">
        <v>9</v>
      </c>
      <c r="C14">
        <v>8</v>
      </c>
      <c r="G14" s="8" t="s">
        <v>52</v>
      </c>
      <c r="H14" s="8">
        <v>2.1314495455597742</v>
      </c>
      <c r="I14" s="8"/>
    </row>
    <row r="15" spans="1:9" x14ac:dyDescent="0.25">
      <c r="A15" s="3" t="s">
        <v>11</v>
      </c>
      <c r="B15">
        <f>((B14-1)*B13+(C14-1)*C13)/(B14+C14-2)</f>
        <v>224.72592592592602</v>
      </c>
    </row>
    <row r="16" spans="1:9" x14ac:dyDescent="0.25">
      <c r="A16" s="3" t="s">
        <v>24</v>
      </c>
      <c r="B16">
        <f>SQRT(B15*(1/B14+1/C14))</f>
        <v>7.2842493138170141</v>
      </c>
    </row>
    <row r="17" spans="1:7" x14ac:dyDescent="0.25">
      <c r="A17" s="3" t="s">
        <v>7</v>
      </c>
      <c r="B17">
        <f>(B12-C12)/B16</f>
        <v>2.1812664839395728</v>
      </c>
    </row>
    <row r="18" spans="1:7" x14ac:dyDescent="0.25">
      <c r="A18" s="4" t="s">
        <v>13</v>
      </c>
      <c r="B18">
        <f>0.05</f>
        <v>0.05</v>
      </c>
      <c r="G18" s="10" t="s">
        <v>56</v>
      </c>
    </row>
    <row r="19" spans="1:7" x14ac:dyDescent="0.25">
      <c r="A19" s="3" t="s">
        <v>12</v>
      </c>
      <c r="B19">
        <f>TINV(B18,15)</f>
        <v>2.1314495455597742</v>
      </c>
    </row>
    <row r="20" spans="1:7" x14ac:dyDescent="0.25">
      <c r="A20" s="3" t="s">
        <v>28</v>
      </c>
      <c r="B20">
        <f>TDIST(B17,15,2)</f>
        <v>4.5491269988805844E-2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G21" sqref="G21"/>
    </sheetView>
  </sheetViews>
  <sheetFormatPr defaultRowHeight="15" x14ac:dyDescent="0.25"/>
  <cols>
    <col min="1" max="1" width="9.140625" customWidth="1"/>
    <col min="2" max="3" width="10.28515625" customWidth="1"/>
    <col min="5" max="7" width="9.140625" customWidth="1"/>
  </cols>
  <sheetData>
    <row r="1" spans="1:9" ht="30" x14ac:dyDescent="0.25">
      <c r="A1" s="1" t="s">
        <v>4</v>
      </c>
      <c r="B1" s="1" t="s">
        <v>5</v>
      </c>
      <c r="C1" s="1" t="s">
        <v>6</v>
      </c>
      <c r="D1" s="1" t="s">
        <v>29</v>
      </c>
    </row>
    <row r="2" spans="1:9" x14ac:dyDescent="0.25">
      <c r="A2">
        <v>1</v>
      </c>
      <c r="B2">
        <v>240</v>
      </c>
      <c r="C2">
        <v>270</v>
      </c>
      <c r="D2">
        <f>C2-B2</f>
        <v>30</v>
      </c>
      <c r="G2" t="s">
        <v>53</v>
      </c>
    </row>
    <row r="3" spans="1:9" ht="15.75" thickBot="1" x14ac:dyDescent="0.3">
      <c r="A3">
        <v>2</v>
      </c>
      <c r="B3">
        <v>225</v>
      </c>
      <c r="C3">
        <v>245</v>
      </c>
      <c r="D3">
        <f t="shared" ref="D3:D11" si="0">C3-B3</f>
        <v>20</v>
      </c>
    </row>
    <row r="4" spans="1:9" x14ac:dyDescent="0.25">
      <c r="A4">
        <v>3</v>
      </c>
      <c r="B4">
        <v>250</v>
      </c>
      <c r="C4">
        <v>260</v>
      </c>
      <c r="D4">
        <f t="shared" si="0"/>
        <v>10</v>
      </c>
      <c r="G4" s="9"/>
      <c r="H4" s="9" t="s">
        <v>6</v>
      </c>
      <c r="I4" s="9" t="s">
        <v>5</v>
      </c>
    </row>
    <row r="5" spans="1:9" x14ac:dyDescent="0.25">
      <c r="A5">
        <v>4</v>
      </c>
      <c r="B5">
        <v>280</v>
      </c>
      <c r="C5">
        <v>290</v>
      </c>
      <c r="D5">
        <f t="shared" si="0"/>
        <v>10</v>
      </c>
      <c r="G5" s="7" t="s">
        <v>25</v>
      </c>
      <c r="H5" s="7">
        <v>201.5</v>
      </c>
      <c r="I5" s="7">
        <v>191</v>
      </c>
    </row>
    <row r="6" spans="1:9" x14ac:dyDescent="0.25">
      <c r="A6">
        <v>5</v>
      </c>
      <c r="B6">
        <v>200</v>
      </c>
      <c r="C6">
        <v>190</v>
      </c>
      <c r="D6">
        <f t="shared" si="0"/>
        <v>-10</v>
      </c>
      <c r="G6" s="7" t="s">
        <v>46</v>
      </c>
      <c r="H6" s="7">
        <v>3516.9444444444443</v>
      </c>
      <c r="I6" s="7">
        <v>3315.5555555555557</v>
      </c>
    </row>
    <row r="7" spans="1:9" x14ac:dyDescent="0.25">
      <c r="A7">
        <v>6</v>
      </c>
      <c r="B7">
        <v>150</v>
      </c>
      <c r="C7">
        <v>160</v>
      </c>
      <c r="D7">
        <f t="shared" si="0"/>
        <v>10</v>
      </c>
      <c r="G7" s="7" t="s">
        <v>38</v>
      </c>
      <c r="H7" s="7">
        <v>10</v>
      </c>
      <c r="I7" s="7">
        <v>10</v>
      </c>
    </row>
    <row r="8" spans="1:9" x14ac:dyDescent="0.25">
      <c r="A8">
        <v>7</v>
      </c>
      <c r="B8">
        <v>165</v>
      </c>
      <c r="C8">
        <v>160</v>
      </c>
      <c r="D8">
        <f t="shared" si="0"/>
        <v>-5</v>
      </c>
      <c r="G8" s="7" t="s">
        <v>54</v>
      </c>
      <c r="H8" s="7">
        <v>0.97485133530050549</v>
      </c>
      <c r="I8" s="7"/>
    </row>
    <row r="9" spans="1:9" x14ac:dyDescent="0.25">
      <c r="A9">
        <v>8</v>
      </c>
      <c r="B9">
        <v>100</v>
      </c>
      <c r="C9">
        <v>130</v>
      </c>
      <c r="D9">
        <f t="shared" si="0"/>
        <v>30</v>
      </c>
      <c r="G9" s="7" t="s">
        <v>39</v>
      </c>
      <c r="H9" s="7">
        <v>0</v>
      </c>
      <c r="I9" s="7"/>
    </row>
    <row r="10" spans="1:9" x14ac:dyDescent="0.25">
      <c r="A10">
        <v>9</v>
      </c>
      <c r="B10">
        <v>130</v>
      </c>
      <c r="C10">
        <v>135</v>
      </c>
      <c r="D10">
        <f t="shared" si="0"/>
        <v>5</v>
      </c>
      <c r="G10" s="7" t="s">
        <v>47</v>
      </c>
      <c r="H10" s="7">
        <v>9</v>
      </c>
      <c r="I10" s="7"/>
    </row>
    <row r="11" spans="1:9" x14ac:dyDescent="0.25">
      <c r="A11">
        <v>10</v>
      </c>
      <c r="B11">
        <v>170</v>
      </c>
      <c r="C11">
        <v>175</v>
      </c>
      <c r="D11">
        <f t="shared" si="0"/>
        <v>5</v>
      </c>
      <c r="G11" s="7" t="s">
        <v>48</v>
      </c>
      <c r="H11" s="7">
        <v>2.5119745019110353</v>
      </c>
      <c r="I11" s="7"/>
    </row>
    <row r="12" spans="1:9" x14ac:dyDescent="0.25">
      <c r="G12" s="7" t="s">
        <v>49</v>
      </c>
      <c r="H12" s="7">
        <v>1.6601505438935241E-2</v>
      </c>
      <c r="I12" s="7"/>
    </row>
    <row r="13" spans="1:9" x14ac:dyDescent="0.25">
      <c r="C13" t="s">
        <v>30</v>
      </c>
      <c r="D13">
        <f>AVERAGE(D2:D11)</f>
        <v>10.5</v>
      </c>
      <c r="G13" s="7" t="s">
        <v>50</v>
      </c>
      <c r="H13" s="7">
        <v>1.8331129326562374</v>
      </c>
      <c r="I13" s="7"/>
    </row>
    <row r="14" spans="1:9" x14ac:dyDescent="0.25">
      <c r="C14" t="s">
        <v>31</v>
      </c>
      <c r="D14">
        <f>COUNT(D2:D11)</f>
        <v>10</v>
      </c>
      <c r="G14" s="7" t="s">
        <v>51</v>
      </c>
      <c r="H14" s="7">
        <v>3.3203010877870483E-2</v>
      </c>
      <c r="I14" s="7"/>
    </row>
    <row r="15" spans="1:9" ht="15.75" thickBot="1" x14ac:dyDescent="0.3">
      <c r="C15" t="s">
        <v>32</v>
      </c>
      <c r="D15">
        <f>STDEV(D2:D11)</f>
        <v>13.218253372598902</v>
      </c>
      <c r="G15" s="8" t="s">
        <v>52</v>
      </c>
      <c r="H15" s="8">
        <v>2.2621571627982053</v>
      </c>
      <c r="I15" s="8"/>
    </row>
    <row r="16" spans="1:9" x14ac:dyDescent="0.25">
      <c r="C16" t="s">
        <v>24</v>
      </c>
      <c r="D16">
        <f>D15/SQRT(D14)</f>
        <v>4.1799787346614838</v>
      </c>
    </row>
    <row r="17" spans="3:7" x14ac:dyDescent="0.25">
      <c r="C17" t="s">
        <v>33</v>
      </c>
      <c r="D17">
        <f>D13/D16</f>
        <v>2.5119745019110353</v>
      </c>
    </row>
    <row r="18" spans="3:7" x14ac:dyDescent="0.25">
      <c r="C18" t="s">
        <v>34</v>
      </c>
      <c r="D18">
        <f>0.05</f>
        <v>0.05</v>
      </c>
    </row>
    <row r="19" spans="3:7" ht="18" x14ac:dyDescent="0.35">
      <c r="C19" t="s">
        <v>35</v>
      </c>
      <c r="D19">
        <f>TINV(D18,9)</f>
        <v>2.2621571627982053</v>
      </c>
      <c r="G19" s="10" t="s">
        <v>57</v>
      </c>
    </row>
    <row r="20" spans="3:7" x14ac:dyDescent="0.25">
      <c r="C20" t="s">
        <v>17</v>
      </c>
      <c r="D20">
        <f>TDIST(D17,9,2)</f>
        <v>3.3203010877870483E-2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 sample z</vt:lpstr>
      <vt:lpstr>ind sample t</vt:lpstr>
      <vt:lpstr>Paired sample</vt:lpstr>
      <vt:lpstr>boys</vt:lpstr>
      <vt:lpstr>girls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Chandrasekhar</dc:creator>
  <cp:lastModifiedBy>Windows User</cp:lastModifiedBy>
  <dcterms:created xsi:type="dcterms:W3CDTF">2012-07-14T12:09:09Z</dcterms:created>
  <dcterms:modified xsi:type="dcterms:W3CDTF">2019-08-02T11:58:30Z</dcterms:modified>
</cp:coreProperties>
</file>