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25"/>
  <workbookPr defaultThemeVersion="166925"/>
  <mc:AlternateContent xmlns:mc="http://schemas.openxmlformats.org/markup-compatibility/2006">
    <mc:Choice Requires="x15">
      <x15ac:absPath xmlns:x15ac="http://schemas.microsoft.com/office/spreadsheetml/2010/11/ac" url="https://cometmail-my.sharepoint.com/personal/sxs180064_utdallas_edu/Documents/MIS 6330 - Cybersecurity Fundamentals/"/>
    </mc:Choice>
  </mc:AlternateContent>
  <xr:revisionPtr revIDLastSave="0" documentId="8_{578A7629-AF25-4961-AB0C-D5C11A8F2033}" xr6:coauthVersionLast="45" xr6:coauthVersionMax="45" xr10:uidLastSave="{00000000-0000-0000-0000-000000000000}"/>
  <bookViews>
    <workbookView xWindow="-110" yWindow="-110" windowWidth="19420" windowHeight="10420" xr2:uid="{C2404EBD-38D7-2B4B-90FD-2901AA75A76F}"/>
  </bookViews>
  <sheets>
    <sheet name="Group Details" sheetId="2" r:id="rId1"/>
    <sheet name="1. Risk Assessment" sheetId="1" r:id="rId2"/>
    <sheet name="2. Countermeasures"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4" i="1" l="1"/>
  <c r="AB82" i="1"/>
  <c r="AB64" i="1"/>
  <c r="AB65" i="1"/>
  <c r="AB61" i="1"/>
  <c r="AB43" i="1"/>
  <c r="AA65" i="1"/>
  <c r="Z63" i="1"/>
  <c r="Z64" i="1"/>
  <c r="AA64" i="1"/>
  <c r="AA61" i="1"/>
  <c r="AA63" i="1"/>
  <c r="AA66" i="1"/>
  <c r="AA67" i="1"/>
  <c r="AA68" i="1"/>
  <c r="AA69" i="1"/>
  <c r="AA70" i="1"/>
  <c r="AA71" i="1"/>
  <c r="AA72" i="1"/>
  <c r="AA73" i="1"/>
  <c r="AA74" i="1"/>
  <c r="AA75" i="1"/>
  <c r="AA76" i="1"/>
  <c r="AA77" i="1"/>
  <c r="AA78" i="1"/>
  <c r="AA79" i="1"/>
  <c r="AA80" i="1"/>
  <c r="AA81" i="1"/>
  <c r="AA82" i="1"/>
  <c r="AA83" i="1"/>
  <c r="AA84" i="1"/>
  <c r="AA85" i="1"/>
  <c r="AA86" i="1"/>
  <c r="AA87" i="1"/>
  <c r="AA42" i="1"/>
  <c r="AA43" i="1"/>
  <c r="AA44" i="1"/>
  <c r="Z61" i="1"/>
  <c r="Z62" i="1"/>
  <c r="Z41" i="1"/>
  <c r="Z42" i="1"/>
  <c r="Z43" i="1"/>
  <c r="Z44" i="1"/>
  <c r="Z4" i="1"/>
  <c r="X66" i="1"/>
  <c r="X65" i="1"/>
  <c r="X64" i="1"/>
  <c r="X63" i="1"/>
  <c r="X61" i="1"/>
  <c r="X62" i="1"/>
  <c r="X42" i="1"/>
  <c r="X43" i="1"/>
  <c r="X44" i="1"/>
  <c r="S65" i="1"/>
  <c r="S61" i="1"/>
  <c r="S60" i="1"/>
  <c r="AB42" i="1" l="1"/>
  <c r="X87" i="1"/>
  <c r="Z87" i="1" s="1"/>
  <c r="AB87" i="1" s="1"/>
  <c r="S87" i="1"/>
  <c r="X86" i="1"/>
  <c r="Z86" i="1" s="1"/>
  <c r="S86" i="1"/>
  <c r="H86" i="1"/>
  <c r="J86" i="1" s="1"/>
  <c r="X84" i="1"/>
  <c r="Z84" i="1" s="1"/>
  <c r="X85" i="1"/>
  <c r="Z85" i="1" s="1"/>
  <c r="S85" i="1"/>
  <c r="S84" i="1"/>
  <c r="Y26" i="1"/>
  <c r="Y24" i="1"/>
  <c r="Y23" i="1"/>
  <c r="Z60" i="1"/>
  <c r="Z59" i="1"/>
  <c r="X59" i="1"/>
  <c r="X60" i="1"/>
  <c r="S59" i="1"/>
  <c r="S64" i="1"/>
  <c r="Z65" i="1"/>
  <c r="X68" i="1"/>
  <c r="Z68" i="1" s="1"/>
  <c r="X69" i="1"/>
  <c r="Z69" i="1" s="1"/>
  <c r="X67" i="1"/>
  <c r="Z67" i="1" s="1"/>
  <c r="S43" i="1"/>
  <c r="X82" i="1"/>
  <c r="Z82" i="1" s="1"/>
  <c r="S82" i="1"/>
  <c r="S42" i="1"/>
  <c r="S41" i="1"/>
  <c r="X41" i="1"/>
  <c r="H29" i="1"/>
  <c r="H65" i="1"/>
  <c r="J65" i="1" s="1"/>
  <c r="X31" i="1"/>
  <c r="Z31" i="1" s="1"/>
  <c r="X32" i="1"/>
  <c r="Z32" i="1" s="1"/>
  <c r="S31" i="1"/>
  <c r="S32" i="1"/>
  <c r="H63" i="1"/>
  <c r="J63" i="1" s="1"/>
  <c r="Z15" i="1"/>
  <c r="Z18" i="1"/>
  <c r="Z22" i="1"/>
  <c r="Z27" i="1"/>
  <c r="Z51" i="1"/>
  <c r="Z53" i="1"/>
  <c r="X75" i="1"/>
  <c r="Z75" i="1" s="1"/>
  <c r="X76" i="1"/>
  <c r="Z76" i="1" s="1"/>
  <c r="X77" i="1"/>
  <c r="Z77" i="1" s="1"/>
  <c r="X78" i="1"/>
  <c r="Z78" i="1" s="1"/>
  <c r="X79" i="1"/>
  <c r="Z79" i="1" s="1"/>
  <c r="X80" i="1"/>
  <c r="Z80" i="1" s="1"/>
  <c r="X71" i="1"/>
  <c r="Z71" i="1" s="1"/>
  <c r="X72" i="1"/>
  <c r="Z72" i="1" s="1"/>
  <c r="X73" i="1"/>
  <c r="Z73" i="1" s="1"/>
  <c r="X54" i="1"/>
  <c r="Z54" i="1" s="1"/>
  <c r="X55" i="1"/>
  <c r="Z55" i="1" s="1"/>
  <c r="X56" i="1"/>
  <c r="Z56" i="1" s="1"/>
  <c r="X57" i="1"/>
  <c r="Z57" i="1" s="1"/>
  <c r="X50" i="1"/>
  <c r="Z50" i="1" s="1"/>
  <c r="X51" i="1"/>
  <c r="X52" i="1"/>
  <c r="Z52" i="1" s="1"/>
  <c r="X46" i="1"/>
  <c r="Z46" i="1" s="1"/>
  <c r="X47" i="1"/>
  <c r="Z47" i="1" s="1"/>
  <c r="X48" i="1"/>
  <c r="Z48" i="1" s="1"/>
  <c r="X36" i="1"/>
  <c r="Z36" i="1" s="1"/>
  <c r="X37" i="1"/>
  <c r="Z37" i="1" s="1"/>
  <c r="X38" i="1"/>
  <c r="Z38" i="1" s="1"/>
  <c r="X39" i="1"/>
  <c r="Z39" i="1" s="1"/>
  <c r="X40" i="1"/>
  <c r="Z40" i="1" s="1"/>
  <c r="X30" i="1"/>
  <c r="Z30" i="1" s="1"/>
  <c r="X33" i="1"/>
  <c r="Z33" i="1" s="1"/>
  <c r="X34" i="1"/>
  <c r="Z34" i="1" s="1"/>
  <c r="X24" i="1"/>
  <c r="X25" i="1"/>
  <c r="Z25" i="1" s="1"/>
  <c r="X26" i="1"/>
  <c r="X27" i="1"/>
  <c r="X28" i="1"/>
  <c r="Z28" i="1" s="1"/>
  <c r="X17" i="1"/>
  <c r="Z17" i="1" s="1"/>
  <c r="X18" i="1"/>
  <c r="X19" i="1"/>
  <c r="Z19" i="1" s="1"/>
  <c r="X20" i="1"/>
  <c r="Z20" i="1" s="1"/>
  <c r="X21" i="1"/>
  <c r="Z21" i="1" s="1"/>
  <c r="X22" i="1"/>
  <c r="X83" i="1"/>
  <c r="Z83" i="1" s="1"/>
  <c r="X81" i="1"/>
  <c r="Z81" i="1" s="1"/>
  <c r="X74" i="1"/>
  <c r="Z74" i="1" s="1"/>
  <c r="X70" i="1"/>
  <c r="Z70" i="1" s="1"/>
  <c r="X58" i="1"/>
  <c r="Z58" i="1" s="1"/>
  <c r="X53" i="1"/>
  <c r="X49" i="1"/>
  <c r="Z49" i="1" s="1"/>
  <c r="X45" i="1"/>
  <c r="Z45" i="1" s="1"/>
  <c r="X35" i="1"/>
  <c r="Z35" i="1" s="1"/>
  <c r="X29" i="1"/>
  <c r="Z29" i="1" s="1"/>
  <c r="X23" i="1"/>
  <c r="X16" i="1"/>
  <c r="Z16" i="1" s="1"/>
  <c r="X11" i="1"/>
  <c r="Z11" i="1" s="1"/>
  <c r="X12" i="1"/>
  <c r="Z12" i="1" s="1"/>
  <c r="X13" i="1"/>
  <c r="Z13" i="1" s="1"/>
  <c r="X14" i="1"/>
  <c r="Z14" i="1" s="1"/>
  <c r="X15" i="1"/>
  <c r="X10" i="1"/>
  <c r="Z10" i="1" s="1"/>
  <c r="X5" i="1"/>
  <c r="Z5" i="1" s="1"/>
  <c r="X6" i="1"/>
  <c r="Z6" i="1" s="1"/>
  <c r="X7" i="1"/>
  <c r="Z7" i="1" s="1"/>
  <c r="X8" i="1"/>
  <c r="Z8" i="1" s="1"/>
  <c r="X9" i="1"/>
  <c r="Z9" i="1" s="1"/>
  <c r="X4" i="1"/>
  <c r="S16" i="1"/>
  <c r="S5" i="1"/>
  <c r="S6" i="1"/>
  <c r="S7" i="1"/>
  <c r="S8" i="1"/>
  <c r="S9" i="1"/>
  <c r="S10" i="1"/>
  <c r="S11" i="1"/>
  <c r="S12" i="1"/>
  <c r="S13" i="1"/>
  <c r="S14" i="1"/>
  <c r="S15" i="1"/>
  <c r="S17" i="1"/>
  <c r="S18" i="1"/>
  <c r="S19" i="1"/>
  <c r="S20" i="1"/>
  <c r="S21" i="1"/>
  <c r="S22" i="1"/>
  <c r="S23" i="1"/>
  <c r="S24" i="1"/>
  <c r="S25" i="1"/>
  <c r="S26" i="1"/>
  <c r="S27" i="1"/>
  <c r="S28" i="1"/>
  <c r="S29" i="1"/>
  <c r="S30" i="1"/>
  <c r="S33" i="1"/>
  <c r="S34" i="1"/>
  <c r="S35" i="1"/>
  <c r="S36" i="1"/>
  <c r="S37" i="1"/>
  <c r="S38" i="1"/>
  <c r="S39" i="1"/>
  <c r="S40" i="1"/>
  <c r="S44" i="1"/>
  <c r="S45" i="1"/>
  <c r="S46" i="1"/>
  <c r="S47" i="1"/>
  <c r="S48" i="1"/>
  <c r="S49" i="1"/>
  <c r="S50" i="1"/>
  <c r="S51" i="1"/>
  <c r="S52" i="1"/>
  <c r="S53" i="1"/>
  <c r="S54" i="1"/>
  <c r="S55" i="1"/>
  <c r="S56" i="1"/>
  <c r="S57" i="1"/>
  <c r="S58" i="1"/>
  <c r="S62" i="1"/>
  <c r="S63" i="1"/>
  <c r="S66" i="1"/>
  <c r="S67" i="1"/>
  <c r="S68" i="1"/>
  <c r="S69" i="1"/>
  <c r="S70" i="1"/>
  <c r="S71" i="1"/>
  <c r="S72" i="1"/>
  <c r="S73" i="1"/>
  <c r="S74" i="1"/>
  <c r="S75" i="1"/>
  <c r="S76" i="1"/>
  <c r="S77" i="1"/>
  <c r="S78" i="1"/>
  <c r="S79" i="1"/>
  <c r="S80" i="1"/>
  <c r="S81" i="1"/>
  <c r="S83" i="1"/>
  <c r="S4" i="1"/>
  <c r="AA5" i="1" l="1"/>
  <c r="AB5" i="1" s="1"/>
  <c r="Z24" i="1"/>
  <c r="AB86" i="1"/>
  <c r="Z26" i="1"/>
  <c r="Z23" i="1"/>
  <c r="AB63" i="1"/>
  <c r="Z66" i="1"/>
  <c r="AB66" i="1" s="1"/>
  <c r="H16" i="1"/>
  <c r="J16" i="1" s="1"/>
  <c r="H10" i="1"/>
  <c r="J10" i="1" s="1"/>
  <c r="AA15" i="1" s="1"/>
  <c r="AB15" i="1" s="1"/>
  <c r="H23" i="1"/>
  <c r="J23" i="1" s="1"/>
  <c r="J29" i="1"/>
  <c r="AA31" i="1" s="1"/>
  <c r="AB31" i="1" s="1"/>
  <c r="H35" i="1"/>
  <c r="J35" i="1" s="1"/>
  <c r="H41" i="1"/>
  <c r="J41" i="1" s="1"/>
  <c r="AA41" i="1" s="1"/>
  <c r="H45" i="1"/>
  <c r="J45" i="1" s="1"/>
  <c r="AA46" i="1" s="1"/>
  <c r="AB46" i="1" s="1"/>
  <c r="H49" i="1"/>
  <c r="J49" i="1" s="1"/>
  <c r="AA51" i="1" s="1"/>
  <c r="AB51" i="1" s="1"/>
  <c r="H53" i="1"/>
  <c r="J53" i="1" s="1"/>
  <c r="AA57" i="1" s="1"/>
  <c r="AB57" i="1" s="1"/>
  <c r="H58" i="1"/>
  <c r="J58" i="1" s="1"/>
  <c r="H61" i="1"/>
  <c r="J61" i="1" s="1"/>
  <c r="AA62" i="1" s="1"/>
  <c r="AB62" i="1" s="1"/>
  <c r="H67" i="1"/>
  <c r="J67" i="1" s="1"/>
  <c r="AB67" i="1" s="1"/>
  <c r="H70" i="1"/>
  <c r="J70" i="1" s="1"/>
  <c r="H74" i="1"/>
  <c r="J74" i="1" s="1"/>
  <c r="H81" i="1"/>
  <c r="J81" i="1" s="1"/>
  <c r="H83" i="1"/>
  <c r="J83" i="1" s="1"/>
  <c r="H4" i="1"/>
  <c r="J4" i="1" s="1"/>
  <c r="AA7" i="1" s="1"/>
  <c r="AB7" i="1" s="1"/>
  <c r="AA6" i="1" l="1"/>
  <c r="AB6" i="1" s="1"/>
  <c r="AA8" i="1"/>
  <c r="AB8" i="1" s="1"/>
  <c r="AB83" i="1"/>
  <c r="AB84" i="1"/>
  <c r="AB85" i="1"/>
  <c r="AB81" i="1"/>
  <c r="AA9" i="1"/>
  <c r="AB9" i="1" s="1"/>
  <c r="AA58" i="1"/>
  <c r="AB58" i="1" s="1"/>
  <c r="AA60" i="1"/>
  <c r="AB60" i="1" s="1"/>
  <c r="AA59" i="1"/>
  <c r="AB59" i="1" s="1"/>
  <c r="AB4" i="1"/>
  <c r="AA11" i="1"/>
  <c r="AB11" i="1" s="1"/>
  <c r="AA12" i="1"/>
  <c r="AB12" i="1" s="1"/>
  <c r="AA14" i="1"/>
  <c r="AB14" i="1" s="1"/>
  <c r="AA13" i="1"/>
  <c r="AB13" i="1" s="1"/>
  <c r="AA19" i="1"/>
  <c r="AB19" i="1" s="1"/>
  <c r="AA20" i="1"/>
  <c r="AB20" i="1" s="1"/>
  <c r="AA21" i="1"/>
  <c r="AB21" i="1" s="1"/>
  <c r="AA22" i="1"/>
  <c r="AB22" i="1" s="1"/>
  <c r="AA17" i="1"/>
  <c r="AB17" i="1" s="1"/>
  <c r="AA16" i="1"/>
  <c r="AB16" i="1" s="1"/>
  <c r="AA18" i="1"/>
  <c r="AB18" i="1" s="1"/>
  <c r="AA10" i="1"/>
  <c r="AB10" i="1" s="1"/>
  <c r="AA45" i="1"/>
  <c r="AB45" i="1" s="1"/>
  <c r="AA52" i="1"/>
  <c r="AB52" i="1" s="1"/>
  <c r="AA50" i="1"/>
  <c r="AB50" i="1" s="1"/>
  <c r="AA47" i="1"/>
  <c r="AB47" i="1" s="1"/>
  <c r="AB68" i="1"/>
  <c r="AA53" i="1"/>
  <c r="AB53" i="1" s="1"/>
  <c r="AA55" i="1"/>
  <c r="AB55" i="1" s="1"/>
  <c r="AA34" i="1"/>
  <c r="AB34" i="1" s="1"/>
  <c r="AA29" i="1"/>
  <c r="AB29" i="1" s="1"/>
  <c r="AA30" i="1"/>
  <c r="AB30" i="1" s="1"/>
  <c r="AA33" i="1"/>
  <c r="AB33" i="1" s="1"/>
  <c r="AA49" i="1"/>
  <c r="AB49" i="1" s="1"/>
  <c r="AB69" i="1"/>
  <c r="AA25" i="1"/>
  <c r="AB25" i="1" s="1"/>
  <c r="AA24" i="1"/>
  <c r="AB24" i="1" s="1"/>
  <c r="AA26" i="1"/>
  <c r="AB26" i="1" s="1"/>
  <c r="AA27" i="1"/>
  <c r="AB27" i="1" s="1"/>
  <c r="AA28" i="1"/>
  <c r="AB28" i="1" s="1"/>
  <c r="AA23" i="1"/>
  <c r="AB23" i="1" s="1"/>
  <c r="AA48" i="1"/>
  <c r="AB48" i="1" s="1"/>
  <c r="AB73" i="1"/>
  <c r="AB70" i="1"/>
  <c r="AB71" i="1"/>
  <c r="AB72" i="1"/>
  <c r="AB44" i="1"/>
  <c r="AB41" i="1"/>
  <c r="AA54" i="1"/>
  <c r="AB54" i="1" s="1"/>
  <c r="AB79" i="1"/>
  <c r="AB76" i="1"/>
  <c r="AB77" i="1"/>
  <c r="AB78" i="1"/>
  <c r="AB80" i="1"/>
  <c r="AB74" i="1"/>
  <c r="AB75" i="1"/>
  <c r="AA39" i="1"/>
  <c r="AB39" i="1" s="1"/>
  <c r="AA36" i="1"/>
  <c r="AB36" i="1" s="1"/>
  <c r="AA37" i="1"/>
  <c r="AB37" i="1" s="1"/>
  <c r="AA38" i="1"/>
  <c r="AB38" i="1" s="1"/>
  <c r="AA40" i="1"/>
  <c r="AB40" i="1" s="1"/>
  <c r="AA35" i="1"/>
  <c r="AB35" i="1" s="1"/>
  <c r="AA32" i="1"/>
  <c r="AB32" i="1" s="1"/>
  <c r="AA56" i="1"/>
  <c r="AB56" i="1" s="1"/>
</calcChain>
</file>

<file path=xl/sharedStrings.xml><?xml version="1.0" encoding="utf-8"?>
<sst xmlns="http://schemas.openxmlformats.org/spreadsheetml/2006/main" count="898" uniqueCount="266">
  <si>
    <t>MIS 6330: Cybersecurity Fundamentals</t>
  </si>
  <si>
    <t>Company Name: Venmo</t>
  </si>
  <si>
    <t>Group 7:</t>
  </si>
  <si>
    <t>Ash Malhotra</t>
  </si>
  <si>
    <t>My Tra Pham</t>
  </si>
  <si>
    <t>Sundar Sreenivasan</t>
  </si>
  <si>
    <t>Suyash Gupta</t>
  </si>
  <si>
    <t>Table of Contents</t>
  </si>
  <si>
    <t>Sheet 1</t>
  </si>
  <si>
    <t>Risk Assessment</t>
  </si>
  <si>
    <t>Sheet 2</t>
  </si>
  <si>
    <t>Countermeasure Classification</t>
  </si>
  <si>
    <t>Step 1: Risk Identification</t>
  </si>
  <si>
    <t>Step 2: Risk Assessment</t>
  </si>
  <si>
    <t>Step 3: Risk Management</t>
  </si>
  <si>
    <t>Step 4: Reviewed Level of Risk</t>
  </si>
  <si>
    <t>Risk ID#</t>
  </si>
  <si>
    <t>List of Possible Risks</t>
  </si>
  <si>
    <t>Qualitative (Phase 1)</t>
  </si>
  <si>
    <t>Quantitative (Phase 1)</t>
  </si>
  <si>
    <t>What are we already doing about it? (Mitigating factors)</t>
  </si>
  <si>
    <t>What more can we do about it?</t>
  </si>
  <si>
    <t>Timescale</t>
  </si>
  <si>
    <t>Person responsible</t>
  </si>
  <si>
    <t>Estimated Total Cost of Control</t>
  </si>
  <si>
    <t>Qualitative (Phase 2)</t>
  </si>
  <si>
    <t>Quantitative (Phase 2)</t>
  </si>
  <si>
    <t>Likelihood (H/M/L)</t>
  </si>
  <si>
    <t>Impact (H/M/L)</t>
  </si>
  <si>
    <t>Initial Risk</t>
  </si>
  <si>
    <t>AV</t>
  </si>
  <si>
    <t>EF #1</t>
  </si>
  <si>
    <t>SLE  #1  =   (AV x EF)</t>
  </si>
  <si>
    <t>ARO #1</t>
  </si>
  <si>
    <t>ALE #1 = (SLE x ARO)</t>
  </si>
  <si>
    <t>Control ID#</t>
  </si>
  <si>
    <t>Control Short Description</t>
  </si>
  <si>
    <t>Upfront Costs</t>
  </si>
  <si>
    <t>Annual Maintainence Costs</t>
  </si>
  <si>
    <t>Annual TCO</t>
  </si>
  <si>
    <t>Reviewed Risk</t>
  </si>
  <si>
    <t>EF #2</t>
  </si>
  <si>
    <t>SLE #2   =   (AV x EF#2)</t>
  </si>
  <si>
    <t>ARO #2</t>
  </si>
  <si>
    <t>ALE #2   =   (SLE#2 x ARO#2)</t>
  </si>
  <si>
    <t>ROI</t>
  </si>
  <si>
    <t>Is Control Financially Justified (Y/N)</t>
  </si>
  <si>
    <t>Identity theft</t>
  </si>
  <si>
    <t>H</t>
  </si>
  <si>
    <t>1. Two Factor authentication with SMS based OTP. 
2. Privacy control options to customers</t>
  </si>
  <si>
    <t>1. Replace SMS-based OTP with mobile-based authenticator app. (ex: Duo mobile, RSA Keys, Microsoft Authenticator).
2. Evaluate alternatives to Facebook single sign-on.
3. Enforce three-factor authentication.
4. Explore an alternate architecture to eliminate open API.</t>
  </si>
  <si>
    <t>1-6 months</t>
  </si>
  <si>
    <t>CISO</t>
  </si>
  <si>
    <t>Two Factor authentication with SMS based OTP</t>
  </si>
  <si>
    <t xml:space="preserve">L  </t>
  </si>
  <si>
    <t>M</t>
  </si>
  <si>
    <t>Privacy control options to customers</t>
  </si>
  <si>
    <t>Replace SMS-based OTP with mobile-based authenticator app. (ex: Duo mobile, RSA Keys, Microsoft Authenticator).</t>
  </si>
  <si>
    <t>L</t>
  </si>
  <si>
    <t>Evaluate alternatives to Facebook single sign-on.</t>
  </si>
  <si>
    <t>Enforce three-factor authentication.</t>
  </si>
  <si>
    <t>Explore an alternate architecture to eliminate open API.</t>
  </si>
  <si>
    <t>Financial theft</t>
  </si>
  <si>
    <t>M - H</t>
  </si>
  <si>
    <t>1. All communication is encrypted using HTTPS. 
2. AES 128 bit ciphers are used for encryption. 
3. Adhering to all the best practices and regulations for corporations in the financial sector.
4. Fraud detection mechanism.</t>
  </si>
  <si>
    <t>1. Require one-time authentication code in P2P transcations
2. Explore controls and reporting processes to recover wrongly sent funds.</t>
  </si>
  <si>
    <t>3-12 months</t>
  </si>
  <si>
    <t>CISO and CFO</t>
  </si>
  <si>
    <t>All communication is encrypted using HTTPS.</t>
  </si>
  <si>
    <t xml:space="preserve">AES 128 bit ciphers are used for encryption. </t>
  </si>
  <si>
    <t>Adhere to all the best practices and regulations for corporations in the financial sector.</t>
  </si>
  <si>
    <t>Fraud detection mechanism.</t>
  </si>
  <si>
    <t>Require one-time authentication code in P2P transcations</t>
  </si>
  <si>
    <t>Explore controls and reporting processes to recover wrongly sent funds.</t>
  </si>
  <si>
    <t>Physical theft of hardware assets from the datacenter</t>
  </si>
  <si>
    <t xml:space="preserve">M  </t>
  </si>
  <si>
    <t>1. Physical security controls implemented at the datacenter. Eg: CCTV, Security personnel, Access controls 
2. Redundant devices at disaster recovery site with data being backed up periodically.</t>
  </si>
  <si>
    <t>1. Reduce the backup periodicity as close to real-time as possible.</t>
  </si>
  <si>
    <t>&gt;1 year</t>
  </si>
  <si>
    <t>Site Manager</t>
  </si>
  <si>
    <t>Security Guard(s) throughout data center.</t>
  </si>
  <si>
    <t>Physical Access System using biometric and ID standards.</t>
  </si>
  <si>
    <t>CCTV cameras throughout facility.</t>
  </si>
  <si>
    <t>Reduce the backup periodicity as close to real-time as possible.</t>
  </si>
  <si>
    <t xml:space="preserve">Physical security controls implemented at the datacenter. Eg: CCTV, Security personnel, Access controls </t>
  </si>
  <si>
    <t>Redundant devices at disaster recovery site with data being backed up periodically.</t>
  </si>
  <si>
    <t>Encryption of data stored on hardware center.</t>
  </si>
  <si>
    <t>Physical damage of assets in the datacenter</t>
  </si>
  <si>
    <t>1. Secure installation of all devices at the datacenters.
2. Specialized equipment to transport devices within the datacenter premises. 
3. Fortified data centers with back-up power. 
4. 24/7 security and monitoring team 
5. RFID door access.</t>
  </si>
  <si>
    <t>1. Unmarked datacenter locations spread across different geographic locations.</t>
  </si>
  <si>
    <t>Secure installation of all devices at the datacenters.</t>
  </si>
  <si>
    <t>Specialized equipment to transport devices within the datacenter premises.</t>
  </si>
  <si>
    <t>Fortified data centers with back-up power.</t>
  </si>
  <si>
    <t>24/7 security and monitoring team</t>
  </si>
  <si>
    <t>RFID door access.</t>
  </si>
  <si>
    <t>Unmarked datacenter locations spread across different geographic locations.</t>
  </si>
  <si>
    <t>Internal network outage</t>
  </si>
  <si>
    <t>1. Network design that ensures that there are no single points of failure. 
2. Use of routing and switching protocols with built-in failure recovery mechanisms. 
3. Robust change management procedures that ensure that network changes are performed only outside of business hours etc. 
4. Back-up power generators.</t>
  </si>
  <si>
    <t>1. Explore other technologies (hardware and software) that will make the network more resilient. 
2. Build a disaster recovery site at a different location as a secondary HQ.</t>
  </si>
  <si>
    <t>1-2 years</t>
  </si>
  <si>
    <t>Site Reliability Engineer</t>
  </si>
  <si>
    <t>Network design that ensures that there are no single points of failure.</t>
  </si>
  <si>
    <t>Use of routing and switching protocols with built-in failure recovery mechanisms.</t>
  </si>
  <si>
    <t xml:space="preserve">Explore other technologies (hardware and software) that will make the network more resilient. </t>
  </si>
  <si>
    <t>Build a disaster recovery site at a different location as a secondary HQ.</t>
  </si>
  <si>
    <t>Robust change management procedures that ensure that network changes are performed only outside of business hours etc.</t>
  </si>
  <si>
    <t>Back-up power generators</t>
  </si>
  <si>
    <t>Internet connectivity outage</t>
  </si>
  <si>
    <t>M to H</t>
  </si>
  <si>
    <t>1. Backup internet service provider and automatic switchover mechanism between the two connections. 
2. Disaster recovery site at a different geographical location with two separate internet connections.</t>
  </si>
  <si>
    <t>1. Explore alternate ISPs with better uptime statistics.</t>
  </si>
  <si>
    <t>Site Reliability Engineer, Network Engineer and ISP point-of-contact</t>
  </si>
  <si>
    <t xml:space="preserve">Additional web servers to mitigate network congestion.
</t>
  </si>
  <si>
    <t>Explore alternate ISPs with better uptime statistics.</t>
  </si>
  <si>
    <t xml:space="preserve">Source internet link from multiple providers. </t>
  </si>
  <si>
    <t>L to M</t>
  </si>
  <si>
    <t xml:space="preserve">Backup internet service provider and automatic switchover mechanism between the two connections. 
</t>
  </si>
  <si>
    <t>Disaster recovery site at a different geographical location with two separate internet connections.</t>
  </si>
  <si>
    <t xml:space="preserve">Power surge protection. </t>
  </si>
  <si>
    <t>Virus infection</t>
  </si>
  <si>
    <t>1. IT department mandated anti-virus software installed on all the computers in the Venmo network. 
2. Firewall is installed to prevent malware from entering the system.</t>
  </si>
  <si>
    <t>1. Venmo recommends mobile anti-virus applications to users. 
2. Venmo partners with Mobile Security applications for free/discounted subscriptions to consumers.</t>
  </si>
  <si>
    <t>&lt; 1 year</t>
  </si>
  <si>
    <t>Business Development Manager, CISO</t>
  </si>
  <si>
    <t xml:space="preserve">IT department mandated anti-virus software installed on all the computers in the Venmo network. </t>
  </si>
  <si>
    <t xml:space="preserve">Venmo recommends mobile anti-virus applications to users. </t>
  </si>
  <si>
    <t xml:space="preserve"> Venmo partners with Mobile Security applications for free/discounted subscriptions to consumers.</t>
  </si>
  <si>
    <t>Firewall is installed to prevent malware from entering the system.</t>
  </si>
  <si>
    <t>Reduced consumer confidence due to lack of privacy protection</t>
  </si>
  <si>
    <t xml:space="preserve">1. Provide and allow customers to access policies of their data 
</t>
  </si>
  <si>
    <t>1. Allow options for customers to publicize their transactions
2. Provide transparency on the use of customers' personal data
3. Comply with data protection regislation such as the Gramm Leach Bliley Act (GLBA), California Consumer Privacy Act (CCPA), the US Federal Trade Commision (FTC) and the Fair Credit Reporting Act (FCRA)</t>
  </si>
  <si>
    <t>&lt; 6 months</t>
  </si>
  <si>
    <t>CISO, Communications Team</t>
  </si>
  <si>
    <t xml:space="preserve">Provide and allow customers to access policies of their data </t>
  </si>
  <si>
    <t>Allow options for customers to publicize their transactions</t>
  </si>
  <si>
    <t>Provide transparency on the use of customers' personal data</t>
  </si>
  <si>
    <t>Comply with data protection regislation such as the Gramm Leach Bliley Act (GLBA), California Consumer Privacy Act (CCPA), the US Federal Trade Commision (FTC) and the Fair Credit Reporting Act (FCRA)</t>
  </si>
  <si>
    <t>System failures or interruptions due to natural disasters</t>
  </si>
  <si>
    <t xml:space="preserve">L </t>
  </si>
  <si>
    <t>1. Perform system upgrades and re-platform systems to improve reliability and speed.</t>
  </si>
  <si>
    <t>1. Maintain real-time backup data 
2. Consider using cloud services to prevent data loss and unavailability
3. Use insurance plans to mitigate losses in the event of a natural disaster</t>
  </si>
  <si>
    <t>CISO, Developer</t>
  </si>
  <si>
    <t>Perform system upgrades and re-platform systems to improve reliability and speed.</t>
  </si>
  <si>
    <t xml:space="preserve">Maintain real-time backup data 
</t>
  </si>
  <si>
    <t>Consider using cloud services to prevent data loss and unavailability</t>
  </si>
  <si>
    <t>Use insurance plans to mitigate losses in the event of a natural disaster</t>
  </si>
  <si>
    <t>Losses due to transactions exchanged for illegal purposes</t>
  </si>
  <si>
    <t>1. Business usage has to be authorized via Venmo</t>
  </si>
  <si>
    <t>1. Provide seller and buyer protection
2. Collaborate with banks, agencies to set up anti-money laundering programs
3. Send customers warnings of unsual amounts or suspicious items/senders/buyers
4. Provide a hotline for users to report suspicious activities</t>
  </si>
  <si>
    <t>CFO, CISO, Communications Team</t>
  </si>
  <si>
    <t>Business usage has to be authorized via Venmo</t>
  </si>
  <si>
    <t xml:space="preserve">Provide seller and buyer protection
</t>
  </si>
  <si>
    <t>Collaborate with banks, agencies to set up anti-money laundering programs</t>
  </si>
  <si>
    <t>Send customers warnings of unsual amounts or suspicious items/senders/buyers</t>
  </si>
  <si>
    <t>Provide a hotline for users to report suspicious activities</t>
  </si>
  <si>
    <t>Spearphising attempt on employees</t>
  </si>
  <si>
    <t>1.	Biannual security training sessions for all employees to keep them up-to-date on avoiding social engineering attempts.
2.	Periodic test emails sent to random groups of employees to validate if they are clicking on suspicious links in emails with mandatory follow-up sessions for employees who click on the links.</t>
  </si>
  <si>
    <t>1.	Organize periodic red team tests to aggressively determine weaknesses and avenues for spearphishing.</t>
  </si>
  <si>
    <t>CISO, CEO, Human Resources, Internal Communications Department</t>
  </si>
  <si>
    <t>Biannual security training sessions for all employees to keep them up-to-date on avoiding social engineering attempts.</t>
  </si>
  <si>
    <t>Periodic test emails sent to random groups of employees to validate if they are clicking on suspicious links in emails with mandatory follow-up sessions for employees who click on the links.</t>
  </si>
  <si>
    <t>Organize periodic red team tests to aggressively determine weaknesses and avenues for spearphishing.</t>
  </si>
  <si>
    <t>Spyware Attack</t>
  </si>
  <si>
    <t>1. All systems in venmo, Installed real-time anti spyware protection software.</t>
  </si>
  <si>
    <t>1. Deployment of DNS protection can be done to make venmo more secure from spywares</t>
  </si>
  <si>
    <t>CISO and Business Developement Manager</t>
  </si>
  <si>
    <t>Deployment of DNS protection can be done to make venmo more secure from spywares</t>
  </si>
  <si>
    <t>All systems in venmo, Installed real-time anti spyware protection software.</t>
  </si>
  <si>
    <t>Eavesdropping on network</t>
  </si>
  <si>
    <t>1. Clock control is provided to ensure that no particular device remains active after a certian period of time and need to login again for accessing data,</t>
  </si>
  <si>
    <t>1. A thorough inspection by trained specialist can  be done to keep check on user activity and devices</t>
  </si>
  <si>
    <t>CISO, CFO</t>
  </si>
  <si>
    <t>Clock control is provided to ensure that no particular device remains active after a certian period of time and need to login again for accessing data</t>
  </si>
  <si>
    <t>A thorough inspection by trained specialist can  be done to keep check on user activity and devices</t>
  </si>
  <si>
    <t>Denial of Service</t>
  </si>
  <si>
    <t xml:space="preserve">M </t>
  </si>
  <si>
    <t>1. Backup servers and automatic switch over mechanism so that there is no issue in ongoing of work</t>
  </si>
  <si>
    <t>1. A web application firewall can be set up to prevent malicious code from being input.</t>
  </si>
  <si>
    <t xml:space="preserve">CISO </t>
  </si>
  <si>
    <t>A web application firewall can be set up to prevent malicious code from being input.</t>
  </si>
  <si>
    <t>Backup servers and automatic switch over mechanism so that there is no issue in ongoing of work</t>
  </si>
  <si>
    <t>Source address spoofing on customers (*)</t>
  </si>
  <si>
    <t xml:space="preserve">1.	Use of HTTPS, requiring digital certificate signed by Certifying Authority. 
2.	Limiting non-mobile web application functionality </t>
  </si>
  <si>
    <t xml:space="preserve">1.	Prevent venmo from operating on public wifi networks </t>
  </si>
  <si>
    <t>1-3 months</t>
  </si>
  <si>
    <t xml:space="preserve">Use of HTTPS, requiring digital certificate signed by Certifying Authority.  </t>
  </si>
  <si>
    <t>Limiting non-mobile web application functionality</t>
  </si>
  <si>
    <t xml:space="preserve">Prevent venmo from operating on public wifi networks </t>
  </si>
  <si>
    <t>Terminated Employee releases PII</t>
  </si>
  <si>
    <t>1. Immediate revoked access of terminated employee.  
2. Implementation of access privilege levels.
3. Separation of Duties</t>
  </si>
  <si>
    <t>1.	Procedure to revoke access prior to official termination notification.</t>
  </si>
  <si>
    <t>CEO, CISO, Human Resources</t>
  </si>
  <si>
    <t xml:space="preserve">Immediate revoked access of terminated employee.  </t>
  </si>
  <si>
    <t>Implementation of access privilege levels.</t>
  </si>
  <si>
    <t>Separation of Duties</t>
  </si>
  <si>
    <t>Procedure to revoke access prior to official termination notification.</t>
  </si>
  <si>
    <t>Employee downloads malware from non-work related websites</t>
  </si>
  <si>
    <t xml:space="preserve">1.	Anti-virus software 
2.	Intrusion prevention/detection system (IPS/IDS) 
3.	Data Encryption
4.	Data Backup </t>
  </si>
  <si>
    <t xml:space="preserve">1.	Create a policy that employees cannot access non-work-related websites. 
2.	Implement penalties for employees who violate this policy. 
3.	Implement website blocking software. </t>
  </si>
  <si>
    <t xml:space="preserve">Anti-virus software </t>
  </si>
  <si>
    <t>Intrusion prevention/detection system (IPS/IDS)</t>
  </si>
  <si>
    <t>Data Encryption</t>
  </si>
  <si>
    <t xml:space="preserve">Data Backup </t>
  </si>
  <si>
    <t xml:space="preserve">Create a policy that employees cannot access non-work-related websites. </t>
  </si>
  <si>
    <t xml:space="preserve">Implement penalties for employees who violate policy on non-work related websites. </t>
  </si>
  <si>
    <t xml:space="preserve">Implement website blocking software. </t>
  </si>
  <si>
    <t>Change to network configuration that would result in non-compliance of regulations</t>
  </si>
  <si>
    <t>1. Rigorous change management process with prior approval required from at least two senior leaders.</t>
  </si>
  <si>
    <t>1. Automated compliance monitoring software that detects any changes that will put the network out of compliance and prevent the change from being committed without administrative approval.</t>
  </si>
  <si>
    <t>&gt; 1 year</t>
  </si>
  <si>
    <t>CISO, Network Operations Team, DevOps</t>
  </si>
  <si>
    <t>Rigorous change management process with prior approval required from at least two senior leaders.</t>
  </si>
  <si>
    <t>Automated compliance monitoring software that detects any changes that will put the network out of compliance and prevent the change from being committed without administrative approval.</t>
  </si>
  <si>
    <t>Software vulnerability discovered by a bad actor</t>
  </si>
  <si>
    <t>1.	All development follows the SDLC process which involves a detailed testing phase to detect vulnerabilities.
2.	QA team keeps updating its test procedures and modules to meet or exceed industry best practices.</t>
  </si>
  <si>
    <t>1. Incorporate more open-source software so that intelligence from the open source community can be used to detect and fix vulnerabilities faster.</t>
  </si>
  <si>
    <t>CISO, CEO, Engineering team</t>
  </si>
  <si>
    <t>All development follows the SDLC process which involves a detailed testing phase to detect vulnerabilities.</t>
  </si>
  <si>
    <t>QA team keeps updating its test procedures and modules to meet or exceed industry best practices.</t>
  </si>
  <si>
    <t>Incorporate more open-source software so that intelligence from the open source community can be used to detect and fix vulnerabilities faster.</t>
  </si>
  <si>
    <t>Installation of the Venmo app on an unpatched device</t>
  </si>
  <si>
    <t>1. Working with mobile platform providers (Google, Apple) to prevent the app from installing unless it is on a minimum version number.</t>
  </si>
  <si>
    <t>1. Engineer the app to run in a sandboxed environment irrespective of the mobile platform it is installed on.</t>
  </si>
  <si>
    <t>2 years</t>
  </si>
  <si>
    <t>Working with mobile platform providers (Google, Apple) to prevent the app from installing unless it is on a minimum version number.</t>
  </si>
  <si>
    <t>Engineer the app to run in a sandboxed environment irrespective of the mobile platform it is installed on.</t>
  </si>
  <si>
    <t>(*)</t>
  </si>
  <si>
    <t xml:space="preserve">For Risk#15, AV was guestimated based on black market value of credit card PII for one customer. This because the spoofing attack would target individual customers. </t>
  </si>
  <si>
    <t>#</t>
  </si>
  <si>
    <t>References:</t>
  </si>
  <si>
    <t xml:space="preserve">Bloomenthal, Andrew. (2020, March 5). How safe is Venmo and is it free?. Investopedia. https://www.investopedia.com/articles/personal-finance/032415/how-safe-venmo-and-why-it-free.asp. </t>
  </si>
  <si>
    <t xml:space="preserve">FTC announces settlement for Venmo’s alleged violations of the GLBA’s privacy and safeguard rules. (2018, March 2). Retrieved March 27, 2020, from https://www.huntonprivacyblog.com/2018/03/02/ftc-announces-settlement-for-venmos-alleged-violations-of-the-glbas-privacy-and-safeguards-rules/. </t>
  </si>
  <si>
    <t>Jr., T. H. (2018, July 26). How these billion-dollar businesses started as happy accidents and side gigs. Retrieved March 27, 2020, from https://www.cnbc.com/2018/07/26/how-billion-dollar-companies-from-facebook-to-venmo-got-started.html.</t>
  </si>
  <si>
    <t xml:space="preserve">Posey, Brian. (2012, February 23). 10 ways to avoid costly PCI compliance violations. TechRepublic. https://www.techrepublic.com/blog/10-things/10-ways-to-avoid-costly-pci-compliance-violations/. </t>
  </si>
  <si>
    <t xml:space="preserve">Rudegeair, P. (2018, November 24). Venmo takes losses after payments fraud. Retrieved March 27, 2020, from https://www.marketwatch.com/story/venmo-takes-losses-after-payments-fraud-2018-11-24. </t>
  </si>
  <si>
    <t xml:space="preserve">Stack, Brian. (2017, December 6). Here’s how much your personal information is selling for on the dark web. Experian. https://www.experian.com/blogs/ask-experian/heres-how-much-your-personal-information-is-selling-for-on-the-dark-web/. </t>
  </si>
  <si>
    <t>Risk Id#</t>
  </si>
  <si>
    <t>Risk ID #</t>
  </si>
  <si>
    <t>Risk Identification</t>
  </si>
  <si>
    <t>Control ID #</t>
  </si>
  <si>
    <t>Control</t>
  </si>
  <si>
    <t>A. Control Category</t>
  </si>
  <si>
    <t>B. Control Classification</t>
  </si>
  <si>
    <t>Technical</t>
  </si>
  <si>
    <t>Administrative</t>
  </si>
  <si>
    <t>Physical</t>
  </si>
  <si>
    <t>Preventive</t>
  </si>
  <si>
    <t>Detective</t>
  </si>
  <si>
    <t>Corrective</t>
  </si>
  <si>
    <t>Deterrent</t>
  </si>
  <si>
    <t>Recovery</t>
  </si>
  <si>
    <t>Compensating</t>
  </si>
  <si>
    <t>Directive</t>
  </si>
  <si>
    <t>Identity Theft</t>
  </si>
  <si>
    <t>x</t>
  </si>
  <si>
    <t>Financial Theft</t>
  </si>
  <si>
    <t xml:space="preserve">Physical damage of assets in the datacenter </t>
  </si>
  <si>
    <t>Additional web servers to mitigate network congestion.</t>
  </si>
  <si>
    <t xml:space="preserve">Reduced consumer confidence due to lack of privacy protection </t>
  </si>
  <si>
    <t xml:space="preserve">System failures or interruptions due to natural disasters </t>
  </si>
  <si>
    <t>Perform system upgrades and re-platform systems to improve reliability and speed</t>
  </si>
  <si>
    <t>Maintain real-time backup data</t>
  </si>
  <si>
    <t>Provide seller and buyer protection</t>
  </si>
  <si>
    <t>Backup servers and automatic switch over mechanism  are present so that there is no issue in ongoing of work</t>
  </si>
  <si>
    <t>Spoofing</t>
  </si>
  <si>
    <t xml:space="preserve">Implement penalties for employees who violate this policy.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</si>
</sst>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0">
    <font>
      <sz val="12"/>
      <color theme="1"/>
      <name val="Calibri"/>
      <family val="2"/>
      <scheme val="minor"/>
    </font>
    <font>
      <sz val="12"/>
      <color theme="1"/>
      <name val="Times New Roman"/>
      <family val="1"/>
    </font>
    <font>
      <b/>
      <sz val="12"/>
      <color theme="1"/>
      <name val="Times"/>
    </font>
    <font>
      <sz val="12"/>
      <color theme="1"/>
      <name val="Times"/>
    </font>
    <font>
      <u/>
      <sz val="12"/>
      <color theme="10"/>
      <name val="Calibri"/>
      <family val="2"/>
      <scheme val="minor"/>
    </font>
    <font>
      <b/>
      <sz val="12"/>
      <color theme="0"/>
      <name val="Times"/>
    </font>
    <font>
      <sz val="12"/>
      <color theme="0"/>
      <name val="Times"/>
    </font>
    <font>
      <b/>
      <sz val="12"/>
      <color theme="0"/>
      <name val="Times New Roman"/>
      <family val="1"/>
    </font>
    <font>
      <sz val="12"/>
      <color theme="1"/>
      <name val="Calibri"/>
      <family val="2"/>
      <scheme val="minor"/>
    </font>
    <font>
      <i/>
      <sz val="12"/>
      <color theme="1"/>
      <name val="Times"/>
    </font>
  </fonts>
  <fills count="6">
    <fill>
      <patternFill patternType="none"/>
    </fill>
    <fill>
      <patternFill patternType="gray125"/>
    </fill>
    <fill>
      <patternFill patternType="solid">
        <fgColor theme="1"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bottom/>
      <diagonal/>
    </border>
    <border>
      <left/>
      <right style="thin">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s>
  <cellStyleXfs count="5">
    <xf numFmtId="0" fontId="0" fillId="0" borderId="0"/>
    <xf numFmtId="0" fontId="4" fillId="0" borderId="0" applyNumberForma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cellStyleXfs>
  <cellXfs count="202">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0" xfId="0" applyFont="1"/>
    <xf numFmtId="0" fontId="3" fillId="0" borderId="4" xfId="0" applyFont="1" applyBorder="1" applyAlignment="1">
      <alignment vertical="center" wrapText="1"/>
    </xf>
    <xf numFmtId="0" fontId="3" fillId="0" borderId="4" xfId="0" applyFont="1" applyBorder="1" applyAlignment="1">
      <alignment horizontal="left" vertical="center"/>
    </xf>
    <xf numFmtId="0" fontId="2" fillId="0" borderId="0" xfId="0" applyFont="1"/>
    <xf numFmtId="0" fontId="3" fillId="0" borderId="0" xfId="0" applyFont="1" applyAlignment="1">
      <alignment horizontal="center" vertical="center"/>
    </xf>
    <xf numFmtId="0" fontId="0" fillId="0" borderId="0" xfId="0" applyFont="1"/>
    <xf numFmtId="0" fontId="3" fillId="0" borderId="14" xfId="0" applyFont="1" applyBorder="1" applyAlignment="1">
      <alignment horizontal="center" vertical="center"/>
    </xf>
    <xf numFmtId="0" fontId="0" fillId="0" borderId="0" xfId="0" applyAlignment="1">
      <alignment horizontal="center" vertical="center"/>
    </xf>
    <xf numFmtId="0" fontId="3"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0" borderId="0" xfId="0" applyFont="1" applyBorder="1"/>
    <xf numFmtId="0" fontId="3" fillId="0" borderId="2" xfId="0" applyFont="1" applyBorder="1" applyAlignment="1">
      <alignment horizontal="center" vertical="center"/>
    </xf>
    <xf numFmtId="0" fontId="0" fillId="0" borderId="5" xfId="0" applyBorder="1" applyAlignment="1">
      <alignment horizontal="center" vertical="center"/>
    </xf>
    <xf numFmtId="0" fontId="3" fillId="0" borderId="0" xfId="0" applyFont="1" applyBorder="1"/>
    <xf numFmtId="0" fontId="2" fillId="0" borderId="0" xfId="0" applyFont="1" applyBorder="1"/>
    <xf numFmtId="0" fontId="4" fillId="0" borderId="0" xfId="1" applyBorder="1"/>
    <xf numFmtId="0" fontId="2" fillId="0" borderId="0" xfId="0" applyFont="1" applyBorder="1" applyAlignment="1">
      <alignment horizontal="center"/>
    </xf>
    <xf numFmtId="0" fontId="3" fillId="0" borderId="0" xfId="0" applyFont="1" applyBorder="1" applyAlignment="1"/>
    <xf numFmtId="0" fontId="7" fillId="0" borderId="0" xfId="0" applyFont="1" applyFill="1" applyBorder="1" applyAlignment="1">
      <alignment vertical="center"/>
    </xf>
    <xf numFmtId="44" fontId="7" fillId="4" borderId="1" xfId="2" applyFont="1" applyFill="1" applyBorder="1" applyAlignment="1">
      <alignment horizontal="center" vertical="center"/>
    </xf>
    <xf numFmtId="44" fontId="3" fillId="0" borderId="0" xfId="2" applyFont="1" applyBorder="1"/>
    <xf numFmtId="44" fontId="3" fillId="0" borderId="0" xfId="2" applyFont="1" applyBorder="1" applyAlignment="1"/>
    <xf numFmtId="44" fontId="0" fillId="0" borderId="0" xfId="2" applyFont="1"/>
    <xf numFmtId="44" fontId="0" fillId="0" borderId="0" xfId="2" applyFont="1" applyBorder="1"/>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5" fillId="4" borderId="8" xfId="0" applyFont="1" applyFill="1" applyBorder="1" applyAlignment="1">
      <alignment horizontal="center" vertical="center"/>
    </xf>
    <xf numFmtId="0" fontId="3" fillId="0" borderId="12" xfId="0" applyFont="1" applyBorder="1" applyAlignment="1">
      <alignment horizontal="left" vertical="center" wrapText="1"/>
    </xf>
    <xf numFmtId="0" fontId="3" fillId="0" borderId="4" xfId="0" applyFont="1" applyBorder="1" applyAlignment="1">
      <alignment horizontal="left" vertical="center" wrapText="1"/>
    </xf>
    <xf numFmtId="44" fontId="1" fillId="0" borderId="1" xfId="2" applyFont="1" applyFill="1" applyBorder="1" applyAlignment="1">
      <alignment horizontal="center" vertical="center" wrapText="1"/>
    </xf>
    <xf numFmtId="0" fontId="3"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Border="1" applyAlignment="1">
      <alignment vertical="center"/>
    </xf>
    <xf numFmtId="0" fontId="0" fillId="0" borderId="0" xfId="0" applyBorder="1" applyAlignment="1">
      <alignment vertical="center"/>
    </xf>
    <xf numFmtId="0" fontId="0" fillId="0" borderId="0" xfId="0" applyAlignment="1">
      <alignment vertical="center"/>
    </xf>
    <xf numFmtId="0" fontId="3" fillId="0" borderId="4" xfId="0" applyFont="1" applyFill="1" applyBorder="1" applyAlignment="1">
      <alignment horizontal="left" vertical="center" wrapText="1"/>
    </xf>
    <xf numFmtId="0" fontId="3" fillId="0" borderId="26" xfId="0" applyFont="1" applyBorder="1" applyAlignment="1">
      <alignment horizontal="left" vertical="center" wrapText="1"/>
    </xf>
    <xf numFmtId="0" fontId="0" fillId="0" borderId="4" xfId="0" applyBorder="1" applyAlignment="1">
      <alignment vertical="center"/>
    </xf>
    <xf numFmtId="0" fontId="0" fillId="0" borderId="9" xfId="0" applyBorder="1" applyAlignment="1">
      <alignment vertical="center"/>
    </xf>
    <xf numFmtId="0" fontId="3" fillId="0" borderId="0" xfId="0" applyFont="1" applyAlignment="1">
      <alignment wrapText="1"/>
    </xf>
    <xf numFmtId="44" fontId="3" fillId="0" borderId="6" xfId="0" applyNumberFormat="1" applyFont="1" applyFill="1" applyBorder="1" applyAlignment="1">
      <alignment horizontal="center" vertical="center"/>
    </xf>
    <xf numFmtId="44" fontId="3" fillId="0" borderId="6" xfId="0" applyNumberFormat="1" applyFont="1" applyBorder="1" applyAlignment="1">
      <alignment horizontal="center" vertical="center"/>
    </xf>
    <xf numFmtId="0" fontId="3" fillId="0" borderId="0" xfId="0" applyFont="1" applyAlignment="1">
      <alignment vertical="center"/>
    </xf>
    <xf numFmtId="0" fontId="5" fillId="4" borderId="17" xfId="0" applyFont="1" applyFill="1" applyBorder="1" applyAlignment="1">
      <alignment horizontal="center" vertical="center"/>
    </xf>
    <xf numFmtId="0" fontId="5" fillId="4" borderId="16" xfId="0" applyFont="1" applyFill="1" applyBorder="1" applyAlignment="1">
      <alignment horizontal="center" vertical="center"/>
    </xf>
    <xf numFmtId="10" fontId="3" fillId="0" borderId="6" xfId="3" applyNumberFormat="1" applyFont="1" applyBorder="1" applyAlignment="1">
      <alignment horizontal="center" vertical="center"/>
    </xf>
    <xf numFmtId="0" fontId="3" fillId="0" borderId="1" xfId="0" applyFont="1" applyFill="1" applyBorder="1" applyAlignment="1">
      <alignment vertical="center" wrapText="1"/>
    </xf>
    <xf numFmtId="0" fontId="3" fillId="0" borderId="5" xfId="0" applyFont="1" applyFill="1" applyBorder="1" applyAlignment="1">
      <alignment vertical="center" wrapText="1"/>
    </xf>
    <xf numFmtId="10" fontId="3" fillId="0" borderId="6" xfId="3" applyNumberFormat="1" applyFont="1" applyFill="1" applyBorder="1" applyAlignment="1">
      <alignment horizontal="center" vertical="center"/>
    </xf>
    <xf numFmtId="43" fontId="3" fillId="0" borderId="1" xfId="4" applyFont="1" applyFill="1" applyBorder="1" applyAlignment="1">
      <alignment horizontal="center" vertical="center"/>
    </xf>
    <xf numFmtId="0" fontId="3" fillId="5" borderId="5" xfId="0" applyFont="1" applyFill="1" applyBorder="1" applyAlignment="1">
      <alignment vertical="center" wrapText="1"/>
    </xf>
    <xf numFmtId="0" fontId="9" fillId="0" borderId="0" xfId="0" applyFont="1" applyBorder="1"/>
    <xf numFmtId="44" fontId="1" fillId="5" borderId="1" xfId="2"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1" xfId="0" applyFont="1" applyFill="1" applyBorder="1" applyAlignment="1">
      <alignment horizontal="left" vertical="center" wrapText="1"/>
    </xf>
    <xf numFmtId="0" fontId="0" fillId="0" borderId="9" xfId="0" applyBorder="1" applyAlignment="1">
      <alignment vertical="center" wrapText="1"/>
    </xf>
    <xf numFmtId="0" fontId="0" fillId="0" borderId="4" xfId="0" applyBorder="1" applyAlignment="1">
      <alignment vertical="center" wrapText="1"/>
    </xf>
    <xf numFmtId="0" fontId="1" fillId="5" borderId="1" xfId="0" applyFont="1" applyFill="1" applyBorder="1" applyAlignment="1">
      <alignment horizontal="center" vertical="center" wrapText="1"/>
    </xf>
    <xf numFmtId="0" fontId="3" fillId="5" borderId="5" xfId="0" applyFont="1" applyFill="1" applyBorder="1" applyAlignment="1">
      <alignment horizontal="center" vertical="center"/>
    </xf>
    <xf numFmtId="0" fontId="3" fillId="0" borderId="6"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3" fillId="0" borderId="25" xfId="0" applyFont="1" applyBorder="1" applyAlignment="1">
      <alignment horizontal="center" vertical="center"/>
    </xf>
    <xf numFmtId="0" fontId="3" fillId="0" borderId="24" xfId="0" applyFont="1" applyBorder="1" applyAlignment="1">
      <alignment horizontal="center" vertical="center"/>
    </xf>
    <xf numFmtId="0" fontId="3" fillId="0" borderId="23" xfId="0" applyFont="1" applyBorder="1" applyAlignment="1">
      <alignment horizontal="center" vertical="center"/>
    </xf>
    <xf numFmtId="164" fontId="5" fillId="4" borderId="1" xfId="0" applyNumberFormat="1" applyFont="1" applyFill="1" applyBorder="1" applyAlignment="1">
      <alignment horizontal="center" vertical="center"/>
    </xf>
    <xf numFmtId="164" fontId="3" fillId="0" borderId="6" xfId="0" applyNumberFormat="1" applyFont="1" applyBorder="1" applyAlignment="1">
      <alignment horizontal="center" vertical="center"/>
    </xf>
    <xf numFmtId="164" fontId="3" fillId="0" borderId="0" xfId="0" applyNumberFormat="1" applyFont="1"/>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left"/>
    </xf>
    <xf numFmtId="0" fontId="7" fillId="3"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5"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0" xfId="0" applyFont="1" applyFill="1" applyBorder="1" applyAlignment="1">
      <alignment horizontal="center" vertical="center"/>
    </xf>
    <xf numFmtId="0" fontId="5" fillId="4" borderId="1" xfId="0" applyFont="1" applyFill="1" applyBorder="1" applyAlignment="1">
      <alignment horizontal="center" vertical="center"/>
    </xf>
    <xf numFmtId="44" fontId="7" fillId="4" borderId="2" xfId="2" applyFont="1" applyFill="1" applyBorder="1" applyAlignment="1">
      <alignment horizontal="center" vertical="center"/>
    </xf>
    <xf numFmtId="44" fontId="7" fillId="4" borderId="3" xfId="2" applyFont="1" applyFill="1" applyBorder="1" applyAlignment="1">
      <alignment horizontal="center" vertical="center"/>
    </xf>
    <xf numFmtId="44" fontId="7" fillId="4" borderId="4" xfId="2" applyFont="1" applyFill="1" applyBorder="1" applyAlignment="1">
      <alignment horizontal="center" vertical="center"/>
    </xf>
    <xf numFmtId="0" fontId="7" fillId="4" borderId="1" xfId="0" applyFont="1" applyFill="1" applyBorder="1" applyAlignment="1">
      <alignment horizontal="center" vertical="center" wrapText="1"/>
    </xf>
    <xf numFmtId="0" fontId="1" fillId="0" borderId="5" xfId="0" applyFont="1" applyBorder="1" applyAlignment="1">
      <alignment horizontal="left" vertical="center" wrapText="1"/>
    </xf>
    <xf numFmtId="0" fontId="1" fillId="0" borderId="13" xfId="0" applyFont="1" applyBorder="1" applyAlignment="1">
      <alignment horizontal="left" vertical="center" wrapText="1"/>
    </xf>
    <xf numFmtId="0" fontId="1" fillId="0" borderId="6" xfId="0" applyFont="1" applyBorder="1" applyAlignment="1">
      <alignment horizontal="left" vertical="center" wrapText="1"/>
    </xf>
    <xf numFmtId="44" fontId="1" fillId="0" borderId="5" xfId="2" applyFont="1" applyBorder="1" applyAlignment="1">
      <alignment horizontal="center" vertical="center" wrapText="1"/>
    </xf>
    <xf numFmtId="44" fontId="1" fillId="0" borderId="13" xfId="2" applyFont="1" applyBorder="1" applyAlignment="1">
      <alignment horizontal="center" vertical="center" wrapText="1"/>
    </xf>
    <xf numFmtId="44" fontId="1" fillId="0" borderId="6" xfId="2" applyFont="1" applyBorder="1" applyAlignment="1">
      <alignment horizontal="center" vertical="center" wrapText="1"/>
    </xf>
    <xf numFmtId="44" fontId="1" fillId="0" borderId="5" xfId="0" applyNumberFormat="1" applyFont="1" applyBorder="1" applyAlignment="1">
      <alignment horizontal="center" vertical="center" wrapText="1"/>
    </xf>
    <xf numFmtId="44" fontId="1" fillId="0" borderId="13" xfId="0" applyNumberFormat="1" applyFont="1" applyBorder="1" applyAlignment="1">
      <alignment horizontal="center" vertical="center" wrapText="1"/>
    </xf>
    <xf numFmtId="44" fontId="1" fillId="0" borderId="6" xfId="0" applyNumberFormat="1" applyFont="1" applyBorder="1" applyAlignment="1">
      <alignment horizontal="center" vertical="center" wrapText="1"/>
    </xf>
    <xf numFmtId="10" fontId="1" fillId="0" borderId="5" xfId="3" applyNumberFormat="1" applyFont="1" applyBorder="1" applyAlignment="1">
      <alignment horizontal="center" vertical="center" wrapText="1"/>
    </xf>
    <xf numFmtId="10" fontId="1" fillId="0" borderId="13" xfId="3" applyNumberFormat="1" applyFont="1" applyBorder="1" applyAlignment="1">
      <alignment horizontal="center" vertical="center" wrapText="1"/>
    </xf>
    <xf numFmtId="10" fontId="1" fillId="0" borderId="6" xfId="3" applyNumberFormat="1" applyFont="1" applyBorder="1" applyAlignment="1">
      <alignment horizontal="center" vertical="center" wrapText="1"/>
    </xf>
    <xf numFmtId="0" fontId="1" fillId="0" borderId="14" xfId="0" applyFont="1" applyBorder="1" applyAlignment="1">
      <alignment horizontal="center" vertical="center" wrapText="1"/>
    </xf>
    <xf numFmtId="44" fontId="1" fillId="0" borderId="14" xfId="2" applyFont="1" applyBorder="1" applyAlignment="1">
      <alignment horizontal="center" vertical="center" wrapText="1"/>
    </xf>
    <xf numFmtId="0" fontId="3" fillId="0" borderId="5" xfId="0" applyFont="1" applyBorder="1" applyAlignment="1">
      <alignment horizontal="center" vertic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left" vertical="center" wrapText="1"/>
    </xf>
    <xf numFmtId="0" fontId="3" fillId="0" borderId="13" xfId="0" applyFont="1" applyBorder="1" applyAlignment="1">
      <alignment horizontal="left" vertical="center" wrapText="1"/>
    </xf>
    <xf numFmtId="0" fontId="3" fillId="0" borderId="6" xfId="0" applyFont="1" applyBorder="1" applyAlignment="1">
      <alignment horizontal="left" vertical="center" wrapText="1"/>
    </xf>
    <xf numFmtId="0" fontId="3" fillId="0" borderId="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6" xfId="0" applyFont="1" applyFill="1" applyBorder="1" applyAlignment="1">
      <alignment horizontal="center" vertical="center"/>
    </xf>
    <xf numFmtId="3" fontId="3" fillId="0" borderId="14" xfId="0" applyNumberFormat="1" applyFont="1" applyBorder="1" applyAlignment="1">
      <alignment horizontal="center" vertical="center"/>
    </xf>
    <xf numFmtId="0" fontId="3" fillId="0" borderId="5" xfId="0" applyFont="1" applyBorder="1" applyAlignment="1">
      <alignment horizontal="left" vertical="center"/>
    </xf>
    <xf numFmtId="0" fontId="3" fillId="0" borderId="13" xfId="0" applyFont="1" applyBorder="1" applyAlignment="1">
      <alignment horizontal="left" vertical="center"/>
    </xf>
    <xf numFmtId="0" fontId="3" fillId="0" borderId="6" xfId="0" applyFont="1" applyBorder="1" applyAlignment="1">
      <alignment horizontal="left" vertical="center"/>
    </xf>
    <xf numFmtId="44" fontId="3" fillId="0" borderId="5" xfId="2" applyFont="1" applyBorder="1" applyAlignment="1">
      <alignment horizontal="center" vertical="center"/>
    </xf>
    <xf numFmtId="44" fontId="3" fillId="0" borderId="13" xfId="2" applyFont="1" applyBorder="1" applyAlignment="1">
      <alignment horizontal="center" vertical="center"/>
    </xf>
    <xf numFmtId="44" fontId="3" fillId="0" borderId="6" xfId="2"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3" fillId="0" borderId="0" xfId="0" applyFont="1" applyAlignment="1">
      <alignment horizontal="left"/>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27" xfId="0" applyFont="1" applyBorder="1" applyAlignment="1">
      <alignment horizontal="center" vertical="center"/>
    </xf>
    <xf numFmtId="44" fontId="1" fillId="0" borderId="27" xfId="2" applyFont="1" applyBorder="1" applyAlignment="1">
      <alignment horizontal="center" vertical="center" wrapText="1"/>
    </xf>
    <xf numFmtId="0" fontId="5" fillId="4" borderId="13" xfId="0" applyFont="1" applyFill="1" applyBorder="1" applyAlignment="1">
      <alignment horizontal="center" vertical="center"/>
    </xf>
    <xf numFmtId="0" fontId="5" fillId="4" borderId="13" xfId="0" applyFont="1" applyFill="1" applyBorder="1" applyAlignment="1">
      <alignment horizontal="center" vertical="center" wrapText="1"/>
    </xf>
    <xf numFmtId="44" fontId="3" fillId="5" borderId="5" xfId="2" applyFont="1" applyFill="1" applyBorder="1" applyAlignment="1">
      <alignment horizontal="center" vertical="center"/>
    </xf>
    <xf numFmtId="44" fontId="3" fillId="5" borderId="13" xfId="2" applyFont="1" applyFill="1" applyBorder="1" applyAlignment="1">
      <alignment horizontal="center" vertical="center"/>
    </xf>
    <xf numFmtId="44" fontId="3" fillId="5" borderId="6" xfId="2" applyFont="1" applyFill="1" applyBorder="1" applyAlignment="1">
      <alignment horizontal="center" vertical="center"/>
    </xf>
    <xf numFmtId="10" fontId="1" fillId="5" borderId="5" xfId="3" applyNumberFormat="1" applyFont="1" applyFill="1" applyBorder="1" applyAlignment="1">
      <alignment horizontal="center" vertical="center" wrapText="1"/>
    </xf>
    <xf numFmtId="10" fontId="1" fillId="5" borderId="13" xfId="3" applyNumberFormat="1" applyFont="1" applyFill="1" applyBorder="1" applyAlignment="1">
      <alignment horizontal="center" vertical="center" wrapText="1"/>
    </xf>
    <xf numFmtId="10" fontId="1" fillId="5" borderId="6" xfId="3" applyNumberFormat="1" applyFont="1" applyFill="1" applyBorder="1" applyAlignment="1">
      <alignment horizontal="center" vertical="center" wrapText="1"/>
    </xf>
    <xf numFmtId="44" fontId="1" fillId="5" borderId="5" xfId="0" applyNumberFormat="1" applyFont="1" applyFill="1" applyBorder="1" applyAlignment="1">
      <alignment horizontal="center" vertical="center" wrapText="1"/>
    </xf>
    <xf numFmtId="44" fontId="1" fillId="5" borderId="13" xfId="0" applyNumberFormat="1" applyFont="1" applyFill="1" applyBorder="1" applyAlignment="1">
      <alignment horizontal="center" vertical="center" wrapText="1"/>
    </xf>
    <xf numFmtId="44" fontId="1" fillId="5" borderId="6" xfId="0" applyNumberFormat="1" applyFont="1" applyFill="1" applyBorder="1" applyAlignment="1">
      <alignment horizontal="center" vertical="center" wrapText="1"/>
    </xf>
    <xf numFmtId="0" fontId="3" fillId="5" borderId="5"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6" xfId="0" applyFont="1" applyFill="1" applyBorder="1" applyAlignment="1">
      <alignment horizontal="center" vertical="center"/>
    </xf>
    <xf numFmtId="44" fontId="1" fillId="5" borderId="5" xfId="2" applyFont="1" applyFill="1" applyBorder="1" applyAlignment="1">
      <alignment horizontal="center" vertical="center" wrapText="1"/>
    </xf>
    <xf numFmtId="44" fontId="1" fillId="5" borderId="13" xfId="2" applyFont="1" applyFill="1" applyBorder="1" applyAlignment="1">
      <alignment horizontal="center" vertical="center" wrapText="1"/>
    </xf>
    <xf numFmtId="44" fontId="1" fillId="5" borderId="6" xfId="2" applyFont="1" applyFill="1" applyBorder="1" applyAlignment="1">
      <alignment horizontal="center" vertical="center" wrapText="1"/>
    </xf>
    <xf numFmtId="0" fontId="3" fillId="5" borderId="5"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6" xfId="0" applyFont="1" applyFill="1" applyBorder="1" applyAlignment="1">
      <alignment horizontal="left" vertical="center" wrapText="1"/>
    </xf>
    <xf numFmtId="44" fontId="3" fillId="0" borderId="5" xfId="2" applyFont="1" applyFill="1" applyBorder="1" applyAlignment="1">
      <alignment horizontal="center" vertical="center"/>
    </xf>
    <xf numFmtId="44" fontId="3" fillId="0" borderId="6" xfId="2" applyFont="1" applyFill="1" applyBorder="1" applyAlignment="1">
      <alignment horizontal="center" vertical="center"/>
    </xf>
    <xf numFmtId="10" fontId="1" fillId="0" borderId="5" xfId="3" applyNumberFormat="1" applyFont="1" applyFill="1" applyBorder="1" applyAlignment="1">
      <alignment horizontal="center" vertical="center" wrapText="1"/>
    </xf>
    <xf numFmtId="10" fontId="1" fillId="0" borderId="6" xfId="3" applyNumberFormat="1"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44" fontId="1" fillId="0" borderId="5" xfId="0" applyNumberFormat="1" applyFont="1" applyFill="1" applyBorder="1" applyAlignment="1">
      <alignment horizontal="center" vertical="center" wrapText="1"/>
    </xf>
    <xf numFmtId="44" fontId="1" fillId="0" borderId="6" xfId="0" applyNumberFormat="1" applyFont="1" applyFill="1" applyBorder="1" applyAlignment="1">
      <alignment horizontal="center" vertical="center" wrapText="1"/>
    </xf>
    <xf numFmtId="44" fontId="1" fillId="0" borderId="5" xfId="2" applyFont="1" applyFill="1" applyBorder="1" applyAlignment="1">
      <alignment horizontal="center" vertical="center" wrapText="1"/>
    </xf>
    <xf numFmtId="44" fontId="1" fillId="0" borderId="6" xfId="2"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1" xfId="0" applyFont="1" applyFill="1" applyBorder="1" applyAlignment="1">
      <alignment horizontal="center" vertical="center"/>
    </xf>
    <xf numFmtId="0" fontId="3" fillId="0" borderId="24" xfId="0" applyFont="1" applyBorder="1" applyAlignment="1">
      <alignment horizontal="center" vertical="center"/>
    </xf>
    <xf numFmtId="0" fontId="3" fillId="0" borderId="23" xfId="0" applyFont="1" applyBorder="1" applyAlignment="1">
      <alignment horizontal="center" vertical="center"/>
    </xf>
    <xf numFmtId="0" fontId="5" fillId="4" borderId="0"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0" borderId="25" xfId="0" applyFont="1" applyBorder="1" applyAlignment="1">
      <alignment horizontal="center" vertical="center"/>
    </xf>
    <xf numFmtId="0" fontId="3" fillId="0" borderId="22" xfId="0" applyFont="1" applyBorder="1" applyAlignment="1">
      <alignment horizontal="center" vertical="center"/>
    </xf>
    <xf numFmtId="0" fontId="6" fillId="4" borderId="5"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6" xfId="0" applyFont="1" applyFill="1" applyBorder="1" applyAlignment="1">
      <alignment horizontal="center" vertical="center"/>
    </xf>
    <xf numFmtId="0" fontId="5" fillId="4" borderId="7"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2"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2" xfId="0" applyFont="1" applyFill="1" applyBorder="1" applyAlignment="1">
      <alignment horizontal="center" vertical="center"/>
    </xf>
  </cellXfs>
  <cellStyles count="5">
    <cellStyle name="Comma" xfId="4" builtinId="3"/>
    <cellStyle name="Currency" xfId="2" builtinId="4"/>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685E-B4BD-D942-B0C0-7715B04C18DB}">
  <dimension ref="A1:C11"/>
  <sheetViews>
    <sheetView tabSelected="1" workbookViewId="0">
      <selection activeCell="A12" sqref="A12"/>
    </sheetView>
  </sheetViews>
  <sheetFormatPr defaultColWidth="9" defaultRowHeight="15.6"/>
  <cols>
    <col min="1" max="1" width="9" style="6"/>
    <col min="2" max="2" width="12.375" style="6" customWidth="1"/>
    <col min="3" max="3" width="13.5" style="6" customWidth="1"/>
    <col min="4" max="16384" width="9" style="6"/>
  </cols>
  <sheetData>
    <row r="1" spans="1:3">
      <c r="A1" s="9" t="s">
        <v>0</v>
      </c>
    </row>
    <row r="2" spans="1:3">
      <c r="A2" s="9" t="s">
        <v>1</v>
      </c>
    </row>
    <row r="3" spans="1:3">
      <c r="A3" s="9" t="s">
        <v>2</v>
      </c>
    </row>
    <row r="4" spans="1:3">
      <c r="A4" s="6" t="s">
        <v>3</v>
      </c>
    </row>
    <row r="5" spans="1:3">
      <c r="A5" s="6" t="s">
        <v>4</v>
      </c>
    </row>
    <row r="6" spans="1:3">
      <c r="A6" s="6" t="s">
        <v>5</v>
      </c>
    </row>
    <row r="7" spans="1:3">
      <c r="A7" s="6" t="s">
        <v>6</v>
      </c>
    </row>
    <row r="9" spans="1:3">
      <c r="A9" s="78" t="s">
        <v>7</v>
      </c>
      <c r="B9" s="78"/>
      <c r="C9" s="78"/>
    </row>
    <row r="10" spans="1:3">
      <c r="A10" s="77" t="s">
        <v>8</v>
      </c>
      <c r="B10" s="79" t="s">
        <v>9</v>
      </c>
      <c r="C10" s="79"/>
    </row>
    <row r="11" spans="1:3">
      <c r="A11" s="77" t="s">
        <v>10</v>
      </c>
      <c r="B11" s="79" t="s">
        <v>11</v>
      </c>
      <c r="C11" s="79"/>
    </row>
  </sheetData>
  <mergeCells count="3">
    <mergeCell ref="A9:C9"/>
    <mergeCell ref="B10:C10"/>
    <mergeCell ref="B11: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E41A4-AD2A-1D40-86D6-A943F944B110}">
  <dimension ref="A1:AC207"/>
  <sheetViews>
    <sheetView zoomScale="60" zoomScaleNormal="60" workbookViewId="0">
      <pane xSplit="2" ySplit="3" topLeftCell="C4" activePane="bottomRight" state="frozen"/>
      <selection pane="bottomRight" activeCell="AA4" sqref="AA4"/>
      <selection pane="bottomLeft" activeCell="A4" sqref="A4"/>
      <selection pane="topRight" activeCell="C1" sqref="C1"/>
    </sheetView>
  </sheetViews>
  <sheetFormatPr defaultColWidth="10.625" defaultRowHeight="15.6"/>
  <cols>
    <col min="1" max="1" width="6.375" style="9" customWidth="1"/>
    <col min="2" max="2" width="20.875" customWidth="1"/>
    <col min="3" max="3" width="18.75" customWidth="1"/>
    <col min="4" max="4" width="14.375" bestFit="1" customWidth="1"/>
    <col min="5" max="5" width="10.875" bestFit="1" customWidth="1"/>
    <col min="6" max="6" width="19.625" style="29" customWidth="1"/>
    <col min="7" max="7" width="18.25" customWidth="1"/>
    <col min="8" max="8" width="20.25" customWidth="1"/>
    <col min="9" max="9" width="18.25" customWidth="1"/>
    <col min="10" max="10" width="20.625" style="29" customWidth="1"/>
    <col min="11" max="11" width="33" customWidth="1"/>
    <col min="12" max="12" width="31.375" customWidth="1"/>
    <col min="13" max="13" width="11" bestFit="1" customWidth="1"/>
    <col min="14" max="14" width="16.875" customWidth="1"/>
    <col min="15" max="15" width="11.375" customWidth="1"/>
    <col min="16" max="16" width="25.75" style="42" customWidth="1"/>
    <col min="17" max="17" width="18.375" customWidth="1"/>
    <col min="18" max="18" width="26.125" customWidth="1"/>
    <col min="19" max="19" width="17.75" style="29" customWidth="1"/>
    <col min="20" max="20" width="17" customWidth="1"/>
    <col min="21" max="21" width="16.875" customWidth="1"/>
    <col min="22" max="22" width="15.5" customWidth="1"/>
    <col min="23" max="23" width="9" style="6" bestFit="1" customWidth="1"/>
    <col min="24" max="24" width="23" style="6" customWidth="1"/>
    <col min="25" max="25" width="10.25" style="6" bestFit="1" customWidth="1"/>
    <col min="26" max="26" width="27.5" style="6" customWidth="1"/>
    <col min="27" max="27" width="20.875" style="76" customWidth="1"/>
    <col min="28" max="28" width="34" style="6" customWidth="1"/>
  </cols>
  <sheetData>
    <row r="1" spans="1:29" ht="23.1" customHeight="1">
      <c r="A1" s="80" t="s">
        <v>12</v>
      </c>
      <c r="B1" s="80"/>
      <c r="C1" s="84" t="s">
        <v>13</v>
      </c>
      <c r="D1" s="85"/>
      <c r="E1" s="85"/>
      <c r="F1" s="85"/>
      <c r="G1" s="85"/>
      <c r="H1" s="85"/>
      <c r="I1" s="85"/>
      <c r="J1" s="86"/>
      <c r="K1" s="84" t="s">
        <v>14</v>
      </c>
      <c r="L1" s="85"/>
      <c r="M1" s="85"/>
      <c r="N1" s="85"/>
      <c r="O1" s="85"/>
      <c r="P1" s="85"/>
      <c r="Q1" s="85"/>
      <c r="R1" s="85"/>
      <c r="S1" s="86"/>
      <c r="T1" s="84" t="s">
        <v>15</v>
      </c>
      <c r="U1" s="85"/>
      <c r="V1" s="85"/>
      <c r="W1" s="85"/>
      <c r="X1" s="85"/>
      <c r="Y1" s="85"/>
      <c r="Z1" s="85"/>
      <c r="AA1" s="85"/>
      <c r="AB1" s="86"/>
      <c r="AC1" s="25"/>
    </row>
    <row r="2" spans="1:29" ht="21.6" customHeight="1">
      <c r="A2" s="88" t="s">
        <v>16</v>
      </c>
      <c r="B2" s="87" t="s">
        <v>17</v>
      </c>
      <c r="C2" s="81" t="s">
        <v>18</v>
      </c>
      <c r="D2" s="82"/>
      <c r="E2" s="83"/>
      <c r="F2" s="81" t="s">
        <v>19</v>
      </c>
      <c r="G2" s="82"/>
      <c r="H2" s="82"/>
      <c r="I2" s="82"/>
      <c r="J2" s="83"/>
      <c r="K2" s="101" t="s">
        <v>20</v>
      </c>
      <c r="L2" s="101" t="s">
        <v>21</v>
      </c>
      <c r="M2" s="87" t="s">
        <v>22</v>
      </c>
      <c r="N2" s="87" t="s">
        <v>23</v>
      </c>
      <c r="O2" s="98" t="s">
        <v>24</v>
      </c>
      <c r="P2" s="99"/>
      <c r="Q2" s="99"/>
      <c r="R2" s="99"/>
      <c r="S2" s="100"/>
      <c r="T2" s="95" t="s">
        <v>25</v>
      </c>
      <c r="U2" s="96"/>
      <c r="V2" s="96"/>
      <c r="W2" s="97" t="s">
        <v>26</v>
      </c>
      <c r="X2" s="97"/>
      <c r="Y2" s="97"/>
      <c r="Z2" s="97"/>
      <c r="AA2" s="97"/>
      <c r="AB2" s="97"/>
    </row>
    <row r="3" spans="1:29" ht="23.1" customHeight="1">
      <c r="A3" s="88"/>
      <c r="B3" s="87"/>
      <c r="C3" s="69" t="s">
        <v>27</v>
      </c>
      <c r="D3" s="69" t="s">
        <v>28</v>
      </c>
      <c r="E3" s="69" t="s">
        <v>29</v>
      </c>
      <c r="F3" s="26" t="s">
        <v>30</v>
      </c>
      <c r="G3" s="69" t="s">
        <v>31</v>
      </c>
      <c r="H3" s="69" t="s">
        <v>32</v>
      </c>
      <c r="I3" s="69" t="s">
        <v>33</v>
      </c>
      <c r="J3" s="26" t="s">
        <v>34</v>
      </c>
      <c r="K3" s="101"/>
      <c r="L3" s="101"/>
      <c r="M3" s="87"/>
      <c r="N3" s="87"/>
      <c r="O3" s="69" t="s">
        <v>35</v>
      </c>
      <c r="P3" s="69" t="s">
        <v>36</v>
      </c>
      <c r="Q3" s="69" t="s">
        <v>37</v>
      </c>
      <c r="R3" s="69" t="s">
        <v>38</v>
      </c>
      <c r="S3" s="26" t="s">
        <v>39</v>
      </c>
      <c r="T3" s="69" t="s">
        <v>27</v>
      </c>
      <c r="U3" s="69" t="s">
        <v>28</v>
      </c>
      <c r="V3" s="69" t="s">
        <v>40</v>
      </c>
      <c r="W3" s="68" t="s">
        <v>41</v>
      </c>
      <c r="X3" s="68" t="s">
        <v>42</v>
      </c>
      <c r="Y3" s="68" t="s">
        <v>43</v>
      </c>
      <c r="Z3" s="68" t="s">
        <v>44</v>
      </c>
      <c r="AA3" s="74" t="s">
        <v>45</v>
      </c>
      <c r="AB3" s="68" t="s">
        <v>46</v>
      </c>
    </row>
    <row r="4" spans="1:29" ht="30.95">
      <c r="A4" s="97">
        <v>1</v>
      </c>
      <c r="B4" s="101" t="s">
        <v>47</v>
      </c>
      <c r="C4" s="89" t="s">
        <v>48</v>
      </c>
      <c r="D4" s="89" t="s">
        <v>48</v>
      </c>
      <c r="E4" s="92" t="s">
        <v>48</v>
      </c>
      <c r="F4" s="105">
        <v>17000000000</v>
      </c>
      <c r="G4" s="111">
        <v>2.5000000000000001E-3</v>
      </c>
      <c r="H4" s="108">
        <f>F4*G4</f>
        <v>42500000</v>
      </c>
      <c r="I4" s="89">
        <v>289</v>
      </c>
      <c r="J4" s="105">
        <f>H4*I4</f>
        <v>12282500000</v>
      </c>
      <c r="K4" s="102" t="s">
        <v>49</v>
      </c>
      <c r="L4" s="102" t="s">
        <v>50</v>
      </c>
      <c r="M4" s="89" t="s">
        <v>51</v>
      </c>
      <c r="N4" s="89" t="s">
        <v>52</v>
      </c>
      <c r="O4" s="1">
        <v>1.1000000000000001</v>
      </c>
      <c r="P4" s="34" t="s">
        <v>53</v>
      </c>
      <c r="Q4" s="36">
        <v>5000000</v>
      </c>
      <c r="R4" s="36">
        <v>1000000</v>
      </c>
      <c r="S4" s="36">
        <f t="shared" ref="S4:S35" si="0">Q4+R4</f>
        <v>6000000</v>
      </c>
      <c r="T4" s="38" t="s">
        <v>54</v>
      </c>
      <c r="U4" s="38" t="s">
        <v>48</v>
      </c>
      <c r="V4" s="38" t="s">
        <v>55</v>
      </c>
      <c r="W4" s="53">
        <v>1E-3</v>
      </c>
      <c r="X4" s="48">
        <f t="shared" ref="X4:X9" si="1">$F$4*W4</f>
        <v>17000000</v>
      </c>
      <c r="Y4" s="67">
        <v>100</v>
      </c>
      <c r="Z4" s="48">
        <f>X4*Y4</f>
        <v>1700000000</v>
      </c>
      <c r="AA4" s="75">
        <f>$J$4-Z4-S4</f>
        <v>10576500000</v>
      </c>
      <c r="AB4" s="37" t="str">
        <f t="shared" ref="AB4:AB43" si="2">IF(AA4&gt;0,"Y","N")</f>
        <v>Y</v>
      </c>
    </row>
    <row r="5" spans="1:29" ht="30.95">
      <c r="A5" s="97"/>
      <c r="B5" s="101"/>
      <c r="C5" s="90"/>
      <c r="D5" s="90"/>
      <c r="E5" s="93"/>
      <c r="F5" s="106"/>
      <c r="G5" s="112"/>
      <c r="H5" s="109"/>
      <c r="I5" s="90"/>
      <c r="J5" s="106"/>
      <c r="K5" s="103"/>
      <c r="L5" s="103"/>
      <c r="M5" s="90"/>
      <c r="N5" s="90"/>
      <c r="O5" s="1">
        <v>1.2</v>
      </c>
      <c r="P5" s="35" t="s">
        <v>56</v>
      </c>
      <c r="Q5" s="36">
        <v>1000000</v>
      </c>
      <c r="R5" s="36">
        <v>500000</v>
      </c>
      <c r="S5" s="36">
        <f t="shared" si="0"/>
        <v>1500000</v>
      </c>
      <c r="T5" s="38" t="s">
        <v>55</v>
      </c>
      <c r="U5" s="38" t="s">
        <v>55</v>
      </c>
      <c r="V5" s="38" t="s">
        <v>55</v>
      </c>
      <c r="W5" s="53">
        <v>1.5E-3</v>
      </c>
      <c r="X5" s="48">
        <f t="shared" si="1"/>
        <v>25500000</v>
      </c>
      <c r="Y5" s="67">
        <v>150</v>
      </c>
      <c r="Z5" s="48">
        <f t="shared" ref="Z4:Z44" si="3">X5*Y5</f>
        <v>3825000000</v>
      </c>
      <c r="AA5" s="75">
        <f t="shared" ref="AA4:AA9" si="4">$J$4-Z5-S5</f>
        <v>8456000000</v>
      </c>
      <c r="AB5" s="37" t="str">
        <f t="shared" si="2"/>
        <v>Y</v>
      </c>
    </row>
    <row r="6" spans="1:29" ht="77.45">
      <c r="A6" s="97"/>
      <c r="B6" s="101"/>
      <c r="C6" s="90"/>
      <c r="D6" s="90"/>
      <c r="E6" s="93"/>
      <c r="F6" s="106"/>
      <c r="G6" s="112"/>
      <c r="H6" s="109"/>
      <c r="I6" s="90"/>
      <c r="J6" s="106"/>
      <c r="K6" s="103"/>
      <c r="L6" s="103"/>
      <c r="M6" s="90"/>
      <c r="N6" s="90"/>
      <c r="O6" s="1">
        <v>1.3</v>
      </c>
      <c r="P6" s="35" t="s">
        <v>57</v>
      </c>
      <c r="Q6" s="36">
        <v>10000000</v>
      </c>
      <c r="R6" s="36">
        <v>3000000</v>
      </c>
      <c r="S6" s="36">
        <f t="shared" si="0"/>
        <v>13000000</v>
      </c>
      <c r="T6" s="38" t="s">
        <v>58</v>
      </c>
      <c r="U6" s="38" t="s">
        <v>55</v>
      </c>
      <c r="V6" s="38" t="s">
        <v>58</v>
      </c>
      <c r="W6" s="53">
        <v>1E-3</v>
      </c>
      <c r="X6" s="48">
        <f t="shared" si="1"/>
        <v>17000000</v>
      </c>
      <c r="Y6" s="67">
        <v>60</v>
      </c>
      <c r="Z6" s="48">
        <f t="shared" si="3"/>
        <v>1020000000</v>
      </c>
      <c r="AA6" s="75">
        <f t="shared" si="4"/>
        <v>11249500000</v>
      </c>
      <c r="AB6" s="37" t="str">
        <f t="shared" si="2"/>
        <v>Y</v>
      </c>
    </row>
    <row r="7" spans="1:29" ht="30.95">
      <c r="A7" s="97"/>
      <c r="B7" s="101"/>
      <c r="C7" s="90"/>
      <c r="D7" s="90"/>
      <c r="E7" s="93"/>
      <c r="F7" s="106"/>
      <c r="G7" s="112"/>
      <c r="H7" s="109"/>
      <c r="I7" s="90"/>
      <c r="J7" s="106"/>
      <c r="K7" s="103"/>
      <c r="L7" s="103"/>
      <c r="M7" s="90"/>
      <c r="N7" s="90"/>
      <c r="O7" s="1">
        <v>1.4</v>
      </c>
      <c r="P7" s="35" t="s">
        <v>59</v>
      </c>
      <c r="Q7" s="36">
        <v>6000000</v>
      </c>
      <c r="R7" s="36">
        <v>500000</v>
      </c>
      <c r="S7" s="36">
        <f t="shared" si="0"/>
        <v>6500000</v>
      </c>
      <c r="T7" s="38" t="s">
        <v>55</v>
      </c>
      <c r="U7" s="38" t="s">
        <v>55</v>
      </c>
      <c r="V7" s="38" t="s">
        <v>55</v>
      </c>
      <c r="W7" s="53">
        <v>2E-3</v>
      </c>
      <c r="X7" s="48">
        <f t="shared" si="1"/>
        <v>34000000</v>
      </c>
      <c r="Y7" s="67">
        <v>200</v>
      </c>
      <c r="Z7" s="48">
        <f t="shared" si="3"/>
        <v>6800000000</v>
      </c>
      <c r="AA7" s="75">
        <f t="shared" si="4"/>
        <v>5476000000</v>
      </c>
      <c r="AB7" s="37" t="str">
        <f t="shared" si="2"/>
        <v>Y</v>
      </c>
    </row>
    <row r="8" spans="1:29" ht="30.95">
      <c r="A8" s="97"/>
      <c r="B8" s="101"/>
      <c r="C8" s="90"/>
      <c r="D8" s="90"/>
      <c r="E8" s="93"/>
      <c r="F8" s="106"/>
      <c r="G8" s="112"/>
      <c r="H8" s="109"/>
      <c r="I8" s="90"/>
      <c r="J8" s="106"/>
      <c r="K8" s="103"/>
      <c r="L8" s="103"/>
      <c r="M8" s="90"/>
      <c r="N8" s="90"/>
      <c r="O8" s="1">
        <v>1.5</v>
      </c>
      <c r="P8" s="35" t="s">
        <v>60</v>
      </c>
      <c r="Q8" s="36">
        <v>7000000</v>
      </c>
      <c r="R8" s="36">
        <v>1000000</v>
      </c>
      <c r="S8" s="36">
        <f t="shared" si="0"/>
        <v>8000000</v>
      </c>
      <c r="T8" s="38" t="s">
        <v>58</v>
      </c>
      <c r="U8" s="38" t="s">
        <v>55</v>
      </c>
      <c r="V8" s="38" t="s">
        <v>58</v>
      </c>
      <c r="W8" s="53">
        <v>1E-3</v>
      </c>
      <c r="X8" s="48">
        <f t="shared" si="1"/>
        <v>17000000</v>
      </c>
      <c r="Y8" s="67">
        <v>70</v>
      </c>
      <c r="Z8" s="48">
        <f t="shared" si="3"/>
        <v>1190000000</v>
      </c>
      <c r="AA8" s="75">
        <f t="shared" si="4"/>
        <v>11084500000</v>
      </c>
      <c r="AB8" s="37" t="str">
        <f t="shared" si="2"/>
        <v>Y</v>
      </c>
    </row>
    <row r="9" spans="1:29" ht="46.5">
      <c r="A9" s="97"/>
      <c r="B9" s="101"/>
      <c r="C9" s="91"/>
      <c r="D9" s="91"/>
      <c r="E9" s="94"/>
      <c r="F9" s="107"/>
      <c r="G9" s="113"/>
      <c r="H9" s="110"/>
      <c r="I9" s="91"/>
      <c r="J9" s="107"/>
      <c r="K9" s="104"/>
      <c r="L9" s="104"/>
      <c r="M9" s="91"/>
      <c r="N9" s="91"/>
      <c r="O9" s="1">
        <v>1.6</v>
      </c>
      <c r="P9" s="35" t="s">
        <v>61</v>
      </c>
      <c r="Q9" s="36">
        <v>20000000</v>
      </c>
      <c r="R9" s="36">
        <v>5000000</v>
      </c>
      <c r="S9" s="36">
        <f t="shared" si="0"/>
        <v>25000000</v>
      </c>
      <c r="T9" s="38" t="s">
        <v>58</v>
      </c>
      <c r="U9" s="38" t="s">
        <v>55</v>
      </c>
      <c r="V9" s="38" t="s">
        <v>58</v>
      </c>
      <c r="W9" s="53">
        <v>1E-3</v>
      </c>
      <c r="X9" s="48">
        <f t="shared" si="1"/>
        <v>17000000</v>
      </c>
      <c r="Y9" s="67">
        <v>60</v>
      </c>
      <c r="Z9" s="48">
        <f t="shared" si="3"/>
        <v>1020000000</v>
      </c>
      <c r="AA9" s="75">
        <f t="shared" si="4"/>
        <v>11237500000</v>
      </c>
      <c r="AB9" s="37" t="str">
        <f t="shared" si="2"/>
        <v>Y</v>
      </c>
    </row>
    <row r="10" spans="1:29" ht="30.95">
      <c r="A10" s="97">
        <v>2</v>
      </c>
      <c r="B10" s="101" t="s">
        <v>62</v>
      </c>
      <c r="C10" s="89" t="s">
        <v>55</v>
      </c>
      <c r="D10" s="89" t="s">
        <v>48</v>
      </c>
      <c r="E10" s="92" t="s">
        <v>63</v>
      </c>
      <c r="F10" s="105">
        <v>50000000000</v>
      </c>
      <c r="G10" s="111">
        <v>0.15</v>
      </c>
      <c r="H10" s="108">
        <f>F10*G10</f>
        <v>7500000000</v>
      </c>
      <c r="I10" s="89">
        <v>0.02</v>
      </c>
      <c r="J10" s="105">
        <f t="shared" ref="J10:J83" si="5">H10*I10</f>
        <v>150000000</v>
      </c>
      <c r="K10" s="102" t="s">
        <v>64</v>
      </c>
      <c r="L10" s="102" t="s">
        <v>65</v>
      </c>
      <c r="M10" s="89" t="s">
        <v>66</v>
      </c>
      <c r="N10" s="89" t="s">
        <v>67</v>
      </c>
      <c r="O10" s="39">
        <v>2.1</v>
      </c>
      <c r="P10" s="35" t="s">
        <v>68</v>
      </c>
      <c r="Q10" s="36">
        <v>100000000</v>
      </c>
      <c r="R10" s="36">
        <v>10000000</v>
      </c>
      <c r="S10" s="36">
        <f t="shared" si="0"/>
        <v>110000000</v>
      </c>
      <c r="T10" s="38" t="s">
        <v>58</v>
      </c>
      <c r="U10" s="38" t="s">
        <v>55</v>
      </c>
      <c r="V10" s="38" t="s">
        <v>58</v>
      </c>
      <c r="W10" s="53">
        <v>0.05</v>
      </c>
      <c r="X10" s="48">
        <f t="shared" ref="X10:X15" si="6">$F$10*W10</f>
        <v>2500000000</v>
      </c>
      <c r="Y10" s="37">
        <v>0.01</v>
      </c>
      <c r="Z10" s="48">
        <f t="shared" si="3"/>
        <v>25000000</v>
      </c>
      <c r="AA10" s="75">
        <f t="shared" ref="AA10:AA15" si="7">$J$10-Z10-S10</f>
        <v>15000000</v>
      </c>
      <c r="AB10" s="37" t="str">
        <f t="shared" si="2"/>
        <v>Y</v>
      </c>
    </row>
    <row r="11" spans="1:29" ht="45" customHeight="1">
      <c r="A11" s="97"/>
      <c r="B11" s="101"/>
      <c r="C11" s="90"/>
      <c r="D11" s="90"/>
      <c r="E11" s="93"/>
      <c r="F11" s="106"/>
      <c r="G11" s="112"/>
      <c r="H11" s="109"/>
      <c r="I11" s="90"/>
      <c r="J11" s="106"/>
      <c r="K11" s="103"/>
      <c r="L11" s="103"/>
      <c r="M11" s="90"/>
      <c r="N11" s="90"/>
      <c r="O11" s="39">
        <v>2.2000000000000002</v>
      </c>
      <c r="P11" s="35" t="s">
        <v>69</v>
      </c>
      <c r="Q11" s="36">
        <v>50000000</v>
      </c>
      <c r="R11" s="36">
        <v>5000000</v>
      </c>
      <c r="S11" s="36">
        <f t="shared" si="0"/>
        <v>55000000</v>
      </c>
      <c r="T11" s="38" t="s">
        <v>58</v>
      </c>
      <c r="U11" s="38" t="s">
        <v>55</v>
      </c>
      <c r="V11" s="38" t="s">
        <v>58</v>
      </c>
      <c r="W11" s="53">
        <v>0.05</v>
      </c>
      <c r="X11" s="48">
        <f t="shared" si="6"/>
        <v>2500000000</v>
      </c>
      <c r="Y11" s="37">
        <v>0.01</v>
      </c>
      <c r="Z11" s="48">
        <f t="shared" si="3"/>
        <v>25000000</v>
      </c>
      <c r="AA11" s="75">
        <f t="shared" si="7"/>
        <v>70000000</v>
      </c>
      <c r="AB11" s="37" t="str">
        <f t="shared" si="2"/>
        <v>Y</v>
      </c>
    </row>
    <row r="12" spans="1:29" ht="69" customHeight="1">
      <c r="A12" s="97"/>
      <c r="B12" s="101"/>
      <c r="C12" s="90"/>
      <c r="D12" s="90"/>
      <c r="E12" s="93"/>
      <c r="F12" s="106"/>
      <c r="G12" s="112"/>
      <c r="H12" s="109"/>
      <c r="I12" s="90"/>
      <c r="J12" s="106"/>
      <c r="K12" s="103"/>
      <c r="L12" s="103"/>
      <c r="M12" s="90"/>
      <c r="N12" s="90"/>
      <c r="O12" s="39">
        <v>2.2999999999999998</v>
      </c>
      <c r="P12" s="35" t="s">
        <v>70</v>
      </c>
      <c r="Q12" s="36">
        <v>5000000</v>
      </c>
      <c r="R12" s="36">
        <v>2000000</v>
      </c>
      <c r="S12" s="36">
        <f t="shared" si="0"/>
        <v>7000000</v>
      </c>
      <c r="T12" s="38" t="s">
        <v>58</v>
      </c>
      <c r="U12" s="38" t="s">
        <v>55</v>
      </c>
      <c r="V12" s="38" t="s">
        <v>58</v>
      </c>
      <c r="W12" s="53">
        <v>7.0000000000000007E-2</v>
      </c>
      <c r="X12" s="48">
        <f t="shared" si="6"/>
        <v>3500000000.0000005</v>
      </c>
      <c r="Y12" s="37">
        <v>0.01</v>
      </c>
      <c r="Z12" s="48">
        <f t="shared" si="3"/>
        <v>35000000.000000007</v>
      </c>
      <c r="AA12" s="75">
        <f t="shared" si="7"/>
        <v>108000000</v>
      </c>
      <c r="AB12" s="37" t="str">
        <f t="shared" si="2"/>
        <v>Y</v>
      </c>
    </row>
    <row r="13" spans="1:29">
      <c r="A13" s="97"/>
      <c r="B13" s="101"/>
      <c r="C13" s="90"/>
      <c r="D13" s="90"/>
      <c r="E13" s="93"/>
      <c r="F13" s="106"/>
      <c r="G13" s="112"/>
      <c r="H13" s="109"/>
      <c r="I13" s="90"/>
      <c r="J13" s="106"/>
      <c r="K13" s="103"/>
      <c r="L13" s="103"/>
      <c r="M13" s="90"/>
      <c r="N13" s="90"/>
      <c r="O13" s="39">
        <v>2.4</v>
      </c>
      <c r="P13" s="8" t="s">
        <v>71</v>
      </c>
      <c r="Q13" s="36">
        <v>20000000</v>
      </c>
      <c r="R13" s="36">
        <v>5000000</v>
      </c>
      <c r="S13" s="36">
        <f t="shared" si="0"/>
        <v>25000000</v>
      </c>
      <c r="T13" s="38" t="s">
        <v>58</v>
      </c>
      <c r="U13" s="38" t="s">
        <v>55</v>
      </c>
      <c r="V13" s="38" t="s">
        <v>58</v>
      </c>
      <c r="W13" s="53">
        <v>0.08</v>
      </c>
      <c r="X13" s="48">
        <f t="shared" si="6"/>
        <v>4000000000</v>
      </c>
      <c r="Y13" s="37">
        <v>0.01</v>
      </c>
      <c r="Z13" s="48">
        <f t="shared" si="3"/>
        <v>40000000</v>
      </c>
      <c r="AA13" s="75">
        <f t="shared" si="7"/>
        <v>85000000</v>
      </c>
      <c r="AB13" s="37" t="str">
        <f t="shared" si="2"/>
        <v>Y</v>
      </c>
    </row>
    <row r="14" spans="1:29" ht="46.5">
      <c r="A14" s="97"/>
      <c r="B14" s="101"/>
      <c r="C14" s="90"/>
      <c r="D14" s="90"/>
      <c r="E14" s="93"/>
      <c r="F14" s="106"/>
      <c r="G14" s="112"/>
      <c r="H14" s="109"/>
      <c r="I14" s="90"/>
      <c r="J14" s="106"/>
      <c r="K14" s="103"/>
      <c r="L14" s="103"/>
      <c r="M14" s="90"/>
      <c r="N14" s="90"/>
      <c r="O14" s="39">
        <v>2.5</v>
      </c>
      <c r="P14" s="35" t="s">
        <v>72</v>
      </c>
      <c r="Q14" s="36">
        <v>10000000</v>
      </c>
      <c r="R14" s="36">
        <v>2000000</v>
      </c>
      <c r="S14" s="36">
        <f t="shared" si="0"/>
        <v>12000000</v>
      </c>
      <c r="T14" s="38" t="s">
        <v>58</v>
      </c>
      <c r="U14" s="38" t="s">
        <v>55</v>
      </c>
      <c r="V14" s="38" t="s">
        <v>58</v>
      </c>
      <c r="W14" s="53">
        <v>0.09</v>
      </c>
      <c r="X14" s="48">
        <f t="shared" si="6"/>
        <v>4500000000</v>
      </c>
      <c r="Y14" s="37">
        <v>0.01</v>
      </c>
      <c r="Z14" s="48">
        <f t="shared" si="3"/>
        <v>45000000</v>
      </c>
      <c r="AA14" s="75">
        <f t="shared" si="7"/>
        <v>93000000</v>
      </c>
      <c r="AB14" s="37" t="str">
        <f t="shared" si="2"/>
        <v>Y</v>
      </c>
    </row>
    <row r="15" spans="1:29" ht="46.5">
      <c r="A15" s="97"/>
      <c r="B15" s="101"/>
      <c r="C15" s="91"/>
      <c r="D15" s="91"/>
      <c r="E15" s="94"/>
      <c r="F15" s="107"/>
      <c r="G15" s="113"/>
      <c r="H15" s="110"/>
      <c r="I15" s="91"/>
      <c r="J15" s="107"/>
      <c r="K15" s="104"/>
      <c r="L15" s="104"/>
      <c r="M15" s="91"/>
      <c r="N15" s="91"/>
      <c r="O15" s="39">
        <v>2.6</v>
      </c>
      <c r="P15" s="35" t="s">
        <v>73</v>
      </c>
      <c r="Q15" s="36">
        <v>25000000</v>
      </c>
      <c r="R15" s="36">
        <v>5000000</v>
      </c>
      <c r="S15" s="36">
        <f t="shared" si="0"/>
        <v>30000000</v>
      </c>
      <c r="T15" s="38" t="s">
        <v>58</v>
      </c>
      <c r="U15" s="38" t="s">
        <v>55</v>
      </c>
      <c r="V15" s="38" t="s">
        <v>58</v>
      </c>
      <c r="W15" s="53">
        <v>0.15</v>
      </c>
      <c r="X15" s="48">
        <f t="shared" si="6"/>
        <v>7500000000</v>
      </c>
      <c r="Y15" s="37">
        <v>0.01</v>
      </c>
      <c r="Z15" s="48">
        <f t="shared" si="3"/>
        <v>75000000</v>
      </c>
      <c r="AA15" s="75">
        <f t="shared" si="7"/>
        <v>45000000</v>
      </c>
      <c r="AB15" s="37" t="str">
        <f t="shared" si="2"/>
        <v>Y</v>
      </c>
    </row>
    <row r="16" spans="1:29" ht="30.95">
      <c r="A16" s="97">
        <v>3</v>
      </c>
      <c r="B16" s="101" t="s">
        <v>74</v>
      </c>
      <c r="C16" s="89" t="s">
        <v>58</v>
      </c>
      <c r="D16" s="89" t="s">
        <v>48</v>
      </c>
      <c r="E16" s="92" t="s">
        <v>75</v>
      </c>
      <c r="F16" s="105">
        <v>5000000000</v>
      </c>
      <c r="G16" s="111">
        <v>0.7</v>
      </c>
      <c r="H16" s="108">
        <f>F16*G16</f>
        <v>3500000000</v>
      </c>
      <c r="I16" s="89">
        <v>0.05</v>
      </c>
      <c r="J16" s="105">
        <f t="shared" si="5"/>
        <v>175000000</v>
      </c>
      <c r="K16" s="102" t="s">
        <v>76</v>
      </c>
      <c r="L16" s="102" t="s">
        <v>77</v>
      </c>
      <c r="M16" s="89" t="s">
        <v>78</v>
      </c>
      <c r="N16" s="89" t="s">
        <v>79</v>
      </c>
      <c r="O16" s="39">
        <v>3.1</v>
      </c>
      <c r="P16" s="35" t="s">
        <v>80</v>
      </c>
      <c r="Q16" s="36">
        <v>1000</v>
      </c>
      <c r="R16" s="36">
        <v>65000</v>
      </c>
      <c r="S16" s="36">
        <f t="shared" si="0"/>
        <v>66000</v>
      </c>
      <c r="T16" s="38" t="s">
        <v>58</v>
      </c>
      <c r="U16" s="38" t="s">
        <v>55</v>
      </c>
      <c r="V16" s="38" t="s">
        <v>58</v>
      </c>
      <c r="W16" s="53">
        <v>0.7</v>
      </c>
      <c r="X16" s="48">
        <f t="shared" ref="X16:X22" si="8">$F$16*W16</f>
        <v>3500000000</v>
      </c>
      <c r="Y16" s="37">
        <v>0.02</v>
      </c>
      <c r="Z16" s="48">
        <f t="shared" si="3"/>
        <v>70000000</v>
      </c>
      <c r="AA16" s="75">
        <f t="shared" ref="AA16:AA22" si="9">$J$16-Z16-S16</f>
        <v>104934000</v>
      </c>
      <c r="AB16" s="37" t="str">
        <f t="shared" si="2"/>
        <v>Y</v>
      </c>
    </row>
    <row r="17" spans="1:28" ht="30.95">
      <c r="A17" s="97"/>
      <c r="B17" s="101"/>
      <c r="C17" s="90"/>
      <c r="D17" s="90"/>
      <c r="E17" s="93"/>
      <c r="F17" s="106"/>
      <c r="G17" s="112"/>
      <c r="H17" s="109"/>
      <c r="I17" s="90"/>
      <c r="J17" s="106"/>
      <c r="K17" s="103"/>
      <c r="L17" s="103"/>
      <c r="M17" s="90"/>
      <c r="N17" s="90"/>
      <c r="O17" s="39">
        <v>3.2</v>
      </c>
      <c r="P17" s="35" t="s">
        <v>81</v>
      </c>
      <c r="Q17" s="36">
        <v>100000</v>
      </c>
      <c r="R17" s="36">
        <v>200</v>
      </c>
      <c r="S17" s="36">
        <f t="shared" si="0"/>
        <v>100200</v>
      </c>
      <c r="T17" s="38" t="s">
        <v>58</v>
      </c>
      <c r="U17" s="38" t="s">
        <v>58</v>
      </c>
      <c r="V17" s="38" t="s">
        <v>58</v>
      </c>
      <c r="W17" s="53">
        <v>0.5</v>
      </c>
      <c r="X17" s="48">
        <f t="shared" si="8"/>
        <v>2500000000</v>
      </c>
      <c r="Y17" s="37">
        <v>0.02</v>
      </c>
      <c r="Z17" s="48">
        <f t="shared" si="3"/>
        <v>50000000</v>
      </c>
      <c r="AA17" s="75">
        <f t="shared" si="9"/>
        <v>124899800</v>
      </c>
      <c r="AB17" s="37" t="str">
        <f t="shared" si="2"/>
        <v>Y</v>
      </c>
    </row>
    <row r="18" spans="1:28" ht="30.95">
      <c r="A18" s="97"/>
      <c r="B18" s="101"/>
      <c r="C18" s="90"/>
      <c r="D18" s="90"/>
      <c r="E18" s="93"/>
      <c r="F18" s="106"/>
      <c r="G18" s="112"/>
      <c r="H18" s="109"/>
      <c r="I18" s="90"/>
      <c r="J18" s="106"/>
      <c r="K18" s="103"/>
      <c r="L18" s="103"/>
      <c r="M18" s="90"/>
      <c r="N18" s="90"/>
      <c r="O18" s="39">
        <v>3.3</v>
      </c>
      <c r="P18" s="35" t="s">
        <v>82</v>
      </c>
      <c r="Q18" s="36">
        <v>45000</v>
      </c>
      <c r="R18" s="36">
        <v>1500</v>
      </c>
      <c r="S18" s="36">
        <f t="shared" si="0"/>
        <v>46500</v>
      </c>
      <c r="T18" s="38" t="s">
        <v>58</v>
      </c>
      <c r="U18" s="38" t="s">
        <v>58</v>
      </c>
      <c r="V18" s="38" t="s">
        <v>58</v>
      </c>
      <c r="W18" s="53">
        <v>0.5</v>
      </c>
      <c r="X18" s="48">
        <f t="shared" si="8"/>
        <v>2500000000</v>
      </c>
      <c r="Y18" s="37">
        <v>0.03</v>
      </c>
      <c r="Z18" s="48">
        <f t="shared" si="3"/>
        <v>75000000</v>
      </c>
      <c r="AA18" s="75">
        <f t="shared" si="9"/>
        <v>99953500</v>
      </c>
      <c r="AB18" s="37" t="str">
        <f t="shared" si="2"/>
        <v>Y</v>
      </c>
    </row>
    <row r="19" spans="1:28" ht="46.5">
      <c r="A19" s="97"/>
      <c r="B19" s="101"/>
      <c r="C19" s="90"/>
      <c r="D19" s="90"/>
      <c r="E19" s="93"/>
      <c r="F19" s="106"/>
      <c r="G19" s="112"/>
      <c r="H19" s="109"/>
      <c r="I19" s="90"/>
      <c r="J19" s="106"/>
      <c r="K19" s="103"/>
      <c r="L19" s="103"/>
      <c r="M19" s="90"/>
      <c r="N19" s="90"/>
      <c r="O19" s="39">
        <v>3.4</v>
      </c>
      <c r="P19" s="35" t="s">
        <v>83</v>
      </c>
      <c r="Q19" s="36">
        <v>25000</v>
      </c>
      <c r="R19" s="36">
        <v>15000</v>
      </c>
      <c r="S19" s="36">
        <f t="shared" si="0"/>
        <v>40000</v>
      </c>
      <c r="T19" s="38" t="s">
        <v>58</v>
      </c>
      <c r="U19" s="38" t="s">
        <v>55</v>
      </c>
      <c r="V19" s="38" t="s">
        <v>55</v>
      </c>
      <c r="W19" s="53">
        <v>0.05</v>
      </c>
      <c r="X19" s="48">
        <f t="shared" si="8"/>
        <v>250000000</v>
      </c>
      <c r="Y19" s="37">
        <v>0.05</v>
      </c>
      <c r="Z19" s="48">
        <f t="shared" si="3"/>
        <v>12500000</v>
      </c>
      <c r="AA19" s="75">
        <f t="shared" si="9"/>
        <v>162460000</v>
      </c>
      <c r="AB19" s="37" t="str">
        <f t="shared" si="2"/>
        <v>Y</v>
      </c>
    </row>
    <row r="20" spans="1:28" ht="77.45">
      <c r="A20" s="97"/>
      <c r="B20" s="101"/>
      <c r="C20" s="90"/>
      <c r="D20" s="90"/>
      <c r="E20" s="93"/>
      <c r="F20" s="106"/>
      <c r="G20" s="112"/>
      <c r="H20" s="109"/>
      <c r="I20" s="90"/>
      <c r="J20" s="106"/>
      <c r="K20" s="103"/>
      <c r="L20" s="103"/>
      <c r="M20" s="90"/>
      <c r="N20" s="90"/>
      <c r="O20" s="39">
        <v>3.5</v>
      </c>
      <c r="P20" s="35" t="s">
        <v>84</v>
      </c>
      <c r="Q20" s="36">
        <v>200000</v>
      </c>
      <c r="R20" s="36">
        <v>50000</v>
      </c>
      <c r="S20" s="36">
        <f t="shared" si="0"/>
        <v>250000</v>
      </c>
      <c r="T20" s="38" t="s">
        <v>58</v>
      </c>
      <c r="U20" s="38" t="s">
        <v>58</v>
      </c>
      <c r="V20" s="38" t="s">
        <v>58</v>
      </c>
      <c r="W20" s="53">
        <v>0.5</v>
      </c>
      <c r="X20" s="48">
        <f t="shared" si="8"/>
        <v>2500000000</v>
      </c>
      <c r="Y20" s="37">
        <v>0.02</v>
      </c>
      <c r="Z20" s="48">
        <f t="shared" si="3"/>
        <v>50000000</v>
      </c>
      <c r="AA20" s="75">
        <f t="shared" si="9"/>
        <v>124750000</v>
      </c>
      <c r="AB20" s="37" t="str">
        <f t="shared" si="2"/>
        <v>Y</v>
      </c>
    </row>
    <row r="21" spans="1:28" ht="46.5">
      <c r="A21" s="97"/>
      <c r="B21" s="101"/>
      <c r="C21" s="90"/>
      <c r="D21" s="90"/>
      <c r="E21" s="93"/>
      <c r="F21" s="106"/>
      <c r="G21" s="112"/>
      <c r="H21" s="109"/>
      <c r="I21" s="90"/>
      <c r="J21" s="106"/>
      <c r="K21" s="103"/>
      <c r="L21" s="103"/>
      <c r="M21" s="90"/>
      <c r="N21" s="90"/>
      <c r="O21" s="39">
        <v>3.6</v>
      </c>
      <c r="P21" s="35" t="s">
        <v>85</v>
      </c>
      <c r="Q21" s="36">
        <v>750000</v>
      </c>
      <c r="R21" s="36">
        <v>25000</v>
      </c>
      <c r="S21" s="36">
        <f t="shared" si="0"/>
        <v>775000</v>
      </c>
      <c r="T21" s="38" t="s">
        <v>58</v>
      </c>
      <c r="U21" s="38" t="s">
        <v>58</v>
      </c>
      <c r="V21" s="38" t="s">
        <v>58</v>
      </c>
      <c r="W21" s="53">
        <v>0.7</v>
      </c>
      <c r="X21" s="48">
        <f t="shared" si="8"/>
        <v>3500000000</v>
      </c>
      <c r="Y21" s="37">
        <v>0.05</v>
      </c>
      <c r="Z21" s="48">
        <f t="shared" si="3"/>
        <v>175000000</v>
      </c>
      <c r="AA21" s="75">
        <f t="shared" si="9"/>
        <v>-775000</v>
      </c>
      <c r="AB21" s="37" t="str">
        <f t="shared" si="2"/>
        <v>N</v>
      </c>
    </row>
    <row r="22" spans="1:28" ht="30.95">
      <c r="A22" s="97"/>
      <c r="B22" s="101"/>
      <c r="C22" s="91"/>
      <c r="D22" s="91"/>
      <c r="E22" s="94"/>
      <c r="F22" s="107"/>
      <c r="G22" s="113"/>
      <c r="H22" s="110"/>
      <c r="I22" s="91"/>
      <c r="J22" s="107"/>
      <c r="K22" s="104"/>
      <c r="L22" s="104"/>
      <c r="M22" s="91"/>
      <c r="N22" s="91"/>
      <c r="O22" s="39">
        <v>3.7</v>
      </c>
      <c r="P22" s="7" t="s">
        <v>86</v>
      </c>
      <c r="Q22" s="36">
        <v>75000</v>
      </c>
      <c r="R22" s="36">
        <v>25000</v>
      </c>
      <c r="S22" s="36">
        <f t="shared" si="0"/>
        <v>100000</v>
      </c>
      <c r="T22" s="38" t="s">
        <v>58</v>
      </c>
      <c r="U22" s="38" t="s">
        <v>58</v>
      </c>
      <c r="V22" s="38" t="s">
        <v>58</v>
      </c>
      <c r="W22" s="53">
        <v>0.35</v>
      </c>
      <c r="X22" s="48">
        <f t="shared" si="8"/>
        <v>1750000000</v>
      </c>
      <c r="Y22" s="37">
        <v>0.04</v>
      </c>
      <c r="Z22" s="48">
        <f t="shared" si="3"/>
        <v>70000000</v>
      </c>
      <c r="AA22" s="75">
        <f t="shared" si="9"/>
        <v>104900000</v>
      </c>
      <c r="AB22" s="37" t="str">
        <f t="shared" si="2"/>
        <v>Y</v>
      </c>
    </row>
    <row r="23" spans="1:28" ht="30.95">
      <c r="A23" s="97">
        <v>4</v>
      </c>
      <c r="B23" s="101" t="s">
        <v>87</v>
      </c>
      <c r="C23" s="89" t="s">
        <v>58</v>
      </c>
      <c r="D23" s="89" t="s">
        <v>48</v>
      </c>
      <c r="E23" s="92" t="s">
        <v>55</v>
      </c>
      <c r="F23" s="105">
        <v>5000000000</v>
      </c>
      <c r="G23" s="111">
        <v>0.8</v>
      </c>
      <c r="H23" s="108">
        <f t="shared" ref="H23:H83" si="10">F23*G23</f>
        <v>4000000000</v>
      </c>
      <c r="I23" s="89">
        <v>1E-3</v>
      </c>
      <c r="J23" s="105">
        <f t="shared" si="5"/>
        <v>4000000</v>
      </c>
      <c r="K23" s="102" t="s">
        <v>88</v>
      </c>
      <c r="L23" s="102" t="s">
        <v>89</v>
      </c>
      <c r="M23" s="89" t="s">
        <v>78</v>
      </c>
      <c r="N23" s="89" t="s">
        <v>79</v>
      </c>
      <c r="O23" s="39">
        <v>4.0999999999999996</v>
      </c>
      <c r="P23" s="35" t="s">
        <v>90</v>
      </c>
      <c r="Q23" s="60">
        <v>250000</v>
      </c>
      <c r="R23" s="60">
        <v>100000</v>
      </c>
      <c r="S23" s="60">
        <f t="shared" si="0"/>
        <v>350000</v>
      </c>
      <c r="T23" s="65" t="s">
        <v>58</v>
      </c>
      <c r="U23" s="65" t="s">
        <v>55</v>
      </c>
      <c r="V23" s="65" t="s">
        <v>55</v>
      </c>
      <c r="W23" s="53">
        <v>0.4</v>
      </c>
      <c r="X23" s="48">
        <f t="shared" ref="X23:X28" si="11">$F$23*W23</f>
        <v>2000000000</v>
      </c>
      <c r="Y23" s="61">
        <f>0.001/2</f>
        <v>5.0000000000000001E-4</v>
      </c>
      <c r="Z23" s="48">
        <f t="shared" si="3"/>
        <v>1000000</v>
      </c>
      <c r="AA23" s="75">
        <f t="shared" ref="AA23:AA28" si="12">$J$23-Z23-S23</f>
        <v>2650000</v>
      </c>
      <c r="AB23" s="37" t="str">
        <f t="shared" si="2"/>
        <v>Y</v>
      </c>
    </row>
    <row r="24" spans="1:28" ht="46.5">
      <c r="A24" s="97"/>
      <c r="B24" s="101"/>
      <c r="C24" s="90"/>
      <c r="D24" s="90"/>
      <c r="E24" s="93"/>
      <c r="F24" s="106"/>
      <c r="G24" s="112"/>
      <c r="H24" s="109"/>
      <c r="I24" s="90"/>
      <c r="J24" s="106"/>
      <c r="K24" s="103"/>
      <c r="L24" s="103"/>
      <c r="M24" s="90"/>
      <c r="N24" s="90"/>
      <c r="O24" s="39">
        <v>4.2</v>
      </c>
      <c r="P24" s="35" t="s">
        <v>91</v>
      </c>
      <c r="Q24" s="60">
        <v>200000</v>
      </c>
      <c r="R24" s="60">
        <v>50000</v>
      </c>
      <c r="S24" s="60">
        <f t="shared" si="0"/>
        <v>250000</v>
      </c>
      <c r="T24" s="65" t="s">
        <v>58</v>
      </c>
      <c r="U24" s="65" t="s">
        <v>55</v>
      </c>
      <c r="V24" s="65" t="s">
        <v>55</v>
      </c>
      <c r="W24" s="53">
        <v>0.3</v>
      </c>
      <c r="X24" s="48">
        <f t="shared" si="11"/>
        <v>1500000000</v>
      </c>
      <c r="Y24" s="61">
        <f>0.001/2</f>
        <v>5.0000000000000001E-4</v>
      </c>
      <c r="Z24" s="48">
        <f t="shared" si="3"/>
        <v>750000</v>
      </c>
      <c r="AA24" s="75">
        <f t="shared" si="12"/>
        <v>3000000</v>
      </c>
      <c r="AB24" s="37" t="str">
        <f t="shared" si="2"/>
        <v>Y</v>
      </c>
    </row>
    <row r="25" spans="1:28" ht="30.95">
      <c r="A25" s="97"/>
      <c r="B25" s="101"/>
      <c r="C25" s="90"/>
      <c r="D25" s="90"/>
      <c r="E25" s="93"/>
      <c r="F25" s="106"/>
      <c r="G25" s="112"/>
      <c r="H25" s="109"/>
      <c r="I25" s="90"/>
      <c r="J25" s="106"/>
      <c r="K25" s="103"/>
      <c r="L25" s="103"/>
      <c r="M25" s="90"/>
      <c r="N25" s="90"/>
      <c r="O25" s="39">
        <v>4.3</v>
      </c>
      <c r="P25" s="35" t="s">
        <v>92</v>
      </c>
      <c r="Q25" s="60">
        <v>5000000</v>
      </c>
      <c r="R25" s="60">
        <v>500000</v>
      </c>
      <c r="S25" s="60">
        <f t="shared" si="0"/>
        <v>5500000</v>
      </c>
      <c r="T25" s="65" t="s">
        <v>58</v>
      </c>
      <c r="U25" s="65" t="s">
        <v>58</v>
      </c>
      <c r="V25" s="65" t="s">
        <v>58</v>
      </c>
      <c r="W25" s="53">
        <v>0.05</v>
      </c>
      <c r="X25" s="48">
        <f t="shared" si="11"/>
        <v>250000000</v>
      </c>
      <c r="Y25" s="61">
        <v>1E-3</v>
      </c>
      <c r="Z25" s="48">
        <f t="shared" si="3"/>
        <v>250000</v>
      </c>
      <c r="AA25" s="75">
        <f t="shared" si="12"/>
        <v>-1750000</v>
      </c>
      <c r="AB25" s="37" t="str">
        <f t="shared" si="2"/>
        <v>N</v>
      </c>
    </row>
    <row r="26" spans="1:28" ht="30.95">
      <c r="A26" s="97"/>
      <c r="B26" s="101"/>
      <c r="C26" s="90"/>
      <c r="D26" s="90"/>
      <c r="E26" s="93"/>
      <c r="F26" s="106"/>
      <c r="G26" s="112"/>
      <c r="H26" s="109"/>
      <c r="I26" s="90"/>
      <c r="J26" s="106"/>
      <c r="K26" s="103"/>
      <c r="L26" s="103"/>
      <c r="M26" s="90"/>
      <c r="N26" s="90"/>
      <c r="O26" s="39">
        <v>4.4000000000000004</v>
      </c>
      <c r="P26" s="35" t="s">
        <v>93</v>
      </c>
      <c r="Q26" s="60">
        <v>1500000</v>
      </c>
      <c r="R26" s="60">
        <v>250000</v>
      </c>
      <c r="S26" s="60">
        <f t="shared" si="0"/>
        <v>1750000</v>
      </c>
      <c r="T26" s="65" t="s">
        <v>58</v>
      </c>
      <c r="U26" s="65" t="s">
        <v>55</v>
      </c>
      <c r="V26" s="65" t="s">
        <v>55</v>
      </c>
      <c r="W26" s="53">
        <v>0.6</v>
      </c>
      <c r="X26" s="48">
        <f t="shared" si="11"/>
        <v>3000000000</v>
      </c>
      <c r="Y26" s="61">
        <f>0.001/2</f>
        <v>5.0000000000000001E-4</v>
      </c>
      <c r="Z26" s="48">
        <f t="shared" si="3"/>
        <v>1500000</v>
      </c>
      <c r="AA26" s="75">
        <f t="shared" si="12"/>
        <v>750000</v>
      </c>
      <c r="AB26" s="37" t="str">
        <f t="shared" si="2"/>
        <v>Y</v>
      </c>
    </row>
    <row r="27" spans="1:28">
      <c r="A27" s="97"/>
      <c r="B27" s="101"/>
      <c r="C27" s="90"/>
      <c r="D27" s="90"/>
      <c r="E27" s="93"/>
      <c r="F27" s="106"/>
      <c r="G27" s="112"/>
      <c r="H27" s="109"/>
      <c r="I27" s="90"/>
      <c r="J27" s="106"/>
      <c r="K27" s="103"/>
      <c r="L27" s="103"/>
      <c r="M27" s="90"/>
      <c r="N27" s="90"/>
      <c r="O27" s="39">
        <v>4.5</v>
      </c>
      <c r="P27" s="8" t="s">
        <v>94</v>
      </c>
      <c r="Q27" s="60">
        <v>200000</v>
      </c>
      <c r="R27" s="60">
        <v>25000</v>
      </c>
      <c r="S27" s="60">
        <f t="shared" si="0"/>
        <v>225000</v>
      </c>
      <c r="T27" s="65" t="s">
        <v>58</v>
      </c>
      <c r="U27" s="65" t="s">
        <v>55</v>
      </c>
      <c r="V27" s="65" t="s">
        <v>55</v>
      </c>
      <c r="W27" s="53">
        <v>0.5</v>
      </c>
      <c r="X27" s="48">
        <f t="shared" si="11"/>
        <v>2500000000</v>
      </c>
      <c r="Y27" s="61">
        <v>1E-3</v>
      </c>
      <c r="Z27" s="48">
        <f t="shared" si="3"/>
        <v>2500000</v>
      </c>
      <c r="AA27" s="75">
        <f t="shared" si="12"/>
        <v>1275000</v>
      </c>
      <c r="AB27" s="37" t="str">
        <f t="shared" si="2"/>
        <v>Y</v>
      </c>
    </row>
    <row r="28" spans="1:28" ht="46.5">
      <c r="A28" s="97"/>
      <c r="B28" s="101"/>
      <c r="C28" s="91"/>
      <c r="D28" s="91"/>
      <c r="E28" s="94"/>
      <c r="F28" s="107"/>
      <c r="G28" s="113"/>
      <c r="H28" s="110"/>
      <c r="I28" s="91"/>
      <c r="J28" s="107"/>
      <c r="K28" s="104"/>
      <c r="L28" s="104"/>
      <c r="M28" s="91"/>
      <c r="N28" s="91"/>
      <c r="O28" s="39">
        <v>4.5999999999999996</v>
      </c>
      <c r="P28" s="35" t="s">
        <v>95</v>
      </c>
      <c r="Q28" s="60">
        <v>20000000</v>
      </c>
      <c r="R28" s="60">
        <v>10000000</v>
      </c>
      <c r="S28" s="60">
        <f t="shared" si="0"/>
        <v>30000000</v>
      </c>
      <c r="T28" s="65" t="s">
        <v>58</v>
      </c>
      <c r="U28" s="65" t="s">
        <v>58</v>
      </c>
      <c r="V28" s="65" t="s">
        <v>58</v>
      </c>
      <c r="W28" s="53">
        <v>0.01</v>
      </c>
      <c r="X28" s="48">
        <f t="shared" si="11"/>
        <v>50000000</v>
      </c>
      <c r="Y28" s="61">
        <v>1E-3</v>
      </c>
      <c r="Z28" s="48">
        <f t="shared" si="3"/>
        <v>50000</v>
      </c>
      <c r="AA28" s="75">
        <f t="shared" si="12"/>
        <v>-26050000</v>
      </c>
      <c r="AB28" s="37" t="str">
        <f t="shared" si="2"/>
        <v>N</v>
      </c>
    </row>
    <row r="29" spans="1:28" ht="46.5">
      <c r="A29" s="97">
        <v>5</v>
      </c>
      <c r="B29" s="101" t="s">
        <v>96</v>
      </c>
      <c r="C29" s="89" t="s">
        <v>55</v>
      </c>
      <c r="D29" s="89" t="s">
        <v>55</v>
      </c>
      <c r="E29" s="92" t="s">
        <v>55</v>
      </c>
      <c r="F29" s="105">
        <v>2000000000</v>
      </c>
      <c r="G29" s="111">
        <v>0.8</v>
      </c>
      <c r="H29" s="108">
        <f>F29*G29</f>
        <v>1600000000</v>
      </c>
      <c r="I29" s="114">
        <v>3</v>
      </c>
      <c r="J29" s="115">
        <f t="shared" si="5"/>
        <v>4800000000</v>
      </c>
      <c r="K29" s="102" t="s">
        <v>97</v>
      </c>
      <c r="L29" s="102" t="s">
        <v>98</v>
      </c>
      <c r="M29" s="89" t="s">
        <v>99</v>
      </c>
      <c r="N29" s="89" t="s">
        <v>100</v>
      </c>
      <c r="O29" s="39">
        <v>5.0999999999999996</v>
      </c>
      <c r="P29" s="35" t="s">
        <v>101</v>
      </c>
      <c r="Q29" s="36">
        <v>1500000</v>
      </c>
      <c r="R29" s="36">
        <v>50000</v>
      </c>
      <c r="S29" s="36">
        <f t="shared" si="0"/>
        <v>1550000</v>
      </c>
      <c r="T29" s="38" t="s">
        <v>58</v>
      </c>
      <c r="U29" s="38" t="s">
        <v>58</v>
      </c>
      <c r="V29" s="38" t="s">
        <v>58</v>
      </c>
      <c r="W29" s="53">
        <v>0.8</v>
      </c>
      <c r="X29" s="48">
        <f t="shared" ref="X29:X34" si="13">$F$29*W29</f>
        <v>1600000000</v>
      </c>
      <c r="Y29" s="37">
        <v>1</v>
      </c>
      <c r="Z29" s="48">
        <f t="shared" si="3"/>
        <v>1600000000</v>
      </c>
      <c r="AA29" s="75">
        <f t="shared" ref="AA29:AA34" si="14">$J$29-Z29-S29</f>
        <v>3198450000</v>
      </c>
      <c r="AB29" s="37" t="str">
        <f t="shared" si="2"/>
        <v>Y</v>
      </c>
    </row>
    <row r="30" spans="1:28" ht="46.5">
      <c r="A30" s="97"/>
      <c r="B30" s="101"/>
      <c r="C30" s="90"/>
      <c r="D30" s="90"/>
      <c r="E30" s="93"/>
      <c r="F30" s="106"/>
      <c r="G30" s="112"/>
      <c r="H30" s="109"/>
      <c r="I30" s="114"/>
      <c r="J30" s="115"/>
      <c r="K30" s="103"/>
      <c r="L30" s="103"/>
      <c r="M30" s="90"/>
      <c r="N30" s="90"/>
      <c r="O30" s="39">
        <v>5.2</v>
      </c>
      <c r="P30" s="35" t="s">
        <v>102</v>
      </c>
      <c r="Q30" s="36">
        <v>2000000</v>
      </c>
      <c r="R30" s="36">
        <v>75000</v>
      </c>
      <c r="S30" s="36">
        <f t="shared" si="0"/>
        <v>2075000</v>
      </c>
      <c r="T30" s="38" t="s">
        <v>55</v>
      </c>
      <c r="U30" s="38" t="s">
        <v>58</v>
      </c>
      <c r="V30" s="38" t="s">
        <v>58</v>
      </c>
      <c r="W30" s="53">
        <v>0.3</v>
      </c>
      <c r="X30" s="48">
        <f t="shared" si="13"/>
        <v>600000000</v>
      </c>
      <c r="Y30" s="37">
        <v>3</v>
      </c>
      <c r="Z30" s="48">
        <f t="shared" si="3"/>
        <v>1800000000</v>
      </c>
      <c r="AA30" s="75">
        <f t="shared" si="14"/>
        <v>2997925000</v>
      </c>
      <c r="AB30" s="37" t="str">
        <f t="shared" si="2"/>
        <v>Y</v>
      </c>
    </row>
    <row r="31" spans="1:28" ht="62.1">
      <c r="A31" s="97"/>
      <c r="B31" s="101"/>
      <c r="C31" s="90"/>
      <c r="D31" s="90"/>
      <c r="E31" s="93"/>
      <c r="F31" s="106"/>
      <c r="G31" s="112"/>
      <c r="H31" s="109"/>
      <c r="I31" s="114"/>
      <c r="J31" s="115"/>
      <c r="K31" s="103"/>
      <c r="L31" s="103"/>
      <c r="M31" s="90"/>
      <c r="N31" s="90"/>
      <c r="O31" s="39">
        <v>5.3</v>
      </c>
      <c r="P31" s="35" t="s">
        <v>103</v>
      </c>
      <c r="Q31" s="36">
        <v>5000000</v>
      </c>
      <c r="R31" s="36">
        <v>30000</v>
      </c>
      <c r="S31" s="36">
        <f t="shared" si="0"/>
        <v>5030000</v>
      </c>
      <c r="T31" s="38" t="s">
        <v>55</v>
      </c>
      <c r="U31" s="38" t="s">
        <v>55</v>
      </c>
      <c r="V31" s="38" t="s">
        <v>55</v>
      </c>
      <c r="W31" s="53">
        <v>0.5</v>
      </c>
      <c r="X31" s="48">
        <f t="shared" si="13"/>
        <v>1000000000</v>
      </c>
      <c r="Y31" s="37">
        <v>1</v>
      </c>
      <c r="Z31" s="48">
        <f t="shared" si="3"/>
        <v>1000000000</v>
      </c>
      <c r="AA31" s="75">
        <f t="shared" si="14"/>
        <v>3794970000</v>
      </c>
      <c r="AB31" s="37" t="str">
        <f t="shared" si="2"/>
        <v>Y</v>
      </c>
    </row>
    <row r="32" spans="1:28" ht="46.5">
      <c r="A32" s="97"/>
      <c r="B32" s="101"/>
      <c r="C32" s="90"/>
      <c r="D32" s="90"/>
      <c r="E32" s="93"/>
      <c r="F32" s="106"/>
      <c r="G32" s="112"/>
      <c r="H32" s="109"/>
      <c r="I32" s="114"/>
      <c r="J32" s="115"/>
      <c r="K32" s="103"/>
      <c r="L32" s="103"/>
      <c r="M32" s="90"/>
      <c r="N32" s="90"/>
      <c r="O32" s="39">
        <v>5.4</v>
      </c>
      <c r="P32" s="35" t="s">
        <v>104</v>
      </c>
      <c r="Q32" s="36">
        <v>10000000</v>
      </c>
      <c r="R32" s="36">
        <v>1000000</v>
      </c>
      <c r="S32" s="36">
        <f t="shared" si="0"/>
        <v>11000000</v>
      </c>
      <c r="T32" s="38" t="s">
        <v>58</v>
      </c>
      <c r="U32" s="38" t="s">
        <v>58</v>
      </c>
      <c r="V32" s="38" t="s">
        <v>58</v>
      </c>
      <c r="W32" s="53">
        <v>0.1</v>
      </c>
      <c r="X32" s="48">
        <f t="shared" si="13"/>
        <v>200000000</v>
      </c>
      <c r="Y32" s="37">
        <v>1</v>
      </c>
      <c r="Z32" s="48">
        <f t="shared" si="3"/>
        <v>200000000</v>
      </c>
      <c r="AA32" s="75">
        <f t="shared" si="14"/>
        <v>4589000000</v>
      </c>
      <c r="AB32" s="37" t="str">
        <f t="shared" si="2"/>
        <v>Y</v>
      </c>
    </row>
    <row r="33" spans="1:28" ht="77.45">
      <c r="A33" s="97"/>
      <c r="B33" s="101"/>
      <c r="C33" s="90"/>
      <c r="D33" s="90"/>
      <c r="E33" s="93"/>
      <c r="F33" s="106"/>
      <c r="G33" s="112"/>
      <c r="H33" s="109"/>
      <c r="I33" s="114"/>
      <c r="J33" s="115"/>
      <c r="K33" s="103"/>
      <c r="L33" s="103"/>
      <c r="M33" s="90"/>
      <c r="N33" s="90"/>
      <c r="O33" s="39">
        <v>5.5</v>
      </c>
      <c r="P33" s="35" t="s">
        <v>105</v>
      </c>
      <c r="Q33" s="36">
        <v>10000</v>
      </c>
      <c r="R33" s="36">
        <v>60000</v>
      </c>
      <c r="S33" s="36">
        <f t="shared" si="0"/>
        <v>70000</v>
      </c>
      <c r="T33" s="38" t="s">
        <v>55</v>
      </c>
      <c r="U33" s="38" t="s">
        <v>55</v>
      </c>
      <c r="V33" s="38" t="s">
        <v>55</v>
      </c>
      <c r="W33" s="53">
        <v>0.25</v>
      </c>
      <c r="X33" s="48">
        <f t="shared" si="13"/>
        <v>500000000</v>
      </c>
      <c r="Y33" s="37">
        <v>3</v>
      </c>
      <c r="Z33" s="48">
        <f t="shared" si="3"/>
        <v>1500000000</v>
      </c>
      <c r="AA33" s="75">
        <f t="shared" si="14"/>
        <v>3299930000</v>
      </c>
      <c r="AB33" s="37" t="str">
        <f t="shared" si="2"/>
        <v>Y</v>
      </c>
    </row>
    <row r="34" spans="1:28">
      <c r="A34" s="97"/>
      <c r="B34" s="101"/>
      <c r="C34" s="91"/>
      <c r="D34" s="91"/>
      <c r="E34" s="94"/>
      <c r="F34" s="107"/>
      <c r="G34" s="113"/>
      <c r="H34" s="110"/>
      <c r="I34" s="114"/>
      <c r="J34" s="115"/>
      <c r="K34" s="104"/>
      <c r="L34" s="104"/>
      <c r="M34" s="91"/>
      <c r="N34" s="91"/>
      <c r="O34" s="39">
        <v>5.6</v>
      </c>
      <c r="P34" s="35" t="s">
        <v>106</v>
      </c>
      <c r="Q34" s="36">
        <v>3000000</v>
      </c>
      <c r="R34" s="36">
        <v>80000</v>
      </c>
      <c r="S34" s="36">
        <f t="shared" si="0"/>
        <v>3080000</v>
      </c>
      <c r="T34" s="38" t="s">
        <v>58</v>
      </c>
      <c r="U34" s="38" t="s">
        <v>58</v>
      </c>
      <c r="V34" s="38" t="s">
        <v>58</v>
      </c>
      <c r="W34" s="53">
        <v>0.05</v>
      </c>
      <c r="X34" s="48">
        <f t="shared" si="13"/>
        <v>100000000</v>
      </c>
      <c r="Y34" s="37">
        <v>2</v>
      </c>
      <c r="Z34" s="48">
        <f t="shared" si="3"/>
        <v>200000000</v>
      </c>
      <c r="AA34" s="75">
        <f t="shared" si="14"/>
        <v>4596920000</v>
      </c>
      <c r="AB34" s="37" t="str">
        <f t="shared" si="2"/>
        <v>Y</v>
      </c>
    </row>
    <row r="35" spans="1:28" ht="46.5">
      <c r="A35" s="97">
        <v>6</v>
      </c>
      <c r="B35" s="101" t="s">
        <v>107</v>
      </c>
      <c r="C35" s="89" t="s">
        <v>55</v>
      </c>
      <c r="D35" s="89" t="s">
        <v>108</v>
      </c>
      <c r="E35" s="92" t="s">
        <v>55</v>
      </c>
      <c r="F35" s="105">
        <v>1200000000</v>
      </c>
      <c r="G35" s="111">
        <v>0.5</v>
      </c>
      <c r="H35" s="108">
        <f t="shared" si="10"/>
        <v>600000000</v>
      </c>
      <c r="I35" s="89">
        <v>4</v>
      </c>
      <c r="J35" s="105">
        <f t="shared" si="5"/>
        <v>2400000000</v>
      </c>
      <c r="K35" s="102" t="s">
        <v>109</v>
      </c>
      <c r="L35" s="102" t="s">
        <v>110</v>
      </c>
      <c r="M35" s="89" t="s">
        <v>78</v>
      </c>
      <c r="N35" s="89" t="s">
        <v>111</v>
      </c>
      <c r="O35" s="39">
        <v>6.1</v>
      </c>
      <c r="P35" s="35" t="s">
        <v>112</v>
      </c>
      <c r="Q35" s="36">
        <v>900000</v>
      </c>
      <c r="R35" s="36">
        <v>200000</v>
      </c>
      <c r="S35" s="36">
        <f t="shared" si="0"/>
        <v>1100000</v>
      </c>
      <c r="T35" s="38" t="s">
        <v>58</v>
      </c>
      <c r="U35" s="38" t="s">
        <v>58</v>
      </c>
      <c r="V35" s="38" t="s">
        <v>58</v>
      </c>
      <c r="W35" s="56">
        <v>0.45</v>
      </c>
      <c r="X35" s="48">
        <f t="shared" ref="X35:X40" si="15">$F$35*W35</f>
        <v>540000000</v>
      </c>
      <c r="Y35" s="37">
        <v>1</v>
      </c>
      <c r="Z35" s="48">
        <f t="shared" si="3"/>
        <v>540000000</v>
      </c>
      <c r="AA35" s="75">
        <f t="shared" ref="AA35:AA40" si="16">$J$35-Z35-S35</f>
        <v>1858900000</v>
      </c>
      <c r="AB35" s="37" t="str">
        <f t="shared" si="2"/>
        <v>Y</v>
      </c>
    </row>
    <row r="36" spans="1:28" ht="30.95">
      <c r="A36" s="97"/>
      <c r="B36" s="101"/>
      <c r="C36" s="90"/>
      <c r="D36" s="90"/>
      <c r="E36" s="93"/>
      <c r="F36" s="106"/>
      <c r="G36" s="112"/>
      <c r="H36" s="109"/>
      <c r="I36" s="90"/>
      <c r="J36" s="106"/>
      <c r="K36" s="103"/>
      <c r="L36" s="103"/>
      <c r="M36" s="90"/>
      <c r="N36" s="90"/>
      <c r="O36" s="39">
        <v>6.2</v>
      </c>
      <c r="P36" s="35" t="s">
        <v>113</v>
      </c>
      <c r="Q36" s="36">
        <v>50</v>
      </c>
      <c r="R36" s="36">
        <v>500</v>
      </c>
      <c r="S36" s="36">
        <f t="shared" ref="S36:S67" si="17">Q36+R36</f>
        <v>550</v>
      </c>
      <c r="T36" s="38" t="s">
        <v>58</v>
      </c>
      <c r="U36" s="38" t="s">
        <v>55</v>
      </c>
      <c r="V36" s="38" t="s">
        <v>55</v>
      </c>
      <c r="W36" s="56">
        <v>0.5</v>
      </c>
      <c r="X36" s="48">
        <f t="shared" si="15"/>
        <v>600000000</v>
      </c>
      <c r="Y36" s="37">
        <v>4</v>
      </c>
      <c r="Z36" s="48">
        <f t="shared" si="3"/>
        <v>2400000000</v>
      </c>
      <c r="AA36" s="75">
        <f t="shared" si="16"/>
        <v>-550</v>
      </c>
      <c r="AB36" s="37" t="str">
        <f t="shared" si="2"/>
        <v>N</v>
      </c>
    </row>
    <row r="37" spans="1:28" ht="30.95">
      <c r="A37" s="97"/>
      <c r="B37" s="101"/>
      <c r="C37" s="90"/>
      <c r="D37" s="90"/>
      <c r="E37" s="93"/>
      <c r="F37" s="106"/>
      <c r="G37" s="112"/>
      <c r="H37" s="109"/>
      <c r="I37" s="90"/>
      <c r="J37" s="106"/>
      <c r="K37" s="103"/>
      <c r="L37" s="103"/>
      <c r="M37" s="90"/>
      <c r="N37" s="90"/>
      <c r="O37" s="39">
        <v>6.3</v>
      </c>
      <c r="P37" s="35" t="s">
        <v>114</v>
      </c>
      <c r="Q37" s="36">
        <v>750000</v>
      </c>
      <c r="R37" s="36">
        <v>20000</v>
      </c>
      <c r="S37" s="36">
        <f t="shared" si="17"/>
        <v>770000</v>
      </c>
      <c r="T37" s="38" t="s">
        <v>58</v>
      </c>
      <c r="U37" s="38" t="s">
        <v>115</v>
      </c>
      <c r="V37" s="38" t="s">
        <v>58</v>
      </c>
      <c r="W37" s="56">
        <v>0.3</v>
      </c>
      <c r="X37" s="48">
        <f t="shared" si="15"/>
        <v>360000000</v>
      </c>
      <c r="Y37" s="37">
        <v>2.5</v>
      </c>
      <c r="Z37" s="48">
        <f t="shared" si="3"/>
        <v>900000000</v>
      </c>
      <c r="AA37" s="75">
        <f t="shared" si="16"/>
        <v>1499230000</v>
      </c>
      <c r="AB37" s="37" t="str">
        <f t="shared" si="2"/>
        <v>Y</v>
      </c>
    </row>
    <row r="38" spans="1:28" ht="60" customHeight="1">
      <c r="A38" s="97"/>
      <c r="B38" s="101"/>
      <c r="C38" s="90"/>
      <c r="D38" s="90"/>
      <c r="E38" s="93"/>
      <c r="F38" s="106"/>
      <c r="G38" s="112"/>
      <c r="H38" s="109"/>
      <c r="I38" s="90"/>
      <c r="J38" s="106"/>
      <c r="K38" s="103"/>
      <c r="L38" s="103"/>
      <c r="M38" s="90"/>
      <c r="N38" s="90"/>
      <c r="O38" s="39">
        <v>6.4</v>
      </c>
      <c r="P38" s="35" t="s">
        <v>116</v>
      </c>
      <c r="Q38" s="36">
        <v>500000</v>
      </c>
      <c r="R38" s="36">
        <v>20000</v>
      </c>
      <c r="S38" s="36">
        <f t="shared" si="17"/>
        <v>520000</v>
      </c>
      <c r="T38" s="38" t="s">
        <v>58</v>
      </c>
      <c r="U38" s="38" t="s">
        <v>58</v>
      </c>
      <c r="V38" s="38" t="s">
        <v>58</v>
      </c>
      <c r="W38" s="56">
        <v>0.2</v>
      </c>
      <c r="X38" s="48">
        <f t="shared" si="15"/>
        <v>240000000</v>
      </c>
      <c r="Y38" s="37">
        <v>3</v>
      </c>
      <c r="Z38" s="48">
        <f t="shared" si="3"/>
        <v>720000000</v>
      </c>
      <c r="AA38" s="75">
        <f t="shared" si="16"/>
        <v>1679480000</v>
      </c>
      <c r="AB38" s="37" t="str">
        <f t="shared" si="2"/>
        <v>Y</v>
      </c>
    </row>
    <row r="39" spans="1:28" ht="62.1">
      <c r="A39" s="97"/>
      <c r="B39" s="101"/>
      <c r="C39" s="90"/>
      <c r="D39" s="90"/>
      <c r="E39" s="93"/>
      <c r="F39" s="106"/>
      <c r="G39" s="112"/>
      <c r="H39" s="109"/>
      <c r="I39" s="90"/>
      <c r="J39" s="106"/>
      <c r="K39" s="103"/>
      <c r="L39" s="103"/>
      <c r="M39" s="90"/>
      <c r="N39" s="90"/>
      <c r="O39" s="39">
        <v>6.5</v>
      </c>
      <c r="P39" s="35" t="s">
        <v>117</v>
      </c>
      <c r="Q39" s="36">
        <v>1000000</v>
      </c>
      <c r="R39" s="36">
        <v>45000</v>
      </c>
      <c r="S39" s="36">
        <f t="shared" si="17"/>
        <v>1045000</v>
      </c>
      <c r="T39" s="38" t="s">
        <v>55</v>
      </c>
      <c r="U39" s="38" t="s">
        <v>55</v>
      </c>
      <c r="V39" s="38" t="s">
        <v>55</v>
      </c>
      <c r="W39" s="56">
        <v>0.05</v>
      </c>
      <c r="X39" s="48">
        <f t="shared" si="15"/>
        <v>60000000</v>
      </c>
      <c r="Y39" s="37">
        <v>0.5</v>
      </c>
      <c r="Z39" s="48">
        <f t="shared" si="3"/>
        <v>30000000</v>
      </c>
      <c r="AA39" s="75">
        <f t="shared" si="16"/>
        <v>2368955000</v>
      </c>
      <c r="AB39" s="37" t="str">
        <f t="shared" si="2"/>
        <v>Y</v>
      </c>
    </row>
    <row r="40" spans="1:28">
      <c r="A40" s="97"/>
      <c r="B40" s="101"/>
      <c r="C40" s="91"/>
      <c r="D40" s="91"/>
      <c r="E40" s="94"/>
      <c r="F40" s="107"/>
      <c r="G40" s="113"/>
      <c r="H40" s="110"/>
      <c r="I40" s="91"/>
      <c r="J40" s="107"/>
      <c r="K40" s="104"/>
      <c r="L40" s="104"/>
      <c r="M40" s="91"/>
      <c r="N40" s="91"/>
      <c r="O40" s="39">
        <v>6.6</v>
      </c>
      <c r="P40" s="35" t="s">
        <v>118</v>
      </c>
      <c r="Q40" s="36">
        <v>2000</v>
      </c>
      <c r="R40" s="36">
        <v>50</v>
      </c>
      <c r="S40" s="36">
        <f t="shared" si="17"/>
        <v>2050</v>
      </c>
      <c r="T40" s="38" t="s">
        <v>55</v>
      </c>
      <c r="U40" s="38" t="s">
        <v>55</v>
      </c>
      <c r="V40" s="38" t="s">
        <v>55</v>
      </c>
      <c r="W40" s="56">
        <v>0.35</v>
      </c>
      <c r="X40" s="48">
        <f t="shared" si="15"/>
        <v>420000000</v>
      </c>
      <c r="Y40" s="37">
        <v>2.5</v>
      </c>
      <c r="Z40" s="48">
        <f t="shared" si="3"/>
        <v>1050000000</v>
      </c>
      <c r="AA40" s="75">
        <f t="shared" si="16"/>
        <v>1349997950</v>
      </c>
      <c r="AB40" s="37" t="str">
        <f t="shared" si="2"/>
        <v>Y</v>
      </c>
    </row>
    <row r="41" spans="1:28" ht="55.5" customHeight="1">
      <c r="A41" s="97">
        <v>7</v>
      </c>
      <c r="B41" s="101" t="s">
        <v>119</v>
      </c>
      <c r="C41" s="89" t="s">
        <v>48</v>
      </c>
      <c r="D41" s="89" t="s">
        <v>48</v>
      </c>
      <c r="E41" s="92" t="s">
        <v>48</v>
      </c>
      <c r="F41" s="105">
        <v>3000000000</v>
      </c>
      <c r="G41" s="111">
        <v>0.8</v>
      </c>
      <c r="H41" s="108">
        <f t="shared" si="10"/>
        <v>2400000000</v>
      </c>
      <c r="I41" s="89">
        <v>2</v>
      </c>
      <c r="J41" s="105">
        <f t="shared" si="5"/>
        <v>4800000000</v>
      </c>
      <c r="K41" s="102" t="s">
        <v>120</v>
      </c>
      <c r="L41" s="102" t="s">
        <v>121</v>
      </c>
      <c r="M41" s="89" t="s">
        <v>122</v>
      </c>
      <c r="N41" s="89" t="s">
        <v>123</v>
      </c>
      <c r="O41" s="39">
        <v>7.1</v>
      </c>
      <c r="P41" s="35" t="s">
        <v>124</v>
      </c>
      <c r="Q41" s="36">
        <v>10000000</v>
      </c>
      <c r="R41" s="36">
        <v>5000000</v>
      </c>
      <c r="S41" s="36">
        <f t="shared" si="17"/>
        <v>15000000</v>
      </c>
      <c r="T41" s="38" t="s">
        <v>58</v>
      </c>
      <c r="U41" s="38" t="s">
        <v>58</v>
      </c>
      <c r="V41" s="38" t="s">
        <v>58</v>
      </c>
      <c r="W41" s="53">
        <v>0.3</v>
      </c>
      <c r="X41" s="48">
        <f>$F$41*W41</f>
        <v>900000000</v>
      </c>
      <c r="Y41" s="37">
        <v>2</v>
      </c>
      <c r="Z41" s="48">
        <f t="shared" si="3"/>
        <v>1800000000</v>
      </c>
      <c r="AA41" s="75">
        <f>$J$41-Z41-S41</f>
        <v>2985000000</v>
      </c>
      <c r="AB41" s="37" t="str">
        <f t="shared" si="2"/>
        <v>Y</v>
      </c>
    </row>
    <row r="42" spans="1:28" ht="55.5" customHeight="1">
      <c r="A42" s="97"/>
      <c r="B42" s="101"/>
      <c r="C42" s="90"/>
      <c r="D42" s="90"/>
      <c r="E42" s="93"/>
      <c r="F42" s="106"/>
      <c r="G42" s="112"/>
      <c r="H42" s="109"/>
      <c r="I42" s="90"/>
      <c r="J42" s="106"/>
      <c r="K42" s="103"/>
      <c r="L42" s="103"/>
      <c r="M42" s="90"/>
      <c r="N42" s="90"/>
      <c r="O42" s="39">
        <v>7.2</v>
      </c>
      <c r="P42" s="35" t="s">
        <v>125</v>
      </c>
      <c r="Q42" s="36">
        <v>10000</v>
      </c>
      <c r="R42" s="36">
        <v>5000</v>
      </c>
      <c r="S42" s="36">
        <f t="shared" si="17"/>
        <v>15000</v>
      </c>
      <c r="T42" s="38" t="s">
        <v>55</v>
      </c>
      <c r="U42" s="38" t="s">
        <v>55</v>
      </c>
      <c r="V42" s="38" t="s">
        <v>55</v>
      </c>
      <c r="W42" s="53">
        <v>0.8</v>
      </c>
      <c r="X42" s="48">
        <f t="shared" ref="X42:X44" si="18">$F$41*W42</f>
        <v>2400000000</v>
      </c>
      <c r="Y42" s="37">
        <v>2</v>
      </c>
      <c r="Z42" s="48">
        <f t="shared" si="3"/>
        <v>4800000000</v>
      </c>
      <c r="AA42" s="75">
        <f t="shared" ref="AA42:AA44" si="19">$J$41-Z42-S42</f>
        <v>-15000</v>
      </c>
      <c r="AB42" s="37" t="str">
        <f t="shared" si="2"/>
        <v>N</v>
      </c>
    </row>
    <row r="43" spans="1:28" ht="76.5" customHeight="1">
      <c r="A43" s="97"/>
      <c r="B43" s="101"/>
      <c r="C43" s="90"/>
      <c r="D43" s="90"/>
      <c r="E43" s="93"/>
      <c r="F43" s="106"/>
      <c r="G43" s="112"/>
      <c r="H43" s="109"/>
      <c r="I43" s="90"/>
      <c r="J43" s="106"/>
      <c r="K43" s="103"/>
      <c r="L43" s="103"/>
      <c r="M43" s="90"/>
      <c r="N43" s="90"/>
      <c r="O43" s="39">
        <v>7.3</v>
      </c>
      <c r="P43" s="35" t="s">
        <v>126</v>
      </c>
      <c r="Q43" s="60">
        <v>300000</v>
      </c>
      <c r="R43" s="60">
        <v>1000</v>
      </c>
      <c r="S43" s="36">
        <f t="shared" si="17"/>
        <v>301000</v>
      </c>
      <c r="T43" s="65" t="s">
        <v>58</v>
      </c>
      <c r="U43" s="65" t="s">
        <v>115</v>
      </c>
      <c r="V43" s="65" t="s">
        <v>58</v>
      </c>
      <c r="W43" s="53">
        <v>0.5</v>
      </c>
      <c r="X43" s="48">
        <f t="shared" si="18"/>
        <v>1500000000</v>
      </c>
      <c r="Y43" s="61">
        <v>2</v>
      </c>
      <c r="Z43" s="48">
        <f t="shared" si="3"/>
        <v>3000000000</v>
      </c>
      <c r="AA43" s="75">
        <f t="shared" si="19"/>
        <v>1799699000</v>
      </c>
      <c r="AB43" s="37" t="str">
        <f t="shared" si="2"/>
        <v>Y</v>
      </c>
    </row>
    <row r="44" spans="1:28" ht="46.5">
      <c r="A44" s="97"/>
      <c r="B44" s="101"/>
      <c r="C44" s="91"/>
      <c r="D44" s="91"/>
      <c r="E44" s="94"/>
      <c r="F44" s="107"/>
      <c r="G44" s="113"/>
      <c r="H44" s="110"/>
      <c r="I44" s="91"/>
      <c r="J44" s="107"/>
      <c r="K44" s="104"/>
      <c r="L44" s="104"/>
      <c r="M44" s="91"/>
      <c r="N44" s="91"/>
      <c r="O44" s="39">
        <v>7.4</v>
      </c>
      <c r="P44" s="35" t="s">
        <v>127</v>
      </c>
      <c r="Q44" s="60">
        <v>4000000</v>
      </c>
      <c r="R44" s="60">
        <v>200000</v>
      </c>
      <c r="S44" s="36">
        <f t="shared" si="17"/>
        <v>4200000</v>
      </c>
      <c r="T44" s="65" t="s">
        <v>58</v>
      </c>
      <c r="U44" s="65" t="s">
        <v>58</v>
      </c>
      <c r="V44" s="65" t="s">
        <v>58</v>
      </c>
      <c r="W44" s="53">
        <v>0.4</v>
      </c>
      <c r="X44" s="48">
        <f t="shared" si="18"/>
        <v>1200000000</v>
      </c>
      <c r="Y44" s="61">
        <v>1</v>
      </c>
      <c r="Z44" s="48">
        <f t="shared" si="3"/>
        <v>1200000000</v>
      </c>
      <c r="AA44" s="75">
        <f t="shared" si="19"/>
        <v>3595800000</v>
      </c>
      <c r="AB44" s="37" t="str">
        <f t="shared" ref="AB44:AB58" si="20">IF(AA44&gt;0,"Y","N")</f>
        <v>Y</v>
      </c>
    </row>
    <row r="45" spans="1:28" ht="30.95">
      <c r="A45" s="97">
        <v>8</v>
      </c>
      <c r="B45" s="88" t="s">
        <v>128</v>
      </c>
      <c r="C45" s="116" t="s">
        <v>48</v>
      </c>
      <c r="D45" s="116" t="s">
        <v>55</v>
      </c>
      <c r="E45" s="125" t="s">
        <v>63</v>
      </c>
      <c r="F45" s="132">
        <v>17000000000</v>
      </c>
      <c r="G45" s="111">
        <v>4.0000000000000001E-3</v>
      </c>
      <c r="H45" s="108">
        <f t="shared" si="10"/>
        <v>68000000</v>
      </c>
      <c r="I45" s="116">
        <v>200</v>
      </c>
      <c r="J45" s="105">
        <f t="shared" si="5"/>
        <v>13600000000</v>
      </c>
      <c r="K45" s="119" t="s">
        <v>129</v>
      </c>
      <c r="L45" s="119" t="s">
        <v>130</v>
      </c>
      <c r="M45" s="116" t="s">
        <v>131</v>
      </c>
      <c r="N45" s="122" t="s">
        <v>132</v>
      </c>
      <c r="O45" s="39">
        <v>8.1</v>
      </c>
      <c r="P45" s="7" t="s">
        <v>133</v>
      </c>
      <c r="Q45" s="36">
        <v>1000000</v>
      </c>
      <c r="R45" s="36">
        <v>500000</v>
      </c>
      <c r="S45" s="36">
        <f t="shared" si="17"/>
        <v>1500000</v>
      </c>
      <c r="T45" s="37" t="s">
        <v>55</v>
      </c>
      <c r="U45" s="37" t="s">
        <v>55</v>
      </c>
      <c r="V45" s="37" t="s">
        <v>55</v>
      </c>
      <c r="W45" s="53">
        <v>4.0000000000000001E-3</v>
      </c>
      <c r="X45" s="48">
        <f>$F$45*W45</f>
        <v>68000000</v>
      </c>
      <c r="Y45" s="37">
        <v>150</v>
      </c>
      <c r="Z45" s="48">
        <f t="shared" ref="Z44:Z62" si="21">X45*Y45</f>
        <v>10200000000</v>
      </c>
      <c r="AA45" s="75">
        <f>$J$45-Z45-S45</f>
        <v>3398500000</v>
      </c>
      <c r="AB45" s="37" t="str">
        <f t="shared" si="20"/>
        <v>Y</v>
      </c>
    </row>
    <row r="46" spans="1:28" ht="30.95">
      <c r="A46" s="97"/>
      <c r="B46" s="88"/>
      <c r="C46" s="117"/>
      <c r="D46" s="117"/>
      <c r="E46" s="126"/>
      <c r="F46" s="133"/>
      <c r="G46" s="112"/>
      <c r="H46" s="109"/>
      <c r="I46" s="117"/>
      <c r="J46" s="106"/>
      <c r="K46" s="120"/>
      <c r="L46" s="120"/>
      <c r="M46" s="117"/>
      <c r="N46" s="123"/>
      <c r="O46" s="39">
        <v>8.1999999999999993</v>
      </c>
      <c r="P46" s="35" t="s">
        <v>134</v>
      </c>
      <c r="Q46" s="36">
        <v>4000000</v>
      </c>
      <c r="R46" s="36">
        <v>500000</v>
      </c>
      <c r="S46" s="36">
        <f t="shared" si="17"/>
        <v>4500000</v>
      </c>
      <c r="T46" s="37" t="s">
        <v>58</v>
      </c>
      <c r="U46" s="37" t="s">
        <v>55</v>
      </c>
      <c r="V46" s="37" t="s">
        <v>58</v>
      </c>
      <c r="W46" s="53">
        <v>2E-3</v>
      </c>
      <c r="X46" s="48">
        <f>$F$45*W46</f>
        <v>34000000</v>
      </c>
      <c r="Y46" s="37">
        <v>150</v>
      </c>
      <c r="Z46" s="48">
        <f t="shared" si="21"/>
        <v>5100000000</v>
      </c>
      <c r="AA46" s="75">
        <f>$J$45-Z46-S46</f>
        <v>8495500000</v>
      </c>
      <c r="AB46" s="37" t="str">
        <f t="shared" si="20"/>
        <v>Y</v>
      </c>
    </row>
    <row r="47" spans="1:28" ht="46.5">
      <c r="A47" s="97"/>
      <c r="B47" s="88"/>
      <c r="C47" s="117"/>
      <c r="D47" s="117"/>
      <c r="E47" s="126"/>
      <c r="F47" s="133"/>
      <c r="G47" s="112"/>
      <c r="H47" s="109"/>
      <c r="I47" s="117"/>
      <c r="J47" s="106"/>
      <c r="K47" s="120"/>
      <c r="L47" s="120"/>
      <c r="M47" s="117"/>
      <c r="N47" s="123"/>
      <c r="O47" s="39">
        <v>8.3000000000000007</v>
      </c>
      <c r="P47" s="35" t="s">
        <v>135</v>
      </c>
      <c r="Q47" s="36">
        <v>2000000</v>
      </c>
      <c r="R47" s="36">
        <v>300000</v>
      </c>
      <c r="S47" s="36">
        <f t="shared" si="17"/>
        <v>2300000</v>
      </c>
      <c r="T47" s="37" t="s">
        <v>58</v>
      </c>
      <c r="U47" s="37" t="s">
        <v>55</v>
      </c>
      <c r="V47" s="37" t="s">
        <v>58</v>
      </c>
      <c r="W47" s="53">
        <v>3.0000000000000001E-3</v>
      </c>
      <c r="X47" s="48">
        <f>$F$45*W47</f>
        <v>51000000</v>
      </c>
      <c r="Y47" s="37">
        <v>150</v>
      </c>
      <c r="Z47" s="48">
        <f t="shared" si="21"/>
        <v>7650000000</v>
      </c>
      <c r="AA47" s="75">
        <f>$J$45-Z47-S47</f>
        <v>5947700000</v>
      </c>
      <c r="AB47" s="37" t="str">
        <f t="shared" si="20"/>
        <v>Y</v>
      </c>
    </row>
    <row r="48" spans="1:28" ht="119.25" customHeight="1">
      <c r="A48" s="97"/>
      <c r="B48" s="88"/>
      <c r="C48" s="118"/>
      <c r="D48" s="118"/>
      <c r="E48" s="127"/>
      <c r="F48" s="134"/>
      <c r="G48" s="113"/>
      <c r="H48" s="110"/>
      <c r="I48" s="118"/>
      <c r="J48" s="107"/>
      <c r="K48" s="121"/>
      <c r="L48" s="121"/>
      <c r="M48" s="118"/>
      <c r="N48" s="124"/>
      <c r="O48" s="39">
        <v>8.4</v>
      </c>
      <c r="P48" s="35" t="s">
        <v>136</v>
      </c>
      <c r="Q48" s="36">
        <v>10000000</v>
      </c>
      <c r="R48" s="36">
        <v>5000000</v>
      </c>
      <c r="S48" s="36">
        <f t="shared" si="17"/>
        <v>15000000</v>
      </c>
      <c r="T48" s="37" t="s">
        <v>54</v>
      </c>
      <c r="U48" s="37" t="s">
        <v>55</v>
      </c>
      <c r="V48" s="37" t="s">
        <v>58</v>
      </c>
      <c r="W48" s="53">
        <v>2E-3</v>
      </c>
      <c r="X48" s="48">
        <f>$F$45*W48</f>
        <v>34000000</v>
      </c>
      <c r="Y48" s="37">
        <v>150</v>
      </c>
      <c r="Z48" s="48">
        <f t="shared" si="21"/>
        <v>5100000000</v>
      </c>
      <c r="AA48" s="75">
        <f>$J$45-Z48-S48</f>
        <v>8485000000</v>
      </c>
      <c r="AB48" s="37" t="str">
        <f t="shared" si="20"/>
        <v>Y</v>
      </c>
    </row>
    <row r="49" spans="1:28" ht="50.25" customHeight="1">
      <c r="A49" s="97">
        <v>9</v>
      </c>
      <c r="B49" s="88" t="s">
        <v>137</v>
      </c>
      <c r="C49" s="116" t="s">
        <v>138</v>
      </c>
      <c r="D49" s="116" t="s">
        <v>48</v>
      </c>
      <c r="E49" s="125" t="s">
        <v>55</v>
      </c>
      <c r="F49" s="132">
        <v>17000000000</v>
      </c>
      <c r="G49" s="111">
        <v>0.3</v>
      </c>
      <c r="H49" s="108">
        <f t="shared" si="10"/>
        <v>5100000000</v>
      </c>
      <c r="I49" s="116">
        <v>2</v>
      </c>
      <c r="J49" s="105">
        <f t="shared" si="5"/>
        <v>10200000000</v>
      </c>
      <c r="K49" s="119" t="s">
        <v>139</v>
      </c>
      <c r="L49" s="119" t="s">
        <v>140</v>
      </c>
      <c r="M49" s="116" t="s">
        <v>122</v>
      </c>
      <c r="N49" s="116" t="s">
        <v>141</v>
      </c>
      <c r="O49" s="39">
        <v>9.1</v>
      </c>
      <c r="P49" s="35" t="s">
        <v>142</v>
      </c>
      <c r="Q49" s="36">
        <v>10000000</v>
      </c>
      <c r="R49" s="36">
        <v>5000000</v>
      </c>
      <c r="S49" s="36">
        <f t="shared" si="17"/>
        <v>15000000</v>
      </c>
      <c r="T49" s="37" t="s">
        <v>58</v>
      </c>
      <c r="U49" s="37" t="s">
        <v>55</v>
      </c>
      <c r="V49" s="37" t="s">
        <v>58</v>
      </c>
      <c r="W49" s="53">
        <v>0.15</v>
      </c>
      <c r="X49" s="48">
        <f>$F$49*W49</f>
        <v>2550000000</v>
      </c>
      <c r="Y49" s="37">
        <v>2</v>
      </c>
      <c r="Z49" s="48">
        <f t="shared" si="21"/>
        <v>5100000000</v>
      </c>
      <c r="AA49" s="75">
        <f>$J$49-Z49-S49</f>
        <v>5085000000</v>
      </c>
      <c r="AB49" s="37" t="str">
        <f t="shared" si="20"/>
        <v>Y</v>
      </c>
    </row>
    <row r="50" spans="1:28" ht="22.5" customHeight="1">
      <c r="A50" s="97"/>
      <c r="B50" s="88"/>
      <c r="C50" s="117"/>
      <c r="D50" s="117"/>
      <c r="E50" s="126"/>
      <c r="F50" s="133"/>
      <c r="G50" s="112"/>
      <c r="H50" s="109"/>
      <c r="I50" s="117"/>
      <c r="J50" s="106"/>
      <c r="K50" s="120"/>
      <c r="L50" s="120"/>
      <c r="M50" s="117"/>
      <c r="N50" s="117"/>
      <c r="O50" s="39">
        <v>9.1999999999999993</v>
      </c>
      <c r="P50" s="7" t="s">
        <v>143</v>
      </c>
      <c r="Q50" s="36">
        <v>50000000</v>
      </c>
      <c r="R50" s="36">
        <v>5000000</v>
      </c>
      <c r="S50" s="36">
        <f t="shared" si="17"/>
        <v>55000000</v>
      </c>
      <c r="T50" s="37" t="s">
        <v>58</v>
      </c>
      <c r="U50" s="37" t="s">
        <v>55</v>
      </c>
      <c r="V50" s="37" t="s">
        <v>58</v>
      </c>
      <c r="W50" s="53">
        <v>0.1</v>
      </c>
      <c r="X50" s="48">
        <f>$F$49*W50</f>
        <v>1700000000</v>
      </c>
      <c r="Y50" s="37">
        <v>2</v>
      </c>
      <c r="Z50" s="48">
        <f t="shared" si="21"/>
        <v>3400000000</v>
      </c>
      <c r="AA50" s="75">
        <f>$J$49-Z50-S50</f>
        <v>6745000000</v>
      </c>
      <c r="AB50" s="37" t="str">
        <f t="shared" si="20"/>
        <v>Y</v>
      </c>
    </row>
    <row r="51" spans="1:28" ht="46.5">
      <c r="A51" s="97"/>
      <c r="B51" s="88"/>
      <c r="C51" s="117"/>
      <c r="D51" s="117"/>
      <c r="E51" s="126"/>
      <c r="F51" s="133"/>
      <c r="G51" s="112"/>
      <c r="H51" s="109"/>
      <c r="I51" s="117"/>
      <c r="J51" s="106"/>
      <c r="K51" s="120"/>
      <c r="L51" s="120"/>
      <c r="M51" s="117"/>
      <c r="N51" s="117"/>
      <c r="O51" s="39">
        <v>9.3000000000000007</v>
      </c>
      <c r="P51" s="35" t="s">
        <v>144</v>
      </c>
      <c r="Q51" s="36">
        <v>100000000</v>
      </c>
      <c r="R51" s="36">
        <v>10000000</v>
      </c>
      <c r="S51" s="36">
        <f t="shared" si="17"/>
        <v>110000000</v>
      </c>
      <c r="T51" s="37" t="s">
        <v>58</v>
      </c>
      <c r="U51" s="37" t="s">
        <v>55</v>
      </c>
      <c r="V51" s="37" t="s">
        <v>58</v>
      </c>
      <c r="W51" s="53">
        <v>0.1</v>
      </c>
      <c r="X51" s="48">
        <f>$F$49*W51</f>
        <v>1700000000</v>
      </c>
      <c r="Y51" s="37">
        <v>2</v>
      </c>
      <c r="Z51" s="48">
        <f t="shared" si="21"/>
        <v>3400000000</v>
      </c>
      <c r="AA51" s="75">
        <f>$J$49-Z51-S51</f>
        <v>6690000000</v>
      </c>
      <c r="AB51" s="37" t="str">
        <f t="shared" si="20"/>
        <v>Y</v>
      </c>
    </row>
    <row r="52" spans="1:28" ht="46.5">
      <c r="A52" s="97"/>
      <c r="B52" s="88"/>
      <c r="C52" s="118"/>
      <c r="D52" s="118"/>
      <c r="E52" s="127"/>
      <c r="F52" s="134"/>
      <c r="G52" s="113"/>
      <c r="H52" s="110"/>
      <c r="I52" s="118"/>
      <c r="J52" s="107"/>
      <c r="K52" s="121"/>
      <c r="L52" s="121"/>
      <c r="M52" s="118"/>
      <c r="N52" s="118"/>
      <c r="O52" s="39">
        <v>9.4</v>
      </c>
      <c r="P52" s="44" t="s">
        <v>145</v>
      </c>
      <c r="Q52" s="36">
        <v>80000000</v>
      </c>
      <c r="R52" s="36">
        <v>2000000</v>
      </c>
      <c r="S52" s="36">
        <f t="shared" si="17"/>
        <v>82000000</v>
      </c>
      <c r="T52" s="37" t="s">
        <v>55</v>
      </c>
      <c r="U52" s="37" t="s">
        <v>58</v>
      </c>
      <c r="V52" s="37" t="s">
        <v>58</v>
      </c>
      <c r="W52" s="53">
        <v>0.25</v>
      </c>
      <c r="X52" s="48">
        <f>$F$49*W52</f>
        <v>4250000000</v>
      </c>
      <c r="Y52" s="37">
        <v>2</v>
      </c>
      <c r="Z52" s="48">
        <f t="shared" si="21"/>
        <v>8500000000</v>
      </c>
      <c r="AA52" s="75">
        <f>$J$49-Z52-S52</f>
        <v>1618000000</v>
      </c>
      <c r="AB52" s="37" t="str">
        <f t="shared" si="20"/>
        <v>Y</v>
      </c>
    </row>
    <row r="53" spans="1:28" ht="30.95">
      <c r="A53" s="97">
        <v>10</v>
      </c>
      <c r="B53" s="88" t="s">
        <v>146</v>
      </c>
      <c r="C53" s="116" t="s">
        <v>58</v>
      </c>
      <c r="D53" s="116" t="s">
        <v>48</v>
      </c>
      <c r="E53" s="125" t="s">
        <v>55</v>
      </c>
      <c r="F53" s="132">
        <v>50000000000</v>
      </c>
      <c r="G53" s="111">
        <v>2E-3</v>
      </c>
      <c r="H53" s="108">
        <f t="shared" si="10"/>
        <v>100000000</v>
      </c>
      <c r="I53" s="116">
        <v>50</v>
      </c>
      <c r="J53" s="105">
        <f t="shared" si="5"/>
        <v>5000000000</v>
      </c>
      <c r="K53" s="129" t="s">
        <v>147</v>
      </c>
      <c r="L53" s="119" t="s">
        <v>148</v>
      </c>
      <c r="M53" s="116" t="s">
        <v>122</v>
      </c>
      <c r="N53" s="122" t="s">
        <v>149</v>
      </c>
      <c r="O53" s="39">
        <v>10.1</v>
      </c>
      <c r="P53" s="35" t="s">
        <v>150</v>
      </c>
      <c r="Q53" s="36">
        <v>50000000</v>
      </c>
      <c r="R53" s="36">
        <v>2000000</v>
      </c>
      <c r="S53" s="36">
        <f t="shared" si="17"/>
        <v>52000000</v>
      </c>
      <c r="T53" s="37" t="s">
        <v>58</v>
      </c>
      <c r="U53" s="37" t="s">
        <v>55</v>
      </c>
      <c r="V53" s="37" t="s">
        <v>58</v>
      </c>
      <c r="W53" s="53">
        <v>1.6999999999999999E-3</v>
      </c>
      <c r="X53" s="48">
        <f>$F$53*W53</f>
        <v>85000000</v>
      </c>
      <c r="Y53" s="37">
        <v>45</v>
      </c>
      <c r="Z53" s="48">
        <f t="shared" si="21"/>
        <v>3825000000</v>
      </c>
      <c r="AA53" s="75">
        <f>$J$53-Z53-S53</f>
        <v>1123000000</v>
      </c>
      <c r="AB53" s="37" t="str">
        <f t="shared" si="20"/>
        <v>Y</v>
      </c>
    </row>
    <row r="54" spans="1:28" ht="34.5" customHeight="1">
      <c r="A54" s="97"/>
      <c r="B54" s="88"/>
      <c r="C54" s="117"/>
      <c r="D54" s="117"/>
      <c r="E54" s="126"/>
      <c r="F54" s="133"/>
      <c r="G54" s="112"/>
      <c r="H54" s="109"/>
      <c r="I54" s="117"/>
      <c r="J54" s="106"/>
      <c r="K54" s="130"/>
      <c r="L54" s="120"/>
      <c r="M54" s="117"/>
      <c r="N54" s="123"/>
      <c r="O54" s="39">
        <v>10.199999999999999</v>
      </c>
      <c r="P54" s="35" t="s">
        <v>151</v>
      </c>
      <c r="Q54" s="36">
        <v>70000000</v>
      </c>
      <c r="R54" s="36">
        <v>10000000</v>
      </c>
      <c r="S54" s="36">
        <f t="shared" si="17"/>
        <v>80000000</v>
      </c>
      <c r="T54" s="37" t="s">
        <v>55</v>
      </c>
      <c r="U54" s="37" t="s">
        <v>58</v>
      </c>
      <c r="V54" s="37" t="s">
        <v>58</v>
      </c>
      <c r="W54" s="53">
        <v>1.5E-3</v>
      </c>
      <c r="X54" s="48">
        <f>$F$53*W54</f>
        <v>75000000</v>
      </c>
      <c r="Y54" s="37">
        <v>30</v>
      </c>
      <c r="Z54" s="48">
        <f t="shared" si="21"/>
        <v>2250000000</v>
      </c>
      <c r="AA54" s="75">
        <f>$J$53-Z54-S54</f>
        <v>2670000000</v>
      </c>
      <c r="AB54" s="37" t="str">
        <f t="shared" si="20"/>
        <v>Y</v>
      </c>
    </row>
    <row r="55" spans="1:28" ht="46.5">
      <c r="A55" s="97"/>
      <c r="B55" s="88"/>
      <c r="C55" s="117"/>
      <c r="D55" s="117"/>
      <c r="E55" s="126"/>
      <c r="F55" s="133"/>
      <c r="G55" s="112"/>
      <c r="H55" s="109"/>
      <c r="I55" s="117"/>
      <c r="J55" s="106"/>
      <c r="K55" s="130"/>
      <c r="L55" s="120"/>
      <c r="M55" s="117"/>
      <c r="N55" s="123"/>
      <c r="O55" s="39">
        <v>10.3</v>
      </c>
      <c r="P55" s="35" t="s">
        <v>152</v>
      </c>
      <c r="Q55" s="36">
        <v>80000000</v>
      </c>
      <c r="R55" s="36">
        <v>10000000</v>
      </c>
      <c r="S55" s="36">
        <f t="shared" si="17"/>
        <v>90000000</v>
      </c>
      <c r="T55" s="37" t="s">
        <v>58</v>
      </c>
      <c r="U55" s="37" t="s">
        <v>55</v>
      </c>
      <c r="V55" s="37" t="s">
        <v>58</v>
      </c>
      <c r="W55" s="53">
        <v>1E-3</v>
      </c>
      <c r="X55" s="48">
        <f>$F$53*W55</f>
        <v>50000000</v>
      </c>
      <c r="Y55" s="37">
        <v>30</v>
      </c>
      <c r="Z55" s="48">
        <f t="shared" si="21"/>
        <v>1500000000</v>
      </c>
      <c r="AA55" s="75">
        <f>$J$53-Z55-S55</f>
        <v>3410000000</v>
      </c>
      <c r="AB55" s="37" t="str">
        <f t="shared" si="20"/>
        <v>Y</v>
      </c>
    </row>
    <row r="56" spans="1:28" ht="46.5">
      <c r="A56" s="97"/>
      <c r="B56" s="88"/>
      <c r="C56" s="117"/>
      <c r="D56" s="117"/>
      <c r="E56" s="126"/>
      <c r="F56" s="133"/>
      <c r="G56" s="112"/>
      <c r="H56" s="109"/>
      <c r="I56" s="117"/>
      <c r="J56" s="106"/>
      <c r="K56" s="130"/>
      <c r="L56" s="120"/>
      <c r="M56" s="117"/>
      <c r="N56" s="123"/>
      <c r="O56" s="39">
        <v>10.4</v>
      </c>
      <c r="P56" s="35" t="s">
        <v>153</v>
      </c>
      <c r="Q56" s="36">
        <v>60000000</v>
      </c>
      <c r="R56" s="36">
        <v>15000000</v>
      </c>
      <c r="S56" s="36">
        <f t="shared" si="17"/>
        <v>75000000</v>
      </c>
      <c r="T56" s="37" t="s">
        <v>55</v>
      </c>
      <c r="U56" s="37" t="s">
        <v>58</v>
      </c>
      <c r="V56" s="37" t="s">
        <v>58</v>
      </c>
      <c r="W56" s="53">
        <v>1.8E-3</v>
      </c>
      <c r="X56" s="48">
        <f>$F$53*W56</f>
        <v>90000000</v>
      </c>
      <c r="Y56" s="37">
        <v>30</v>
      </c>
      <c r="Z56" s="48">
        <f t="shared" si="21"/>
        <v>2700000000</v>
      </c>
      <c r="AA56" s="75">
        <f>$J$53-Z56-S56</f>
        <v>2225000000</v>
      </c>
      <c r="AB56" s="37" t="str">
        <f t="shared" si="20"/>
        <v>Y</v>
      </c>
    </row>
    <row r="57" spans="1:28" ht="30.95">
      <c r="A57" s="97"/>
      <c r="B57" s="88"/>
      <c r="C57" s="118"/>
      <c r="D57" s="118"/>
      <c r="E57" s="127"/>
      <c r="F57" s="134"/>
      <c r="G57" s="113"/>
      <c r="H57" s="110"/>
      <c r="I57" s="118"/>
      <c r="J57" s="107"/>
      <c r="K57" s="131"/>
      <c r="L57" s="121"/>
      <c r="M57" s="118"/>
      <c r="N57" s="124"/>
      <c r="O57" s="39">
        <v>10.5</v>
      </c>
      <c r="P57" s="35" t="s">
        <v>154</v>
      </c>
      <c r="Q57" s="36">
        <v>60000</v>
      </c>
      <c r="R57" s="36">
        <v>5000000</v>
      </c>
      <c r="S57" s="36">
        <f t="shared" si="17"/>
        <v>5060000</v>
      </c>
      <c r="T57" s="37" t="s">
        <v>55</v>
      </c>
      <c r="U57" s="37" t="s">
        <v>58</v>
      </c>
      <c r="V57" s="37" t="s">
        <v>58</v>
      </c>
      <c r="W57" s="53">
        <v>1.8E-3</v>
      </c>
      <c r="X57" s="48">
        <f>$F$53*W57</f>
        <v>90000000</v>
      </c>
      <c r="Y57" s="37">
        <v>35</v>
      </c>
      <c r="Z57" s="48">
        <f t="shared" si="21"/>
        <v>3150000000</v>
      </c>
      <c r="AA57" s="75">
        <f>$J$53-Z57-S57</f>
        <v>1844940000</v>
      </c>
      <c r="AB57" s="37" t="str">
        <f t="shared" si="20"/>
        <v>Y</v>
      </c>
    </row>
    <row r="58" spans="1:28" ht="126" customHeight="1">
      <c r="A58" s="140">
        <v>11</v>
      </c>
      <c r="B58" s="137" t="s">
        <v>155</v>
      </c>
      <c r="C58" s="116" t="s">
        <v>55</v>
      </c>
      <c r="D58" s="116" t="s">
        <v>48</v>
      </c>
      <c r="E58" s="125" t="s">
        <v>63</v>
      </c>
      <c r="F58" s="132">
        <v>17000000000</v>
      </c>
      <c r="G58" s="111">
        <v>0.4</v>
      </c>
      <c r="H58" s="108">
        <f t="shared" si="10"/>
        <v>6800000000</v>
      </c>
      <c r="I58" s="116">
        <v>10</v>
      </c>
      <c r="J58" s="105">
        <f t="shared" si="5"/>
        <v>68000000000</v>
      </c>
      <c r="K58" s="119" t="s">
        <v>156</v>
      </c>
      <c r="L58" s="119" t="s">
        <v>157</v>
      </c>
      <c r="M58" s="116" t="s">
        <v>131</v>
      </c>
      <c r="N58" s="122" t="s">
        <v>158</v>
      </c>
      <c r="O58" s="3">
        <v>11.1</v>
      </c>
      <c r="P58" s="4" t="s">
        <v>159</v>
      </c>
      <c r="Q58" s="60">
        <v>100000</v>
      </c>
      <c r="R58" s="60">
        <v>50000</v>
      </c>
      <c r="S58" s="36">
        <f t="shared" si="17"/>
        <v>150000</v>
      </c>
      <c r="T58" s="61" t="s">
        <v>55</v>
      </c>
      <c r="U58" s="61" t="s">
        <v>48</v>
      </c>
      <c r="V58" s="61" t="s">
        <v>55</v>
      </c>
      <c r="W58" s="53">
        <v>0.1</v>
      </c>
      <c r="X58" s="48">
        <f>$F$58*W58</f>
        <v>1700000000</v>
      </c>
      <c r="Y58" s="61">
        <v>5</v>
      </c>
      <c r="Z58" s="48">
        <f t="shared" si="21"/>
        <v>8500000000</v>
      </c>
      <c r="AA58" s="75">
        <f>$J$58-Z58-S58</f>
        <v>59499850000</v>
      </c>
      <c r="AB58" s="37" t="str">
        <f t="shared" si="20"/>
        <v>Y</v>
      </c>
    </row>
    <row r="59" spans="1:28" ht="108.6">
      <c r="A59" s="146"/>
      <c r="B59" s="147"/>
      <c r="C59" s="117"/>
      <c r="D59" s="117"/>
      <c r="E59" s="126"/>
      <c r="F59" s="133"/>
      <c r="G59" s="112"/>
      <c r="H59" s="109"/>
      <c r="I59" s="117"/>
      <c r="J59" s="106"/>
      <c r="K59" s="120"/>
      <c r="L59" s="120"/>
      <c r="M59" s="117"/>
      <c r="N59" s="123"/>
      <c r="O59" s="39">
        <v>11.2</v>
      </c>
      <c r="P59" s="35" t="s">
        <v>160</v>
      </c>
      <c r="Q59" s="60">
        <v>100000</v>
      </c>
      <c r="R59" s="60">
        <v>25000</v>
      </c>
      <c r="S59" s="36">
        <f t="shared" si="17"/>
        <v>125000</v>
      </c>
      <c r="T59" s="61" t="s">
        <v>55</v>
      </c>
      <c r="U59" s="61" t="s">
        <v>48</v>
      </c>
      <c r="V59" s="61" t="s">
        <v>55</v>
      </c>
      <c r="W59" s="53">
        <v>0.1</v>
      </c>
      <c r="X59" s="48">
        <f t="shared" ref="X59:X60" si="22">$F$58*W59</f>
        <v>1700000000</v>
      </c>
      <c r="Y59" s="61">
        <v>7</v>
      </c>
      <c r="Z59" s="48">
        <f t="shared" si="21"/>
        <v>11900000000</v>
      </c>
      <c r="AA59" s="75">
        <f t="shared" ref="AA59:AA60" si="23">$J$58-Z59-S59</f>
        <v>56099875000</v>
      </c>
      <c r="AB59" s="37" t="str">
        <f t="shared" ref="AB59:AB61" si="24">IF(AA59&gt;0,"Y","N")</f>
        <v>Y</v>
      </c>
    </row>
    <row r="60" spans="1:28" ht="62.1">
      <c r="A60" s="141"/>
      <c r="B60" s="138"/>
      <c r="C60" s="118"/>
      <c r="D60" s="118"/>
      <c r="E60" s="127"/>
      <c r="F60" s="134"/>
      <c r="G60" s="113"/>
      <c r="H60" s="110"/>
      <c r="I60" s="118"/>
      <c r="J60" s="107"/>
      <c r="K60" s="121"/>
      <c r="L60" s="121"/>
      <c r="M60" s="118"/>
      <c r="N60" s="124"/>
      <c r="O60" s="39">
        <v>11.3</v>
      </c>
      <c r="P60" s="35" t="s">
        <v>161</v>
      </c>
      <c r="Q60" s="60">
        <v>250000</v>
      </c>
      <c r="R60" s="60">
        <v>100000</v>
      </c>
      <c r="S60" s="36">
        <f>Q60+R60</f>
        <v>350000</v>
      </c>
      <c r="T60" s="61" t="s">
        <v>58</v>
      </c>
      <c r="U60" s="61" t="s">
        <v>58</v>
      </c>
      <c r="V60" s="61" t="s">
        <v>58</v>
      </c>
      <c r="W60" s="53">
        <v>7.4999999999999997E-2</v>
      </c>
      <c r="X60" s="48">
        <f t="shared" si="22"/>
        <v>1275000000</v>
      </c>
      <c r="Y60" s="61">
        <v>2</v>
      </c>
      <c r="Z60" s="48">
        <f t="shared" si="21"/>
        <v>2550000000</v>
      </c>
      <c r="AA60" s="75">
        <f t="shared" si="23"/>
        <v>65449650000</v>
      </c>
      <c r="AB60" s="37" t="str">
        <f t="shared" si="24"/>
        <v>Y</v>
      </c>
    </row>
    <row r="61" spans="1:28" ht="31.5" customHeight="1">
      <c r="A61" s="140">
        <v>12</v>
      </c>
      <c r="B61" s="140" t="s">
        <v>162</v>
      </c>
      <c r="C61" s="116" t="s">
        <v>55</v>
      </c>
      <c r="D61" s="116" t="s">
        <v>55</v>
      </c>
      <c r="E61" s="125" t="s">
        <v>55</v>
      </c>
      <c r="F61" s="132">
        <v>5000000000</v>
      </c>
      <c r="G61" s="111">
        <v>0.4</v>
      </c>
      <c r="H61" s="108">
        <f>F61*G61</f>
        <v>2000000000</v>
      </c>
      <c r="I61" s="116">
        <v>2</v>
      </c>
      <c r="J61" s="105">
        <f>H61*I61</f>
        <v>4000000000</v>
      </c>
      <c r="K61" s="122" t="s">
        <v>163</v>
      </c>
      <c r="L61" s="119" t="s">
        <v>164</v>
      </c>
      <c r="M61" s="116" t="s">
        <v>122</v>
      </c>
      <c r="N61" s="142" t="s">
        <v>165</v>
      </c>
      <c r="O61" s="39">
        <v>12.1</v>
      </c>
      <c r="P61" s="35" t="s">
        <v>166</v>
      </c>
      <c r="Q61" s="60">
        <v>5000000</v>
      </c>
      <c r="R61" s="60">
        <v>1000000</v>
      </c>
      <c r="S61" s="36">
        <f>Q61+R61</f>
        <v>6000000</v>
      </c>
      <c r="T61" s="61" t="s">
        <v>58</v>
      </c>
      <c r="U61" s="61" t="s">
        <v>58</v>
      </c>
      <c r="V61" s="61" t="s">
        <v>138</v>
      </c>
      <c r="W61" s="53">
        <v>0.1</v>
      </c>
      <c r="X61" s="48">
        <f>$F$61*W61</f>
        <v>500000000</v>
      </c>
      <c r="Y61" s="61">
        <v>2</v>
      </c>
      <c r="Z61" s="48">
        <f t="shared" si="21"/>
        <v>1000000000</v>
      </c>
      <c r="AA61" s="75">
        <f>$J$61-Z61-S61</f>
        <v>2994000000</v>
      </c>
      <c r="AB61" s="37" t="str">
        <f t="shared" si="24"/>
        <v>Y</v>
      </c>
    </row>
    <row r="62" spans="1:28" ht="48" customHeight="1">
      <c r="A62" s="141"/>
      <c r="B62" s="141"/>
      <c r="C62" s="118"/>
      <c r="D62" s="118"/>
      <c r="E62" s="127"/>
      <c r="F62" s="134"/>
      <c r="G62" s="113"/>
      <c r="H62" s="110"/>
      <c r="I62" s="118"/>
      <c r="J62" s="107"/>
      <c r="K62" s="124"/>
      <c r="L62" s="121"/>
      <c r="M62" s="118"/>
      <c r="N62" s="143"/>
      <c r="O62" s="39">
        <v>12.2</v>
      </c>
      <c r="P62" s="7" t="s">
        <v>167</v>
      </c>
      <c r="Q62" s="60">
        <v>3000000</v>
      </c>
      <c r="R62" s="60">
        <v>500000</v>
      </c>
      <c r="S62" s="36">
        <f>Q62+R62</f>
        <v>3500000</v>
      </c>
      <c r="T62" s="61" t="s">
        <v>58</v>
      </c>
      <c r="U62" s="61" t="s">
        <v>58</v>
      </c>
      <c r="V62" s="61" t="s">
        <v>58</v>
      </c>
      <c r="W62" s="53">
        <v>0.2</v>
      </c>
      <c r="X62" s="48">
        <f>$F$61*W62</f>
        <v>1000000000</v>
      </c>
      <c r="Y62" s="61">
        <v>2</v>
      </c>
      <c r="Z62" s="48">
        <f t="shared" si="21"/>
        <v>2000000000</v>
      </c>
      <c r="AA62" s="75">
        <f>$J$61-Z62-S62</f>
        <v>1996500000</v>
      </c>
      <c r="AB62" s="37" t="str">
        <f>IF(AA62&gt;0,"Y","N")</f>
        <v>Y</v>
      </c>
    </row>
    <row r="63" spans="1:28" ht="93">
      <c r="A63" s="140">
        <v>13</v>
      </c>
      <c r="B63" s="137" t="s">
        <v>168</v>
      </c>
      <c r="C63" s="116" t="s">
        <v>55</v>
      </c>
      <c r="D63" s="116" t="s">
        <v>48</v>
      </c>
      <c r="E63" s="125" t="s">
        <v>63</v>
      </c>
      <c r="F63" s="132">
        <v>15000000000</v>
      </c>
      <c r="G63" s="111">
        <v>0.75</v>
      </c>
      <c r="H63" s="108">
        <f>F63*G63</f>
        <v>11250000000</v>
      </c>
      <c r="I63" s="116">
        <v>1</v>
      </c>
      <c r="J63" s="105">
        <f>H63*I63</f>
        <v>11250000000</v>
      </c>
      <c r="K63" s="119" t="s">
        <v>169</v>
      </c>
      <c r="L63" s="119" t="s">
        <v>170</v>
      </c>
      <c r="M63" s="116" t="s">
        <v>131</v>
      </c>
      <c r="N63" s="116" t="s">
        <v>171</v>
      </c>
      <c r="O63" s="39">
        <v>13.1</v>
      </c>
      <c r="P63" s="7" t="s">
        <v>172</v>
      </c>
      <c r="Q63" s="60">
        <v>1500000</v>
      </c>
      <c r="R63" s="60">
        <v>200000</v>
      </c>
      <c r="S63" s="36">
        <f>Q63+R63</f>
        <v>1700000</v>
      </c>
      <c r="T63" s="61" t="s">
        <v>55</v>
      </c>
      <c r="U63" s="61" t="s">
        <v>58</v>
      </c>
      <c r="V63" s="61" t="s">
        <v>58</v>
      </c>
      <c r="W63" s="53">
        <v>0.3</v>
      </c>
      <c r="X63" s="48">
        <f>$F$63*W63</f>
        <v>4500000000</v>
      </c>
      <c r="Y63" s="61">
        <v>1</v>
      </c>
      <c r="Z63" s="48">
        <f>X63*Y63</f>
        <v>4500000000</v>
      </c>
      <c r="AA63" s="75">
        <f>$J$63-Z63-S63</f>
        <v>6748300000</v>
      </c>
      <c r="AB63" s="37" t="str">
        <f>IF(AA63&gt;0,"Y","N")</f>
        <v>Y</v>
      </c>
    </row>
    <row r="64" spans="1:28" ht="62.1">
      <c r="A64" s="141"/>
      <c r="B64" s="138"/>
      <c r="C64" s="118"/>
      <c r="D64" s="118"/>
      <c r="E64" s="127"/>
      <c r="F64" s="134"/>
      <c r="G64" s="113"/>
      <c r="H64" s="110"/>
      <c r="I64" s="118"/>
      <c r="J64" s="107"/>
      <c r="K64" s="121"/>
      <c r="L64" s="121"/>
      <c r="M64" s="118"/>
      <c r="N64" s="118"/>
      <c r="O64" s="39">
        <v>13.2</v>
      </c>
      <c r="P64" s="7" t="s">
        <v>173</v>
      </c>
      <c r="Q64" s="60">
        <v>300000</v>
      </c>
      <c r="R64" s="60">
        <v>400000</v>
      </c>
      <c r="S64" s="36">
        <f>R64+Q64</f>
        <v>700000</v>
      </c>
      <c r="T64" s="61" t="s">
        <v>55</v>
      </c>
      <c r="U64" s="61" t="s">
        <v>58</v>
      </c>
      <c r="V64" s="61" t="s">
        <v>55</v>
      </c>
      <c r="W64" s="53">
        <v>0.5</v>
      </c>
      <c r="X64" s="48">
        <f>$F$63*W64</f>
        <v>7500000000</v>
      </c>
      <c r="Y64" s="61">
        <v>0.5</v>
      </c>
      <c r="Z64" s="48">
        <f>X64*Y64</f>
        <v>3750000000</v>
      </c>
      <c r="AA64" s="75">
        <f>$J$63-Z64-S64</f>
        <v>7499300000</v>
      </c>
      <c r="AB64" s="37" t="str">
        <f t="shared" ref="AB64:AB65" si="25">IF(AA64&gt;0,"Y","N")</f>
        <v>Y</v>
      </c>
    </row>
    <row r="65" spans="1:28" ht="47.25" customHeight="1">
      <c r="A65" s="140">
        <v>14</v>
      </c>
      <c r="B65" s="140" t="s">
        <v>174</v>
      </c>
      <c r="C65" s="116" t="s">
        <v>48</v>
      </c>
      <c r="D65" s="116" t="s">
        <v>175</v>
      </c>
      <c r="E65" s="125" t="s">
        <v>63</v>
      </c>
      <c r="F65" s="132">
        <v>2500000000</v>
      </c>
      <c r="G65" s="111">
        <v>0.6</v>
      </c>
      <c r="H65" s="108">
        <f>F65*G65</f>
        <v>1500000000</v>
      </c>
      <c r="I65" s="116">
        <v>4</v>
      </c>
      <c r="J65" s="105">
        <f>H65*I65</f>
        <v>6000000000</v>
      </c>
      <c r="K65" s="119" t="s">
        <v>176</v>
      </c>
      <c r="L65" s="119" t="s">
        <v>177</v>
      </c>
      <c r="M65" s="116" t="s">
        <v>122</v>
      </c>
      <c r="N65" s="116" t="s">
        <v>178</v>
      </c>
      <c r="O65">
        <v>14.1</v>
      </c>
      <c r="P65" s="7" t="s">
        <v>179</v>
      </c>
      <c r="Q65" s="60">
        <v>4000000</v>
      </c>
      <c r="R65" s="60">
        <v>2500000</v>
      </c>
      <c r="S65" s="36">
        <f>R65+Q65</f>
        <v>6500000</v>
      </c>
      <c r="T65" s="61" t="s">
        <v>58</v>
      </c>
      <c r="U65" s="61" t="s">
        <v>58</v>
      </c>
      <c r="V65" s="61" t="s">
        <v>58</v>
      </c>
      <c r="W65" s="53">
        <v>0.3</v>
      </c>
      <c r="X65" s="48">
        <f>$F$65*W65</f>
        <v>750000000</v>
      </c>
      <c r="Y65" s="61">
        <v>3</v>
      </c>
      <c r="Z65" s="48">
        <f t="shared" ref="Z65:Z83" si="26">X65*Y65</f>
        <v>2250000000</v>
      </c>
      <c r="AA65" s="75">
        <f>$J$65-Z65-S65</f>
        <v>3743500000</v>
      </c>
      <c r="AB65" s="37" t="str">
        <f t="shared" si="25"/>
        <v>Y</v>
      </c>
    </row>
    <row r="66" spans="1:28" ht="62.1">
      <c r="A66" s="141"/>
      <c r="B66" s="141"/>
      <c r="C66" s="118"/>
      <c r="D66" s="118"/>
      <c r="E66" s="127"/>
      <c r="F66" s="134"/>
      <c r="G66" s="113"/>
      <c r="H66" s="110"/>
      <c r="I66" s="144"/>
      <c r="J66" s="145"/>
      <c r="K66" s="121"/>
      <c r="L66" s="121"/>
      <c r="M66" s="118"/>
      <c r="N66" s="118"/>
      <c r="O66" s="39">
        <v>14.2</v>
      </c>
      <c r="P66" s="7" t="s">
        <v>180</v>
      </c>
      <c r="Q66" s="60">
        <v>3500000</v>
      </c>
      <c r="R66" s="60">
        <v>500000</v>
      </c>
      <c r="S66" s="36">
        <f t="shared" ref="S66:S87" si="27">Q66+R66</f>
        <v>4000000</v>
      </c>
      <c r="T66" s="61" t="s">
        <v>58</v>
      </c>
      <c r="U66" s="61" t="s">
        <v>55</v>
      </c>
      <c r="V66" s="61" t="s">
        <v>55</v>
      </c>
      <c r="W66" s="53">
        <v>0.2</v>
      </c>
      <c r="X66" s="48">
        <f>$F$65*W66</f>
        <v>500000000</v>
      </c>
      <c r="Y66" s="61">
        <v>2</v>
      </c>
      <c r="Z66" s="48">
        <f t="shared" si="26"/>
        <v>1000000000</v>
      </c>
      <c r="AA66" s="75">
        <f>$J$65-Z66-S66</f>
        <v>4996000000</v>
      </c>
      <c r="AB66" s="37" t="str">
        <f t="shared" ref="AB66:AB82" si="28">IF(AA66&gt;0,"Y","N")</f>
        <v>Y</v>
      </c>
    </row>
    <row r="67" spans="1:28" s="13" customFormat="1" ht="63" customHeight="1">
      <c r="A67" s="97">
        <v>15</v>
      </c>
      <c r="B67" s="88" t="s">
        <v>181</v>
      </c>
      <c r="C67" s="116" t="s">
        <v>55</v>
      </c>
      <c r="D67" s="116" t="s">
        <v>55</v>
      </c>
      <c r="E67" s="125" t="s">
        <v>75</v>
      </c>
      <c r="F67" s="132">
        <v>110</v>
      </c>
      <c r="G67" s="111">
        <v>0.2</v>
      </c>
      <c r="H67" s="108">
        <f t="shared" si="10"/>
        <v>22</v>
      </c>
      <c r="I67" s="128">
        <v>150000</v>
      </c>
      <c r="J67" s="115">
        <f t="shared" si="5"/>
        <v>3300000</v>
      </c>
      <c r="K67" s="119" t="s">
        <v>182</v>
      </c>
      <c r="L67" s="119" t="s">
        <v>183</v>
      </c>
      <c r="M67" s="116" t="s">
        <v>184</v>
      </c>
      <c r="N67" s="116" t="s">
        <v>52</v>
      </c>
      <c r="O67" s="39">
        <v>15.1</v>
      </c>
      <c r="P67" s="7" t="s">
        <v>185</v>
      </c>
      <c r="Q67" s="36">
        <v>50</v>
      </c>
      <c r="R67" s="36">
        <v>5</v>
      </c>
      <c r="S67" s="36">
        <f t="shared" si="27"/>
        <v>55</v>
      </c>
      <c r="T67" s="37" t="s">
        <v>55</v>
      </c>
      <c r="U67" s="37" t="s">
        <v>115</v>
      </c>
      <c r="V67" s="37" t="s">
        <v>58</v>
      </c>
      <c r="W67" s="53">
        <v>0.02</v>
      </c>
      <c r="X67" s="48">
        <f>$F$67*W67</f>
        <v>2.2000000000000002</v>
      </c>
      <c r="Y67" s="37">
        <v>100</v>
      </c>
      <c r="Z67" s="48">
        <f t="shared" si="26"/>
        <v>220.00000000000003</v>
      </c>
      <c r="AA67" s="75">
        <f>$J$67-Z67-S67</f>
        <v>3299725</v>
      </c>
      <c r="AB67" s="37" t="str">
        <f t="shared" si="28"/>
        <v>Y</v>
      </c>
    </row>
    <row r="68" spans="1:28" s="13" customFormat="1" ht="30.95">
      <c r="A68" s="97"/>
      <c r="B68" s="88"/>
      <c r="C68" s="117"/>
      <c r="D68" s="117"/>
      <c r="E68" s="126"/>
      <c r="F68" s="133"/>
      <c r="G68" s="112"/>
      <c r="H68" s="109"/>
      <c r="I68" s="128"/>
      <c r="J68" s="115"/>
      <c r="K68" s="120"/>
      <c r="L68" s="120"/>
      <c r="M68" s="117"/>
      <c r="N68" s="117"/>
      <c r="O68" s="39">
        <v>15.2</v>
      </c>
      <c r="P68" s="7" t="s">
        <v>186</v>
      </c>
      <c r="Q68" s="36">
        <v>700</v>
      </c>
      <c r="R68" s="36">
        <v>100</v>
      </c>
      <c r="S68" s="36">
        <f t="shared" si="27"/>
        <v>800</v>
      </c>
      <c r="T68" s="37" t="s">
        <v>58</v>
      </c>
      <c r="U68" s="37" t="s">
        <v>55</v>
      </c>
      <c r="V68" s="37" t="s">
        <v>115</v>
      </c>
      <c r="W68" s="53">
        <v>0.1</v>
      </c>
      <c r="X68" s="48">
        <f>$F$67*W68</f>
        <v>11</v>
      </c>
      <c r="Y68" s="57">
        <v>75000</v>
      </c>
      <c r="Z68" s="48">
        <f t="shared" si="26"/>
        <v>825000</v>
      </c>
      <c r="AA68" s="75">
        <f>$J$67-Z68-S68</f>
        <v>2474200</v>
      </c>
      <c r="AB68" s="37" t="str">
        <f t="shared" si="28"/>
        <v>Y</v>
      </c>
    </row>
    <row r="69" spans="1:28" s="13" customFormat="1" ht="30.95">
      <c r="A69" s="97"/>
      <c r="B69" s="88"/>
      <c r="C69" s="118"/>
      <c r="D69" s="118"/>
      <c r="E69" s="127"/>
      <c r="F69" s="134"/>
      <c r="G69" s="113"/>
      <c r="H69" s="110"/>
      <c r="I69" s="128"/>
      <c r="J69" s="115"/>
      <c r="K69" s="121"/>
      <c r="L69" s="121"/>
      <c r="M69" s="118"/>
      <c r="N69" s="118"/>
      <c r="O69" s="39">
        <v>15.3</v>
      </c>
      <c r="P69" s="7" t="s">
        <v>187</v>
      </c>
      <c r="Q69" s="36">
        <v>500</v>
      </c>
      <c r="R69" s="36">
        <v>5</v>
      </c>
      <c r="S69" s="36">
        <f t="shared" si="27"/>
        <v>505</v>
      </c>
      <c r="T69" s="37" t="s">
        <v>58</v>
      </c>
      <c r="U69" s="37" t="s">
        <v>58</v>
      </c>
      <c r="V69" s="37" t="s">
        <v>58</v>
      </c>
      <c r="W69" s="53">
        <v>0.15</v>
      </c>
      <c r="X69" s="48">
        <f>$F$67*W69</f>
        <v>16.5</v>
      </c>
      <c r="Y69" s="57">
        <v>50000</v>
      </c>
      <c r="Z69" s="48">
        <f t="shared" si="26"/>
        <v>825000</v>
      </c>
      <c r="AA69" s="75">
        <f>$J$67-Z69-S69</f>
        <v>2474495</v>
      </c>
      <c r="AB69" s="37" t="str">
        <f t="shared" si="28"/>
        <v>Y</v>
      </c>
    </row>
    <row r="70" spans="1:28" s="13" customFormat="1" ht="63" customHeight="1">
      <c r="A70" s="97">
        <v>16</v>
      </c>
      <c r="B70" s="88" t="s">
        <v>188</v>
      </c>
      <c r="C70" s="116" t="s">
        <v>58</v>
      </c>
      <c r="D70" s="116" t="s">
        <v>108</v>
      </c>
      <c r="E70" s="125" t="s">
        <v>48</v>
      </c>
      <c r="F70" s="132">
        <v>17000000000</v>
      </c>
      <c r="G70" s="111">
        <v>1</v>
      </c>
      <c r="H70" s="108">
        <f t="shared" si="10"/>
        <v>17000000000</v>
      </c>
      <c r="I70" s="116">
        <v>0.1</v>
      </c>
      <c r="J70" s="105">
        <f t="shared" si="5"/>
        <v>1700000000</v>
      </c>
      <c r="K70" s="119" t="s">
        <v>189</v>
      </c>
      <c r="L70" s="119" t="s">
        <v>190</v>
      </c>
      <c r="M70" s="116" t="s">
        <v>184</v>
      </c>
      <c r="N70" s="122" t="s">
        <v>191</v>
      </c>
      <c r="O70" s="39">
        <v>16.100000000000001</v>
      </c>
      <c r="P70" s="7" t="s">
        <v>192</v>
      </c>
      <c r="Q70" s="36">
        <v>5</v>
      </c>
      <c r="R70" s="36">
        <v>5000</v>
      </c>
      <c r="S70" s="36">
        <f t="shared" si="27"/>
        <v>5005</v>
      </c>
      <c r="T70" s="37" t="s">
        <v>58</v>
      </c>
      <c r="U70" s="37" t="s">
        <v>58</v>
      </c>
      <c r="V70" s="37" t="s">
        <v>58</v>
      </c>
      <c r="W70" s="53">
        <v>0</v>
      </c>
      <c r="X70" s="48">
        <f>$F$70*W70</f>
        <v>0</v>
      </c>
      <c r="Y70" s="37">
        <v>0.05</v>
      </c>
      <c r="Z70" s="48">
        <f t="shared" si="26"/>
        <v>0</v>
      </c>
      <c r="AA70" s="75">
        <f>$J$70-Z70-S70</f>
        <v>1699994995</v>
      </c>
      <c r="AB70" s="37" t="str">
        <f t="shared" si="28"/>
        <v>Y</v>
      </c>
    </row>
    <row r="71" spans="1:28" s="13" customFormat="1" ht="30.95">
      <c r="A71" s="97"/>
      <c r="B71" s="88"/>
      <c r="C71" s="117"/>
      <c r="D71" s="117"/>
      <c r="E71" s="126"/>
      <c r="F71" s="133"/>
      <c r="G71" s="112"/>
      <c r="H71" s="109"/>
      <c r="I71" s="117"/>
      <c r="J71" s="106"/>
      <c r="K71" s="120"/>
      <c r="L71" s="120"/>
      <c r="M71" s="117"/>
      <c r="N71" s="123"/>
      <c r="O71" s="39">
        <v>16.2</v>
      </c>
      <c r="P71" s="7" t="s">
        <v>193</v>
      </c>
      <c r="Q71" s="36">
        <v>15000</v>
      </c>
      <c r="R71" s="36">
        <v>100000</v>
      </c>
      <c r="S71" s="36">
        <f t="shared" si="27"/>
        <v>115000</v>
      </c>
      <c r="T71" s="37" t="s">
        <v>58</v>
      </c>
      <c r="U71" s="37" t="s">
        <v>55</v>
      </c>
      <c r="V71" s="37" t="s">
        <v>55</v>
      </c>
      <c r="W71" s="53">
        <v>0.2</v>
      </c>
      <c r="X71" s="48">
        <f>$F$70*W71</f>
        <v>3400000000</v>
      </c>
      <c r="Y71" s="37">
        <v>0.05</v>
      </c>
      <c r="Z71" s="48">
        <f t="shared" si="26"/>
        <v>170000000</v>
      </c>
      <c r="AA71" s="75">
        <f>$J$70-Z71-S71</f>
        <v>1529885000</v>
      </c>
      <c r="AB71" s="37" t="str">
        <f t="shared" si="28"/>
        <v>Y</v>
      </c>
    </row>
    <row r="72" spans="1:28" s="13" customFormat="1">
      <c r="A72" s="97"/>
      <c r="B72" s="88"/>
      <c r="C72" s="117"/>
      <c r="D72" s="117"/>
      <c r="E72" s="126"/>
      <c r="F72" s="133"/>
      <c r="G72" s="112"/>
      <c r="H72" s="109"/>
      <c r="I72" s="117"/>
      <c r="J72" s="106"/>
      <c r="K72" s="120"/>
      <c r="L72" s="120"/>
      <c r="M72" s="117"/>
      <c r="N72" s="123"/>
      <c r="O72" s="39">
        <v>16.3</v>
      </c>
      <c r="P72" s="7" t="s">
        <v>194</v>
      </c>
      <c r="Q72" s="36">
        <v>10000</v>
      </c>
      <c r="R72" s="36">
        <v>150000</v>
      </c>
      <c r="S72" s="36">
        <f t="shared" si="27"/>
        <v>160000</v>
      </c>
      <c r="T72" s="37" t="s">
        <v>58</v>
      </c>
      <c r="U72" s="37" t="s">
        <v>55</v>
      </c>
      <c r="V72" s="37" t="s">
        <v>55</v>
      </c>
      <c r="W72" s="53">
        <v>0.2</v>
      </c>
      <c r="X72" s="48">
        <f>$F$70*W72</f>
        <v>3400000000</v>
      </c>
      <c r="Y72" s="37">
        <v>0.05</v>
      </c>
      <c r="Z72" s="48">
        <f t="shared" si="26"/>
        <v>170000000</v>
      </c>
      <c r="AA72" s="75">
        <f>$J$70-Z72-S72</f>
        <v>1529840000</v>
      </c>
      <c r="AB72" s="37" t="str">
        <f t="shared" si="28"/>
        <v>Y</v>
      </c>
    </row>
    <row r="73" spans="1:28" s="13" customFormat="1" ht="46.5">
      <c r="A73" s="97"/>
      <c r="B73" s="88"/>
      <c r="C73" s="118"/>
      <c r="D73" s="118"/>
      <c r="E73" s="127"/>
      <c r="F73" s="134"/>
      <c r="G73" s="113"/>
      <c r="H73" s="110"/>
      <c r="I73" s="118"/>
      <c r="J73" s="107"/>
      <c r="K73" s="121"/>
      <c r="L73" s="121"/>
      <c r="M73" s="118"/>
      <c r="N73" s="124"/>
      <c r="O73" s="39">
        <v>16.399999999999999</v>
      </c>
      <c r="P73" s="7" t="s">
        <v>195</v>
      </c>
      <c r="Q73" s="36">
        <v>200</v>
      </c>
      <c r="R73" s="36">
        <v>300</v>
      </c>
      <c r="S73" s="36">
        <f t="shared" si="27"/>
        <v>500</v>
      </c>
      <c r="T73" s="37" t="s">
        <v>58</v>
      </c>
      <c r="U73" s="37" t="s">
        <v>58</v>
      </c>
      <c r="V73" s="37" t="s">
        <v>58</v>
      </c>
      <c r="W73" s="53">
        <v>0</v>
      </c>
      <c r="X73" s="48">
        <f>$F$70*W73</f>
        <v>0</v>
      </c>
      <c r="Y73" s="37">
        <v>0.01</v>
      </c>
      <c r="Z73" s="48">
        <f t="shared" si="26"/>
        <v>0</v>
      </c>
      <c r="AA73" s="75">
        <f>$J$70-Z73-S73</f>
        <v>1699999500</v>
      </c>
      <c r="AB73" s="37" t="str">
        <f t="shared" si="28"/>
        <v>Y</v>
      </c>
    </row>
    <row r="74" spans="1:28" s="13" customFormat="1">
      <c r="A74" s="97">
        <v>17</v>
      </c>
      <c r="B74" s="88" t="s">
        <v>196</v>
      </c>
      <c r="C74" s="116" t="s">
        <v>55</v>
      </c>
      <c r="D74" s="116" t="s">
        <v>55</v>
      </c>
      <c r="E74" s="125" t="s">
        <v>55</v>
      </c>
      <c r="F74" s="132">
        <v>5000</v>
      </c>
      <c r="G74" s="111">
        <v>0.6</v>
      </c>
      <c r="H74" s="108">
        <f t="shared" si="10"/>
        <v>3000</v>
      </c>
      <c r="I74" s="116">
        <v>500</v>
      </c>
      <c r="J74" s="105">
        <f t="shared" si="5"/>
        <v>1500000</v>
      </c>
      <c r="K74" s="119" t="s">
        <v>197</v>
      </c>
      <c r="L74" s="119" t="s">
        <v>198</v>
      </c>
      <c r="M74" s="116" t="s">
        <v>122</v>
      </c>
      <c r="N74" s="122" t="s">
        <v>158</v>
      </c>
      <c r="O74" s="39">
        <v>17.100000000000001</v>
      </c>
      <c r="P74" s="7" t="s">
        <v>199</v>
      </c>
      <c r="Q74" s="36">
        <v>100000</v>
      </c>
      <c r="R74" s="36">
        <v>500000</v>
      </c>
      <c r="S74" s="36">
        <f t="shared" si="27"/>
        <v>600000</v>
      </c>
      <c r="T74" s="37" t="s">
        <v>58</v>
      </c>
      <c r="U74" s="37" t="s">
        <v>58</v>
      </c>
      <c r="V74" s="37" t="s">
        <v>58</v>
      </c>
      <c r="W74" s="53">
        <v>0.2</v>
      </c>
      <c r="X74" s="48">
        <f t="shared" ref="X74:X80" si="29">$F$74*W74</f>
        <v>1000</v>
      </c>
      <c r="Y74" s="37">
        <v>100</v>
      </c>
      <c r="Z74" s="48">
        <f t="shared" si="26"/>
        <v>100000</v>
      </c>
      <c r="AA74" s="75">
        <f t="shared" ref="AA74:AA80" si="30">$J$74-Z74-S74</f>
        <v>800000</v>
      </c>
      <c r="AB74" s="37" t="str">
        <f t="shared" si="28"/>
        <v>Y</v>
      </c>
    </row>
    <row r="75" spans="1:28" s="13" customFormat="1" ht="30.95">
      <c r="A75" s="97"/>
      <c r="B75" s="88"/>
      <c r="C75" s="117"/>
      <c r="D75" s="117"/>
      <c r="E75" s="126"/>
      <c r="F75" s="133"/>
      <c r="G75" s="112"/>
      <c r="H75" s="109"/>
      <c r="I75" s="117"/>
      <c r="J75" s="106"/>
      <c r="K75" s="120"/>
      <c r="L75" s="120"/>
      <c r="M75" s="117"/>
      <c r="N75" s="123"/>
      <c r="O75" s="39">
        <v>17.2</v>
      </c>
      <c r="P75" s="7" t="s">
        <v>200</v>
      </c>
      <c r="Q75" s="36">
        <v>50000</v>
      </c>
      <c r="R75" s="36">
        <v>65000</v>
      </c>
      <c r="S75" s="36">
        <f t="shared" si="27"/>
        <v>115000</v>
      </c>
      <c r="T75" s="37" t="s">
        <v>58</v>
      </c>
      <c r="U75" s="37" t="s">
        <v>58</v>
      </c>
      <c r="V75" s="37" t="s">
        <v>58</v>
      </c>
      <c r="W75" s="53">
        <v>0.35</v>
      </c>
      <c r="X75" s="48">
        <f t="shared" si="29"/>
        <v>1750</v>
      </c>
      <c r="Y75" s="37">
        <v>100</v>
      </c>
      <c r="Z75" s="48">
        <f t="shared" si="26"/>
        <v>175000</v>
      </c>
      <c r="AA75" s="75">
        <f t="shared" si="30"/>
        <v>1210000</v>
      </c>
      <c r="AB75" s="37" t="str">
        <f t="shared" si="28"/>
        <v>Y</v>
      </c>
    </row>
    <row r="76" spans="1:28" s="13" customFormat="1">
      <c r="A76" s="97"/>
      <c r="B76" s="88"/>
      <c r="C76" s="117"/>
      <c r="D76" s="117"/>
      <c r="E76" s="126"/>
      <c r="F76" s="133"/>
      <c r="G76" s="112"/>
      <c r="H76" s="109"/>
      <c r="I76" s="117"/>
      <c r="J76" s="106"/>
      <c r="K76" s="120"/>
      <c r="L76" s="120"/>
      <c r="M76" s="117"/>
      <c r="N76" s="123"/>
      <c r="O76" s="39">
        <v>17.3</v>
      </c>
      <c r="P76" s="7" t="s">
        <v>201</v>
      </c>
      <c r="Q76" s="36">
        <v>50000</v>
      </c>
      <c r="R76" s="36">
        <v>20000</v>
      </c>
      <c r="S76" s="36">
        <f t="shared" si="27"/>
        <v>70000</v>
      </c>
      <c r="T76" s="37" t="s">
        <v>58</v>
      </c>
      <c r="U76" s="37" t="s">
        <v>115</v>
      </c>
      <c r="V76" s="37" t="s">
        <v>58</v>
      </c>
      <c r="W76" s="53">
        <v>0.1</v>
      </c>
      <c r="X76" s="48">
        <f t="shared" si="29"/>
        <v>500</v>
      </c>
      <c r="Y76" s="37">
        <v>500</v>
      </c>
      <c r="Z76" s="48">
        <f t="shared" si="26"/>
        <v>250000</v>
      </c>
      <c r="AA76" s="75">
        <f t="shared" si="30"/>
        <v>1180000</v>
      </c>
      <c r="AB76" s="37" t="str">
        <f t="shared" si="28"/>
        <v>Y</v>
      </c>
    </row>
    <row r="77" spans="1:28" s="13" customFormat="1">
      <c r="A77" s="97"/>
      <c r="B77" s="88"/>
      <c r="C77" s="117"/>
      <c r="D77" s="117"/>
      <c r="E77" s="126"/>
      <c r="F77" s="133"/>
      <c r="G77" s="112"/>
      <c r="H77" s="109"/>
      <c r="I77" s="117"/>
      <c r="J77" s="106"/>
      <c r="K77" s="120"/>
      <c r="L77" s="120"/>
      <c r="M77" s="117"/>
      <c r="N77" s="123"/>
      <c r="O77" s="39">
        <v>17.399999999999999</v>
      </c>
      <c r="P77" s="7" t="s">
        <v>202</v>
      </c>
      <c r="Q77" s="36">
        <v>700000</v>
      </c>
      <c r="R77" s="36">
        <v>250000</v>
      </c>
      <c r="S77" s="36">
        <f t="shared" si="27"/>
        <v>950000</v>
      </c>
      <c r="T77" s="37" t="s">
        <v>55</v>
      </c>
      <c r="U77" s="37" t="s">
        <v>115</v>
      </c>
      <c r="V77" s="37" t="s">
        <v>55</v>
      </c>
      <c r="W77" s="53">
        <v>0.45</v>
      </c>
      <c r="X77" s="48">
        <f t="shared" si="29"/>
        <v>2250</v>
      </c>
      <c r="Y77" s="37">
        <v>500</v>
      </c>
      <c r="Z77" s="48">
        <f t="shared" si="26"/>
        <v>1125000</v>
      </c>
      <c r="AA77" s="75">
        <f t="shared" si="30"/>
        <v>-575000</v>
      </c>
      <c r="AB77" s="37" t="str">
        <f t="shared" si="28"/>
        <v>N</v>
      </c>
    </row>
    <row r="78" spans="1:28" s="13" customFormat="1" ht="46.5">
      <c r="A78" s="97"/>
      <c r="B78" s="88"/>
      <c r="C78" s="117"/>
      <c r="D78" s="117"/>
      <c r="E78" s="126"/>
      <c r="F78" s="133"/>
      <c r="G78" s="112"/>
      <c r="H78" s="109"/>
      <c r="I78" s="117"/>
      <c r="J78" s="106"/>
      <c r="K78" s="120"/>
      <c r="L78" s="120"/>
      <c r="M78" s="117"/>
      <c r="N78" s="123"/>
      <c r="O78" s="39">
        <v>17.5</v>
      </c>
      <c r="P78" s="7" t="s">
        <v>203</v>
      </c>
      <c r="Q78" s="36">
        <v>5000</v>
      </c>
      <c r="R78" s="36">
        <v>8000</v>
      </c>
      <c r="S78" s="36">
        <f t="shared" si="27"/>
        <v>13000</v>
      </c>
      <c r="T78" s="37" t="s">
        <v>58</v>
      </c>
      <c r="U78" s="37" t="s">
        <v>55</v>
      </c>
      <c r="V78" s="37" t="s">
        <v>115</v>
      </c>
      <c r="W78" s="53">
        <v>0.1</v>
      </c>
      <c r="X78" s="48">
        <f t="shared" si="29"/>
        <v>500</v>
      </c>
      <c r="Y78" s="37">
        <v>25</v>
      </c>
      <c r="Z78" s="48">
        <f t="shared" si="26"/>
        <v>12500</v>
      </c>
      <c r="AA78" s="75">
        <f t="shared" si="30"/>
        <v>1474500</v>
      </c>
      <c r="AB78" s="37" t="str">
        <f t="shared" si="28"/>
        <v>Y</v>
      </c>
    </row>
    <row r="79" spans="1:28" s="13" customFormat="1" ht="46.5">
      <c r="A79" s="97"/>
      <c r="B79" s="88"/>
      <c r="C79" s="117"/>
      <c r="D79" s="117"/>
      <c r="E79" s="126"/>
      <c r="F79" s="133"/>
      <c r="G79" s="112"/>
      <c r="H79" s="109"/>
      <c r="I79" s="117"/>
      <c r="J79" s="106"/>
      <c r="K79" s="120"/>
      <c r="L79" s="120"/>
      <c r="M79" s="117"/>
      <c r="N79" s="123"/>
      <c r="O79" s="39">
        <v>17.600000000000001</v>
      </c>
      <c r="P79" s="7" t="s">
        <v>204</v>
      </c>
      <c r="Q79" s="36">
        <v>5000</v>
      </c>
      <c r="R79" s="36">
        <v>8000</v>
      </c>
      <c r="S79" s="36">
        <f t="shared" si="27"/>
        <v>13000</v>
      </c>
      <c r="T79" s="37" t="s">
        <v>55</v>
      </c>
      <c r="U79" s="37" t="s">
        <v>58</v>
      </c>
      <c r="V79" s="37" t="s">
        <v>115</v>
      </c>
      <c r="W79" s="53">
        <v>0.05</v>
      </c>
      <c r="X79" s="48">
        <f t="shared" si="29"/>
        <v>250</v>
      </c>
      <c r="Y79" s="37">
        <v>10</v>
      </c>
      <c r="Z79" s="48">
        <f t="shared" si="26"/>
        <v>2500</v>
      </c>
      <c r="AA79" s="75">
        <f t="shared" si="30"/>
        <v>1484500</v>
      </c>
      <c r="AB79" s="37" t="str">
        <f t="shared" si="28"/>
        <v>Y</v>
      </c>
    </row>
    <row r="80" spans="1:28" s="13" customFormat="1" ht="30.95">
      <c r="A80" s="97"/>
      <c r="B80" s="88"/>
      <c r="C80" s="118"/>
      <c r="D80" s="118"/>
      <c r="E80" s="127"/>
      <c r="F80" s="134"/>
      <c r="G80" s="113"/>
      <c r="H80" s="110"/>
      <c r="I80" s="118"/>
      <c r="J80" s="107"/>
      <c r="K80" s="121"/>
      <c r="L80" s="121"/>
      <c r="M80" s="118"/>
      <c r="N80" s="124"/>
      <c r="O80" s="39">
        <v>17.7</v>
      </c>
      <c r="P80" s="7" t="s">
        <v>205</v>
      </c>
      <c r="Q80" s="36">
        <v>50000</v>
      </c>
      <c r="R80" s="36">
        <v>20000</v>
      </c>
      <c r="S80" s="36">
        <f t="shared" si="27"/>
        <v>70000</v>
      </c>
      <c r="T80" s="37" t="s">
        <v>58</v>
      </c>
      <c r="U80" s="37" t="s">
        <v>58</v>
      </c>
      <c r="V80" s="37" t="s">
        <v>58</v>
      </c>
      <c r="W80" s="53">
        <v>0.05</v>
      </c>
      <c r="X80" s="48">
        <f t="shared" si="29"/>
        <v>250</v>
      </c>
      <c r="Y80" s="37">
        <v>3</v>
      </c>
      <c r="Z80" s="48">
        <f t="shared" si="26"/>
        <v>750</v>
      </c>
      <c r="AA80" s="75">
        <f t="shared" si="30"/>
        <v>1429250</v>
      </c>
      <c r="AB80" s="37" t="str">
        <f t="shared" si="28"/>
        <v>Y</v>
      </c>
    </row>
    <row r="81" spans="1:28" ht="94.5" customHeight="1">
      <c r="A81" s="140">
        <v>18</v>
      </c>
      <c r="B81" s="137" t="s">
        <v>206</v>
      </c>
      <c r="C81" s="125" t="s">
        <v>48</v>
      </c>
      <c r="D81" s="125" t="s">
        <v>48</v>
      </c>
      <c r="E81" s="125" t="s">
        <v>48</v>
      </c>
      <c r="F81" s="166">
        <v>2000000000</v>
      </c>
      <c r="G81" s="168">
        <v>0.2</v>
      </c>
      <c r="H81" s="173">
        <f t="shared" si="10"/>
        <v>400000000</v>
      </c>
      <c r="I81" s="125">
        <v>1</v>
      </c>
      <c r="J81" s="175">
        <f t="shared" si="5"/>
        <v>400000000</v>
      </c>
      <c r="K81" s="177" t="s">
        <v>207</v>
      </c>
      <c r="L81" s="177" t="s">
        <v>208</v>
      </c>
      <c r="M81" s="125" t="s">
        <v>209</v>
      </c>
      <c r="N81" s="179" t="s">
        <v>210</v>
      </c>
      <c r="O81" s="39">
        <v>18.100000000000001</v>
      </c>
      <c r="P81" s="54" t="s">
        <v>211</v>
      </c>
      <c r="Q81" s="60">
        <v>10000</v>
      </c>
      <c r="R81" s="60">
        <v>60000</v>
      </c>
      <c r="S81" s="36">
        <f t="shared" si="27"/>
        <v>70000</v>
      </c>
      <c r="T81" s="61" t="s">
        <v>58</v>
      </c>
      <c r="U81" s="61" t="s">
        <v>55</v>
      </c>
      <c r="V81" s="61" t="s">
        <v>55</v>
      </c>
      <c r="W81" s="53">
        <v>0.2</v>
      </c>
      <c r="X81" s="48">
        <f>$F$81*W81</f>
        <v>400000000</v>
      </c>
      <c r="Y81" s="61">
        <v>0.1</v>
      </c>
      <c r="Z81" s="48">
        <f t="shared" si="26"/>
        <v>40000000</v>
      </c>
      <c r="AA81" s="75">
        <f>$J$81-Z81-S81</f>
        <v>359930000</v>
      </c>
      <c r="AB81" s="37" t="str">
        <f t="shared" si="28"/>
        <v>Y</v>
      </c>
    </row>
    <row r="82" spans="1:28" ht="123.95">
      <c r="A82" s="141"/>
      <c r="B82" s="138"/>
      <c r="C82" s="127"/>
      <c r="D82" s="127"/>
      <c r="E82" s="127"/>
      <c r="F82" s="167"/>
      <c r="G82" s="169"/>
      <c r="H82" s="174"/>
      <c r="I82" s="127"/>
      <c r="J82" s="176"/>
      <c r="K82" s="178"/>
      <c r="L82" s="178"/>
      <c r="M82" s="127"/>
      <c r="N82" s="180"/>
      <c r="O82" s="39">
        <v>18.2</v>
      </c>
      <c r="P82" s="55" t="s">
        <v>212</v>
      </c>
      <c r="Q82" s="60">
        <v>250000</v>
      </c>
      <c r="R82" s="60">
        <v>50000</v>
      </c>
      <c r="S82" s="36">
        <f t="shared" si="27"/>
        <v>300000</v>
      </c>
      <c r="T82" s="66" t="s">
        <v>55</v>
      </c>
      <c r="U82" s="61" t="s">
        <v>55</v>
      </c>
      <c r="V82" s="66" t="s">
        <v>55</v>
      </c>
      <c r="W82" s="53">
        <v>0.1</v>
      </c>
      <c r="X82" s="48">
        <f>$F$81*W82</f>
        <v>200000000</v>
      </c>
      <c r="Y82" s="61">
        <v>0.1</v>
      </c>
      <c r="Z82" s="48">
        <f t="shared" si="26"/>
        <v>20000000</v>
      </c>
      <c r="AA82" s="75">
        <f>$J$81-Z82-S82</f>
        <v>379700000</v>
      </c>
      <c r="AB82" s="37" t="str">
        <f t="shared" si="28"/>
        <v>Y</v>
      </c>
    </row>
    <row r="83" spans="1:28" ht="94.5" customHeight="1">
      <c r="A83" s="140">
        <v>19</v>
      </c>
      <c r="B83" s="137" t="s">
        <v>213</v>
      </c>
      <c r="C83" s="157" t="s">
        <v>55</v>
      </c>
      <c r="D83" s="157" t="s">
        <v>48</v>
      </c>
      <c r="E83" s="157" t="s">
        <v>55</v>
      </c>
      <c r="F83" s="148">
        <v>50000000000</v>
      </c>
      <c r="G83" s="151">
        <v>0.25</v>
      </c>
      <c r="H83" s="154">
        <f t="shared" si="10"/>
        <v>12500000000</v>
      </c>
      <c r="I83" s="157">
        <v>2</v>
      </c>
      <c r="J83" s="160">
        <f t="shared" si="5"/>
        <v>25000000000</v>
      </c>
      <c r="K83" s="163" t="s">
        <v>214</v>
      </c>
      <c r="L83" s="163" t="s">
        <v>215</v>
      </c>
      <c r="M83" s="157" t="s">
        <v>99</v>
      </c>
      <c r="N83" s="170" t="s">
        <v>216</v>
      </c>
      <c r="O83" s="66">
        <v>19.100000000000001</v>
      </c>
      <c r="P83" s="58" t="s">
        <v>217</v>
      </c>
      <c r="Q83" s="60">
        <v>100000</v>
      </c>
      <c r="R83" s="60">
        <v>20000</v>
      </c>
      <c r="S83" s="36">
        <f t="shared" si="27"/>
        <v>120000</v>
      </c>
      <c r="T83" s="66" t="s">
        <v>58</v>
      </c>
      <c r="U83" s="61" t="s">
        <v>55</v>
      </c>
      <c r="V83" s="66" t="s">
        <v>58</v>
      </c>
      <c r="W83" s="53">
        <v>0.15</v>
      </c>
      <c r="X83" s="49">
        <f>$F$83*W83</f>
        <v>7500000000</v>
      </c>
      <c r="Y83" s="61">
        <v>0.01</v>
      </c>
      <c r="Z83" s="48">
        <f t="shared" si="26"/>
        <v>75000000</v>
      </c>
      <c r="AA83" s="75">
        <f>$J$83-Z83-S83</f>
        <v>24924880000</v>
      </c>
      <c r="AB83" s="37" t="str">
        <f>IF(AA83&gt;0,"Y","N")</f>
        <v>Y</v>
      </c>
    </row>
    <row r="84" spans="1:28" ht="62.1">
      <c r="A84" s="146"/>
      <c r="B84" s="147"/>
      <c r="C84" s="158"/>
      <c r="D84" s="158"/>
      <c r="E84" s="158"/>
      <c r="F84" s="149"/>
      <c r="G84" s="152"/>
      <c r="H84" s="155"/>
      <c r="I84" s="158"/>
      <c r="J84" s="161"/>
      <c r="K84" s="164"/>
      <c r="L84" s="164"/>
      <c r="M84" s="158"/>
      <c r="N84" s="172"/>
      <c r="O84" s="66">
        <v>19.2</v>
      </c>
      <c r="P84" s="58" t="s">
        <v>218</v>
      </c>
      <c r="Q84" s="60">
        <v>500000</v>
      </c>
      <c r="R84" s="60">
        <v>150000</v>
      </c>
      <c r="S84" s="36">
        <f t="shared" si="27"/>
        <v>650000</v>
      </c>
      <c r="T84" s="66" t="s">
        <v>58</v>
      </c>
      <c r="U84" s="61" t="s">
        <v>55</v>
      </c>
      <c r="V84" s="66" t="s">
        <v>58</v>
      </c>
      <c r="W84" s="53">
        <v>0.15</v>
      </c>
      <c r="X84" s="49">
        <f t="shared" ref="X84:X87" si="31">$F$83*W84</f>
        <v>7500000000</v>
      </c>
      <c r="Y84" s="61">
        <v>0.01</v>
      </c>
      <c r="Z84" s="48">
        <f t="shared" ref="Z84:Z85" si="32">X84*Y84</f>
        <v>75000000</v>
      </c>
      <c r="AA84" s="75">
        <f t="shared" ref="AA84:AA85" si="33">$J$83-Z84-S84</f>
        <v>24924350000</v>
      </c>
      <c r="AB84" s="37" t="str">
        <f t="shared" ref="AB84:AB85" si="34">IF(AA84&gt;0,"Y","N")</f>
        <v>Y</v>
      </c>
    </row>
    <row r="85" spans="1:28" ht="93">
      <c r="A85" s="141"/>
      <c r="B85" s="138"/>
      <c r="C85" s="159"/>
      <c r="D85" s="159"/>
      <c r="E85" s="159"/>
      <c r="F85" s="150"/>
      <c r="G85" s="153"/>
      <c r="H85" s="156"/>
      <c r="I85" s="159"/>
      <c r="J85" s="162"/>
      <c r="K85" s="165"/>
      <c r="L85" s="165"/>
      <c r="M85" s="159"/>
      <c r="N85" s="171"/>
      <c r="O85" s="66">
        <v>19.3</v>
      </c>
      <c r="P85" s="58" t="s">
        <v>219</v>
      </c>
      <c r="Q85" s="60">
        <v>2000000</v>
      </c>
      <c r="R85" s="60">
        <v>200000</v>
      </c>
      <c r="S85" s="36">
        <f t="shared" si="27"/>
        <v>2200000</v>
      </c>
      <c r="T85" s="66" t="s">
        <v>58</v>
      </c>
      <c r="U85" s="61" t="s">
        <v>58</v>
      </c>
      <c r="V85" s="66" t="s">
        <v>58</v>
      </c>
      <c r="W85" s="53">
        <v>0.1</v>
      </c>
      <c r="X85" s="49">
        <f t="shared" si="31"/>
        <v>5000000000</v>
      </c>
      <c r="Y85" s="61">
        <v>1E-3</v>
      </c>
      <c r="Z85" s="48">
        <f t="shared" si="32"/>
        <v>5000000</v>
      </c>
      <c r="AA85" s="75">
        <f t="shared" si="33"/>
        <v>24992800000</v>
      </c>
      <c r="AB85" s="37" t="str">
        <f t="shared" si="34"/>
        <v>Y</v>
      </c>
    </row>
    <row r="86" spans="1:28" ht="63" customHeight="1">
      <c r="A86" s="137">
        <v>20</v>
      </c>
      <c r="B86" s="137" t="s">
        <v>220</v>
      </c>
      <c r="C86" s="157" t="s">
        <v>48</v>
      </c>
      <c r="D86" s="157" t="s">
        <v>48</v>
      </c>
      <c r="E86" s="157" t="s">
        <v>48</v>
      </c>
      <c r="F86" s="148">
        <v>50000000000</v>
      </c>
      <c r="G86" s="151">
        <v>0.5</v>
      </c>
      <c r="H86" s="154">
        <f t="shared" ref="H86" si="35">F86*G86</f>
        <v>25000000000</v>
      </c>
      <c r="I86" s="157">
        <v>0.1</v>
      </c>
      <c r="J86" s="160">
        <f t="shared" ref="J86" si="36">H86*I86</f>
        <v>2500000000</v>
      </c>
      <c r="K86" s="163" t="s">
        <v>221</v>
      </c>
      <c r="L86" s="163" t="s">
        <v>222</v>
      </c>
      <c r="M86" s="157" t="s">
        <v>223</v>
      </c>
      <c r="N86" s="170" t="s">
        <v>216</v>
      </c>
      <c r="O86" s="61">
        <v>20.100000000000001</v>
      </c>
      <c r="P86" s="62" t="s">
        <v>224</v>
      </c>
      <c r="Q86" s="60">
        <v>10000000</v>
      </c>
      <c r="R86" s="60">
        <v>100000</v>
      </c>
      <c r="S86" s="36">
        <f t="shared" si="27"/>
        <v>10100000</v>
      </c>
      <c r="T86" s="61" t="s">
        <v>55</v>
      </c>
      <c r="U86" s="61" t="s">
        <v>55</v>
      </c>
      <c r="V86" s="61" t="s">
        <v>55</v>
      </c>
      <c r="W86" s="53">
        <v>0.05</v>
      </c>
      <c r="X86" s="49">
        <f t="shared" si="31"/>
        <v>2500000000</v>
      </c>
      <c r="Y86" s="61">
        <v>1E-3</v>
      </c>
      <c r="Z86" s="48">
        <f>X86*Y86</f>
        <v>2500000</v>
      </c>
      <c r="AA86" s="75">
        <f>$J$87-Z86-S86</f>
        <v>-12600000</v>
      </c>
      <c r="AB86" s="37" t="str">
        <f>IF(AA86&gt;0,"Y","N")</f>
        <v>N</v>
      </c>
    </row>
    <row r="87" spans="1:28" ht="62.1">
      <c r="A87" s="138"/>
      <c r="B87" s="138"/>
      <c r="C87" s="159"/>
      <c r="D87" s="159"/>
      <c r="E87" s="159"/>
      <c r="F87" s="150"/>
      <c r="G87" s="153"/>
      <c r="H87" s="156"/>
      <c r="I87" s="159"/>
      <c r="J87" s="162"/>
      <c r="K87" s="165"/>
      <c r="L87" s="165"/>
      <c r="M87" s="159"/>
      <c r="N87" s="171"/>
      <c r="O87" s="61">
        <v>20.2</v>
      </c>
      <c r="P87" s="62" t="s">
        <v>225</v>
      </c>
      <c r="Q87" s="60">
        <v>5000000</v>
      </c>
      <c r="R87" s="60">
        <v>1500000</v>
      </c>
      <c r="S87" s="36">
        <f t="shared" si="27"/>
        <v>6500000</v>
      </c>
      <c r="T87" s="61" t="s">
        <v>58</v>
      </c>
      <c r="U87" s="61" t="s">
        <v>58</v>
      </c>
      <c r="V87" s="61" t="s">
        <v>58</v>
      </c>
      <c r="W87" s="53">
        <v>0.05</v>
      </c>
      <c r="X87" s="49">
        <f t="shared" si="31"/>
        <v>2500000000</v>
      </c>
      <c r="Y87" s="61">
        <v>1E-4</v>
      </c>
      <c r="Z87" s="48">
        <f>X87*Y87</f>
        <v>250000</v>
      </c>
      <c r="AA87" s="75">
        <f>$J$87-Z87-S87</f>
        <v>-6750000</v>
      </c>
      <c r="AB87" s="37" t="str">
        <f>IF(AA87&gt;0,"Y","N")</f>
        <v>N</v>
      </c>
    </row>
    <row r="88" spans="1:28">
      <c r="A88" s="21"/>
      <c r="B88" s="20"/>
      <c r="C88" s="20"/>
      <c r="D88" s="20"/>
      <c r="E88" s="20"/>
      <c r="F88" s="27"/>
      <c r="G88" s="20"/>
      <c r="H88" s="20"/>
      <c r="I88" s="20"/>
      <c r="J88" s="27"/>
      <c r="K88" s="20"/>
      <c r="L88" s="20"/>
      <c r="M88" s="20"/>
      <c r="N88" s="20"/>
      <c r="O88" s="6"/>
      <c r="P88" s="50"/>
      <c r="Q88" s="20"/>
      <c r="R88" s="20"/>
      <c r="S88" s="27"/>
      <c r="T88" s="20"/>
      <c r="U88" s="20"/>
      <c r="V88" s="6"/>
    </row>
    <row r="89" spans="1:28">
      <c r="A89" s="21" t="s">
        <v>226</v>
      </c>
      <c r="B89" s="59" t="s">
        <v>227</v>
      </c>
      <c r="C89" s="20"/>
      <c r="D89" s="20"/>
      <c r="E89" s="20"/>
      <c r="F89" s="27"/>
      <c r="G89" s="20"/>
      <c r="H89" s="20"/>
      <c r="I89" s="20"/>
      <c r="J89" s="27"/>
      <c r="K89" s="20"/>
      <c r="L89" s="20"/>
      <c r="M89" s="20"/>
      <c r="N89" s="20"/>
      <c r="O89" s="6"/>
      <c r="P89" s="50"/>
      <c r="Q89" s="20"/>
      <c r="R89" s="20"/>
      <c r="S89" s="27"/>
      <c r="T89" s="20"/>
      <c r="U89" s="20"/>
      <c r="V89" s="6"/>
    </row>
    <row r="90" spans="1:28">
      <c r="A90" s="21"/>
      <c r="B90" s="20"/>
      <c r="C90" s="20"/>
      <c r="D90" s="20"/>
      <c r="E90" s="20"/>
      <c r="F90" s="27"/>
      <c r="G90" s="20"/>
      <c r="H90" s="20"/>
      <c r="I90" s="20"/>
      <c r="J90" s="27"/>
      <c r="K90" s="20"/>
      <c r="L90" s="20"/>
      <c r="M90" s="20"/>
      <c r="N90" s="20"/>
      <c r="O90" s="6"/>
      <c r="P90" s="50"/>
      <c r="Q90" s="20"/>
      <c r="R90" s="20"/>
      <c r="S90" s="27"/>
      <c r="T90" s="20"/>
      <c r="U90" s="20"/>
      <c r="V90" s="6"/>
    </row>
    <row r="91" spans="1:28">
      <c r="A91" s="23" t="s">
        <v>228</v>
      </c>
      <c r="B91" s="23" t="s">
        <v>229</v>
      </c>
      <c r="C91" s="20"/>
      <c r="D91" s="20"/>
      <c r="E91" s="20"/>
      <c r="F91" s="27"/>
      <c r="G91" s="20"/>
      <c r="H91" s="20"/>
      <c r="I91" s="20"/>
      <c r="J91" s="27"/>
      <c r="K91" s="20"/>
      <c r="L91" s="20"/>
      <c r="M91" s="20"/>
      <c r="N91" s="20"/>
      <c r="O91" s="6"/>
      <c r="P91" s="50"/>
      <c r="Q91" s="20"/>
      <c r="R91" s="20"/>
      <c r="S91" s="27"/>
      <c r="T91" s="20"/>
      <c r="U91" s="20"/>
      <c r="V91" s="6"/>
    </row>
    <row r="92" spans="1:28">
      <c r="A92" s="14">
        <v>1</v>
      </c>
      <c r="B92" s="139" t="s">
        <v>230</v>
      </c>
      <c r="C92" s="139"/>
      <c r="D92" s="139"/>
      <c r="E92" s="139"/>
      <c r="F92" s="139"/>
      <c r="G92" s="139"/>
      <c r="H92" s="139"/>
      <c r="I92" s="139"/>
      <c r="J92" s="28"/>
      <c r="K92" s="24"/>
      <c r="L92" s="24"/>
      <c r="M92" s="20"/>
      <c r="N92" s="20"/>
      <c r="O92" s="6"/>
      <c r="P92" s="50"/>
      <c r="Q92" s="20"/>
      <c r="R92" s="20"/>
      <c r="S92" s="27"/>
      <c r="T92" s="20"/>
      <c r="U92" s="20"/>
      <c r="V92" s="6"/>
    </row>
    <row r="93" spans="1:28" ht="30.75" customHeight="1">
      <c r="A93" s="14">
        <v>2</v>
      </c>
      <c r="B93" s="135" t="s">
        <v>231</v>
      </c>
      <c r="C93" s="135"/>
      <c r="D93" s="135"/>
      <c r="E93" s="135"/>
      <c r="F93" s="135"/>
      <c r="G93" s="135"/>
      <c r="H93" s="135"/>
      <c r="I93" s="135"/>
      <c r="J93" s="47"/>
      <c r="K93" s="47"/>
      <c r="L93" s="24"/>
      <c r="M93" s="20"/>
      <c r="N93" s="20"/>
      <c r="O93" s="6"/>
      <c r="P93" s="50"/>
      <c r="Q93" s="20"/>
      <c r="R93" s="20"/>
      <c r="S93" s="27"/>
      <c r="T93" s="20"/>
      <c r="U93" s="20"/>
      <c r="V93" s="6"/>
    </row>
    <row r="94" spans="1:28" ht="32.25" customHeight="1">
      <c r="A94" s="14">
        <v>3</v>
      </c>
      <c r="B94" s="135" t="s">
        <v>232</v>
      </c>
      <c r="C94" s="135"/>
      <c r="D94" s="135"/>
      <c r="E94" s="135"/>
      <c r="F94" s="135"/>
      <c r="G94" s="135"/>
      <c r="H94" s="135"/>
      <c r="I94" s="135"/>
      <c r="J94" s="27"/>
      <c r="K94" s="20"/>
      <c r="L94" s="20"/>
      <c r="M94" s="20"/>
      <c r="N94" s="20"/>
      <c r="O94" s="6"/>
      <c r="P94" s="50"/>
      <c r="Q94" s="20"/>
      <c r="R94" s="20"/>
      <c r="S94" s="27"/>
      <c r="T94" s="20"/>
      <c r="U94" s="20"/>
      <c r="V94" s="6"/>
    </row>
    <row r="95" spans="1:28">
      <c r="A95" s="14">
        <v>4</v>
      </c>
      <c r="B95" s="136" t="s">
        <v>233</v>
      </c>
      <c r="C95" s="136"/>
      <c r="D95" s="136"/>
      <c r="E95" s="136"/>
      <c r="F95" s="136"/>
      <c r="G95" s="136"/>
      <c r="H95" s="136"/>
      <c r="I95" s="136"/>
      <c r="J95" s="27"/>
      <c r="K95" s="20"/>
      <c r="L95" s="20"/>
      <c r="M95" s="20"/>
      <c r="N95" s="20"/>
      <c r="O95" s="6"/>
      <c r="P95" s="50"/>
      <c r="Q95" s="20"/>
      <c r="R95" s="20"/>
      <c r="S95" s="27"/>
      <c r="T95" s="20"/>
      <c r="U95" s="20"/>
      <c r="V95" s="6"/>
    </row>
    <row r="96" spans="1:28">
      <c r="A96" s="14">
        <v>5</v>
      </c>
      <c r="B96" s="136" t="s">
        <v>234</v>
      </c>
      <c r="C96" s="136"/>
      <c r="D96" s="136"/>
      <c r="E96" s="136"/>
      <c r="F96" s="136"/>
      <c r="G96" s="136"/>
      <c r="H96" s="136"/>
      <c r="I96" s="136"/>
      <c r="M96" s="20"/>
      <c r="N96" s="20"/>
      <c r="O96" s="6"/>
      <c r="P96" s="50"/>
      <c r="Q96" s="20"/>
      <c r="R96" s="20"/>
      <c r="S96" s="27"/>
      <c r="T96" s="20"/>
      <c r="U96" s="20"/>
      <c r="V96" s="6"/>
    </row>
    <row r="97" spans="1:22" ht="31.5" customHeight="1">
      <c r="A97" s="14">
        <v>6</v>
      </c>
      <c r="B97" s="135" t="s">
        <v>235</v>
      </c>
      <c r="C97" s="135"/>
      <c r="D97" s="135"/>
      <c r="E97" s="135"/>
      <c r="F97" s="135"/>
      <c r="G97" s="135"/>
      <c r="H97" s="135"/>
      <c r="I97" s="135"/>
      <c r="M97" s="20"/>
      <c r="N97" s="20"/>
      <c r="O97" s="6"/>
      <c r="P97" s="50"/>
      <c r="Q97" s="20"/>
      <c r="R97" s="20"/>
      <c r="S97" s="27"/>
      <c r="T97" s="20"/>
      <c r="U97" s="20"/>
      <c r="V97" s="6"/>
    </row>
    <row r="98" spans="1:22">
      <c r="A98" s="21"/>
      <c r="B98" s="22"/>
      <c r="C98" s="20"/>
      <c r="D98" s="20"/>
      <c r="E98" s="20"/>
      <c r="F98" s="27"/>
      <c r="G98" s="20"/>
      <c r="H98" s="20"/>
      <c r="I98" s="20"/>
      <c r="J98" s="27"/>
      <c r="K98" s="20"/>
      <c r="L98" s="20"/>
      <c r="M98" s="20"/>
      <c r="N98" s="20"/>
      <c r="O98" s="6"/>
      <c r="P98" s="50"/>
      <c r="Q98" s="20"/>
      <c r="R98" s="20"/>
      <c r="S98" s="27"/>
      <c r="T98" s="20"/>
      <c r="U98" s="20"/>
      <c r="V98" s="6"/>
    </row>
    <row r="99" spans="1:22">
      <c r="A99" s="21"/>
      <c r="B99" s="22"/>
      <c r="C99" s="20"/>
      <c r="D99" s="20"/>
      <c r="E99" s="20"/>
      <c r="F99" s="27"/>
      <c r="G99" s="20"/>
      <c r="H99" s="20"/>
      <c r="I99" s="20"/>
      <c r="J99" s="27"/>
      <c r="K99" s="20"/>
      <c r="L99" s="20"/>
      <c r="M99" s="20"/>
      <c r="N99" s="20"/>
      <c r="O99" s="6"/>
      <c r="P99" s="50"/>
      <c r="Q99" s="20"/>
      <c r="R99" s="20"/>
      <c r="S99" s="27"/>
      <c r="T99" s="20"/>
      <c r="U99" s="20"/>
      <c r="V99" s="6"/>
    </row>
    <row r="100" spans="1:22">
      <c r="A100" s="21"/>
      <c r="B100" s="22"/>
      <c r="C100" s="20"/>
      <c r="D100" s="20"/>
      <c r="E100" s="20"/>
      <c r="F100" s="27"/>
      <c r="G100" s="20"/>
      <c r="H100" s="20"/>
      <c r="I100" s="20"/>
      <c r="J100" s="27"/>
      <c r="K100" s="20"/>
      <c r="L100" s="20"/>
      <c r="M100" s="20"/>
      <c r="N100" s="20"/>
      <c r="O100" s="6"/>
      <c r="P100" s="50"/>
      <c r="Q100" s="20"/>
      <c r="R100" s="20"/>
      <c r="S100" s="27"/>
      <c r="T100" s="20"/>
      <c r="U100" s="20"/>
      <c r="V100" s="6"/>
    </row>
    <row r="101" spans="1:22">
      <c r="A101" s="21"/>
      <c r="B101" s="20"/>
      <c r="C101" s="20"/>
      <c r="D101" s="20"/>
      <c r="E101" s="20"/>
      <c r="F101" s="27"/>
      <c r="G101" s="20"/>
      <c r="H101" s="20"/>
      <c r="I101" s="20"/>
      <c r="J101" s="27"/>
      <c r="K101" s="20"/>
      <c r="L101" s="20"/>
      <c r="M101" s="20"/>
      <c r="N101" s="20"/>
      <c r="O101" s="6"/>
      <c r="P101" s="50"/>
      <c r="Q101" s="20"/>
      <c r="R101" s="20"/>
      <c r="S101" s="27"/>
      <c r="T101" s="20"/>
      <c r="U101" s="20"/>
      <c r="V101" s="6"/>
    </row>
    <row r="102" spans="1:22">
      <c r="A102" s="21"/>
      <c r="B102" s="20"/>
      <c r="C102" s="20"/>
      <c r="D102" s="20"/>
      <c r="E102" s="20"/>
      <c r="F102" s="27"/>
      <c r="G102" s="20"/>
      <c r="H102" s="20"/>
      <c r="I102" s="20"/>
      <c r="J102" s="27"/>
      <c r="K102" s="20"/>
      <c r="L102" s="20"/>
      <c r="M102" s="20"/>
      <c r="N102" s="20"/>
      <c r="O102" s="6"/>
      <c r="P102" s="50"/>
      <c r="Q102" s="20"/>
      <c r="R102" s="20"/>
      <c r="S102" s="27"/>
      <c r="T102" s="20"/>
      <c r="U102" s="20"/>
      <c r="V102" s="6"/>
    </row>
    <row r="103" spans="1:22">
      <c r="A103" s="21"/>
      <c r="B103" s="20"/>
      <c r="C103" s="20"/>
      <c r="D103" s="20"/>
      <c r="E103" s="20"/>
      <c r="F103" s="27"/>
      <c r="G103" s="20"/>
      <c r="H103" s="20"/>
      <c r="I103" s="20"/>
      <c r="J103" s="27"/>
      <c r="K103" s="20"/>
      <c r="L103" s="20"/>
      <c r="M103" s="20"/>
      <c r="N103" s="20"/>
      <c r="O103" s="6"/>
      <c r="P103" s="50"/>
      <c r="Q103" s="20"/>
      <c r="R103" s="20"/>
      <c r="S103" s="27"/>
      <c r="T103" s="20"/>
      <c r="U103" s="20"/>
      <c r="V103" s="6"/>
    </row>
    <row r="104" spans="1:22">
      <c r="A104" s="21"/>
      <c r="B104" s="20"/>
      <c r="C104" s="20"/>
      <c r="D104" s="20"/>
      <c r="E104" s="20"/>
      <c r="F104" s="27"/>
      <c r="G104" s="20"/>
      <c r="H104" s="20"/>
      <c r="I104" s="20"/>
      <c r="J104" s="27"/>
      <c r="K104" s="20"/>
      <c r="L104" s="20"/>
      <c r="M104" s="20"/>
      <c r="N104" s="20"/>
      <c r="O104" s="6"/>
      <c r="P104" s="50"/>
      <c r="Q104" s="20"/>
      <c r="R104" s="20"/>
      <c r="S104" s="27"/>
      <c r="T104" s="20"/>
      <c r="U104" s="20"/>
      <c r="V104" s="6"/>
    </row>
    <row r="105" spans="1:22">
      <c r="A105" s="21"/>
      <c r="B105" s="20"/>
      <c r="C105" s="20"/>
      <c r="D105" s="20"/>
      <c r="E105" s="20"/>
      <c r="F105" s="27"/>
      <c r="G105" s="20"/>
      <c r="H105" s="20"/>
      <c r="I105" s="20"/>
      <c r="J105" s="27"/>
      <c r="K105" s="20"/>
      <c r="L105" s="20"/>
      <c r="M105" s="20"/>
      <c r="N105" s="20"/>
      <c r="O105" s="6"/>
      <c r="P105" s="50"/>
      <c r="Q105" s="20"/>
      <c r="R105" s="20"/>
      <c r="S105" s="27"/>
      <c r="T105" s="20"/>
      <c r="U105" s="20"/>
      <c r="V105" s="6"/>
    </row>
    <row r="106" spans="1:22">
      <c r="A106" s="21"/>
      <c r="B106" s="20"/>
      <c r="C106" s="20"/>
      <c r="D106" s="20"/>
      <c r="E106" s="20"/>
      <c r="F106" s="27"/>
      <c r="G106" s="20"/>
      <c r="H106" s="20"/>
      <c r="I106" s="20"/>
      <c r="J106" s="27"/>
      <c r="K106" s="20"/>
      <c r="L106" s="20"/>
      <c r="M106" s="20"/>
      <c r="N106" s="20"/>
      <c r="O106" s="6"/>
      <c r="P106" s="50"/>
      <c r="Q106" s="20"/>
      <c r="R106" s="20"/>
      <c r="S106" s="27"/>
      <c r="T106" s="20"/>
      <c r="U106" s="20"/>
      <c r="V106" s="6"/>
    </row>
    <row r="107" spans="1:22">
      <c r="A107" s="21"/>
      <c r="B107" s="20"/>
      <c r="C107" s="20"/>
      <c r="D107" s="20"/>
      <c r="E107" s="20"/>
      <c r="F107" s="27"/>
      <c r="G107" s="20"/>
      <c r="H107" s="20"/>
      <c r="I107" s="20"/>
      <c r="J107" s="27"/>
      <c r="K107" s="20"/>
      <c r="L107" s="20"/>
      <c r="M107" s="20"/>
      <c r="N107" s="20"/>
      <c r="O107" s="6"/>
      <c r="P107" s="50"/>
      <c r="Q107" s="20"/>
      <c r="R107" s="20"/>
      <c r="S107" s="27"/>
      <c r="T107" s="20"/>
      <c r="U107" s="20"/>
      <c r="V107" s="6"/>
    </row>
    <row r="108" spans="1:22">
      <c r="A108" s="21"/>
      <c r="B108" s="20"/>
      <c r="C108" s="20"/>
      <c r="D108" s="20"/>
      <c r="E108" s="20"/>
      <c r="F108" s="27"/>
      <c r="G108" s="20"/>
      <c r="H108" s="20"/>
      <c r="I108" s="20"/>
      <c r="J108" s="27"/>
      <c r="K108" s="20"/>
      <c r="L108" s="20"/>
      <c r="M108" s="20"/>
      <c r="N108" s="20"/>
      <c r="O108" s="6"/>
      <c r="P108" s="50"/>
      <c r="Q108" s="20"/>
      <c r="R108" s="20"/>
      <c r="S108" s="27"/>
      <c r="T108" s="20"/>
      <c r="U108" s="20"/>
      <c r="V108" s="6"/>
    </row>
    <row r="109" spans="1:22">
      <c r="A109" s="21"/>
      <c r="B109" s="20"/>
      <c r="C109" s="20"/>
      <c r="D109" s="20"/>
      <c r="E109" s="20"/>
      <c r="F109" s="27"/>
      <c r="G109" s="20"/>
      <c r="H109" s="20"/>
      <c r="I109" s="20"/>
      <c r="J109" s="27"/>
      <c r="K109" s="20"/>
      <c r="L109" s="20"/>
      <c r="M109" s="20"/>
      <c r="N109" s="20"/>
      <c r="O109" s="6"/>
      <c r="P109" s="50"/>
      <c r="Q109" s="20"/>
      <c r="R109" s="20"/>
      <c r="S109" s="27"/>
      <c r="T109" s="20"/>
      <c r="U109" s="20"/>
      <c r="V109" s="6"/>
    </row>
    <row r="110" spans="1:22">
      <c r="A110" s="21"/>
      <c r="B110" s="16"/>
      <c r="C110" s="16"/>
      <c r="D110" s="16"/>
      <c r="E110" s="16"/>
      <c r="F110" s="30"/>
      <c r="G110" s="16"/>
      <c r="H110" s="16"/>
      <c r="I110" s="16"/>
      <c r="J110" s="30"/>
      <c r="K110" s="16"/>
      <c r="L110" s="16"/>
      <c r="M110" s="16"/>
      <c r="N110" s="16"/>
      <c r="Q110" s="16"/>
      <c r="R110" s="16"/>
      <c r="S110" s="30"/>
      <c r="T110" s="16"/>
      <c r="U110" s="16"/>
    </row>
    <row r="111" spans="1:22">
      <c r="A111" s="21"/>
      <c r="B111" s="16"/>
      <c r="C111" s="16"/>
      <c r="D111" s="16"/>
      <c r="E111" s="16"/>
      <c r="F111" s="30"/>
      <c r="G111" s="16"/>
      <c r="H111" s="16"/>
      <c r="I111" s="16"/>
      <c r="J111" s="30"/>
      <c r="K111" s="16"/>
      <c r="L111" s="16"/>
      <c r="M111" s="16"/>
      <c r="N111" s="16"/>
      <c r="Q111" s="16"/>
      <c r="R111" s="16"/>
      <c r="S111" s="30"/>
      <c r="T111" s="16"/>
      <c r="U111" s="16"/>
    </row>
    <row r="112" spans="1:22">
      <c r="A112" s="21"/>
      <c r="B112" s="16"/>
      <c r="C112" s="16"/>
      <c r="D112" s="16"/>
      <c r="E112" s="16"/>
      <c r="F112" s="30"/>
      <c r="G112" s="16"/>
      <c r="H112" s="16"/>
      <c r="I112" s="16"/>
      <c r="J112" s="30"/>
      <c r="K112" s="16"/>
      <c r="L112" s="16"/>
      <c r="M112" s="16"/>
      <c r="N112" s="16"/>
      <c r="Q112" s="16"/>
      <c r="R112" s="16"/>
      <c r="S112" s="30"/>
      <c r="T112" s="16"/>
      <c r="U112" s="16"/>
    </row>
    <row r="113" spans="1:21">
      <c r="A113" s="21"/>
      <c r="B113" s="16"/>
      <c r="C113" s="16"/>
      <c r="D113" s="16"/>
      <c r="E113" s="16"/>
      <c r="F113" s="30"/>
      <c r="G113" s="16"/>
      <c r="H113" s="16"/>
      <c r="I113" s="16"/>
      <c r="J113" s="30"/>
      <c r="K113" s="16"/>
      <c r="L113" s="16"/>
      <c r="M113" s="16"/>
      <c r="N113" s="16"/>
      <c r="Q113" s="16"/>
      <c r="R113" s="16"/>
      <c r="S113" s="30"/>
      <c r="T113" s="16"/>
      <c r="U113" s="16"/>
    </row>
    <row r="114" spans="1:21">
      <c r="A114" s="21"/>
      <c r="B114" s="16"/>
      <c r="C114" s="16"/>
      <c r="D114" s="16"/>
      <c r="E114" s="16"/>
      <c r="F114" s="30"/>
      <c r="G114" s="16"/>
      <c r="H114" s="16"/>
      <c r="I114" s="16"/>
      <c r="J114" s="30"/>
      <c r="K114" s="16"/>
      <c r="L114" s="16"/>
      <c r="M114" s="16"/>
      <c r="N114" s="16"/>
      <c r="Q114" s="16"/>
      <c r="R114" s="16"/>
      <c r="S114" s="30"/>
      <c r="T114" s="16"/>
      <c r="U114" s="16"/>
    </row>
    <row r="115" spans="1:21">
      <c r="A115" s="21"/>
      <c r="B115" s="16"/>
      <c r="C115" s="16"/>
      <c r="D115" s="16"/>
      <c r="E115" s="16"/>
      <c r="F115" s="30"/>
      <c r="G115" s="16"/>
      <c r="H115" s="16"/>
      <c r="I115" s="16"/>
      <c r="J115" s="30"/>
      <c r="K115" s="16"/>
      <c r="L115" s="16"/>
      <c r="M115" s="16"/>
      <c r="N115" s="16"/>
      <c r="Q115" s="16"/>
      <c r="R115" s="16"/>
      <c r="S115" s="30"/>
      <c r="T115" s="16"/>
      <c r="U115" s="16"/>
    </row>
    <row r="116" spans="1:21">
      <c r="A116" s="21"/>
      <c r="B116" s="16"/>
      <c r="C116" s="16"/>
      <c r="D116" s="16"/>
      <c r="E116" s="16"/>
      <c r="F116" s="30"/>
      <c r="G116" s="16"/>
      <c r="H116" s="16"/>
      <c r="I116" s="16"/>
      <c r="J116" s="30"/>
      <c r="K116" s="16"/>
      <c r="L116" s="16"/>
      <c r="M116" s="16"/>
      <c r="N116" s="16"/>
      <c r="Q116" s="16"/>
      <c r="R116" s="16"/>
      <c r="S116" s="30"/>
      <c r="T116" s="16"/>
      <c r="U116" s="16"/>
    </row>
    <row r="117" spans="1:21">
      <c r="A117" s="21"/>
      <c r="B117" s="16"/>
      <c r="C117" s="16"/>
      <c r="D117" s="16"/>
      <c r="E117" s="16"/>
      <c r="F117" s="30"/>
      <c r="G117" s="16"/>
      <c r="H117" s="16"/>
      <c r="I117" s="16"/>
      <c r="J117" s="30"/>
      <c r="K117" s="16"/>
      <c r="L117" s="16"/>
      <c r="M117" s="16"/>
      <c r="N117" s="16"/>
      <c r="Q117" s="16"/>
      <c r="R117" s="16"/>
      <c r="S117" s="30"/>
      <c r="T117" s="16"/>
      <c r="U117" s="16"/>
    </row>
    <row r="118" spans="1:21">
      <c r="A118" s="21"/>
      <c r="B118" s="16"/>
      <c r="C118" s="16"/>
      <c r="D118" s="16"/>
      <c r="E118" s="16"/>
      <c r="F118" s="30"/>
      <c r="G118" s="16"/>
      <c r="H118" s="16"/>
      <c r="I118" s="16"/>
      <c r="J118" s="30"/>
      <c r="K118" s="16"/>
      <c r="L118" s="16"/>
      <c r="M118" s="16"/>
      <c r="N118" s="16"/>
      <c r="Q118" s="16"/>
      <c r="R118" s="16"/>
      <c r="S118" s="30"/>
      <c r="T118" s="16"/>
      <c r="U118" s="16"/>
    </row>
    <row r="119" spans="1:21">
      <c r="A119" s="21"/>
      <c r="B119" s="16"/>
      <c r="C119" s="16"/>
      <c r="D119" s="16"/>
      <c r="E119" s="16"/>
      <c r="F119" s="30"/>
      <c r="G119" s="16"/>
      <c r="H119" s="16"/>
      <c r="I119" s="16"/>
      <c r="J119" s="30"/>
      <c r="K119" s="16"/>
      <c r="L119" s="16"/>
      <c r="M119" s="16"/>
      <c r="N119" s="16"/>
      <c r="Q119" s="16"/>
      <c r="R119" s="16"/>
      <c r="S119" s="30"/>
      <c r="T119" s="16"/>
      <c r="U119" s="16"/>
    </row>
    <row r="120" spans="1:21">
      <c r="A120" s="21"/>
      <c r="B120" s="16"/>
      <c r="C120" s="16"/>
      <c r="D120" s="16"/>
      <c r="E120" s="16"/>
      <c r="F120" s="30"/>
      <c r="G120" s="16"/>
      <c r="H120" s="16"/>
      <c r="I120" s="16"/>
      <c r="J120" s="30"/>
      <c r="K120" s="16"/>
      <c r="L120" s="16"/>
      <c r="M120" s="16"/>
      <c r="N120" s="16"/>
      <c r="Q120" s="16"/>
      <c r="R120" s="16"/>
      <c r="S120" s="30"/>
      <c r="T120" s="16"/>
      <c r="U120" s="16"/>
    </row>
    <row r="121" spans="1:21">
      <c r="A121" s="21"/>
      <c r="B121" s="16"/>
      <c r="C121" s="16"/>
      <c r="D121" s="16"/>
      <c r="E121" s="16"/>
      <c r="F121" s="30"/>
      <c r="G121" s="16"/>
      <c r="H121" s="16"/>
      <c r="I121" s="16"/>
      <c r="J121" s="30"/>
      <c r="K121" s="16"/>
      <c r="L121" s="16"/>
      <c r="M121" s="16"/>
      <c r="N121" s="16"/>
      <c r="Q121" s="16"/>
      <c r="R121" s="16"/>
      <c r="S121" s="30"/>
      <c r="T121" s="16"/>
      <c r="U121" s="16"/>
    </row>
    <row r="122" spans="1:21">
      <c r="A122" s="21"/>
      <c r="B122" s="16"/>
      <c r="C122" s="16"/>
      <c r="D122" s="16"/>
      <c r="E122" s="16"/>
      <c r="F122" s="30"/>
      <c r="G122" s="16"/>
      <c r="H122" s="16"/>
      <c r="I122" s="16"/>
      <c r="J122" s="30"/>
      <c r="K122" s="16"/>
      <c r="L122" s="16"/>
      <c r="M122" s="16"/>
      <c r="N122" s="16"/>
      <c r="Q122" s="16"/>
      <c r="R122" s="16"/>
      <c r="S122" s="30"/>
      <c r="T122" s="16"/>
      <c r="U122" s="16"/>
    </row>
    <row r="123" spans="1:21">
      <c r="A123" s="21"/>
      <c r="B123" s="16"/>
      <c r="C123" s="16"/>
      <c r="D123" s="16"/>
      <c r="E123" s="16"/>
      <c r="F123" s="30"/>
      <c r="G123" s="16"/>
      <c r="H123" s="16"/>
      <c r="I123" s="16"/>
      <c r="J123" s="30"/>
      <c r="K123" s="16"/>
      <c r="L123" s="16"/>
      <c r="M123" s="16"/>
      <c r="N123" s="16"/>
      <c r="Q123" s="16"/>
      <c r="R123" s="16"/>
      <c r="S123" s="30"/>
      <c r="T123" s="16"/>
      <c r="U123" s="16"/>
    </row>
    <row r="124" spans="1:21">
      <c r="A124" s="21"/>
      <c r="B124" s="16"/>
      <c r="C124" s="16"/>
      <c r="D124" s="16"/>
      <c r="E124" s="16"/>
      <c r="F124" s="30"/>
      <c r="G124" s="16"/>
      <c r="H124" s="16"/>
      <c r="I124" s="16"/>
      <c r="J124" s="30"/>
      <c r="K124" s="16"/>
      <c r="L124" s="16"/>
      <c r="M124" s="16"/>
      <c r="N124" s="16"/>
      <c r="Q124" s="16"/>
      <c r="R124" s="16"/>
      <c r="S124" s="30"/>
      <c r="T124" s="16"/>
      <c r="U124" s="16"/>
    </row>
    <row r="125" spans="1:21">
      <c r="A125" s="21"/>
      <c r="B125" s="16"/>
      <c r="C125" s="16"/>
      <c r="D125" s="16"/>
      <c r="E125" s="16"/>
      <c r="F125" s="30"/>
      <c r="G125" s="16"/>
      <c r="H125" s="16"/>
      <c r="I125" s="16"/>
      <c r="J125" s="30"/>
      <c r="K125" s="16"/>
      <c r="L125" s="16"/>
      <c r="M125" s="16"/>
      <c r="N125" s="16"/>
      <c r="Q125" s="16"/>
      <c r="R125" s="16"/>
      <c r="S125" s="30"/>
      <c r="T125" s="16"/>
      <c r="U125" s="16"/>
    </row>
    <row r="126" spans="1:21">
      <c r="A126" s="21"/>
      <c r="B126" s="16"/>
      <c r="C126" s="16"/>
      <c r="D126" s="16"/>
      <c r="E126" s="16"/>
      <c r="F126" s="30"/>
      <c r="G126" s="16"/>
      <c r="H126" s="16"/>
      <c r="I126" s="16"/>
      <c r="J126" s="30"/>
      <c r="K126" s="16"/>
      <c r="L126" s="16"/>
      <c r="M126" s="16"/>
      <c r="N126" s="16"/>
      <c r="Q126" s="16"/>
      <c r="R126" s="16"/>
      <c r="S126" s="30"/>
      <c r="T126" s="16"/>
      <c r="U126" s="16"/>
    </row>
    <row r="127" spans="1:21">
      <c r="A127" s="21"/>
      <c r="B127" s="16"/>
      <c r="C127" s="16"/>
      <c r="D127" s="16"/>
      <c r="E127" s="16"/>
      <c r="F127" s="30"/>
      <c r="G127" s="16"/>
      <c r="H127" s="16"/>
      <c r="I127" s="16"/>
      <c r="J127" s="30"/>
      <c r="K127" s="16"/>
      <c r="L127" s="16"/>
      <c r="M127" s="16"/>
      <c r="N127" s="16"/>
      <c r="Q127" s="16"/>
      <c r="R127" s="16"/>
      <c r="S127" s="30"/>
      <c r="T127" s="16"/>
      <c r="U127" s="16"/>
    </row>
    <row r="128" spans="1:21">
      <c r="A128" s="21"/>
      <c r="B128" s="16"/>
      <c r="C128" s="16"/>
      <c r="D128" s="16"/>
      <c r="E128" s="16"/>
      <c r="F128" s="30"/>
      <c r="G128" s="16"/>
      <c r="H128" s="16"/>
      <c r="I128" s="16"/>
      <c r="J128" s="30"/>
      <c r="K128" s="16"/>
      <c r="L128" s="16"/>
      <c r="M128" s="16"/>
      <c r="N128" s="16"/>
      <c r="Q128" s="16"/>
      <c r="R128" s="16"/>
      <c r="S128" s="30"/>
      <c r="T128" s="16"/>
      <c r="U128" s="16"/>
    </row>
    <row r="129" spans="1:21">
      <c r="A129" s="21"/>
      <c r="B129" s="16"/>
      <c r="C129" s="16"/>
      <c r="D129" s="16"/>
      <c r="E129" s="16"/>
      <c r="F129" s="30"/>
      <c r="G129" s="16"/>
      <c r="H129" s="16"/>
      <c r="I129" s="16"/>
      <c r="J129" s="30"/>
      <c r="K129" s="16"/>
      <c r="L129" s="16"/>
      <c r="M129" s="16"/>
      <c r="N129" s="16"/>
      <c r="Q129" s="16"/>
      <c r="R129" s="16"/>
      <c r="S129" s="30"/>
      <c r="T129" s="16"/>
      <c r="U129" s="16"/>
    </row>
    <row r="130" spans="1:21">
      <c r="A130" s="21"/>
      <c r="B130" s="16"/>
      <c r="C130" s="16"/>
      <c r="D130" s="16"/>
      <c r="E130" s="16"/>
      <c r="F130" s="30"/>
      <c r="G130" s="16"/>
      <c r="H130" s="16"/>
      <c r="I130" s="16"/>
      <c r="J130" s="30"/>
      <c r="K130" s="16"/>
      <c r="L130" s="16"/>
      <c r="M130" s="16"/>
      <c r="N130" s="16"/>
      <c r="Q130" s="16"/>
      <c r="R130" s="16"/>
      <c r="S130" s="30"/>
      <c r="T130" s="16"/>
      <c r="U130" s="16"/>
    </row>
    <row r="131" spans="1:21">
      <c r="A131" s="21"/>
      <c r="B131" s="16"/>
      <c r="C131" s="16"/>
      <c r="D131" s="16"/>
      <c r="E131" s="16"/>
      <c r="F131" s="30"/>
      <c r="G131" s="16"/>
      <c r="H131" s="16"/>
      <c r="I131" s="16"/>
      <c r="J131" s="30"/>
      <c r="K131" s="16"/>
      <c r="L131" s="16"/>
      <c r="M131" s="16"/>
      <c r="N131" s="16"/>
      <c r="Q131" s="16"/>
      <c r="R131" s="16"/>
      <c r="S131" s="30"/>
      <c r="T131" s="16"/>
      <c r="U131" s="16"/>
    </row>
    <row r="132" spans="1:21">
      <c r="A132" s="21"/>
      <c r="B132" s="16"/>
      <c r="C132" s="16"/>
      <c r="D132" s="16"/>
      <c r="E132" s="16"/>
      <c r="F132" s="30"/>
      <c r="G132" s="16"/>
      <c r="H132" s="16"/>
      <c r="I132" s="16"/>
      <c r="J132" s="30"/>
      <c r="K132" s="16"/>
      <c r="L132" s="16"/>
      <c r="M132" s="16"/>
      <c r="N132" s="16"/>
      <c r="Q132" s="16"/>
      <c r="R132" s="16"/>
      <c r="S132" s="30"/>
      <c r="T132" s="16"/>
      <c r="U132" s="16"/>
    </row>
    <row r="133" spans="1:21">
      <c r="A133" s="21"/>
      <c r="B133" s="16"/>
      <c r="C133" s="16"/>
      <c r="D133" s="16"/>
      <c r="E133" s="16"/>
      <c r="F133" s="30"/>
      <c r="G133" s="16"/>
      <c r="H133" s="16"/>
      <c r="I133" s="16"/>
      <c r="J133" s="30"/>
      <c r="K133" s="16"/>
      <c r="L133" s="16"/>
      <c r="M133" s="16"/>
      <c r="N133" s="16"/>
      <c r="Q133" s="16"/>
      <c r="R133" s="16"/>
      <c r="S133" s="30"/>
      <c r="T133" s="16"/>
      <c r="U133" s="16"/>
    </row>
    <row r="134" spans="1:21">
      <c r="A134" s="21"/>
      <c r="B134" s="16"/>
      <c r="C134" s="16"/>
      <c r="D134" s="16"/>
      <c r="E134" s="16"/>
      <c r="F134" s="30"/>
      <c r="G134" s="16"/>
      <c r="H134" s="16"/>
      <c r="I134" s="16"/>
      <c r="J134" s="30"/>
      <c r="K134" s="16"/>
      <c r="L134" s="16"/>
      <c r="M134" s="16"/>
      <c r="N134" s="16"/>
      <c r="Q134" s="16"/>
      <c r="R134" s="16"/>
      <c r="S134" s="30"/>
      <c r="T134" s="16"/>
      <c r="U134" s="16"/>
    </row>
    <row r="135" spans="1:21">
      <c r="A135" s="21"/>
      <c r="B135" s="16"/>
      <c r="C135" s="16"/>
      <c r="D135" s="16"/>
      <c r="E135" s="16"/>
      <c r="F135" s="30"/>
      <c r="G135" s="16"/>
      <c r="H135" s="16"/>
      <c r="I135" s="16"/>
      <c r="J135" s="30"/>
      <c r="K135" s="16"/>
      <c r="L135" s="16"/>
      <c r="M135" s="16"/>
      <c r="N135" s="16"/>
      <c r="Q135" s="16"/>
      <c r="R135" s="16"/>
      <c r="S135" s="30"/>
      <c r="T135" s="16"/>
      <c r="U135" s="16"/>
    </row>
    <row r="136" spans="1:21">
      <c r="A136" s="21"/>
      <c r="B136" s="16"/>
      <c r="C136" s="16"/>
      <c r="D136" s="16"/>
      <c r="E136" s="16"/>
      <c r="F136" s="30"/>
      <c r="G136" s="16"/>
      <c r="H136" s="16"/>
      <c r="I136" s="16"/>
      <c r="J136" s="30"/>
      <c r="K136" s="16"/>
      <c r="L136" s="16"/>
      <c r="M136" s="16"/>
      <c r="N136" s="16"/>
      <c r="Q136" s="16"/>
      <c r="R136" s="16"/>
      <c r="S136" s="30"/>
      <c r="T136" s="16"/>
      <c r="U136" s="16"/>
    </row>
    <row r="137" spans="1:21">
      <c r="A137" s="21"/>
      <c r="B137" s="16"/>
      <c r="C137" s="16"/>
      <c r="D137" s="16"/>
      <c r="E137" s="16"/>
      <c r="F137" s="30"/>
      <c r="G137" s="16"/>
      <c r="H137" s="16"/>
      <c r="I137" s="16"/>
      <c r="J137" s="30"/>
      <c r="K137" s="16"/>
      <c r="L137" s="16"/>
      <c r="M137" s="16"/>
      <c r="N137" s="16"/>
      <c r="Q137" s="16"/>
      <c r="R137" s="16"/>
      <c r="S137" s="30"/>
      <c r="T137" s="16"/>
      <c r="U137" s="16"/>
    </row>
    <row r="138" spans="1:21">
      <c r="A138" s="21"/>
      <c r="B138" s="16"/>
      <c r="C138" s="16"/>
      <c r="D138" s="16"/>
      <c r="E138" s="16"/>
      <c r="F138" s="30"/>
      <c r="G138" s="16"/>
      <c r="H138" s="16"/>
      <c r="I138" s="16"/>
      <c r="J138" s="30"/>
      <c r="K138" s="16"/>
      <c r="L138" s="16"/>
      <c r="M138" s="16"/>
      <c r="N138" s="16"/>
      <c r="Q138" s="16"/>
      <c r="R138" s="16"/>
      <c r="S138" s="30"/>
      <c r="T138" s="16"/>
      <c r="U138" s="16"/>
    </row>
    <row r="139" spans="1:21">
      <c r="A139" s="21"/>
      <c r="B139" s="16"/>
      <c r="C139" s="16"/>
      <c r="D139" s="16"/>
      <c r="E139" s="16"/>
      <c r="F139" s="30"/>
      <c r="G139" s="16"/>
      <c r="H139" s="16"/>
      <c r="I139" s="16"/>
      <c r="J139" s="30"/>
      <c r="K139" s="16"/>
      <c r="L139" s="16"/>
      <c r="M139" s="16"/>
      <c r="N139" s="16"/>
      <c r="Q139" s="16"/>
      <c r="R139" s="16"/>
      <c r="S139" s="30"/>
      <c r="T139" s="16"/>
      <c r="U139" s="16"/>
    </row>
    <row r="140" spans="1:21">
      <c r="A140" s="21"/>
      <c r="B140" s="16"/>
      <c r="C140" s="16"/>
      <c r="D140" s="16"/>
      <c r="E140" s="16"/>
      <c r="F140" s="30"/>
      <c r="G140" s="16"/>
      <c r="H140" s="16"/>
      <c r="I140" s="16"/>
      <c r="J140" s="30"/>
      <c r="K140" s="16"/>
      <c r="L140" s="16"/>
      <c r="M140" s="16"/>
      <c r="N140" s="16"/>
      <c r="Q140" s="16"/>
      <c r="R140" s="16"/>
      <c r="S140" s="30"/>
      <c r="T140" s="16"/>
      <c r="U140" s="16"/>
    </row>
    <row r="141" spans="1:21">
      <c r="A141" s="21"/>
      <c r="B141" s="16"/>
      <c r="C141" s="16"/>
      <c r="D141" s="16"/>
      <c r="E141" s="16"/>
      <c r="F141" s="30"/>
      <c r="G141" s="16"/>
      <c r="H141" s="16"/>
      <c r="I141" s="16"/>
      <c r="J141" s="30"/>
      <c r="K141" s="16"/>
      <c r="L141" s="16"/>
      <c r="M141" s="16"/>
      <c r="N141" s="16"/>
      <c r="Q141" s="16"/>
      <c r="R141" s="16"/>
      <c r="S141" s="30"/>
      <c r="T141" s="16"/>
      <c r="U141" s="16"/>
    </row>
    <row r="142" spans="1:21">
      <c r="A142" s="21"/>
      <c r="B142" s="16"/>
      <c r="C142" s="16"/>
      <c r="D142" s="16"/>
      <c r="E142" s="16"/>
      <c r="F142" s="30"/>
      <c r="G142" s="16"/>
      <c r="H142" s="16"/>
      <c r="I142" s="16"/>
      <c r="J142" s="30"/>
      <c r="K142" s="16"/>
      <c r="L142" s="16"/>
      <c r="M142" s="16"/>
      <c r="N142" s="16"/>
      <c r="Q142" s="16"/>
      <c r="R142" s="16"/>
      <c r="S142" s="30"/>
      <c r="T142" s="16"/>
      <c r="U142" s="16"/>
    </row>
    <row r="143" spans="1:21">
      <c r="A143" s="21"/>
      <c r="B143" s="16"/>
      <c r="C143" s="16"/>
      <c r="D143" s="16"/>
      <c r="E143" s="16"/>
      <c r="F143" s="30"/>
      <c r="G143" s="16"/>
      <c r="H143" s="16"/>
      <c r="I143" s="16"/>
      <c r="J143" s="30"/>
      <c r="K143" s="16"/>
      <c r="L143" s="16"/>
      <c r="M143" s="16"/>
      <c r="N143" s="16"/>
      <c r="Q143" s="16"/>
      <c r="R143" s="16"/>
      <c r="S143" s="30"/>
      <c r="T143" s="16"/>
      <c r="U143" s="16"/>
    </row>
    <row r="144" spans="1:21">
      <c r="A144" s="21"/>
      <c r="B144" s="16"/>
      <c r="C144" s="16"/>
      <c r="D144" s="16"/>
      <c r="E144" s="16"/>
      <c r="F144" s="30"/>
      <c r="G144" s="16"/>
      <c r="H144" s="16"/>
      <c r="I144" s="16"/>
      <c r="J144" s="30"/>
      <c r="K144" s="16"/>
      <c r="L144" s="16"/>
      <c r="M144" s="16"/>
      <c r="N144" s="16"/>
      <c r="Q144" s="16"/>
      <c r="R144" s="16"/>
      <c r="S144" s="30"/>
      <c r="T144" s="16"/>
      <c r="U144" s="16"/>
    </row>
    <row r="145" spans="1:21">
      <c r="A145" s="21"/>
      <c r="B145" s="16"/>
      <c r="C145" s="16"/>
      <c r="D145" s="16"/>
      <c r="E145" s="16"/>
      <c r="F145" s="30"/>
      <c r="G145" s="16"/>
      <c r="H145" s="16"/>
      <c r="I145" s="16"/>
      <c r="J145" s="30"/>
      <c r="K145" s="16"/>
      <c r="L145" s="16"/>
      <c r="M145" s="16"/>
      <c r="N145" s="16"/>
      <c r="Q145" s="16"/>
      <c r="R145" s="16"/>
      <c r="S145" s="30"/>
      <c r="T145" s="16"/>
      <c r="U145" s="16"/>
    </row>
    <row r="146" spans="1:21">
      <c r="A146" s="21"/>
      <c r="B146" s="16"/>
      <c r="C146" s="16"/>
      <c r="D146" s="16"/>
      <c r="E146" s="16"/>
      <c r="F146" s="30"/>
      <c r="G146" s="16"/>
      <c r="H146" s="16"/>
      <c r="I146" s="16"/>
      <c r="J146" s="30"/>
      <c r="K146" s="16"/>
      <c r="L146" s="16"/>
      <c r="M146" s="16"/>
      <c r="N146" s="16"/>
      <c r="Q146" s="16"/>
      <c r="R146" s="16"/>
      <c r="S146" s="30"/>
      <c r="T146" s="16"/>
      <c r="U146" s="16"/>
    </row>
    <row r="147" spans="1:21">
      <c r="A147" s="21"/>
      <c r="B147" s="16"/>
      <c r="C147" s="16"/>
      <c r="D147" s="16"/>
      <c r="E147" s="16"/>
      <c r="F147" s="30"/>
      <c r="G147" s="16"/>
      <c r="H147" s="16"/>
      <c r="I147" s="16"/>
      <c r="J147" s="30"/>
      <c r="K147" s="16"/>
      <c r="L147" s="16"/>
      <c r="M147" s="16"/>
      <c r="N147" s="16"/>
      <c r="Q147" s="16"/>
      <c r="R147" s="16"/>
      <c r="S147" s="30"/>
      <c r="T147" s="16"/>
      <c r="U147" s="16"/>
    </row>
    <row r="148" spans="1:21">
      <c r="A148" s="21"/>
      <c r="B148" s="16"/>
      <c r="C148" s="16"/>
      <c r="D148" s="16"/>
      <c r="E148" s="16"/>
      <c r="F148" s="30"/>
      <c r="G148" s="16"/>
      <c r="H148" s="16"/>
      <c r="I148" s="16"/>
      <c r="J148" s="30"/>
      <c r="K148" s="16"/>
      <c r="L148" s="16"/>
      <c r="M148" s="16"/>
      <c r="N148" s="16"/>
      <c r="Q148" s="16"/>
      <c r="R148" s="16"/>
      <c r="S148" s="30"/>
      <c r="T148" s="16"/>
      <c r="U148" s="16"/>
    </row>
    <row r="149" spans="1:21">
      <c r="A149" s="21"/>
      <c r="B149" s="16"/>
      <c r="C149" s="16"/>
      <c r="D149" s="16"/>
      <c r="E149" s="16"/>
      <c r="F149" s="30"/>
      <c r="G149" s="16"/>
      <c r="H149" s="16"/>
      <c r="I149" s="16"/>
      <c r="J149" s="30"/>
      <c r="K149" s="16"/>
      <c r="L149" s="16"/>
      <c r="M149" s="16"/>
      <c r="N149" s="16"/>
      <c r="Q149" s="16"/>
      <c r="R149" s="16"/>
      <c r="S149" s="30"/>
      <c r="T149" s="16"/>
      <c r="U149" s="16"/>
    </row>
    <row r="150" spans="1:21">
      <c r="A150" s="21"/>
      <c r="B150" s="16"/>
      <c r="C150" s="16"/>
      <c r="D150" s="16"/>
      <c r="E150" s="16"/>
      <c r="F150" s="30"/>
      <c r="G150" s="16"/>
      <c r="H150" s="16"/>
      <c r="I150" s="16"/>
      <c r="J150" s="30"/>
      <c r="K150" s="16"/>
      <c r="L150" s="16"/>
      <c r="M150" s="16"/>
      <c r="N150" s="16"/>
      <c r="Q150" s="16"/>
      <c r="R150" s="16"/>
      <c r="S150" s="30"/>
      <c r="T150" s="16"/>
      <c r="U150" s="16"/>
    </row>
    <row r="151" spans="1:21">
      <c r="A151" s="21"/>
      <c r="B151" s="16"/>
      <c r="C151" s="16"/>
      <c r="D151" s="16"/>
      <c r="E151" s="16"/>
      <c r="F151" s="30"/>
      <c r="G151" s="16"/>
      <c r="H151" s="16"/>
      <c r="I151" s="16"/>
      <c r="J151" s="30"/>
      <c r="K151" s="16"/>
      <c r="L151" s="16"/>
      <c r="M151" s="16"/>
      <c r="N151" s="16"/>
      <c r="Q151" s="16"/>
      <c r="R151" s="16"/>
      <c r="S151" s="30"/>
      <c r="T151" s="16"/>
      <c r="U151" s="16"/>
    </row>
    <row r="152" spans="1:21">
      <c r="A152" s="21"/>
      <c r="B152" s="16"/>
      <c r="C152" s="16"/>
      <c r="D152" s="16"/>
      <c r="E152" s="16"/>
      <c r="F152" s="30"/>
      <c r="G152" s="16"/>
      <c r="H152" s="16"/>
      <c r="I152" s="16"/>
      <c r="J152" s="30"/>
      <c r="K152" s="16"/>
      <c r="L152" s="16"/>
      <c r="M152" s="16"/>
      <c r="N152" s="16"/>
      <c r="Q152" s="16"/>
      <c r="R152" s="16"/>
      <c r="S152" s="30"/>
      <c r="T152" s="16"/>
      <c r="U152" s="16"/>
    </row>
    <row r="153" spans="1:21">
      <c r="A153" s="21"/>
      <c r="B153" s="16"/>
      <c r="C153" s="16"/>
      <c r="D153" s="16"/>
      <c r="E153" s="16"/>
      <c r="F153" s="30"/>
      <c r="G153" s="16"/>
      <c r="H153" s="16"/>
      <c r="I153" s="16"/>
      <c r="J153" s="30"/>
      <c r="K153" s="16"/>
      <c r="L153" s="16"/>
      <c r="M153" s="16"/>
      <c r="N153" s="16"/>
      <c r="Q153" s="16"/>
      <c r="R153" s="16"/>
      <c r="S153" s="30"/>
      <c r="T153" s="16"/>
      <c r="U153" s="16"/>
    </row>
    <row r="154" spans="1:21">
      <c r="A154" s="21"/>
      <c r="B154" s="16"/>
      <c r="C154" s="16"/>
      <c r="D154" s="16"/>
      <c r="E154" s="16"/>
      <c r="F154" s="30"/>
      <c r="G154" s="16"/>
      <c r="H154" s="16"/>
      <c r="I154" s="16"/>
      <c r="J154" s="30"/>
      <c r="K154" s="16"/>
      <c r="L154" s="16"/>
      <c r="M154" s="16"/>
      <c r="N154" s="16"/>
      <c r="Q154" s="16"/>
      <c r="R154" s="16"/>
      <c r="S154" s="30"/>
      <c r="T154" s="16"/>
      <c r="U154" s="16"/>
    </row>
    <row r="155" spans="1:21">
      <c r="A155" s="21"/>
      <c r="B155" s="16"/>
      <c r="C155" s="16"/>
      <c r="D155" s="16"/>
      <c r="E155" s="16"/>
      <c r="F155" s="30"/>
      <c r="G155" s="16"/>
      <c r="H155" s="16"/>
      <c r="I155" s="16"/>
      <c r="J155" s="30"/>
      <c r="K155" s="16"/>
      <c r="L155" s="16"/>
      <c r="M155" s="16"/>
      <c r="N155" s="16"/>
      <c r="Q155" s="16"/>
      <c r="R155" s="16"/>
      <c r="S155" s="30"/>
      <c r="T155" s="16"/>
      <c r="U155" s="16"/>
    </row>
    <row r="156" spans="1:21">
      <c r="A156" s="21"/>
      <c r="B156" s="16"/>
      <c r="C156" s="16"/>
      <c r="D156" s="16"/>
      <c r="E156" s="16"/>
      <c r="F156" s="30"/>
      <c r="G156" s="16"/>
      <c r="H156" s="16"/>
      <c r="I156" s="16"/>
      <c r="J156" s="30"/>
      <c r="K156" s="16"/>
      <c r="L156" s="16"/>
      <c r="M156" s="16"/>
      <c r="N156" s="16"/>
      <c r="Q156" s="16"/>
      <c r="R156" s="16"/>
      <c r="S156" s="30"/>
      <c r="T156" s="16"/>
      <c r="U156" s="16"/>
    </row>
    <row r="157" spans="1:21">
      <c r="A157" s="21"/>
      <c r="B157" s="16"/>
      <c r="C157" s="16"/>
      <c r="D157" s="16"/>
      <c r="E157" s="16"/>
      <c r="F157" s="30"/>
      <c r="G157" s="16"/>
      <c r="H157" s="16"/>
      <c r="I157" s="16"/>
      <c r="J157" s="30"/>
      <c r="K157" s="16"/>
      <c r="L157" s="16"/>
      <c r="M157" s="16"/>
      <c r="N157" s="16"/>
      <c r="Q157" s="16"/>
      <c r="R157" s="16"/>
      <c r="S157" s="30"/>
      <c r="T157" s="16"/>
      <c r="U157" s="16"/>
    </row>
    <row r="158" spans="1:21">
      <c r="A158" s="21"/>
      <c r="B158" s="16"/>
      <c r="C158" s="16"/>
      <c r="D158" s="16"/>
      <c r="E158" s="16"/>
      <c r="F158" s="30"/>
      <c r="G158" s="16"/>
      <c r="H158" s="16"/>
      <c r="I158" s="16"/>
      <c r="J158" s="30"/>
      <c r="K158" s="16"/>
      <c r="L158" s="16"/>
      <c r="M158" s="16"/>
      <c r="N158" s="16"/>
      <c r="Q158" s="16"/>
      <c r="R158" s="16"/>
      <c r="S158" s="30"/>
      <c r="T158" s="16"/>
      <c r="U158" s="16"/>
    </row>
    <row r="159" spans="1:21">
      <c r="A159" s="21"/>
      <c r="B159" s="16"/>
      <c r="C159" s="16"/>
      <c r="D159" s="16"/>
      <c r="E159" s="16"/>
      <c r="F159" s="30"/>
      <c r="G159" s="16"/>
      <c r="H159" s="16"/>
      <c r="I159" s="16"/>
      <c r="J159" s="30"/>
      <c r="K159" s="16"/>
      <c r="L159" s="16"/>
      <c r="M159" s="16"/>
      <c r="N159" s="16"/>
      <c r="Q159" s="16"/>
      <c r="R159" s="16"/>
      <c r="S159" s="30"/>
      <c r="T159" s="16"/>
      <c r="U159" s="16"/>
    </row>
    <row r="160" spans="1:21">
      <c r="A160" s="21"/>
      <c r="B160" s="16"/>
      <c r="C160" s="16"/>
      <c r="D160" s="16"/>
      <c r="E160" s="16"/>
      <c r="F160" s="30"/>
      <c r="G160" s="16"/>
      <c r="H160" s="16"/>
      <c r="I160" s="16"/>
      <c r="J160" s="30"/>
      <c r="K160" s="16"/>
      <c r="L160" s="16"/>
      <c r="M160" s="16"/>
      <c r="N160" s="16"/>
      <c r="Q160" s="16"/>
      <c r="R160" s="16"/>
      <c r="S160" s="30"/>
      <c r="T160" s="16"/>
      <c r="U160" s="16"/>
    </row>
    <row r="161" spans="1:21">
      <c r="A161" s="21"/>
      <c r="B161" s="16"/>
      <c r="C161" s="16"/>
      <c r="D161" s="16"/>
      <c r="E161" s="16"/>
      <c r="F161" s="30"/>
      <c r="G161" s="16"/>
      <c r="H161" s="16"/>
      <c r="I161" s="16"/>
      <c r="J161" s="30"/>
      <c r="K161" s="16"/>
      <c r="L161" s="16"/>
      <c r="M161" s="16"/>
      <c r="N161" s="16"/>
      <c r="Q161" s="16"/>
      <c r="R161" s="16"/>
      <c r="S161" s="30"/>
      <c r="T161" s="16"/>
      <c r="U161" s="16"/>
    </row>
    <row r="162" spans="1:21">
      <c r="A162" s="21"/>
      <c r="B162" s="16"/>
      <c r="C162" s="16"/>
      <c r="D162" s="16"/>
      <c r="E162" s="16"/>
      <c r="F162" s="30"/>
      <c r="G162" s="16"/>
      <c r="H162" s="16"/>
      <c r="I162" s="16"/>
      <c r="J162" s="30"/>
      <c r="K162" s="16"/>
      <c r="L162" s="16"/>
      <c r="M162" s="16"/>
      <c r="N162" s="16"/>
      <c r="Q162" s="16"/>
      <c r="R162" s="16"/>
      <c r="S162" s="30"/>
      <c r="T162" s="16"/>
      <c r="U162" s="16"/>
    </row>
    <row r="163" spans="1:21">
      <c r="A163" s="21"/>
      <c r="B163" s="16"/>
      <c r="C163" s="16"/>
      <c r="D163" s="16"/>
      <c r="E163" s="16"/>
      <c r="F163" s="30"/>
      <c r="G163" s="16"/>
      <c r="H163" s="16"/>
      <c r="I163" s="16"/>
      <c r="J163" s="30"/>
      <c r="K163" s="16"/>
      <c r="L163" s="16"/>
      <c r="M163" s="16"/>
      <c r="N163" s="16"/>
      <c r="Q163" s="16"/>
      <c r="R163" s="16"/>
      <c r="S163" s="30"/>
      <c r="T163" s="16"/>
      <c r="U163" s="16"/>
    </row>
    <row r="164" spans="1:21">
      <c r="A164" s="21"/>
      <c r="B164" s="16"/>
      <c r="C164" s="16"/>
      <c r="D164" s="16"/>
      <c r="E164" s="16"/>
      <c r="F164" s="30"/>
      <c r="G164" s="16"/>
      <c r="H164" s="16"/>
      <c r="I164" s="16"/>
      <c r="J164" s="30"/>
      <c r="K164" s="16"/>
      <c r="L164" s="16"/>
      <c r="M164" s="16"/>
      <c r="N164" s="16"/>
      <c r="Q164" s="16"/>
      <c r="R164" s="16"/>
      <c r="S164" s="30"/>
      <c r="T164" s="16"/>
      <c r="U164" s="16"/>
    </row>
    <row r="165" spans="1:21">
      <c r="A165" s="21"/>
      <c r="B165" s="16"/>
      <c r="C165" s="16"/>
      <c r="D165" s="16"/>
      <c r="E165" s="16"/>
      <c r="F165" s="30"/>
      <c r="G165" s="16"/>
      <c r="H165" s="16"/>
      <c r="I165" s="16"/>
      <c r="J165" s="30"/>
      <c r="K165" s="16"/>
      <c r="L165" s="16"/>
      <c r="M165" s="16"/>
      <c r="N165" s="16"/>
      <c r="Q165" s="16"/>
      <c r="R165" s="16"/>
      <c r="S165" s="30"/>
      <c r="T165" s="16"/>
      <c r="U165" s="16"/>
    </row>
    <row r="166" spans="1:21">
      <c r="A166" s="21"/>
      <c r="B166" s="16"/>
      <c r="C166" s="16"/>
      <c r="D166" s="16"/>
      <c r="E166" s="16"/>
      <c r="F166" s="30"/>
      <c r="G166" s="16"/>
      <c r="H166" s="16"/>
      <c r="I166" s="16"/>
      <c r="J166" s="30"/>
      <c r="K166" s="16"/>
      <c r="L166" s="16"/>
      <c r="M166" s="16"/>
      <c r="N166" s="16"/>
      <c r="Q166" s="16"/>
      <c r="R166" s="16"/>
      <c r="S166" s="30"/>
      <c r="T166" s="16"/>
      <c r="U166" s="16"/>
    </row>
    <row r="167" spans="1:21">
      <c r="A167" s="21"/>
      <c r="B167" s="16"/>
      <c r="C167" s="16"/>
      <c r="D167" s="16"/>
      <c r="E167" s="16"/>
      <c r="F167" s="30"/>
      <c r="G167" s="16"/>
      <c r="H167" s="16"/>
      <c r="I167" s="16"/>
      <c r="J167" s="30"/>
      <c r="K167" s="16"/>
      <c r="L167" s="16"/>
      <c r="M167" s="16"/>
      <c r="N167" s="16"/>
      <c r="Q167" s="16"/>
      <c r="R167" s="16"/>
      <c r="S167" s="30"/>
      <c r="T167" s="16"/>
      <c r="U167" s="16"/>
    </row>
    <row r="168" spans="1:21">
      <c r="A168" s="21"/>
      <c r="B168" s="16"/>
      <c r="C168" s="16"/>
      <c r="D168" s="16"/>
      <c r="E168" s="16"/>
      <c r="F168" s="30"/>
      <c r="G168" s="16"/>
      <c r="H168" s="16"/>
      <c r="I168" s="16"/>
      <c r="J168" s="30"/>
      <c r="K168" s="16"/>
      <c r="L168" s="16"/>
      <c r="M168" s="16"/>
      <c r="N168" s="16"/>
      <c r="Q168" s="16"/>
      <c r="R168" s="16"/>
      <c r="S168" s="30"/>
      <c r="T168" s="16"/>
      <c r="U168" s="16"/>
    </row>
    <row r="169" spans="1:21">
      <c r="A169" s="21"/>
      <c r="B169" s="16"/>
      <c r="C169" s="16"/>
      <c r="D169" s="16"/>
      <c r="E169" s="16"/>
      <c r="F169" s="30"/>
      <c r="G169" s="16"/>
      <c r="H169" s="16"/>
      <c r="I169" s="16"/>
      <c r="J169" s="30"/>
      <c r="K169" s="16"/>
      <c r="L169" s="16"/>
      <c r="M169" s="16"/>
      <c r="N169" s="16"/>
      <c r="Q169" s="16"/>
      <c r="R169" s="16"/>
      <c r="S169" s="30"/>
      <c r="T169" s="16"/>
      <c r="U169" s="16"/>
    </row>
    <row r="170" spans="1:21">
      <c r="A170" s="21"/>
      <c r="B170" s="16"/>
      <c r="C170" s="16"/>
      <c r="D170" s="16"/>
      <c r="E170" s="16"/>
      <c r="F170" s="30"/>
      <c r="G170" s="16"/>
      <c r="H170" s="16"/>
      <c r="I170" s="16"/>
      <c r="J170" s="30"/>
      <c r="K170" s="16"/>
      <c r="L170" s="16"/>
      <c r="M170" s="16"/>
      <c r="N170" s="16"/>
      <c r="Q170" s="16"/>
      <c r="R170" s="16"/>
      <c r="S170" s="30"/>
      <c r="T170" s="16"/>
      <c r="U170" s="16"/>
    </row>
    <row r="171" spans="1:21">
      <c r="A171" s="21"/>
      <c r="B171" s="16"/>
      <c r="C171" s="16"/>
      <c r="D171" s="16"/>
      <c r="E171" s="16"/>
      <c r="F171" s="30"/>
      <c r="G171" s="16"/>
      <c r="H171" s="16"/>
      <c r="I171" s="16"/>
      <c r="J171" s="30"/>
      <c r="K171" s="16"/>
      <c r="L171" s="16"/>
      <c r="M171" s="16"/>
      <c r="N171" s="16"/>
      <c r="Q171" s="16"/>
      <c r="R171" s="16"/>
      <c r="S171" s="30"/>
      <c r="T171" s="16"/>
      <c r="U171" s="16"/>
    </row>
    <row r="172" spans="1:21">
      <c r="A172" s="21"/>
      <c r="B172" s="16"/>
      <c r="C172" s="16"/>
      <c r="D172" s="16"/>
      <c r="E172" s="16"/>
      <c r="F172" s="30"/>
      <c r="G172" s="16"/>
      <c r="H172" s="16"/>
      <c r="I172" s="16"/>
      <c r="J172" s="30"/>
      <c r="K172" s="16"/>
      <c r="L172" s="16"/>
      <c r="M172" s="16"/>
      <c r="N172" s="16"/>
      <c r="Q172" s="16"/>
      <c r="R172" s="16"/>
      <c r="S172" s="30"/>
      <c r="T172" s="16"/>
      <c r="U172" s="16"/>
    </row>
    <row r="173" spans="1:21">
      <c r="A173" s="21"/>
      <c r="B173" s="16"/>
      <c r="C173" s="16"/>
      <c r="D173" s="16"/>
      <c r="E173" s="16"/>
      <c r="F173" s="30"/>
      <c r="G173" s="16"/>
      <c r="H173" s="16"/>
      <c r="I173" s="16"/>
      <c r="J173" s="30"/>
      <c r="K173" s="16"/>
      <c r="L173" s="16"/>
      <c r="M173" s="16"/>
      <c r="N173" s="16"/>
      <c r="Q173" s="16"/>
      <c r="R173" s="16"/>
      <c r="S173" s="30"/>
      <c r="T173" s="16"/>
      <c r="U173" s="16"/>
    </row>
    <row r="174" spans="1:21">
      <c r="A174" s="21"/>
      <c r="B174" s="16"/>
      <c r="C174" s="16"/>
      <c r="D174" s="16"/>
      <c r="E174" s="16"/>
      <c r="F174" s="30"/>
      <c r="G174" s="16"/>
      <c r="H174" s="16"/>
      <c r="I174" s="16"/>
      <c r="J174" s="30"/>
      <c r="K174" s="16"/>
      <c r="L174" s="16"/>
      <c r="M174" s="16"/>
      <c r="N174" s="16"/>
      <c r="Q174" s="16"/>
      <c r="R174" s="16"/>
      <c r="S174" s="30"/>
      <c r="T174" s="16"/>
      <c r="U174" s="16"/>
    </row>
    <row r="175" spans="1:21">
      <c r="A175" s="21"/>
      <c r="B175" s="16"/>
      <c r="C175" s="16"/>
      <c r="D175" s="16"/>
      <c r="E175" s="16"/>
      <c r="F175" s="30"/>
      <c r="G175" s="16"/>
      <c r="H175" s="16"/>
      <c r="I175" s="16"/>
      <c r="J175" s="30"/>
      <c r="K175" s="16"/>
      <c r="L175" s="16"/>
      <c r="M175" s="16"/>
      <c r="N175" s="16"/>
      <c r="Q175" s="16"/>
      <c r="R175" s="16"/>
      <c r="S175" s="30"/>
      <c r="T175" s="16"/>
      <c r="U175" s="16"/>
    </row>
    <row r="176" spans="1:21">
      <c r="A176" s="21"/>
      <c r="B176" s="16"/>
      <c r="C176" s="16"/>
      <c r="D176" s="16"/>
      <c r="E176" s="16"/>
      <c r="F176" s="30"/>
      <c r="G176" s="16"/>
      <c r="H176" s="16"/>
      <c r="I176" s="16"/>
      <c r="J176" s="30"/>
      <c r="K176" s="16"/>
      <c r="L176" s="16"/>
      <c r="M176" s="16"/>
      <c r="N176" s="16"/>
      <c r="Q176" s="16"/>
      <c r="R176" s="16"/>
      <c r="S176" s="30"/>
      <c r="T176" s="16"/>
      <c r="U176" s="16"/>
    </row>
    <row r="177" spans="1:21">
      <c r="A177" s="21"/>
      <c r="B177" s="16"/>
      <c r="C177" s="16"/>
      <c r="D177" s="16"/>
      <c r="E177" s="16"/>
      <c r="F177" s="30"/>
      <c r="G177" s="16"/>
      <c r="H177" s="16"/>
      <c r="I177" s="16"/>
      <c r="J177" s="30"/>
      <c r="K177" s="16"/>
      <c r="L177" s="16"/>
      <c r="M177" s="16"/>
      <c r="N177" s="16"/>
      <c r="Q177" s="16"/>
      <c r="R177" s="16"/>
      <c r="S177" s="30"/>
      <c r="T177" s="16"/>
      <c r="U177" s="16"/>
    </row>
    <row r="178" spans="1:21">
      <c r="A178" s="21"/>
      <c r="B178" s="16"/>
      <c r="C178" s="16"/>
      <c r="D178" s="16"/>
      <c r="E178" s="16"/>
      <c r="F178" s="30"/>
      <c r="G178" s="16"/>
      <c r="H178" s="16"/>
      <c r="I178" s="16"/>
      <c r="J178" s="30"/>
      <c r="K178" s="16"/>
      <c r="L178" s="16"/>
      <c r="M178" s="16"/>
      <c r="N178" s="16"/>
      <c r="Q178" s="16"/>
      <c r="R178" s="16"/>
      <c r="S178" s="30"/>
      <c r="T178" s="16"/>
      <c r="U178" s="16"/>
    </row>
    <row r="179" spans="1:21">
      <c r="A179" s="21"/>
      <c r="B179" s="16"/>
      <c r="C179" s="16"/>
      <c r="D179" s="16"/>
      <c r="E179" s="16"/>
      <c r="F179" s="30"/>
      <c r="G179" s="16"/>
      <c r="H179" s="16"/>
      <c r="I179" s="16"/>
      <c r="J179" s="30"/>
      <c r="K179" s="16"/>
      <c r="L179" s="16"/>
      <c r="M179" s="16"/>
      <c r="N179" s="16"/>
      <c r="Q179" s="16"/>
      <c r="R179" s="16"/>
      <c r="S179" s="30"/>
      <c r="T179" s="16"/>
      <c r="U179" s="16"/>
    </row>
    <row r="180" spans="1:21">
      <c r="A180" s="21"/>
      <c r="B180" s="16"/>
      <c r="C180" s="16"/>
      <c r="D180" s="16"/>
      <c r="E180" s="16"/>
      <c r="F180" s="30"/>
      <c r="G180" s="16"/>
      <c r="H180" s="16"/>
      <c r="I180" s="16"/>
      <c r="J180" s="30"/>
      <c r="K180" s="16"/>
      <c r="L180" s="16"/>
      <c r="M180" s="16"/>
      <c r="N180" s="16"/>
      <c r="Q180" s="16"/>
      <c r="R180" s="16"/>
      <c r="S180" s="30"/>
      <c r="T180" s="16"/>
      <c r="U180" s="16"/>
    </row>
    <row r="181" spans="1:21">
      <c r="A181" s="21"/>
      <c r="B181" s="16"/>
      <c r="C181" s="16"/>
      <c r="D181" s="16"/>
      <c r="E181" s="16"/>
      <c r="F181" s="30"/>
      <c r="G181" s="16"/>
      <c r="H181" s="16"/>
      <c r="I181" s="16"/>
      <c r="J181" s="30"/>
      <c r="K181" s="16"/>
      <c r="L181" s="16"/>
      <c r="M181" s="16"/>
      <c r="N181" s="16"/>
      <c r="Q181" s="16"/>
      <c r="R181" s="16"/>
      <c r="S181" s="30"/>
      <c r="T181" s="16"/>
      <c r="U181" s="16"/>
    </row>
    <row r="182" spans="1:21">
      <c r="A182" s="21"/>
      <c r="B182" s="16"/>
      <c r="C182" s="16"/>
      <c r="D182" s="16"/>
      <c r="E182" s="16"/>
      <c r="F182" s="30"/>
      <c r="G182" s="16"/>
      <c r="H182" s="16"/>
      <c r="I182" s="16"/>
      <c r="J182" s="30"/>
      <c r="K182" s="16"/>
      <c r="L182" s="16"/>
      <c r="M182" s="16"/>
      <c r="N182" s="16"/>
      <c r="Q182" s="16"/>
      <c r="R182" s="16"/>
      <c r="S182" s="30"/>
      <c r="T182" s="16"/>
      <c r="U182" s="16"/>
    </row>
    <row r="183" spans="1:21">
      <c r="A183" s="21"/>
      <c r="B183" s="16"/>
      <c r="C183" s="16"/>
      <c r="D183" s="16"/>
      <c r="E183" s="16"/>
      <c r="F183" s="30"/>
      <c r="G183" s="16"/>
      <c r="H183" s="16"/>
      <c r="I183" s="16"/>
      <c r="J183" s="30"/>
      <c r="K183" s="16"/>
      <c r="L183" s="16"/>
      <c r="M183" s="16"/>
      <c r="N183" s="16"/>
      <c r="Q183" s="16"/>
      <c r="R183" s="16"/>
      <c r="S183" s="30"/>
      <c r="T183" s="16"/>
      <c r="U183" s="16"/>
    </row>
    <row r="184" spans="1:21">
      <c r="A184" s="21"/>
      <c r="B184" s="16"/>
      <c r="C184" s="16"/>
      <c r="D184" s="16"/>
      <c r="E184" s="16"/>
      <c r="F184" s="30"/>
      <c r="G184" s="16"/>
      <c r="H184" s="16"/>
      <c r="I184" s="16"/>
      <c r="J184" s="30"/>
      <c r="K184" s="16"/>
      <c r="L184" s="16"/>
      <c r="M184" s="16"/>
      <c r="N184" s="16"/>
      <c r="Q184" s="16"/>
      <c r="R184" s="16"/>
      <c r="S184" s="30"/>
      <c r="T184" s="16"/>
      <c r="U184" s="16"/>
    </row>
    <row r="185" spans="1:21">
      <c r="A185" s="21"/>
      <c r="B185" s="16"/>
      <c r="C185" s="16"/>
      <c r="D185" s="16"/>
      <c r="E185" s="16"/>
      <c r="F185" s="30"/>
      <c r="G185" s="16"/>
      <c r="H185" s="16"/>
      <c r="I185" s="16"/>
      <c r="J185" s="30"/>
      <c r="K185" s="16"/>
      <c r="L185" s="16"/>
      <c r="M185" s="16"/>
      <c r="N185" s="16"/>
      <c r="Q185" s="16"/>
      <c r="R185" s="16"/>
      <c r="S185" s="30"/>
      <c r="T185" s="16"/>
      <c r="U185" s="16"/>
    </row>
    <row r="186" spans="1:21">
      <c r="A186" s="21"/>
      <c r="B186" s="16"/>
      <c r="C186" s="16"/>
      <c r="D186" s="16"/>
      <c r="E186" s="16"/>
      <c r="F186" s="30"/>
      <c r="G186" s="16"/>
      <c r="H186" s="16"/>
      <c r="I186" s="16"/>
      <c r="J186" s="30"/>
      <c r="K186" s="16"/>
      <c r="L186" s="16"/>
      <c r="M186" s="16"/>
      <c r="N186" s="16"/>
      <c r="Q186" s="16"/>
      <c r="R186" s="16"/>
      <c r="S186" s="30"/>
      <c r="T186" s="16"/>
      <c r="U186" s="16"/>
    </row>
    <row r="187" spans="1:21">
      <c r="A187" s="21"/>
      <c r="B187" s="16"/>
      <c r="C187" s="16"/>
      <c r="D187" s="16"/>
      <c r="E187" s="16"/>
      <c r="F187" s="30"/>
      <c r="G187" s="16"/>
      <c r="H187" s="16"/>
      <c r="I187" s="16"/>
      <c r="J187" s="30"/>
      <c r="K187" s="16"/>
      <c r="L187" s="16"/>
      <c r="M187" s="16"/>
      <c r="N187" s="16"/>
      <c r="Q187" s="16"/>
      <c r="R187" s="16"/>
      <c r="S187" s="30"/>
      <c r="T187" s="16"/>
      <c r="U187" s="16"/>
    </row>
    <row r="188" spans="1:21">
      <c r="A188" s="21"/>
      <c r="B188" s="16"/>
      <c r="C188" s="16"/>
      <c r="D188" s="16"/>
      <c r="E188" s="16"/>
      <c r="F188" s="30"/>
      <c r="G188" s="16"/>
      <c r="H188" s="16"/>
      <c r="I188" s="16"/>
      <c r="J188" s="30"/>
      <c r="K188" s="16"/>
      <c r="L188" s="16"/>
      <c r="M188" s="16"/>
      <c r="N188" s="16"/>
      <c r="Q188" s="16"/>
      <c r="R188" s="16"/>
      <c r="S188" s="30"/>
      <c r="T188" s="16"/>
      <c r="U188" s="16"/>
    </row>
    <row r="189" spans="1:21">
      <c r="A189" s="21"/>
      <c r="B189" s="16"/>
      <c r="C189" s="16"/>
      <c r="D189" s="16"/>
      <c r="E189" s="16"/>
      <c r="F189" s="30"/>
      <c r="G189" s="16"/>
      <c r="H189" s="16"/>
      <c r="I189" s="16"/>
      <c r="J189" s="30"/>
      <c r="K189" s="16"/>
      <c r="L189" s="16"/>
      <c r="M189" s="16"/>
      <c r="N189" s="16"/>
      <c r="Q189" s="16"/>
      <c r="R189" s="16"/>
      <c r="S189" s="30"/>
      <c r="T189" s="16"/>
      <c r="U189" s="16"/>
    </row>
    <row r="190" spans="1:21">
      <c r="A190" s="21"/>
      <c r="B190" s="16"/>
      <c r="C190" s="16"/>
      <c r="D190" s="16"/>
      <c r="E190" s="16"/>
      <c r="F190" s="30"/>
      <c r="G190" s="16"/>
      <c r="H190" s="16"/>
      <c r="I190" s="16"/>
      <c r="J190" s="30"/>
      <c r="K190" s="16"/>
      <c r="L190" s="16"/>
      <c r="M190" s="16"/>
      <c r="N190" s="16"/>
      <c r="Q190" s="16"/>
      <c r="R190" s="16"/>
      <c r="S190" s="30"/>
      <c r="T190" s="16"/>
      <c r="U190" s="16"/>
    </row>
    <row r="191" spans="1:21">
      <c r="A191" s="21"/>
      <c r="B191" s="16"/>
      <c r="C191" s="16"/>
      <c r="D191" s="16"/>
      <c r="E191" s="16"/>
      <c r="F191" s="30"/>
      <c r="G191" s="16"/>
      <c r="H191" s="16"/>
      <c r="I191" s="16"/>
      <c r="J191" s="30"/>
      <c r="K191" s="16"/>
      <c r="L191" s="16"/>
      <c r="M191" s="16"/>
      <c r="N191" s="16"/>
      <c r="Q191" s="16"/>
      <c r="R191" s="16"/>
      <c r="S191" s="30"/>
      <c r="T191" s="16"/>
      <c r="U191" s="16"/>
    </row>
    <row r="192" spans="1:21">
      <c r="A192" s="21"/>
      <c r="B192" s="16"/>
      <c r="C192" s="16"/>
      <c r="D192" s="16"/>
      <c r="E192" s="16"/>
      <c r="F192" s="30"/>
      <c r="G192" s="16"/>
      <c r="H192" s="16"/>
      <c r="I192" s="16"/>
      <c r="J192" s="30"/>
      <c r="K192" s="16"/>
      <c r="L192" s="16"/>
      <c r="M192" s="16"/>
      <c r="N192" s="16"/>
      <c r="Q192" s="16"/>
      <c r="R192" s="16"/>
      <c r="S192" s="30"/>
      <c r="T192" s="16"/>
      <c r="U192" s="16"/>
    </row>
    <row r="193" spans="1:21">
      <c r="A193" s="21"/>
      <c r="B193" s="16"/>
      <c r="C193" s="16"/>
      <c r="D193" s="16"/>
      <c r="E193" s="16"/>
      <c r="F193" s="30"/>
      <c r="G193" s="16"/>
      <c r="H193" s="16"/>
      <c r="I193" s="16"/>
      <c r="J193" s="30"/>
      <c r="K193" s="16"/>
      <c r="L193" s="16"/>
      <c r="M193" s="16"/>
      <c r="N193" s="16"/>
      <c r="Q193" s="16"/>
      <c r="R193" s="16"/>
      <c r="S193" s="30"/>
      <c r="T193" s="16"/>
      <c r="U193" s="16"/>
    </row>
    <row r="194" spans="1:21">
      <c r="A194" s="21"/>
      <c r="B194" s="16"/>
      <c r="C194" s="16"/>
      <c r="D194" s="16"/>
      <c r="E194" s="16"/>
      <c r="F194" s="30"/>
      <c r="G194" s="16"/>
      <c r="H194" s="16"/>
      <c r="I194" s="16"/>
      <c r="J194" s="30"/>
      <c r="K194" s="16"/>
      <c r="L194" s="16"/>
      <c r="M194" s="16"/>
      <c r="N194" s="16"/>
      <c r="Q194" s="16"/>
      <c r="R194" s="16"/>
      <c r="S194" s="30"/>
      <c r="T194" s="16"/>
      <c r="U194" s="16"/>
    </row>
    <row r="195" spans="1:21">
      <c r="A195" s="21"/>
      <c r="B195" s="16"/>
      <c r="C195" s="16"/>
      <c r="D195" s="16"/>
      <c r="E195" s="16"/>
      <c r="F195" s="30"/>
      <c r="G195" s="16"/>
      <c r="H195" s="16"/>
      <c r="I195" s="16"/>
      <c r="J195" s="30"/>
      <c r="K195" s="16"/>
      <c r="L195" s="16"/>
      <c r="M195" s="16"/>
      <c r="N195" s="16"/>
      <c r="Q195" s="16"/>
      <c r="R195" s="16"/>
      <c r="S195" s="30"/>
      <c r="T195" s="16"/>
      <c r="U195" s="16"/>
    </row>
    <row r="196" spans="1:21">
      <c r="A196" s="21"/>
      <c r="B196" s="16"/>
      <c r="C196" s="16"/>
      <c r="D196" s="16"/>
      <c r="E196" s="16"/>
      <c r="F196" s="30"/>
      <c r="G196" s="16"/>
      <c r="H196" s="16"/>
      <c r="I196" s="16"/>
      <c r="J196" s="30"/>
      <c r="K196" s="16"/>
      <c r="L196" s="16"/>
      <c r="M196" s="16"/>
      <c r="N196" s="16"/>
      <c r="Q196" s="16"/>
      <c r="R196" s="16"/>
      <c r="S196" s="30"/>
      <c r="T196" s="16"/>
      <c r="U196" s="16"/>
    </row>
    <row r="197" spans="1:21">
      <c r="A197" s="21"/>
      <c r="B197" s="16"/>
      <c r="C197" s="16"/>
      <c r="D197" s="16"/>
      <c r="E197" s="16"/>
      <c r="F197" s="30"/>
      <c r="G197" s="16"/>
      <c r="H197" s="16"/>
      <c r="I197" s="16"/>
      <c r="J197" s="30"/>
      <c r="K197" s="16"/>
      <c r="L197" s="16"/>
      <c r="M197" s="16"/>
      <c r="N197" s="16"/>
      <c r="Q197" s="16"/>
      <c r="R197" s="16"/>
      <c r="S197" s="30"/>
      <c r="T197" s="16"/>
      <c r="U197" s="16"/>
    </row>
    <row r="198" spans="1:21">
      <c r="A198" s="21"/>
      <c r="B198" s="16"/>
      <c r="C198" s="16"/>
      <c r="D198" s="16"/>
      <c r="E198" s="16"/>
      <c r="F198" s="30"/>
      <c r="G198" s="16"/>
      <c r="H198" s="16"/>
      <c r="I198" s="16"/>
      <c r="J198" s="30"/>
      <c r="K198" s="16"/>
      <c r="L198" s="16"/>
      <c r="M198" s="16"/>
      <c r="N198" s="16"/>
      <c r="Q198" s="16"/>
      <c r="R198" s="16"/>
      <c r="S198" s="30"/>
      <c r="T198" s="16"/>
      <c r="U198" s="16"/>
    </row>
    <row r="199" spans="1:21">
      <c r="A199" s="21"/>
      <c r="B199" s="16"/>
      <c r="C199" s="16"/>
      <c r="D199" s="16"/>
      <c r="E199" s="16"/>
      <c r="F199" s="30"/>
      <c r="G199" s="16"/>
      <c r="H199" s="16"/>
      <c r="I199" s="16"/>
      <c r="J199" s="30"/>
      <c r="K199" s="16"/>
      <c r="L199" s="16"/>
      <c r="M199" s="16"/>
      <c r="N199" s="16"/>
      <c r="Q199" s="16"/>
      <c r="R199" s="16"/>
      <c r="S199" s="30"/>
      <c r="T199" s="16"/>
      <c r="U199" s="16"/>
    </row>
    <row r="200" spans="1:21">
      <c r="A200" s="21"/>
      <c r="B200" s="16"/>
      <c r="C200" s="16"/>
      <c r="D200" s="16"/>
      <c r="E200" s="16"/>
      <c r="F200" s="30"/>
      <c r="G200" s="16"/>
      <c r="H200" s="16"/>
      <c r="I200" s="16"/>
      <c r="J200" s="30"/>
      <c r="K200" s="16"/>
      <c r="L200" s="16"/>
      <c r="M200" s="16"/>
      <c r="N200" s="16"/>
      <c r="Q200" s="16"/>
      <c r="R200" s="16"/>
      <c r="S200" s="30"/>
      <c r="T200" s="16"/>
      <c r="U200" s="16"/>
    </row>
    <row r="201" spans="1:21">
      <c r="A201" s="21"/>
      <c r="B201" s="16"/>
      <c r="C201" s="16"/>
      <c r="D201" s="16"/>
      <c r="E201" s="16"/>
      <c r="F201" s="30"/>
      <c r="G201" s="16"/>
      <c r="H201" s="16"/>
      <c r="I201" s="16"/>
      <c r="J201" s="30"/>
      <c r="K201" s="16"/>
      <c r="L201" s="16"/>
      <c r="M201" s="16"/>
      <c r="N201" s="16"/>
      <c r="Q201" s="16"/>
      <c r="R201" s="16"/>
      <c r="S201" s="30"/>
      <c r="T201" s="16"/>
      <c r="U201" s="16"/>
    </row>
    <row r="202" spans="1:21">
      <c r="A202" s="21"/>
      <c r="B202" s="16"/>
      <c r="C202" s="16"/>
      <c r="D202" s="16"/>
      <c r="E202" s="16"/>
      <c r="F202" s="30"/>
      <c r="G202" s="16"/>
      <c r="H202" s="16"/>
      <c r="I202" s="16"/>
      <c r="J202" s="30"/>
      <c r="K202" s="16"/>
      <c r="L202" s="16"/>
      <c r="M202" s="16"/>
      <c r="N202" s="16"/>
      <c r="Q202" s="16"/>
      <c r="R202" s="16"/>
      <c r="S202" s="30"/>
      <c r="T202" s="16"/>
      <c r="U202" s="16"/>
    </row>
    <row r="203" spans="1:21">
      <c r="A203" s="21"/>
      <c r="B203" s="16"/>
      <c r="C203" s="16"/>
      <c r="D203" s="16"/>
      <c r="E203" s="16"/>
      <c r="F203" s="30"/>
      <c r="G203" s="16"/>
      <c r="H203" s="16"/>
      <c r="I203" s="16"/>
      <c r="J203" s="30"/>
      <c r="K203" s="16"/>
      <c r="L203" s="16"/>
      <c r="M203" s="16"/>
      <c r="N203" s="16"/>
      <c r="Q203" s="16"/>
      <c r="R203" s="16"/>
      <c r="S203" s="30"/>
      <c r="T203" s="16"/>
      <c r="U203" s="16"/>
    </row>
    <row r="204" spans="1:21">
      <c r="A204" s="21"/>
      <c r="B204" s="16"/>
      <c r="C204" s="16"/>
      <c r="D204" s="16"/>
      <c r="E204" s="16"/>
      <c r="F204" s="30"/>
      <c r="G204" s="16"/>
      <c r="H204" s="16"/>
      <c r="I204" s="16"/>
      <c r="J204" s="30"/>
      <c r="K204" s="16"/>
      <c r="L204" s="16"/>
      <c r="M204" s="16"/>
      <c r="N204" s="16"/>
      <c r="Q204" s="16"/>
      <c r="R204" s="16"/>
      <c r="S204" s="30"/>
      <c r="T204" s="16"/>
      <c r="U204" s="16"/>
    </row>
    <row r="205" spans="1:21">
      <c r="A205" s="21"/>
      <c r="B205" s="16"/>
      <c r="C205" s="16"/>
      <c r="D205" s="16"/>
      <c r="E205" s="16"/>
      <c r="F205" s="30"/>
      <c r="G205" s="16"/>
      <c r="H205" s="16"/>
      <c r="I205" s="16"/>
      <c r="J205" s="30"/>
      <c r="K205" s="16"/>
      <c r="L205" s="16"/>
      <c r="M205" s="16"/>
      <c r="N205" s="16"/>
      <c r="Q205" s="16"/>
      <c r="R205" s="16"/>
      <c r="S205" s="30"/>
      <c r="T205" s="16"/>
      <c r="U205" s="16"/>
    </row>
    <row r="206" spans="1:21">
      <c r="A206" s="21"/>
      <c r="B206" s="16"/>
      <c r="C206" s="16"/>
      <c r="D206" s="16"/>
      <c r="E206" s="16"/>
      <c r="F206" s="30"/>
      <c r="G206" s="16"/>
      <c r="H206" s="16"/>
      <c r="I206" s="16"/>
      <c r="J206" s="30"/>
      <c r="K206" s="16"/>
      <c r="L206" s="16"/>
      <c r="M206" s="16"/>
      <c r="N206" s="16"/>
      <c r="Q206" s="16"/>
      <c r="R206" s="16"/>
      <c r="S206" s="30"/>
      <c r="T206" s="16"/>
      <c r="U206" s="16"/>
    </row>
    <row r="207" spans="1:21">
      <c r="A207" s="21"/>
      <c r="B207" s="16"/>
      <c r="C207" s="16"/>
      <c r="D207" s="16"/>
      <c r="E207" s="16"/>
      <c r="F207" s="30"/>
      <c r="G207" s="16"/>
      <c r="H207" s="16"/>
      <c r="I207" s="16"/>
      <c r="J207" s="30"/>
      <c r="K207" s="16"/>
      <c r="L207" s="16"/>
      <c r="M207" s="16"/>
      <c r="N207" s="16"/>
      <c r="Q207" s="16"/>
      <c r="R207" s="16"/>
      <c r="S207" s="30"/>
      <c r="T207" s="16"/>
      <c r="U207" s="16"/>
    </row>
  </sheetData>
  <mergeCells count="301">
    <mergeCell ref="A86:A87"/>
    <mergeCell ref="G86:G87"/>
    <mergeCell ref="H86:H87"/>
    <mergeCell ref="I86:I87"/>
    <mergeCell ref="J86:J87"/>
    <mergeCell ref="K86:K87"/>
    <mergeCell ref="L86:L87"/>
    <mergeCell ref="M86:M87"/>
    <mergeCell ref="N86:N87"/>
    <mergeCell ref="C86:C87"/>
    <mergeCell ref="D86:D87"/>
    <mergeCell ref="E86:E87"/>
    <mergeCell ref="F86:F87"/>
    <mergeCell ref="M58:M60"/>
    <mergeCell ref="N58:N60"/>
    <mergeCell ref="C58:C60"/>
    <mergeCell ref="D58:D60"/>
    <mergeCell ref="E58:E60"/>
    <mergeCell ref="F58:F60"/>
    <mergeCell ref="G58:G60"/>
    <mergeCell ref="H58:H60"/>
    <mergeCell ref="I58:I60"/>
    <mergeCell ref="M83:M85"/>
    <mergeCell ref="N83:N85"/>
    <mergeCell ref="N65:N66"/>
    <mergeCell ref="H81:H82"/>
    <mergeCell ref="I81:I82"/>
    <mergeCell ref="J81:J82"/>
    <mergeCell ref="K81:K82"/>
    <mergeCell ref="L81:L82"/>
    <mergeCell ref="M81:M82"/>
    <mergeCell ref="N81:N82"/>
    <mergeCell ref="A58:A60"/>
    <mergeCell ref="B58:B60"/>
    <mergeCell ref="J58:J60"/>
    <mergeCell ref="K58:K60"/>
    <mergeCell ref="L58:L60"/>
    <mergeCell ref="A83:A85"/>
    <mergeCell ref="B83:B85"/>
    <mergeCell ref="F83:F85"/>
    <mergeCell ref="G83:G85"/>
    <mergeCell ref="H83:H85"/>
    <mergeCell ref="C83:C85"/>
    <mergeCell ref="D83:D85"/>
    <mergeCell ref="E83:E85"/>
    <mergeCell ref="C81:C82"/>
    <mergeCell ref="D81:D82"/>
    <mergeCell ref="E81:E82"/>
    <mergeCell ref="I83:I85"/>
    <mergeCell ref="J83:J85"/>
    <mergeCell ref="K83:K85"/>
    <mergeCell ref="L83:L85"/>
    <mergeCell ref="A81:A82"/>
    <mergeCell ref="B81:B82"/>
    <mergeCell ref="F81:F82"/>
    <mergeCell ref="G81:G82"/>
    <mergeCell ref="M61:M62"/>
    <mergeCell ref="N61:N62"/>
    <mergeCell ref="A65:A66"/>
    <mergeCell ref="B65:B66"/>
    <mergeCell ref="C65:C66"/>
    <mergeCell ref="D65:D66"/>
    <mergeCell ref="E65:E66"/>
    <mergeCell ref="H65:H66"/>
    <mergeCell ref="F65:F66"/>
    <mergeCell ref="G65:G66"/>
    <mergeCell ref="I65:I66"/>
    <mergeCell ref="J65:J66"/>
    <mergeCell ref="K65:K66"/>
    <mergeCell ref="L65:L66"/>
    <mergeCell ref="M65:M66"/>
    <mergeCell ref="L63:L64"/>
    <mergeCell ref="M63:M64"/>
    <mergeCell ref="N63:N64"/>
    <mergeCell ref="B61:B62"/>
    <mergeCell ref="A61:A62"/>
    <mergeCell ref="C61:C62"/>
    <mergeCell ref="D61:D62"/>
    <mergeCell ref="E61:E62"/>
    <mergeCell ref="F61:F62"/>
    <mergeCell ref="H61:H62"/>
    <mergeCell ref="I61:I62"/>
    <mergeCell ref="J61:J62"/>
    <mergeCell ref="K61:K62"/>
    <mergeCell ref="L61:L62"/>
    <mergeCell ref="A63:A64"/>
    <mergeCell ref="C63:C64"/>
    <mergeCell ref="D63:D64"/>
    <mergeCell ref="E63:E64"/>
    <mergeCell ref="F63:F64"/>
    <mergeCell ref="K63:K64"/>
    <mergeCell ref="B94:I94"/>
    <mergeCell ref="B95:I95"/>
    <mergeCell ref="B96:I96"/>
    <mergeCell ref="B97:I97"/>
    <mergeCell ref="I63:I64"/>
    <mergeCell ref="H63:H64"/>
    <mergeCell ref="G63:G64"/>
    <mergeCell ref="B63:B64"/>
    <mergeCell ref="J63:J64"/>
    <mergeCell ref="B92:I92"/>
    <mergeCell ref="B93:I93"/>
    <mergeCell ref="D70:D73"/>
    <mergeCell ref="E70:E73"/>
    <mergeCell ref="F70:F73"/>
    <mergeCell ref="C74:C80"/>
    <mergeCell ref="D74:D80"/>
    <mergeCell ref="E74:E80"/>
    <mergeCell ref="F74:F80"/>
    <mergeCell ref="B86:B87"/>
    <mergeCell ref="C67:C69"/>
    <mergeCell ref="D67:D69"/>
    <mergeCell ref="E67:E69"/>
    <mergeCell ref="F67:F69"/>
    <mergeCell ref="F45:F48"/>
    <mergeCell ref="G45:G48"/>
    <mergeCell ref="C49:C52"/>
    <mergeCell ref="D49:D52"/>
    <mergeCell ref="E49:E52"/>
    <mergeCell ref="F49:F52"/>
    <mergeCell ref="G61:G62"/>
    <mergeCell ref="F23:F28"/>
    <mergeCell ref="G23:G28"/>
    <mergeCell ref="C29:C34"/>
    <mergeCell ref="D29:D34"/>
    <mergeCell ref="E29:E34"/>
    <mergeCell ref="F29:F34"/>
    <mergeCell ref="G29:G34"/>
    <mergeCell ref="D53:D57"/>
    <mergeCell ref="E53:E57"/>
    <mergeCell ref="F53:F57"/>
    <mergeCell ref="K74:K80"/>
    <mergeCell ref="L74:L80"/>
    <mergeCell ref="I49:I52"/>
    <mergeCell ref="J49:J52"/>
    <mergeCell ref="K41:K44"/>
    <mergeCell ref="L41:L44"/>
    <mergeCell ref="K29:K34"/>
    <mergeCell ref="L29:L34"/>
    <mergeCell ref="K16:K22"/>
    <mergeCell ref="L16:L22"/>
    <mergeCell ref="M74:M80"/>
    <mergeCell ref="N74:N80"/>
    <mergeCell ref="G74:G80"/>
    <mergeCell ref="A74:A80"/>
    <mergeCell ref="B74:B80"/>
    <mergeCell ref="H74:H80"/>
    <mergeCell ref="I74:I80"/>
    <mergeCell ref="J74:J80"/>
    <mergeCell ref="K67:K69"/>
    <mergeCell ref="L67:L69"/>
    <mergeCell ref="M67:M69"/>
    <mergeCell ref="N67:N69"/>
    <mergeCell ref="A70:A73"/>
    <mergeCell ref="B70:B73"/>
    <mergeCell ref="H70:H73"/>
    <mergeCell ref="I70:I73"/>
    <mergeCell ref="J70:J73"/>
    <mergeCell ref="K70:K73"/>
    <mergeCell ref="L70:L73"/>
    <mergeCell ref="M70:M73"/>
    <mergeCell ref="N70:N73"/>
    <mergeCell ref="G70:G73"/>
    <mergeCell ref="G67:G69"/>
    <mergeCell ref="C70:C73"/>
    <mergeCell ref="A67:A69"/>
    <mergeCell ref="B67:B69"/>
    <mergeCell ref="H67:H69"/>
    <mergeCell ref="I67:I69"/>
    <mergeCell ref="J67:J69"/>
    <mergeCell ref="K49:K52"/>
    <mergeCell ref="L49:L52"/>
    <mergeCell ref="M49:M52"/>
    <mergeCell ref="N49:N52"/>
    <mergeCell ref="A53:A57"/>
    <mergeCell ref="B53:B57"/>
    <mergeCell ref="H53:H57"/>
    <mergeCell ref="I53:I57"/>
    <mergeCell ref="J53:J57"/>
    <mergeCell ref="K53:K57"/>
    <mergeCell ref="L53:L57"/>
    <mergeCell ref="M53:M57"/>
    <mergeCell ref="N53:N57"/>
    <mergeCell ref="G53:G57"/>
    <mergeCell ref="G49:G52"/>
    <mergeCell ref="C53:C57"/>
    <mergeCell ref="A49:A52"/>
    <mergeCell ref="B49:B52"/>
    <mergeCell ref="H49:H52"/>
    <mergeCell ref="M41:M44"/>
    <mergeCell ref="N41:N44"/>
    <mergeCell ref="A45:A48"/>
    <mergeCell ref="B45:B48"/>
    <mergeCell ref="H45:H48"/>
    <mergeCell ref="I45:I48"/>
    <mergeCell ref="J45:J48"/>
    <mergeCell ref="K45:K48"/>
    <mergeCell ref="L45:L48"/>
    <mergeCell ref="M45:M48"/>
    <mergeCell ref="N45:N48"/>
    <mergeCell ref="C45:C48"/>
    <mergeCell ref="D45:D48"/>
    <mergeCell ref="E45:E48"/>
    <mergeCell ref="A41:A44"/>
    <mergeCell ref="B41:B44"/>
    <mergeCell ref="H41:H44"/>
    <mergeCell ref="I41:I44"/>
    <mergeCell ref="J41:J44"/>
    <mergeCell ref="C41:C44"/>
    <mergeCell ref="D41:D44"/>
    <mergeCell ref="E41:E44"/>
    <mergeCell ref="F41:F44"/>
    <mergeCell ref="G41:G44"/>
    <mergeCell ref="M29:M34"/>
    <mergeCell ref="N29:N34"/>
    <mergeCell ref="A35:A40"/>
    <mergeCell ref="B35:B40"/>
    <mergeCell ref="H35:H40"/>
    <mergeCell ref="I35:I40"/>
    <mergeCell ref="J35:J40"/>
    <mergeCell ref="K35:K40"/>
    <mergeCell ref="L35:L40"/>
    <mergeCell ref="M35:M40"/>
    <mergeCell ref="N35:N40"/>
    <mergeCell ref="C35:C40"/>
    <mergeCell ref="D35:D40"/>
    <mergeCell ref="E35:E40"/>
    <mergeCell ref="A29:A34"/>
    <mergeCell ref="B29:B34"/>
    <mergeCell ref="H29:H34"/>
    <mergeCell ref="I29:I34"/>
    <mergeCell ref="J29:J34"/>
    <mergeCell ref="F35:F40"/>
    <mergeCell ref="G35:G40"/>
    <mergeCell ref="M16:M22"/>
    <mergeCell ref="N16:N22"/>
    <mergeCell ref="A23:A28"/>
    <mergeCell ref="B23:B28"/>
    <mergeCell ref="H23:H28"/>
    <mergeCell ref="I23:I28"/>
    <mergeCell ref="J23:J28"/>
    <mergeCell ref="K23:K28"/>
    <mergeCell ref="L23:L28"/>
    <mergeCell ref="M23:M28"/>
    <mergeCell ref="N23:N28"/>
    <mergeCell ref="C23:C28"/>
    <mergeCell ref="D23:D28"/>
    <mergeCell ref="E23:E28"/>
    <mergeCell ref="A16:A22"/>
    <mergeCell ref="B16:B22"/>
    <mergeCell ref="H16:H22"/>
    <mergeCell ref="I16:I22"/>
    <mergeCell ref="J16:J22"/>
    <mergeCell ref="C16:C22"/>
    <mergeCell ref="D16:D22"/>
    <mergeCell ref="E16:E22"/>
    <mergeCell ref="F16:F22"/>
    <mergeCell ref="G16:G22"/>
    <mergeCell ref="A10:A15"/>
    <mergeCell ref="B10:B15"/>
    <mergeCell ref="J10:J15"/>
    <mergeCell ref="K10:K15"/>
    <mergeCell ref="L10:L15"/>
    <mergeCell ref="M10:M15"/>
    <mergeCell ref="N10:N15"/>
    <mergeCell ref="H10:H15"/>
    <mergeCell ref="I10:I15"/>
    <mergeCell ref="C10:C15"/>
    <mergeCell ref="D10:D15"/>
    <mergeCell ref="E10:E15"/>
    <mergeCell ref="F10:F15"/>
    <mergeCell ref="G10:G15"/>
    <mergeCell ref="W2:AB2"/>
    <mergeCell ref="T1:AB1"/>
    <mergeCell ref="O2:S2"/>
    <mergeCell ref="K1:S1"/>
    <mergeCell ref="K2:K3"/>
    <mergeCell ref="L2:L3"/>
    <mergeCell ref="M2:M3"/>
    <mergeCell ref="N2:N3"/>
    <mergeCell ref="K4:K9"/>
    <mergeCell ref="L4:L9"/>
    <mergeCell ref="M4:M9"/>
    <mergeCell ref="N4:N9"/>
    <mergeCell ref="A1:B1"/>
    <mergeCell ref="F2:J2"/>
    <mergeCell ref="C1:J1"/>
    <mergeCell ref="B2:B3"/>
    <mergeCell ref="A2:A3"/>
    <mergeCell ref="C2:E2"/>
    <mergeCell ref="D4:D9"/>
    <mergeCell ref="E4:E9"/>
    <mergeCell ref="T2:V2"/>
    <mergeCell ref="F4:F9"/>
    <mergeCell ref="G4:G9"/>
    <mergeCell ref="H4:H9"/>
    <mergeCell ref="I4:I9"/>
    <mergeCell ref="J4:J9"/>
    <mergeCell ref="A4:A9"/>
    <mergeCell ref="B4:B9"/>
    <mergeCell ref="C4:C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6A85E-8028-414F-844D-C465BDB15FED}">
  <dimension ref="A1:R137"/>
  <sheetViews>
    <sheetView topLeftCell="B1" zoomScale="90" zoomScaleNormal="90" workbookViewId="0">
      <pane xSplit="4" ySplit="2" topLeftCell="F3" activePane="bottomRight" state="frozen"/>
      <selection pane="bottomRight" activeCell="D4" sqref="D4"/>
      <selection pane="bottomLeft" activeCell="B3" sqref="B3"/>
      <selection pane="topRight" activeCell="D1" sqref="D1"/>
    </sheetView>
  </sheetViews>
  <sheetFormatPr defaultRowHeight="15.6"/>
  <cols>
    <col min="1" max="1" width="8.625" style="10"/>
    <col min="2" max="2" width="5.625" style="10" customWidth="1"/>
    <col min="3" max="3" width="26.625" customWidth="1"/>
    <col min="4" max="4" width="7.625" style="42" customWidth="1"/>
    <col min="5" max="5" width="88.125" style="42" bestFit="1" customWidth="1"/>
    <col min="6" max="8" width="13.875" customWidth="1"/>
    <col min="9" max="15" width="13.5" customWidth="1"/>
    <col min="16" max="18" width="13.25" style="16" customWidth="1"/>
  </cols>
  <sheetData>
    <row r="1" spans="1:15" ht="15.95" thickBot="1">
      <c r="A1" s="199" t="s">
        <v>236</v>
      </c>
      <c r="B1" s="88" t="s">
        <v>237</v>
      </c>
      <c r="C1" s="200" t="s">
        <v>238</v>
      </c>
      <c r="D1" s="137" t="s">
        <v>239</v>
      </c>
      <c r="E1" s="201" t="s">
        <v>240</v>
      </c>
      <c r="F1" s="183" t="s">
        <v>241</v>
      </c>
      <c r="G1" s="181"/>
      <c r="H1" s="184"/>
      <c r="I1" s="181" t="s">
        <v>242</v>
      </c>
      <c r="J1" s="181"/>
      <c r="K1" s="181"/>
      <c r="L1" s="181"/>
      <c r="M1" s="181"/>
      <c r="N1" s="181"/>
      <c r="O1" s="182"/>
    </row>
    <row r="2" spans="1:15">
      <c r="A2" s="199"/>
      <c r="B2" s="88"/>
      <c r="C2" s="200"/>
      <c r="D2" s="138"/>
      <c r="E2" s="97"/>
      <c r="F2" s="51" t="s">
        <v>243</v>
      </c>
      <c r="G2" s="52" t="s">
        <v>244</v>
      </c>
      <c r="H2" s="52" t="s">
        <v>245</v>
      </c>
      <c r="I2" s="52" t="s">
        <v>246</v>
      </c>
      <c r="J2" s="52" t="s">
        <v>247</v>
      </c>
      <c r="K2" s="52" t="s">
        <v>248</v>
      </c>
      <c r="L2" s="52" t="s">
        <v>249</v>
      </c>
      <c r="M2" s="52" t="s">
        <v>250</v>
      </c>
      <c r="N2" s="52" t="s">
        <v>251</v>
      </c>
      <c r="O2" s="52" t="s">
        <v>252</v>
      </c>
    </row>
    <row r="3" spans="1:15" ht="14.25" customHeight="1">
      <c r="A3" s="185">
        <v>1</v>
      </c>
      <c r="B3" s="190">
        <v>1</v>
      </c>
      <c r="C3" s="187" t="s">
        <v>253</v>
      </c>
      <c r="D3" s="39">
        <v>1.1000000000000001</v>
      </c>
      <c r="E3" s="34" t="s">
        <v>53</v>
      </c>
      <c r="F3" s="5" t="s">
        <v>254</v>
      </c>
      <c r="G3" s="5"/>
      <c r="H3" s="5"/>
      <c r="I3" s="5" t="s">
        <v>254</v>
      </c>
      <c r="J3" s="5"/>
      <c r="K3" s="5"/>
      <c r="L3" s="5" t="s">
        <v>254</v>
      </c>
      <c r="M3" s="5"/>
      <c r="N3" s="5"/>
      <c r="O3" s="5"/>
    </row>
    <row r="4" spans="1:15" ht="14.25" customHeight="1">
      <c r="A4" s="186"/>
      <c r="B4" s="190"/>
      <c r="C4" s="187"/>
      <c r="D4" s="39">
        <v>1.2</v>
      </c>
      <c r="E4" s="35" t="s">
        <v>56</v>
      </c>
      <c r="F4" s="5" t="s">
        <v>254</v>
      </c>
      <c r="G4" s="5"/>
      <c r="H4" s="5"/>
      <c r="I4" s="5" t="s">
        <v>254</v>
      </c>
      <c r="J4" s="5"/>
      <c r="K4" s="5"/>
      <c r="L4" s="5"/>
      <c r="M4" s="5"/>
      <c r="N4" s="5"/>
      <c r="O4" s="5" t="s">
        <v>254</v>
      </c>
    </row>
    <row r="5" spans="1:15" ht="32.25" customHeight="1">
      <c r="A5" s="186"/>
      <c r="B5" s="190"/>
      <c r="C5" s="187"/>
      <c r="D5" s="39">
        <v>1.3</v>
      </c>
      <c r="E5" s="35" t="s">
        <v>57</v>
      </c>
      <c r="F5" s="5" t="s">
        <v>254</v>
      </c>
      <c r="G5" s="5"/>
      <c r="H5" s="5"/>
      <c r="I5" s="5" t="s">
        <v>254</v>
      </c>
      <c r="J5" s="5"/>
      <c r="K5" s="5"/>
      <c r="L5" s="5" t="s">
        <v>254</v>
      </c>
      <c r="M5" s="5"/>
      <c r="N5" s="5"/>
      <c r="O5" s="5"/>
    </row>
    <row r="6" spans="1:15" ht="16.5" customHeight="1">
      <c r="A6" s="186"/>
      <c r="B6" s="190"/>
      <c r="C6" s="187"/>
      <c r="D6" s="39">
        <v>1.4</v>
      </c>
      <c r="E6" s="35" t="s">
        <v>59</v>
      </c>
      <c r="F6" s="5" t="s">
        <v>254</v>
      </c>
      <c r="G6" s="5"/>
      <c r="H6" s="5"/>
      <c r="I6" s="5" t="s">
        <v>254</v>
      </c>
      <c r="J6" s="5"/>
      <c r="K6" s="5"/>
      <c r="L6" s="5"/>
      <c r="M6" s="5"/>
      <c r="N6" s="5"/>
      <c r="O6" s="5"/>
    </row>
    <row r="7" spans="1:15" ht="16.5" customHeight="1">
      <c r="A7" s="186"/>
      <c r="B7" s="190"/>
      <c r="C7" s="187"/>
      <c r="D7" s="39">
        <v>1.5</v>
      </c>
      <c r="E7" s="35" t="s">
        <v>60</v>
      </c>
      <c r="F7" s="5" t="s">
        <v>254</v>
      </c>
      <c r="G7" s="5"/>
      <c r="H7" s="5"/>
      <c r="I7" s="5" t="s">
        <v>254</v>
      </c>
      <c r="J7" s="5"/>
      <c r="K7" s="5"/>
      <c r="L7" s="5" t="s">
        <v>254</v>
      </c>
      <c r="M7" s="5"/>
      <c r="N7" s="5"/>
      <c r="O7" s="5"/>
    </row>
    <row r="8" spans="1:15">
      <c r="A8" s="186"/>
      <c r="B8" s="190"/>
      <c r="C8" s="188"/>
      <c r="D8" s="39">
        <v>1.6</v>
      </c>
      <c r="E8" s="35" t="s">
        <v>61</v>
      </c>
      <c r="F8" s="5" t="s">
        <v>254</v>
      </c>
      <c r="G8" s="5"/>
      <c r="H8" s="5"/>
      <c r="I8" s="5" t="s">
        <v>254</v>
      </c>
      <c r="J8" s="5"/>
      <c r="K8" s="5"/>
      <c r="L8" s="5"/>
      <c r="M8" s="5"/>
      <c r="N8" s="5"/>
      <c r="O8" s="5"/>
    </row>
    <row r="9" spans="1:15" ht="16.5" customHeight="1">
      <c r="A9" s="186">
        <v>2</v>
      </c>
      <c r="B9" s="190">
        <v>2</v>
      </c>
      <c r="C9" s="189" t="s">
        <v>255</v>
      </c>
      <c r="D9" s="39">
        <v>2.1</v>
      </c>
      <c r="E9" s="35" t="s">
        <v>68</v>
      </c>
      <c r="F9" s="5" t="s">
        <v>254</v>
      </c>
      <c r="G9" s="5"/>
      <c r="H9" s="5"/>
      <c r="I9" s="5" t="s">
        <v>254</v>
      </c>
      <c r="J9" s="5"/>
      <c r="K9" s="5"/>
      <c r="L9" s="5" t="s">
        <v>254</v>
      </c>
      <c r="M9" s="5"/>
      <c r="N9" s="5"/>
      <c r="O9" s="5"/>
    </row>
    <row r="10" spans="1:15">
      <c r="A10" s="186"/>
      <c r="B10" s="190"/>
      <c r="C10" s="187"/>
      <c r="D10" s="39">
        <v>2.2000000000000002</v>
      </c>
      <c r="E10" s="8" t="s">
        <v>69</v>
      </c>
      <c r="F10" s="5" t="s">
        <v>254</v>
      </c>
      <c r="G10" s="5"/>
      <c r="H10" s="5"/>
      <c r="I10" s="5" t="s">
        <v>254</v>
      </c>
      <c r="J10" s="5"/>
      <c r="K10" s="5"/>
      <c r="L10" s="5" t="s">
        <v>254</v>
      </c>
      <c r="M10" s="5"/>
      <c r="N10" s="5"/>
      <c r="O10" s="5"/>
    </row>
    <row r="11" spans="1:15" ht="16.5" customHeight="1">
      <c r="A11" s="186"/>
      <c r="B11" s="190"/>
      <c r="C11" s="187"/>
      <c r="D11" s="39">
        <v>2.2999999999999998</v>
      </c>
      <c r="E11" s="35" t="s">
        <v>70</v>
      </c>
      <c r="F11" s="5"/>
      <c r="G11" s="5" t="s">
        <v>254</v>
      </c>
      <c r="H11" s="5"/>
      <c r="I11" s="5" t="s">
        <v>254</v>
      </c>
      <c r="J11" s="5"/>
      <c r="K11" s="5"/>
      <c r="L11" s="5"/>
      <c r="M11" s="5"/>
      <c r="N11" s="5"/>
      <c r="O11" s="5" t="s">
        <v>254</v>
      </c>
    </row>
    <row r="12" spans="1:15">
      <c r="A12" s="186"/>
      <c r="B12" s="190"/>
      <c r="C12" s="187"/>
      <c r="D12" s="39">
        <v>2.4</v>
      </c>
      <c r="E12" s="8" t="s">
        <v>71</v>
      </c>
      <c r="F12" s="5"/>
      <c r="G12" s="5" t="s">
        <v>254</v>
      </c>
      <c r="H12" s="5"/>
      <c r="I12" s="5"/>
      <c r="J12" s="5" t="s">
        <v>254</v>
      </c>
      <c r="K12" s="5"/>
      <c r="L12" s="5"/>
      <c r="M12" s="5"/>
      <c r="N12" s="5"/>
      <c r="O12" s="5"/>
    </row>
    <row r="13" spans="1:15" ht="16.5" customHeight="1">
      <c r="A13" s="186"/>
      <c r="B13" s="190"/>
      <c r="C13" s="187"/>
      <c r="D13" s="39">
        <v>2.5</v>
      </c>
      <c r="E13" s="35" t="s">
        <v>72</v>
      </c>
      <c r="F13" s="5" t="s">
        <v>254</v>
      </c>
      <c r="G13" s="5"/>
      <c r="H13" s="5"/>
      <c r="I13" s="5" t="s">
        <v>254</v>
      </c>
      <c r="J13" s="5"/>
      <c r="K13" s="5"/>
      <c r="L13" s="5" t="s">
        <v>254</v>
      </c>
      <c r="M13" s="5"/>
      <c r="N13" s="5"/>
      <c r="O13" s="5"/>
    </row>
    <row r="14" spans="1:15">
      <c r="A14" s="186"/>
      <c r="B14" s="190"/>
      <c r="C14" s="188"/>
      <c r="D14" s="39">
        <v>2.6</v>
      </c>
      <c r="E14" s="35" t="s">
        <v>73</v>
      </c>
      <c r="F14" s="5"/>
      <c r="G14" s="5" t="s">
        <v>254</v>
      </c>
      <c r="H14" s="5"/>
      <c r="I14" s="5"/>
      <c r="J14" s="5"/>
      <c r="K14" s="5"/>
      <c r="L14" s="5"/>
      <c r="M14" s="5" t="s">
        <v>254</v>
      </c>
      <c r="N14" s="5" t="s">
        <v>254</v>
      </c>
      <c r="O14" s="5"/>
    </row>
    <row r="15" spans="1:15">
      <c r="A15" s="186">
        <v>3</v>
      </c>
      <c r="B15" s="190">
        <v>3</v>
      </c>
      <c r="C15" s="189" t="s">
        <v>74</v>
      </c>
      <c r="D15" s="39">
        <v>3.1</v>
      </c>
      <c r="E15" s="35" t="s">
        <v>80</v>
      </c>
      <c r="F15" s="5"/>
      <c r="G15" s="5"/>
      <c r="H15" s="5" t="s">
        <v>254</v>
      </c>
      <c r="I15" s="5" t="s">
        <v>254</v>
      </c>
      <c r="J15" s="5"/>
      <c r="K15" s="5"/>
      <c r="L15" s="5" t="s">
        <v>254</v>
      </c>
      <c r="M15" s="5"/>
      <c r="N15" s="5"/>
      <c r="O15" s="5"/>
    </row>
    <row r="16" spans="1:15">
      <c r="A16" s="186"/>
      <c r="B16" s="190"/>
      <c r="C16" s="187"/>
      <c r="D16" s="39">
        <v>3.2</v>
      </c>
      <c r="E16" s="35" t="s">
        <v>81</v>
      </c>
      <c r="F16" s="5" t="s">
        <v>254</v>
      </c>
      <c r="G16" s="5"/>
      <c r="H16" s="5" t="s">
        <v>254</v>
      </c>
      <c r="I16" s="5" t="s">
        <v>254</v>
      </c>
      <c r="J16" s="5" t="s">
        <v>254</v>
      </c>
      <c r="K16" s="5"/>
      <c r="L16" s="5" t="s">
        <v>254</v>
      </c>
      <c r="M16" s="5"/>
      <c r="N16" s="5"/>
      <c r="O16" s="5"/>
    </row>
    <row r="17" spans="1:18">
      <c r="A17" s="186"/>
      <c r="B17" s="190"/>
      <c r="C17" s="187"/>
      <c r="D17" s="39">
        <v>3.3</v>
      </c>
      <c r="E17" s="35" t="s">
        <v>82</v>
      </c>
      <c r="F17" s="5" t="s">
        <v>254</v>
      </c>
      <c r="G17" s="5"/>
      <c r="H17" s="5" t="s">
        <v>254</v>
      </c>
      <c r="I17" s="5" t="s">
        <v>254</v>
      </c>
      <c r="J17" s="5" t="s">
        <v>254</v>
      </c>
      <c r="K17" s="5"/>
      <c r="L17" s="5" t="s">
        <v>254</v>
      </c>
      <c r="M17" s="5" t="s">
        <v>254</v>
      </c>
      <c r="N17" s="5"/>
      <c r="O17" s="5"/>
    </row>
    <row r="18" spans="1:18">
      <c r="A18" s="186"/>
      <c r="B18" s="190"/>
      <c r="C18" s="187"/>
      <c r="D18" s="39">
        <v>3.4</v>
      </c>
      <c r="E18" s="35" t="s">
        <v>83</v>
      </c>
      <c r="F18" s="5" t="s">
        <v>254</v>
      </c>
      <c r="G18" s="5"/>
      <c r="H18" s="5"/>
      <c r="I18" s="5" t="s">
        <v>254</v>
      </c>
      <c r="J18" s="5"/>
      <c r="K18" s="5"/>
      <c r="L18" s="5"/>
      <c r="M18" s="5" t="s">
        <v>254</v>
      </c>
      <c r="N18" s="5"/>
      <c r="O18" s="5"/>
    </row>
    <row r="19" spans="1:18">
      <c r="A19" s="186"/>
      <c r="B19" s="190"/>
      <c r="C19" s="187"/>
      <c r="D19" s="39">
        <v>3.5</v>
      </c>
      <c r="E19" s="43" t="s">
        <v>84</v>
      </c>
      <c r="F19" s="5" t="s">
        <v>254</v>
      </c>
      <c r="G19" s="5"/>
      <c r="H19" s="5" t="s">
        <v>254</v>
      </c>
      <c r="I19" s="5" t="s">
        <v>254</v>
      </c>
      <c r="J19" s="5" t="s">
        <v>254</v>
      </c>
      <c r="K19" s="5"/>
      <c r="L19" s="5" t="s">
        <v>254</v>
      </c>
      <c r="M19" s="5" t="s">
        <v>254</v>
      </c>
      <c r="N19" s="5"/>
      <c r="O19" s="5"/>
    </row>
    <row r="20" spans="1:18" ht="15.75" customHeight="1">
      <c r="A20" s="186"/>
      <c r="B20" s="190"/>
      <c r="C20" s="187"/>
      <c r="D20" s="39">
        <v>3.6</v>
      </c>
      <c r="E20" s="43" t="s">
        <v>85</v>
      </c>
      <c r="F20" s="5" t="s">
        <v>254</v>
      </c>
      <c r="G20" s="5"/>
      <c r="H20" s="5" t="s">
        <v>254</v>
      </c>
      <c r="I20" s="5"/>
      <c r="J20" s="5"/>
      <c r="K20" s="5"/>
      <c r="L20" s="5"/>
      <c r="M20" s="5" t="s">
        <v>254</v>
      </c>
      <c r="N20" s="5" t="s">
        <v>254</v>
      </c>
      <c r="O20" s="5"/>
    </row>
    <row r="21" spans="1:18" ht="15" customHeight="1">
      <c r="A21" s="186"/>
      <c r="B21" s="190"/>
      <c r="C21" s="188"/>
      <c r="D21" s="39">
        <v>3.7</v>
      </c>
      <c r="E21" s="7" t="s">
        <v>86</v>
      </c>
      <c r="F21" s="5" t="s">
        <v>254</v>
      </c>
      <c r="G21" s="5"/>
      <c r="H21" s="5"/>
      <c r="I21" s="5" t="s">
        <v>254</v>
      </c>
      <c r="J21" s="5"/>
      <c r="K21" s="5"/>
      <c r="L21" s="5"/>
      <c r="M21" s="5"/>
      <c r="N21" s="5" t="s">
        <v>254</v>
      </c>
      <c r="O21" s="5"/>
    </row>
    <row r="22" spans="1:18" ht="15" customHeight="1">
      <c r="A22" s="191"/>
      <c r="B22" s="190">
        <v>4</v>
      </c>
      <c r="C22" s="189" t="s">
        <v>256</v>
      </c>
      <c r="D22" s="39">
        <v>4.0999999999999996</v>
      </c>
      <c r="E22" s="8" t="s">
        <v>90</v>
      </c>
      <c r="F22" s="5"/>
      <c r="G22" s="5"/>
      <c r="H22" s="5" t="s">
        <v>254</v>
      </c>
      <c r="I22" s="5" t="s">
        <v>254</v>
      </c>
      <c r="J22" s="5"/>
      <c r="K22" s="5"/>
      <c r="L22" s="5"/>
      <c r="M22" s="5"/>
      <c r="N22" s="5"/>
      <c r="O22" s="5"/>
    </row>
    <row r="23" spans="1:18">
      <c r="A23" s="192"/>
      <c r="B23" s="190"/>
      <c r="C23" s="187"/>
      <c r="D23" s="39">
        <v>4.2</v>
      </c>
      <c r="E23" s="8" t="s">
        <v>91</v>
      </c>
      <c r="F23" s="5"/>
      <c r="G23" s="5"/>
      <c r="H23" s="5" t="s">
        <v>254</v>
      </c>
      <c r="I23" s="5" t="s">
        <v>254</v>
      </c>
      <c r="J23" s="5"/>
      <c r="K23" s="5"/>
      <c r="L23" s="5"/>
      <c r="M23" s="5"/>
      <c r="N23" s="5"/>
      <c r="O23" s="5"/>
    </row>
    <row r="24" spans="1:18" s="11" customFormat="1">
      <c r="A24" s="192"/>
      <c r="B24" s="190"/>
      <c r="C24" s="187"/>
      <c r="D24" s="39">
        <v>4.3</v>
      </c>
      <c r="E24" s="8" t="s">
        <v>92</v>
      </c>
      <c r="F24" s="5" t="s">
        <v>254</v>
      </c>
      <c r="G24" s="5" t="s">
        <v>254</v>
      </c>
      <c r="H24" s="5"/>
      <c r="I24" s="5" t="s">
        <v>254</v>
      </c>
      <c r="J24" s="5"/>
      <c r="K24" s="5" t="s">
        <v>254</v>
      </c>
      <c r="L24" s="5"/>
      <c r="M24" s="5"/>
      <c r="N24" s="5"/>
      <c r="O24" s="5"/>
      <c r="P24" s="17"/>
      <c r="Q24" s="17"/>
      <c r="R24" s="17"/>
    </row>
    <row r="25" spans="1:18" s="11" customFormat="1">
      <c r="A25" s="192"/>
      <c r="B25" s="190"/>
      <c r="C25" s="187"/>
      <c r="D25" s="39">
        <v>4.4000000000000004</v>
      </c>
      <c r="E25" s="8" t="s">
        <v>93</v>
      </c>
      <c r="F25" s="5" t="s">
        <v>254</v>
      </c>
      <c r="G25" s="5"/>
      <c r="H25" s="5"/>
      <c r="I25" s="5" t="s">
        <v>254</v>
      </c>
      <c r="J25" s="5" t="s">
        <v>254</v>
      </c>
      <c r="K25" s="5"/>
      <c r="L25" s="5" t="s">
        <v>254</v>
      </c>
      <c r="M25" s="5"/>
      <c r="N25" s="5"/>
      <c r="O25" s="5"/>
      <c r="P25" s="17"/>
      <c r="Q25" s="17"/>
      <c r="R25" s="17"/>
    </row>
    <row r="26" spans="1:18" s="11" customFormat="1">
      <c r="A26" s="192"/>
      <c r="B26" s="190"/>
      <c r="C26" s="187"/>
      <c r="D26" s="39">
        <v>4.5</v>
      </c>
      <c r="E26" s="8" t="s">
        <v>94</v>
      </c>
      <c r="F26" s="5" t="s">
        <v>254</v>
      </c>
      <c r="G26" s="5"/>
      <c r="H26" s="5"/>
      <c r="I26" s="5"/>
      <c r="J26" s="5"/>
      <c r="K26" s="5"/>
      <c r="L26" s="5"/>
      <c r="M26" s="5"/>
      <c r="N26" s="5"/>
      <c r="O26" s="5"/>
      <c r="P26" s="17"/>
      <c r="Q26" s="17"/>
      <c r="R26" s="17"/>
    </row>
    <row r="27" spans="1:18" s="11" customFormat="1" ht="16.5" customHeight="1">
      <c r="A27" s="192"/>
      <c r="B27" s="190"/>
      <c r="C27" s="187"/>
      <c r="D27" s="39">
        <v>4.5999999999999996</v>
      </c>
      <c r="E27" s="8" t="s">
        <v>95</v>
      </c>
      <c r="F27" s="5" t="s">
        <v>254</v>
      </c>
      <c r="G27" s="5" t="s">
        <v>254</v>
      </c>
      <c r="H27" s="5"/>
      <c r="I27" s="5"/>
      <c r="J27" s="5"/>
      <c r="K27" s="5" t="s">
        <v>254</v>
      </c>
      <c r="L27" s="5"/>
      <c r="M27" s="5" t="s">
        <v>254</v>
      </c>
      <c r="N27" s="5"/>
      <c r="O27" s="5"/>
      <c r="P27" s="17"/>
      <c r="Q27" s="17"/>
      <c r="R27" s="17"/>
    </row>
    <row r="28" spans="1:18" ht="15.75" customHeight="1">
      <c r="A28" s="191"/>
      <c r="B28" s="190">
        <v>5</v>
      </c>
      <c r="C28" s="189" t="s">
        <v>96</v>
      </c>
      <c r="D28" s="39">
        <v>5.0999999999999996</v>
      </c>
      <c r="E28" s="35" t="s">
        <v>101</v>
      </c>
      <c r="F28" s="5" t="s">
        <v>254</v>
      </c>
      <c r="G28" s="5" t="s">
        <v>254</v>
      </c>
      <c r="H28" s="5"/>
      <c r="I28" s="5" t="s">
        <v>254</v>
      </c>
      <c r="J28" s="5"/>
      <c r="K28" s="5"/>
      <c r="L28" s="5"/>
      <c r="M28" s="5"/>
      <c r="N28" s="5"/>
      <c r="O28" s="5"/>
    </row>
    <row r="29" spans="1:18" ht="16.5" customHeight="1">
      <c r="A29" s="192"/>
      <c r="B29" s="190"/>
      <c r="C29" s="187"/>
      <c r="D29" s="39">
        <v>5.2</v>
      </c>
      <c r="E29" s="35" t="s">
        <v>102</v>
      </c>
      <c r="F29" s="5"/>
      <c r="G29" s="5" t="s">
        <v>254</v>
      </c>
      <c r="H29" s="5" t="s">
        <v>254</v>
      </c>
      <c r="I29" s="5" t="s">
        <v>254</v>
      </c>
      <c r="J29" s="5"/>
      <c r="K29" s="5"/>
      <c r="L29" s="5"/>
      <c r="M29" s="5" t="s">
        <v>254</v>
      </c>
      <c r="N29" s="5"/>
      <c r="O29" s="5"/>
    </row>
    <row r="30" spans="1:18" ht="33.75" customHeight="1">
      <c r="A30" s="192"/>
      <c r="B30" s="190"/>
      <c r="C30" s="187"/>
      <c r="D30" s="39">
        <v>5.3</v>
      </c>
      <c r="E30" s="35" t="s">
        <v>105</v>
      </c>
      <c r="F30" s="5"/>
      <c r="G30" s="5"/>
      <c r="H30" s="5"/>
      <c r="I30" s="5" t="s">
        <v>254</v>
      </c>
      <c r="J30" s="5"/>
      <c r="K30" s="5"/>
      <c r="L30" s="5"/>
      <c r="M30" s="5"/>
      <c r="N30" s="5"/>
      <c r="O30" s="5"/>
    </row>
    <row r="31" spans="1:18" ht="15" customHeight="1">
      <c r="A31" s="185"/>
      <c r="B31" s="190"/>
      <c r="C31" s="188"/>
      <c r="D31" s="39">
        <v>5.4</v>
      </c>
      <c r="E31" s="35" t="s">
        <v>106</v>
      </c>
      <c r="F31" s="5"/>
      <c r="G31" s="5"/>
      <c r="H31" s="5" t="s">
        <v>254</v>
      </c>
      <c r="I31" s="5"/>
      <c r="J31" s="5"/>
      <c r="K31" s="5" t="s">
        <v>254</v>
      </c>
      <c r="L31" s="5"/>
      <c r="M31" s="5" t="s">
        <v>254</v>
      </c>
      <c r="N31" s="5" t="s">
        <v>254</v>
      </c>
      <c r="O31" s="5"/>
    </row>
    <row r="32" spans="1:18" ht="17.25" customHeight="1">
      <c r="A32" s="186"/>
      <c r="B32" s="190">
        <v>6</v>
      </c>
      <c r="C32" s="189" t="s">
        <v>107</v>
      </c>
      <c r="D32" s="39">
        <v>6.1</v>
      </c>
      <c r="E32" s="35" t="s">
        <v>257</v>
      </c>
      <c r="F32" s="5" t="s">
        <v>254</v>
      </c>
      <c r="G32" s="5"/>
      <c r="H32" s="5"/>
      <c r="I32" s="5" t="s">
        <v>254</v>
      </c>
      <c r="J32" s="5"/>
      <c r="K32" s="5" t="s">
        <v>254</v>
      </c>
      <c r="L32" s="5"/>
      <c r="M32" s="5"/>
      <c r="N32" s="5" t="s">
        <v>254</v>
      </c>
      <c r="O32" s="5"/>
    </row>
    <row r="33" spans="1:15">
      <c r="A33" s="186"/>
      <c r="B33" s="190"/>
      <c r="C33" s="187"/>
      <c r="D33" s="39">
        <v>6.2</v>
      </c>
      <c r="E33" s="35" t="s">
        <v>113</v>
      </c>
      <c r="F33" s="5"/>
      <c r="G33" s="5" t="s">
        <v>254</v>
      </c>
      <c r="H33" s="5"/>
      <c r="I33" s="5" t="s">
        <v>254</v>
      </c>
      <c r="J33" s="5"/>
      <c r="K33" s="5"/>
      <c r="L33" s="5"/>
      <c r="M33" s="5"/>
      <c r="N33" s="5"/>
      <c r="O33" s="5"/>
    </row>
    <row r="34" spans="1:15">
      <c r="A34" s="186"/>
      <c r="B34" s="190"/>
      <c r="C34" s="187"/>
      <c r="D34" s="39">
        <v>6.3</v>
      </c>
      <c r="E34" s="35" t="s">
        <v>114</v>
      </c>
      <c r="F34" s="5" t="s">
        <v>254</v>
      </c>
      <c r="G34" s="5"/>
      <c r="H34" s="5"/>
      <c r="I34" s="5" t="s">
        <v>254</v>
      </c>
      <c r="J34" s="5"/>
      <c r="K34" s="5"/>
      <c r="L34" s="5"/>
      <c r="M34" s="5" t="s">
        <v>254</v>
      </c>
      <c r="N34" s="5" t="s">
        <v>254</v>
      </c>
      <c r="O34" s="5"/>
    </row>
    <row r="35" spans="1:15" ht="30.75" customHeight="1">
      <c r="A35" s="186"/>
      <c r="B35" s="190"/>
      <c r="C35" s="187"/>
      <c r="D35" s="39">
        <v>6.4</v>
      </c>
      <c r="E35" s="43" t="s">
        <v>116</v>
      </c>
      <c r="F35" s="5" t="s">
        <v>254</v>
      </c>
      <c r="G35" s="5"/>
      <c r="H35" s="5"/>
      <c r="I35" s="5" t="s">
        <v>254</v>
      </c>
      <c r="J35" s="5"/>
      <c r="K35" s="5" t="s">
        <v>254</v>
      </c>
      <c r="L35" s="5"/>
      <c r="M35" s="5" t="s">
        <v>254</v>
      </c>
      <c r="N35" s="5"/>
      <c r="O35" s="5"/>
    </row>
    <row r="36" spans="1:15">
      <c r="A36" s="186"/>
      <c r="B36" s="190"/>
      <c r="C36" s="187"/>
      <c r="D36" s="39">
        <v>6.5</v>
      </c>
      <c r="E36" s="43" t="s">
        <v>117</v>
      </c>
      <c r="F36" s="5" t="s">
        <v>254</v>
      </c>
      <c r="G36" s="5"/>
      <c r="H36" s="5" t="s">
        <v>254</v>
      </c>
      <c r="I36" s="5"/>
      <c r="J36" s="5"/>
      <c r="K36" s="5" t="s">
        <v>254</v>
      </c>
      <c r="L36" s="5"/>
      <c r="M36" s="5" t="s">
        <v>254</v>
      </c>
      <c r="N36" s="5" t="s">
        <v>254</v>
      </c>
      <c r="O36" s="5"/>
    </row>
    <row r="37" spans="1:15" ht="15.75" customHeight="1">
      <c r="A37" s="186"/>
      <c r="B37" s="190"/>
      <c r="C37" s="187"/>
      <c r="D37" s="39">
        <v>6.6</v>
      </c>
      <c r="E37" s="35" t="s">
        <v>118</v>
      </c>
      <c r="F37" s="5"/>
      <c r="G37" s="5"/>
      <c r="H37" s="5" t="s">
        <v>254</v>
      </c>
      <c r="I37" s="5" t="s">
        <v>254</v>
      </c>
      <c r="J37" s="5"/>
      <c r="K37" s="5"/>
      <c r="L37" s="5"/>
      <c r="M37" s="5"/>
      <c r="N37" s="5"/>
      <c r="O37" s="5"/>
    </row>
    <row r="38" spans="1:15" ht="26.25" customHeight="1">
      <c r="A38" s="191"/>
      <c r="B38" s="190">
        <v>7</v>
      </c>
      <c r="C38" s="189" t="s">
        <v>119</v>
      </c>
      <c r="D38" s="39">
        <v>7.1</v>
      </c>
      <c r="E38" s="35" t="s">
        <v>124</v>
      </c>
      <c r="F38" s="5" t="s">
        <v>254</v>
      </c>
      <c r="G38" s="5"/>
      <c r="H38" s="5"/>
      <c r="I38" s="5" t="s">
        <v>254</v>
      </c>
      <c r="J38" s="5"/>
      <c r="K38" s="5"/>
      <c r="L38" s="5"/>
      <c r="M38" s="5"/>
      <c r="N38" s="5"/>
      <c r="O38" s="5"/>
    </row>
    <row r="39" spans="1:15" ht="18.75" customHeight="1">
      <c r="A39" s="185"/>
      <c r="B39" s="190"/>
      <c r="C39" s="188"/>
      <c r="D39" s="39">
        <v>7.2</v>
      </c>
      <c r="E39" s="8" t="s">
        <v>127</v>
      </c>
      <c r="F39" s="5" t="s">
        <v>254</v>
      </c>
      <c r="G39" s="5"/>
      <c r="H39" s="5"/>
      <c r="I39" s="5" t="s">
        <v>254</v>
      </c>
      <c r="J39" s="5"/>
      <c r="K39" s="5"/>
      <c r="L39" s="5"/>
      <c r="M39" s="5"/>
      <c r="N39" s="5"/>
      <c r="O39" s="5"/>
    </row>
    <row r="40" spans="1:15" ht="16.5" customHeight="1">
      <c r="A40" s="186"/>
      <c r="B40" s="190">
        <v>8</v>
      </c>
      <c r="C40" s="189" t="s">
        <v>258</v>
      </c>
      <c r="D40" s="39">
        <v>8.1</v>
      </c>
      <c r="E40" s="7" t="s">
        <v>133</v>
      </c>
      <c r="F40" s="5"/>
      <c r="G40" s="5" t="s">
        <v>254</v>
      </c>
      <c r="H40" s="5"/>
      <c r="I40" s="5" t="s">
        <v>254</v>
      </c>
      <c r="J40" s="5"/>
      <c r="K40" s="5"/>
      <c r="L40" s="5"/>
      <c r="M40" s="5"/>
      <c r="N40" s="5"/>
      <c r="O40" s="5" t="s">
        <v>254</v>
      </c>
    </row>
    <row r="41" spans="1:15" ht="16.5" customHeight="1">
      <c r="A41" s="186"/>
      <c r="B41" s="190"/>
      <c r="C41" s="187"/>
      <c r="D41" s="39">
        <v>8.1999999999999993</v>
      </c>
      <c r="E41" s="8" t="s">
        <v>134</v>
      </c>
      <c r="F41" s="5"/>
      <c r="G41" s="5" t="s">
        <v>254</v>
      </c>
      <c r="H41" s="5"/>
      <c r="I41" s="5" t="s">
        <v>254</v>
      </c>
      <c r="J41" s="5"/>
      <c r="K41" s="5"/>
      <c r="L41" s="5"/>
      <c r="M41" s="5"/>
      <c r="N41" s="5"/>
      <c r="O41" s="5" t="s">
        <v>254</v>
      </c>
    </row>
    <row r="42" spans="1:15" ht="16.5" customHeight="1">
      <c r="A42" s="186"/>
      <c r="B42" s="190"/>
      <c r="C42" s="187"/>
      <c r="D42" s="39">
        <v>8.3000000000000007</v>
      </c>
      <c r="E42" s="35" t="s">
        <v>135</v>
      </c>
      <c r="F42" s="5"/>
      <c r="G42" s="5" t="s">
        <v>254</v>
      </c>
      <c r="H42" s="5"/>
      <c r="I42" s="5" t="s">
        <v>254</v>
      </c>
      <c r="J42" s="5"/>
      <c r="K42" s="5"/>
      <c r="L42" s="5"/>
      <c r="M42" s="5"/>
      <c r="N42" s="5"/>
      <c r="O42" s="5"/>
    </row>
    <row r="43" spans="1:15" ht="46.5">
      <c r="A43" s="186"/>
      <c r="B43" s="190"/>
      <c r="C43" s="188"/>
      <c r="D43" s="39">
        <v>8.4</v>
      </c>
      <c r="E43" s="35" t="s">
        <v>136</v>
      </c>
      <c r="F43" s="5"/>
      <c r="G43" s="5" t="s">
        <v>254</v>
      </c>
      <c r="H43" s="5"/>
      <c r="I43" s="5" t="s">
        <v>254</v>
      </c>
      <c r="J43" s="5"/>
      <c r="K43" s="5"/>
      <c r="L43" s="5"/>
      <c r="M43" s="5"/>
      <c r="N43" s="5"/>
      <c r="O43" s="5"/>
    </row>
    <row r="44" spans="1:15">
      <c r="A44" s="186"/>
      <c r="B44" s="190">
        <v>9</v>
      </c>
      <c r="C44" s="189" t="s">
        <v>259</v>
      </c>
      <c r="D44" s="39">
        <v>9.1</v>
      </c>
      <c r="E44" s="35" t="s">
        <v>260</v>
      </c>
      <c r="F44" s="5" t="s">
        <v>254</v>
      </c>
      <c r="G44" s="5"/>
      <c r="H44" s="5"/>
      <c r="I44" s="5"/>
      <c r="J44" s="5"/>
      <c r="K44" s="5" t="s">
        <v>254</v>
      </c>
      <c r="L44" s="5"/>
      <c r="M44" s="5"/>
      <c r="N44" s="5"/>
      <c r="O44" s="5"/>
    </row>
    <row r="45" spans="1:15">
      <c r="A45" s="186"/>
      <c r="B45" s="190"/>
      <c r="C45" s="187"/>
      <c r="D45" s="39">
        <v>9.1999999999999993</v>
      </c>
      <c r="E45" s="7" t="s">
        <v>261</v>
      </c>
      <c r="F45" s="5" t="s">
        <v>254</v>
      </c>
      <c r="G45" s="5"/>
      <c r="H45" s="5"/>
      <c r="I45" s="5" t="s">
        <v>254</v>
      </c>
      <c r="J45" s="5"/>
      <c r="K45" s="5"/>
      <c r="L45" s="5"/>
      <c r="M45" s="5" t="s">
        <v>254</v>
      </c>
      <c r="N45" s="5"/>
      <c r="O45" s="5"/>
    </row>
    <row r="46" spans="1:15" ht="17.25" customHeight="1">
      <c r="A46" s="186"/>
      <c r="B46" s="190"/>
      <c r="C46" s="187"/>
      <c r="D46" s="39">
        <v>9.3000000000000007</v>
      </c>
      <c r="E46" s="35" t="s">
        <v>144</v>
      </c>
      <c r="F46" s="5" t="s">
        <v>254</v>
      </c>
      <c r="G46" s="5"/>
      <c r="H46" s="5"/>
      <c r="I46" s="5"/>
      <c r="J46" s="5"/>
      <c r="K46" s="5" t="s">
        <v>254</v>
      </c>
      <c r="L46" s="5"/>
      <c r="M46" s="5" t="s">
        <v>254</v>
      </c>
      <c r="N46" s="5"/>
      <c r="O46" s="5"/>
    </row>
    <row r="47" spans="1:15" ht="17.25" customHeight="1">
      <c r="A47" s="186"/>
      <c r="B47" s="190"/>
      <c r="C47" s="188"/>
      <c r="D47" s="39">
        <v>9.4</v>
      </c>
      <c r="E47" s="44" t="s">
        <v>145</v>
      </c>
      <c r="F47" s="12"/>
      <c r="G47" s="12" t="s">
        <v>254</v>
      </c>
      <c r="H47" s="12"/>
      <c r="I47" s="12"/>
      <c r="J47" s="12"/>
      <c r="K47" s="12"/>
      <c r="L47" s="12"/>
      <c r="M47" s="12"/>
      <c r="N47" s="12" t="s">
        <v>254</v>
      </c>
      <c r="O47" s="12"/>
    </row>
    <row r="48" spans="1:15" ht="15.75" customHeight="1">
      <c r="A48" s="186"/>
      <c r="B48" s="190">
        <v>10</v>
      </c>
      <c r="C48" s="189" t="s">
        <v>146</v>
      </c>
      <c r="D48" s="39">
        <v>10.1</v>
      </c>
      <c r="E48" s="35" t="s">
        <v>150</v>
      </c>
      <c r="F48" s="12"/>
      <c r="G48" s="12"/>
      <c r="H48" s="12"/>
      <c r="I48" s="12"/>
      <c r="J48" s="12"/>
      <c r="K48" s="12"/>
      <c r="L48" s="12"/>
      <c r="M48" s="12"/>
      <c r="N48" s="12"/>
      <c r="O48" s="12"/>
    </row>
    <row r="49" spans="1:18" ht="15" customHeight="1">
      <c r="A49" s="186"/>
      <c r="B49" s="190"/>
      <c r="C49" s="187"/>
      <c r="D49" s="39">
        <v>10.199999999999999</v>
      </c>
      <c r="E49" s="35" t="s">
        <v>262</v>
      </c>
      <c r="F49" s="12"/>
      <c r="G49" s="12"/>
      <c r="H49" s="12"/>
      <c r="I49" s="12"/>
      <c r="J49" s="12"/>
      <c r="K49" s="12"/>
      <c r="L49" s="12"/>
      <c r="M49" s="12"/>
      <c r="N49" s="12"/>
      <c r="O49" s="12"/>
    </row>
    <row r="50" spans="1:18">
      <c r="A50" s="186"/>
      <c r="B50" s="190"/>
      <c r="C50" s="187"/>
      <c r="D50" s="39">
        <v>10.3</v>
      </c>
      <c r="E50" s="35" t="s">
        <v>152</v>
      </c>
      <c r="F50" s="5"/>
      <c r="G50" s="5"/>
      <c r="H50" s="5"/>
      <c r="I50" s="5"/>
      <c r="J50" s="5"/>
      <c r="K50" s="5"/>
      <c r="L50" s="5"/>
      <c r="M50" s="5"/>
      <c r="N50" s="5"/>
      <c r="O50" s="5"/>
    </row>
    <row r="51" spans="1:18">
      <c r="A51" s="186"/>
      <c r="B51" s="190"/>
      <c r="C51" s="187"/>
      <c r="D51" s="39">
        <v>10.4</v>
      </c>
      <c r="E51" s="35" t="s">
        <v>153</v>
      </c>
      <c r="F51" s="5"/>
      <c r="G51" s="5"/>
      <c r="H51" s="5"/>
      <c r="I51" s="5"/>
      <c r="J51" s="5"/>
      <c r="K51" s="5"/>
      <c r="L51" s="5"/>
      <c r="M51" s="5"/>
      <c r="N51" s="5"/>
      <c r="O51" s="5"/>
    </row>
    <row r="52" spans="1:18">
      <c r="A52" s="186"/>
      <c r="B52" s="190"/>
      <c r="C52" s="188"/>
      <c r="D52" s="39">
        <v>10.5</v>
      </c>
      <c r="E52" s="35" t="s">
        <v>154</v>
      </c>
      <c r="F52" s="5"/>
      <c r="G52" s="5"/>
      <c r="H52" s="5"/>
      <c r="I52" s="5"/>
      <c r="J52" s="5"/>
      <c r="K52" s="5"/>
      <c r="L52" s="5"/>
      <c r="M52" s="5"/>
      <c r="N52" s="5"/>
      <c r="O52" s="5"/>
    </row>
    <row r="53" spans="1:18" ht="31.5" customHeight="1">
      <c r="A53" s="73"/>
      <c r="B53" s="193">
        <v>11</v>
      </c>
      <c r="C53" s="196" t="s">
        <v>155</v>
      </c>
      <c r="D53" s="39">
        <v>11.1</v>
      </c>
      <c r="E53" s="43" t="s">
        <v>159</v>
      </c>
      <c r="F53" s="37"/>
      <c r="G53" s="37" t="s">
        <v>254</v>
      </c>
      <c r="H53" s="37"/>
      <c r="I53" s="37" t="s">
        <v>254</v>
      </c>
      <c r="J53" s="37"/>
      <c r="K53" s="37"/>
      <c r="L53" s="37" t="s">
        <v>254</v>
      </c>
      <c r="M53" s="37"/>
      <c r="N53" s="37"/>
      <c r="O53" s="37"/>
    </row>
    <row r="54" spans="1:18" ht="30.95">
      <c r="A54" s="71"/>
      <c r="B54" s="194"/>
      <c r="C54" s="197"/>
      <c r="D54" s="39">
        <v>11.2</v>
      </c>
      <c r="E54" s="43" t="s">
        <v>160</v>
      </c>
      <c r="F54" s="37" t="s">
        <v>254</v>
      </c>
      <c r="G54" s="37" t="s">
        <v>254</v>
      </c>
      <c r="H54" s="37"/>
      <c r="I54" s="37" t="s">
        <v>254</v>
      </c>
      <c r="J54" s="37"/>
      <c r="K54" s="37"/>
      <c r="L54" s="37" t="s">
        <v>254</v>
      </c>
      <c r="M54" s="37"/>
      <c r="N54" s="37"/>
      <c r="O54" s="37"/>
    </row>
    <row r="55" spans="1:18">
      <c r="A55" s="71"/>
      <c r="B55" s="195"/>
      <c r="C55" s="198"/>
      <c r="D55" s="39">
        <v>11.3</v>
      </c>
      <c r="E55" s="43" t="s">
        <v>161</v>
      </c>
      <c r="F55" s="37" t="s">
        <v>254</v>
      </c>
      <c r="G55" s="37"/>
      <c r="H55" s="37"/>
      <c r="I55" s="37" t="s">
        <v>254</v>
      </c>
      <c r="J55" s="37"/>
      <c r="K55" s="37"/>
      <c r="L55" s="37"/>
      <c r="M55" s="37"/>
      <c r="N55" s="37"/>
      <c r="O55" s="37"/>
    </row>
    <row r="56" spans="1:18" ht="24" customHeight="1">
      <c r="A56" s="71"/>
      <c r="B56" s="70">
        <v>12</v>
      </c>
      <c r="C56" s="31" t="s">
        <v>162</v>
      </c>
      <c r="D56" s="39">
        <v>12.1</v>
      </c>
      <c r="E56" s="7" t="s">
        <v>167</v>
      </c>
      <c r="F56" s="5" t="s">
        <v>254</v>
      </c>
      <c r="G56" s="5"/>
      <c r="H56" s="5"/>
      <c r="I56" s="5" t="s">
        <v>254</v>
      </c>
      <c r="J56" s="5"/>
      <c r="K56" s="5"/>
      <c r="L56" s="5" t="s">
        <v>254</v>
      </c>
      <c r="M56" s="5"/>
      <c r="N56" s="5"/>
      <c r="O56" s="5"/>
    </row>
    <row r="57" spans="1:18" ht="30.95">
      <c r="A57" s="18"/>
      <c r="B57" s="70">
        <v>13</v>
      </c>
      <c r="C57" s="32" t="s">
        <v>168</v>
      </c>
      <c r="D57" s="39">
        <v>13.1</v>
      </c>
      <c r="E57" s="7" t="s">
        <v>172</v>
      </c>
      <c r="F57" s="5"/>
      <c r="G57" s="5"/>
      <c r="H57" s="5"/>
      <c r="I57" s="5" t="s">
        <v>254</v>
      </c>
      <c r="J57" s="5"/>
      <c r="K57" s="5"/>
      <c r="L57" s="5"/>
      <c r="M57" s="5"/>
      <c r="N57" s="5"/>
      <c r="O57" s="5"/>
    </row>
    <row r="58" spans="1:18" ht="30.95">
      <c r="A58" s="72"/>
      <c r="B58" s="70">
        <v>14</v>
      </c>
      <c r="C58" s="33" t="s">
        <v>174</v>
      </c>
      <c r="D58" s="39">
        <v>14.1</v>
      </c>
      <c r="E58" s="7" t="s">
        <v>263</v>
      </c>
      <c r="F58" s="5"/>
      <c r="G58" s="5"/>
      <c r="H58" s="5" t="s">
        <v>254</v>
      </c>
      <c r="I58" s="5"/>
      <c r="J58" s="5"/>
      <c r="K58" s="5"/>
      <c r="L58" s="5"/>
      <c r="M58" s="5" t="s">
        <v>254</v>
      </c>
      <c r="N58" s="5"/>
      <c r="O58" s="5"/>
    </row>
    <row r="59" spans="1:18">
      <c r="A59" s="191"/>
      <c r="B59" s="190">
        <v>15</v>
      </c>
      <c r="C59" s="189" t="s">
        <v>264</v>
      </c>
      <c r="D59" s="39">
        <v>15.1</v>
      </c>
      <c r="E59" s="7" t="s">
        <v>185</v>
      </c>
      <c r="F59" s="2" t="s">
        <v>254</v>
      </c>
      <c r="G59" s="2"/>
      <c r="H59" s="2"/>
      <c r="I59" s="2" t="s">
        <v>254</v>
      </c>
      <c r="J59" s="2" t="s">
        <v>254</v>
      </c>
      <c r="K59" s="2"/>
      <c r="L59" s="2"/>
      <c r="M59" s="2"/>
      <c r="N59" s="2"/>
      <c r="O59" s="2"/>
    </row>
    <row r="60" spans="1:18">
      <c r="A60" s="192"/>
      <c r="B60" s="190"/>
      <c r="C60" s="187"/>
      <c r="D60" s="39">
        <v>15.2</v>
      </c>
      <c r="E60" s="7" t="s">
        <v>186</v>
      </c>
      <c r="F60" s="2" t="s">
        <v>254</v>
      </c>
      <c r="G60" s="2"/>
      <c r="H60" s="2"/>
      <c r="I60" s="2" t="s">
        <v>254</v>
      </c>
      <c r="J60" s="2"/>
      <c r="K60" s="2"/>
      <c r="L60" s="2"/>
      <c r="M60" s="2"/>
      <c r="N60" s="2"/>
      <c r="O60" s="2" t="s">
        <v>254</v>
      </c>
      <c r="P60" s="15"/>
      <c r="Q60" s="15"/>
      <c r="R60" s="15"/>
    </row>
    <row r="61" spans="1:18">
      <c r="A61" s="185"/>
      <c r="B61" s="190"/>
      <c r="C61" s="188"/>
      <c r="D61" s="39">
        <v>15.3</v>
      </c>
      <c r="E61" s="7" t="s">
        <v>187</v>
      </c>
      <c r="F61" s="2" t="s">
        <v>254</v>
      </c>
      <c r="G61" s="2"/>
      <c r="H61" s="2"/>
      <c r="I61" s="2" t="s">
        <v>254</v>
      </c>
      <c r="J61" s="2"/>
      <c r="K61" s="2"/>
      <c r="L61" s="2"/>
      <c r="M61" s="2"/>
      <c r="N61" s="2"/>
      <c r="O61" s="2"/>
      <c r="P61" s="15"/>
      <c r="Q61" s="15"/>
      <c r="R61" s="15"/>
    </row>
    <row r="62" spans="1:18">
      <c r="A62" s="191"/>
      <c r="B62" s="190">
        <v>16</v>
      </c>
      <c r="C62" s="189" t="s">
        <v>188</v>
      </c>
      <c r="D62" s="39">
        <v>16.100000000000001</v>
      </c>
      <c r="E62" s="7" t="s">
        <v>192</v>
      </c>
      <c r="F62" s="2"/>
      <c r="G62" s="2" t="s">
        <v>254</v>
      </c>
      <c r="H62" s="2"/>
      <c r="I62" s="2" t="s">
        <v>254</v>
      </c>
      <c r="J62" s="2"/>
      <c r="K62" s="2"/>
      <c r="L62" s="2"/>
      <c r="M62" s="2"/>
      <c r="N62" s="2"/>
      <c r="O62" s="2" t="s">
        <v>254</v>
      </c>
      <c r="P62" s="15"/>
      <c r="Q62" s="15"/>
      <c r="R62" s="15"/>
    </row>
    <row r="63" spans="1:18">
      <c r="A63" s="192"/>
      <c r="B63" s="190"/>
      <c r="C63" s="187"/>
      <c r="D63" s="39">
        <v>16.2</v>
      </c>
      <c r="E63" s="7" t="s">
        <v>193</v>
      </c>
      <c r="F63" s="2" t="s">
        <v>254</v>
      </c>
      <c r="G63" s="2" t="s">
        <v>254</v>
      </c>
      <c r="H63" s="2"/>
      <c r="I63" s="2" t="s">
        <v>254</v>
      </c>
      <c r="J63" s="2" t="s">
        <v>254</v>
      </c>
      <c r="K63" s="2"/>
      <c r="L63" s="2"/>
      <c r="M63" s="2"/>
      <c r="N63" s="2"/>
      <c r="O63" s="2"/>
      <c r="P63" s="15"/>
      <c r="Q63" s="15"/>
      <c r="R63" s="15"/>
    </row>
    <row r="64" spans="1:18">
      <c r="A64" s="192"/>
      <c r="B64" s="190"/>
      <c r="C64" s="187"/>
      <c r="D64" s="39">
        <v>16.3</v>
      </c>
      <c r="E64" s="7" t="s">
        <v>194</v>
      </c>
      <c r="F64" s="2"/>
      <c r="G64" s="2" t="s">
        <v>254</v>
      </c>
      <c r="H64" s="2"/>
      <c r="I64" s="2" t="s">
        <v>254</v>
      </c>
      <c r="J64" s="2"/>
      <c r="K64" s="2"/>
      <c r="L64" s="2"/>
      <c r="M64" s="2"/>
      <c r="N64" s="2"/>
      <c r="O64" s="2" t="s">
        <v>254</v>
      </c>
      <c r="P64" s="15"/>
      <c r="Q64" s="15"/>
      <c r="R64" s="15"/>
    </row>
    <row r="65" spans="1:18">
      <c r="A65" s="185"/>
      <c r="B65" s="190"/>
      <c r="C65" s="188"/>
      <c r="D65" s="39">
        <v>16.399999999999999</v>
      </c>
      <c r="E65" s="7" t="s">
        <v>195</v>
      </c>
      <c r="F65" s="2"/>
      <c r="G65" s="2" t="s">
        <v>254</v>
      </c>
      <c r="H65" s="2"/>
      <c r="I65" s="2" t="s">
        <v>254</v>
      </c>
      <c r="J65" s="2"/>
      <c r="K65" s="2"/>
      <c r="L65" s="2"/>
      <c r="M65" s="2"/>
      <c r="N65" s="2"/>
      <c r="O65" s="2" t="s">
        <v>254</v>
      </c>
      <c r="P65" s="15"/>
      <c r="Q65" s="15"/>
      <c r="R65" s="15"/>
    </row>
    <row r="66" spans="1:18">
      <c r="A66" s="191"/>
      <c r="B66" s="190">
        <v>17</v>
      </c>
      <c r="C66" s="189" t="s">
        <v>196</v>
      </c>
      <c r="D66" s="39">
        <v>17.100000000000001</v>
      </c>
      <c r="E66" s="7" t="s">
        <v>199</v>
      </c>
      <c r="F66" s="2" t="s">
        <v>254</v>
      </c>
      <c r="G66" s="2"/>
      <c r="H66" s="2"/>
      <c r="I66" s="2" t="s">
        <v>254</v>
      </c>
      <c r="J66" s="2" t="s">
        <v>254</v>
      </c>
      <c r="K66" s="2" t="s">
        <v>254</v>
      </c>
      <c r="L66" s="2"/>
      <c r="M66" s="2" t="s">
        <v>254</v>
      </c>
      <c r="N66" s="2"/>
      <c r="O66" s="2"/>
      <c r="P66" s="15"/>
      <c r="Q66" s="15"/>
      <c r="R66" s="15"/>
    </row>
    <row r="67" spans="1:18">
      <c r="A67" s="192"/>
      <c r="B67" s="190"/>
      <c r="C67" s="187"/>
      <c r="D67" s="39">
        <v>17.2</v>
      </c>
      <c r="E67" s="7" t="s">
        <v>200</v>
      </c>
      <c r="F67" s="2" t="s">
        <v>254</v>
      </c>
      <c r="G67" s="2"/>
      <c r="H67" s="2"/>
      <c r="I67" s="2" t="s">
        <v>254</v>
      </c>
      <c r="J67" s="2" t="s">
        <v>254</v>
      </c>
      <c r="K67" s="2"/>
      <c r="L67" s="2"/>
      <c r="M67" s="2"/>
      <c r="N67" s="2"/>
      <c r="O67" s="2"/>
      <c r="P67" s="15"/>
      <c r="Q67" s="15"/>
      <c r="R67" s="15"/>
    </row>
    <row r="68" spans="1:18">
      <c r="A68" s="192"/>
      <c r="B68" s="190"/>
      <c r="C68" s="187"/>
      <c r="D68" s="39">
        <v>17.3</v>
      </c>
      <c r="E68" s="7" t="s">
        <v>201</v>
      </c>
      <c r="F68" s="2" t="s">
        <v>254</v>
      </c>
      <c r="G68" s="2"/>
      <c r="H68" s="2"/>
      <c r="I68" s="2" t="s">
        <v>254</v>
      </c>
      <c r="J68" s="2"/>
      <c r="K68" s="2"/>
      <c r="L68" s="2"/>
      <c r="M68" s="2"/>
      <c r="N68" s="2" t="s">
        <v>254</v>
      </c>
      <c r="O68" s="2"/>
      <c r="P68" s="15"/>
      <c r="Q68" s="15"/>
      <c r="R68" s="15"/>
    </row>
    <row r="69" spans="1:18">
      <c r="A69" s="192"/>
      <c r="B69" s="190"/>
      <c r="C69" s="187"/>
      <c r="D69" s="39">
        <v>17.399999999999999</v>
      </c>
      <c r="E69" s="7" t="s">
        <v>202</v>
      </c>
      <c r="F69" s="2" t="s">
        <v>254</v>
      </c>
      <c r="G69" s="2"/>
      <c r="H69" s="2"/>
      <c r="I69" s="2" t="s">
        <v>254</v>
      </c>
      <c r="J69" s="2"/>
      <c r="K69" s="2"/>
      <c r="L69" s="2"/>
      <c r="M69" s="2" t="s">
        <v>254</v>
      </c>
      <c r="N69" s="2"/>
      <c r="O69" s="2"/>
      <c r="P69" s="15"/>
      <c r="Q69" s="15"/>
      <c r="R69" s="15"/>
    </row>
    <row r="70" spans="1:18">
      <c r="A70" s="192"/>
      <c r="B70" s="190"/>
      <c r="C70" s="187"/>
      <c r="D70" s="39">
        <v>17.5</v>
      </c>
      <c r="E70" s="7" t="s">
        <v>203</v>
      </c>
      <c r="F70" s="2"/>
      <c r="G70" s="2" t="s">
        <v>254</v>
      </c>
      <c r="H70" s="2"/>
      <c r="I70" s="2" t="s">
        <v>254</v>
      </c>
      <c r="J70" s="2"/>
      <c r="K70" s="2"/>
      <c r="L70" s="2" t="s">
        <v>254</v>
      </c>
      <c r="M70" s="2"/>
      <c r="N70" s="2"/>
      <c r="O70" s="2" t="s">
        <v>254</v>
      </c>
      <c r="P70" s="15"/>
      <c r="Q70" s="15"/>
      <c r="R70" s="15"/>
    </row>
    <row r="71" spans="1:18">
      <c r="A71" s="192"/>
      <c r="B71" s="190"/>
      <c r="C71" s="187"/>
      <c r="D71" s="39">
        <v>17.600000000000001</v>
      </c>
      <c r="E71" s="7" t="s">
        <v>265</v>
      </c>
      <c r="F71" s="2"/>
      <c r="G71" s="2" t="s">
        <v>254</v>
      </c>
      <c r="H71" s="2"/>
      <c r="I71" s="2"/>
      <c r="J71" s="2"/>
      <c r="K71" s="2" t="s">
        <v>254</v>
      </c>
      <c r="L71" s="2" t="s">
        <v>254</v>
      </c>
      <c r="M71" s="2"/>
      <c r="N71" s="2" t="s">
        <v>254</v>
      </c>
      <c r="O71" s="2"/>
      <c r="P71" s="15"/>
      <c r="Q71" s="15"/>
      <c r="R71" s="15"/>
    </row>
    <row r="72" spans="1:18">
      <c r="A72" s="185"/>
      <c r="B72" s="190"/>
      <c r="C72" s="188"/>
      <c r="D72" s="39">
        <v>17.7</v>
      </c>
      <c r="E72" s="7" t="s">
        <v>205</v>
      </c>
      <c r="F72" s="2" t="s">
        <v>254</v>
      </c>
      <c r="G72" s="2"/>
      <c r="H72" s="2"/>
      <c r="I72" s="2" t="s">
        <v>254</v>
      </c>
      <c r="J72" s="2" t="s">
        <v>254</v>
      </c>
      <c r="K72" s="2" t="s">
        <v>254</v>
      </c>
      <c r="L72" s="2" t="s">
        <v>254</v>
      </c>
      <c r="M72" s="2"/>
      <c r="N72" s="2"/>
      <c r="O72" s="2"/>
      <c r="P72" s="15"/>
      <c r="Q72" s="15"/>
      <c r="R72" s="15"/>
    </row>
    <row r="73" spans="1:18">
      <c r="A73" s="73"/>
      <c r="B73" s="193">
        <v>18</v>
      </c>
      <c r="C73" s="196" t="s">
        <v>206</v>
      </c>
      <c r="D73" s="39">
        <v>18.100000000000001</v>
      </c>
      <c r="E73" s="45" t="s">
        <v>211</v>
      </c>
      <c r="F73" s="2"/>
      <c r="G73" s="2" t="s">
        <v>254</v>
      </c>
      <c r="H73" s="2"/>
      <c r="I73" s="2" t="s">
        <v>254</v>
      </c>
      <c r="J73" s="2" t="s">
        <v>254</v>
      </c>
      <c r="K73" s="2"/>
      <c r="L73" s="2" t="s">
        <v>254</v>
      </c>
      <c r="M73" s="2"/>
      <c r="N73" s="2"/>
      <c r="O73" s="2" t="s">
        <v>254</v>
      </c>
      <c r="P73" s="15"/>
      <c r="Q73" s="15"/>
      <c r="R73" s="15"/>
    </row>
    <row r="74" spans="1:18" ht="46.5" customHeight="1">
      <c r="A74" s="73"/>
      <c r="B74" s="195"/>
      <c r="C74" s="198"/>
      <c r="D74" s="39">
        <v>18.2</v>
      </c>
      <c r="E74" s="63" t="s">
        <v>212</v>
      </c>
      <c r="F74" s="19" t="s">
        <v>254</v>
      </c>
      <c r="G74" s="19"/>
      <c r="H74" s="19"/>
      <c r="I74" s="19" t="s">
        <v>254</v>
      </c>
      <c r="J74" s="19" t="s">
        <v>254</v>
      </c>
      <c r="K74" s="19"/>
      <c r="L74" s="19" t="s">
        <v>254</v>
      </c>
      <c r="M74" s="19" t="s">
        <v>254</v>
      </c>
      <c r="N74" s="19"/>
      <c r="O74" s="19"/>
      <c r="P74" s="15"/>
      <c r="Q74" s="15"/>
      <c r="R74" s="15"/>
    </row>
    <row r="75" spans="1:18">
      <c r="A75" s="73"/>
      <c r="B75" s="193">
        <v>19</v>
      </c>
      <c r="C75" s="196" t="s">
        <v>213</v>
      </c>
      <c r="D75" s="39">
        <v>19.100000000000001</v>
      </c>
      <c r="E75" s="46" t="s">
        <v>217</v>
      </c>
      <c r="F75" s="19"/>
      <c r="G75" s="19" t="s">
        <v>254</v>
      </c>
      <c r="H75" s="19"/>
      <c r="I75" s="19" t="s">
        <v>254</v>
      </c>
      <c r="J75" s="19"/>
      <c r="K75" s="19"/>
      <c r="L75" s="19" t="s">
        <v>254</v>
      </c>
      <c r="M75" s="19"/>
      <c r="N75" s="19"/>
      <c r="O75" s="19" t="s">
        <v>254</v>
      </c>
      <c r="P75" s="15"/>
      <c r="Q75" s="15"/>
      <c r="R75" s="15"/>
    </row>
    <row r="76" spans="1:18">
      <c r="A76" s="73"/>
      <c r="B76" s="194"/>
      <c r="C76" s="197"/>
      <c r="D76" s="39">
        <v>19.2</v>
      </c>
      <c r="E76" s="46" t="s">
        <v>218</v>
      </c>
      <c r="F76" s="19" t="s">
        <v>254</v>
      </c>
      <c r="G76" s="19"/>
      <c r="H76" s="19"/>
      <c r="I76" s="19" t="s">
        <v>254</v>
      </c>
      <c r="J76" s="19"/>
      <c r="K76" s="19" t="s">
        <v>254</v>
      </c>
      <c r="L76" s="19" t="s">
        <v>254</v>
      </c>
      <c r="M76" s="19"/>
      <c r="N76" s="19"/>
      <c r="O76" s="19"/>
      <c r="P76" s="15"/>
      <c r="Q76" s="15"/>
      <c r="R76" s="15"/>
    </row>
    <row r="77" spans="1:18" ht="30.95">
      <c r="A77" s="73"/>
      <c r="B77" s="195"/>
      <c r="C77" s="198"/>
      <c r="D77" s="39">
        <v>19.3</v>
      </c>
      <c r="E77" s="63" t="s">
        <v>219</v>
      </c>
      <c r="F77" s="19" t="s">
        <v>254</v>
      </c>
      <c r="G77" s="19"/>
      <c r="H77" s="19"/>
      <c r="I77" s="19" t="s">
        <v>254</v>
      </c>
      <c r="J77" s="19"/>
      <c r="K77" s="19" t="s">
        <v>254</v>
      </c>
      <c r="L77" s="19" t="s">
        <v>254</v>
      </c>
      <c r="M77" s="19"/>
      <c r="N77" s="19"/>
      <c r="O77" s="19"/>
      <c r="P77" s="15"/>
      <c r="Q77" s="15"/>
      <c r="R77" s="15"/>
    </row>
    <row r="78" spans="1:18" ht="30.95">
      <c r="A78" s="73"/>
      <c r="B78" s="193">
        <v>20</v>
      </c>
      <c r="C78" s="196" t="s">
        <v>220</v>
      </c>
      <c r="D78" s="39">
        <v>20.100000000000001</v>
      </c>
      <c r="E78" s="64" t="s">
        <v>224</v>
      </c>
      <c r="F78" s="2" t="s">
        <v>254</v>
      </c>
      <c r="G78" s="2" t="s">
        <v>254</v>
      </c>
      <c r="H78" s="2"/>
      <c r="I78" s="2" t="s">
        <v>254</v>
      </c>
      <c r="J78" s="2"/>
      <c r="K78" s="2"/>
      <c r="L78" s="2" t="s">
        <v>254</v>
      </c>
      <c r="M78" s="2"/>
      <c r="N78" s="2"/>
      <c r="O78" s="2" t="s">
        <v>254</v>
      </c>
      <c r="P78" s="15"/>
      <c r="Q78" s="15"/>
      <c r="R78" s="15"/>
    </row>
    <row r="79" spans="1:18">
      <c r="A79" s="73"/>
      <c r="B79" s="195"/>
      <c r="C79" s="198"/>
      <c r="D79" s="39">
        <v>20.2</v>
      </c>
      <c r="E79" s="45" t="s">
        <v>225</v>
      </c>
      <c r="F79" s="2" t="s">
        <v>254</v>
      </c>
      <c r="G79" s="2"/>
      <c r="H79" s="2"/>
      <c r="I79" s="2" t="s">
        <v>254</v>
      </c>
      <c r="J79" s="2"/>
      <c r="K79" s="2"/>
      <c r="L79" s="2"/>
      <c r="M79" s="2"/>
      <c r="N79" s="2"/>
      <c r="O79" s="2"/>
      <c r="P79" s="15"/>
      <c r="Q79" s="15"/>
      <c r="R79" s="15"/>
    </row>
    <row r="80" spans="1:18">
      <c r="A80" s="73"/>
      <c r="B80" s="14"/>
      <c r="C80" s="20"/>
      <c r="D80" s="40"/>
      <c r="E80" s="41"/>
      <c r="F80" s="16"/>
      <c r="G80" s="16"/>
      <c r="H80" s="16"/>
      <c r="I80" s="15"/>
      <c r="J80" s="15"/>
      <c r="K80" s="15"/>
      <c r="L80" s="15"/>
      <c r="M80" s="15"/>
      <c r="N80" s="15"/>
      <c r="O80" s="15"/>
      <c r="P80" s="15"/>
      <c r="Q80" s="15"/>
      <c r="R80" s="15"/>
    </row>
    <row r="81" spans="1:18">
      <c r="A81" s="73"/>
      <c r="B81" s="14"/>
      <c r="C81" s="16"/>
      <c r="D81" s="41"/>
      <c r="E81" s="41"/>
      <c r="F81" s="16"/>
      <c r="G81" s="16"/>
      <c r="H81" s="16"/>
      <c r="I81" s="15"/>
      <c r="J81" s="15"/>
      <c r="K81" s="15"/>
      <c r="L81" s="15"/>
      <c r="M81" s="15"/>
      <c r="N81" s="15"/>
      <c r="O81" s="15"/>
      <c r="P81" s="15"/>
      <c r="Q81" s="15"/>
      <c r="R81" s="15"/>
    </row>
    <row r="82" spans="1:18">
      <c r="A82" s="73"/>
      <c r="B82" s="14"/>
      <c r="C82" s="16"/>
      <c r="D82" s="41"/>
      <c r="E82" s="41"/>
      <c r="F82" s="16"/>
      <c r="G82" s="16"/>
      <c r="H82" s="16"/>
      <c r="I82" s="15"/>
      <c r="J82" s="15"/>
      <c r="K82" s="15"/>
      <c r="L82" s="15"/>
      <c r="M82" s="15"/>
      <c r="N82" s="15"/>
      <c r="O82" s="15"/>
      <c r="P82" s="15"/>
      <c r="Q82" s="15"/>
      <c r="R82" s="15"/>
    </row>
    <row r="83" spans="1:18">
      <c r="A83" s="73"/>
      <c r="B83" s="14"/>
      <c r="C83" s="16"/>
      <c r="D83" s="41"/>
      <c r="E83" s="41"/>
      <c r="F83" s="16"/>
      <c r="G83" s="16"/>
      <c r="H83" s="16"/>
      <c r="I83" s="15"/>
      <c r="J83" s="15"/>
      <c r="K83" s="15"/>
      <c r="L83" s="15"/>
      <c r="M83" s="15"/>
      <c r="N83" s="15"/>
      <c r="O83" s="15"/>
      <c r="P83" s="15"/>
      <c r="Q83" s="15"/>
      <c r="R83" s="15"/>
    </row>
    <row r="84" spans="1:18">
      <c r="A84" s="73"/>
      <c r="B84" s="14"/>
      <c r="C84" s="16"/>
      <c r="D84" s="41"/>
      <c r="E84" s="41"/>
      <c r="F84" s="16"/>
      <c r="G84" s="16"/>
      <c r="H84" s="16"/>
      <c r="I84" s="15"/>
      <c r="J84" s="15"/>
      <c r="K84" s="15"/>
      <c r="L84" s="15"/>
      <c r="M84" s="15"/>
      <c r="N84" s="15"/>
      <c r="O84" s="15"/>
      <c r="P84" s="15"/>
      <c r="Q84" s="15"/>
      <c r="R84" s="15"/>
    </row>
    <row r="85" spans="1:18">
      <c r="A85" s="73"/>
      <c r="B85" s="14"/>
      <c r="C85" s="16"/>
      <c r="D85" s="41"/>
      <c r="E85" s="41"/>
      <c r="F85" s="16"/>
      <c r="G85" s="16"/>
      <c r="H85" s="16"/>
      <c r="I85" s="15"/>
      <c r="J85" s="15"/>
      <c r="K85" s="15"/>
      <c r="L85" s="15"/>
      <c r="M85" s="15"/>
      <c r="N85" s="15"/>
      <c r="O85" s="15"/>
      <c r="P85" s="15"/>
      <c r="Q85" s="15"/>
      <c r="R85" s="15"/>
    </row>
    <row r="86" spans="1:18">
      <c r="A86" s="73"/>
      <c r="B86" s="14"/>
      <c r="C86" s="16"/>
      <c r="D86" s="41"/>
      <c r="E86" s="41"/>
      <c r="F86" s="16"/>
      <c r="G86" s="16"/>
      <c r="H86" s="16"/>
      <c r="I86" s="15"/>
      <c r="J86" s="15"/>
      <c r="K86" s="15"/>
      <c r="L86" s="15"/>
      <c r="M86" s="15"/>
      <c r="N86" s="15"/>
      <c r="O86" s="15"/>
      <c r="P86" s="15"/>
      <c r="Q86" s="15"/>
      <c r="R86" s="15"/>
    </row>
    <row r="87" spans="1:18">
      <c r="A87" s="73"/>
      <c r="B87" s="14"/>
      <c r="C87" s="16"/>
      <c r="D87" s="41"/>
      <c r="E87" s="41"/>
      <c r="F87" s="16"/>
      <c r="G87" s="16"/>
      <c r="H87" s="16"/>
      <c r="I87" s="15"/>
      <c r="J87" s="15"/>
      <c r="K87" s="15"/>
      <c r="L87" s="15"/>
      <c r="M87" s="15"/>
      <c r="N87" s="15"/>
      <c r="O87" s="15"/>
      <c r="P87" s="15"/>
      <c r="Q87" s="15"/>
      <c r="R87" s="15"/>
    </row>
    <row r="88" spans="1:18">
      <c r="A88" s="73"/>
      <c r="B88" s="14"/>
      <c r="C88" s="16"/>
      <c r="D88" s="41"/>
      <c r="E88" s="41"/>
      <c r="F88" s="16"/>
      <c r="G88" s="16"/>
      <c r="H88" s="16"/>
      <c r="I88" s="15"/>
      <c r="J88" s="15"/>
      <c r="K88" s="15"/>
      <c r="L88" s="15"/>
      <c r="M88" s="15"/>
      <c r="N88" s="15"/>
      <c r="O88" s="15"/>
      <c r="P88" s="15"/>
      <c r="Q88" s="15"/>
      <c r="R88" s="15"/>
    </row>
    <row r="89" spans="1:18">
      <c r="A89" s="73"/>
      <c r="B89" s="14"/>
      <c r="C89" s="16"/>
      <c r="D89" s="41"/>
      <c r="E89" s="41"/>
      <c r="F89" s="16"/>
      <c r="G89" s="16"/>
      <c r="H89" s="16"/>
      <c r="I89" s="15"/>
      <c r="J89" s="15"/>
      <c r="K89" s="15"/>
      <c r="L89" s="15"/>
      <c r="M89" s="15"/>
      <c r="N89" s="15"/>
      <c r="O89" s="15"/>
      <c r="P89" s="15"/>
      <c r="Q89" s="15"/>
      <c r="R89" s="15"/>
    </row>
    <row r="90" spans="1:18">
      <c r="A90" s="73"/>
      <c r="B90" s="14"/>
      <c r="C90" s="16"/>
      <c r="D90" s="41"/>
      <c r="E90" s="41"/>
      <c r="F90" s="16"/>
      <c r="G90" s="16"/>
      <c r="H90" s="16"/>
      <c r="I90" s="15"/>
      <c r="J90" s="15"/>
      <c r="K90" s="15"/>
      <c r="L90" s="15"/>
      <c r="M90" s="15"/>
      <c r="N90" s="15"/>
      <c r="O90" s="15"/>
      <c r="P90" s="15"/>
      <c r="Q90" s="15"/>
      <c r="R90" s="15"/>
    </row>
    <row r="91" spans="1:18">
      <c r="A91" s="73"/>
      <c r="B91" s="14"/>
      <c r="C91" s="16"/>
      <c r="D91" s="41"/>
      <c r="E91" s="41"/>
      <c r="F91" s="16"/>
      <c r="G91" s="16"/>
      <c r="H91" s="16"/>
      <c r="I91" s="15"/>
      <c r="J91" s="15"/>
      <c r="K91" s="15"/>
      <c r="L91" s="15"/>
      <c r="M91" s="15"/>
      <c r="N91" s="15"/>
      <c r="O91" s="15"/>
      <c r="P91" s="15"/>
      <c r="Q91" s="15"/>
      <c r="R91" s="15"/>
    </row>
    <row r="92" spans="1:18">
      <c r="A92" s="73"/>
      <c r="B92" s="14"/>
      <c r="C92" s="16"/>
      <c r="D92" s="41"/>
      <c r="E92" s="41"/>
      <c r="F92" s="16"/>
      <c r="G92" s="16"/>
      <c r="H92" s="16"/>
      <c r="I92" s="15"/>
      <c r="J92" s="15"/>
      <c r="K92" s="15"/>
      <c r="L92" s="15"/>
      <c r="M92" s="15"/>
      <c r="N92" s="15"/>
      <c r="O92" s="15"/>
      <c r="P92" s="15"/>
      <c r="Q92" s="15"/>
      <c r="R92" s="15"/>
    </row>
    <row r="93" spans="1:18">
      <c r="A93" s="73"/>
      <c r="B93" s="14"/>
      <c r="C93" s="16"/>
      <c r="D93" s="41"/>
      <c r="E93" s="41"/>
      <c r="F93" s="16"/>
      <c r="G93" s="16"/>
      <c r="H93" s="16"/>
      <c r="I93" s="15"/>
      <c r="J93" s="15"/>
      <c r="K93" s="15"/>
      <c r="L93" s="15"/>
      <c r="M93" s="15"/>
      <c r="N93" s="15"/>
      <c r="O93" s="15"/>
      <c r="P93" s="15"/>
      <c r="Q93" s="15"/>
      <c r="R93" s="15"/>
    </row>
    <row r="94" spans="1:18">
      <c r="A94" s="73"/>
      <c r="B94" s="14"/>
      <c r="C94" s="16"/>
      <c r="D94" s="41"/>
      <c r="E94" s="41"/>
      <c r="F94" s="16"/>
      <c r="G94" s="16"/>
      <c r="H94" s="16"/>
      <c r="I94" s="15"/>
      <c r="J94" s="15"/>
      <c r="K94" s="15"/>
      <c r="L94" s="15"/>
      <c r="M94" s="15"/>
      <c r="N94" s="15"/>
      <c r="O94" s="15"/>
      <c r="P94" s="15"/>
      <c r="Q94" s="15"/>
      <c r="R94" s="15"/>
    </row>
    <row r="95" spans="1:18">
      <c r="B95" s="14"/>
      <c r="C95" s="16"/>
      <c r="D95" s="41"/>
      <c r="E95" s="41"/>
      <c r="F95" s="16"/>
      <c r="G95" s="16"/>
      <c r="H95" s="16"/>
      <c r="I95" s="15"/>
      <c r="J95" s="15"/>
      <c r="K95" s="15"/>
      <c r="L95" s="15"/>
      <c r="M95" s="15"/>
      <c r="N95" s="15"/>
      <c r="O95" s="15"/>
      <c r="P95" s="15"/>
      <c r="Q95" s="15"/>
      <c r="R95" s="15"/>
    </row>
    <row r="96" spans="1:18">
      <c r="B96" s="14"/>
      <c r="C96" s="16"/>
      <c r="D96" s="41"/>
      <c r="E96" s="41"/>
      <c r="F96" s="16"/>
      <c r="G96" s="16"/>
      <c r="H96" s="16"/>
      <c r="I96" s="15"/>
      <c r="J96" s="15"/>
      <c r="K96" s="15"/>
      <c r="L96" s="15"/>
      <c r="M96" s="15"/>
      <c r="N96" s="15"/>
      <c r="O96" s="15"/>
      <c r="P96" s="15"/>
      <c r="Q96" s="15"/>
      <c r="R96" s="15"/>
    </row>
    <row r="97" spans="2:18">
      <c r="B97" s="14"/>
      <c r="C97" s="16"/>
      <c r="D97" s="41"/>
      <c r="E97" s="41"/>
      <c r="F97" s="16"/>
      <c r="G97" s="16"/>
      <c r="H97" s="16"/>
      <c r="I97" s="15"/>
      <c r="J97" s="15"/>
      <c r="K97" s="15"/>
      <c r="L97" s="15"/>
      <c r="M97" s="15"/>
      <c r="N97" s="15"/>
      <c r="O97" s="15"/>
      <c r="P97" s="15"/>
      <c r="Q97" s="15"/>
      <c r="R97" s="15"/>
    </row>
    <row r="98" spans="2:18">
      <c r="B98" s="14"/>
      <c r="C98" s="16"/>
      <c r="D98" s="41"/>
      <c r="E98" s="41"/>
      <c r="F98" s="16"/>
      <c r="G98" s="16"/>
      <c r="H98" s="16"/>
      <c r="I98" s="15"/>
      <c r="J98" s="15"/>
      <c r="K98" s="15"/>
      <c r="L98" s="15"/>
      <c r="M98" s="15"/>
      <c r="N98" s="15"/>
      <c r="O98" s="15"/>
      <c r="P98" s="15"/>
      <c r="Q98" s="15"/>
      <c r="R98" s="15"/>
    </row>
    <row r="99" spans="2:18">
      <c r="B99" s="14"/>
      <c r="C99" s="16"/>
      <c r="D99" s="41"/>
      <c r="E99" s="41"/>
      <c r="F99" s="16"/>
      <c r="G99" s="16"/>
      <c r="H99" s="16"/>
      <c r="I99" s="15"/>
      <c r="J99" s="15"/>
      <c r="K99" s="15"/>
      <c r="L99" s="15"/>
      <c r="M99" s="15"/>
      <c r="N99" s="15"/>
      <c r="O99" s="15"/>
      <c r="P99" s="15"/>
      <c r="Q99" s="15"/>
      <c r="R99" s="15"/>
    </row>
    <row r="100" spans="2:18">
      <c r="B100" s="14"/>
      <c r="C100" s="16"/>
      <c r="D100" s="41"/>
      <c r="E100" s="41"/>
      <c r="F100" s="16"/>
      <c r="G100" s="16"/>
      <c r="H100" s="16"/>
      <c r="I100" s="15"/>
      <c r="J100" s="15"/>
      <c r="K100" s="15"/>
      <c r="L100" s="15"/>
      <c r="M100" s="15"/>
      <c r="N100" s="15"/>
      <c r="O100" s="15"/>
      <c r="P100" s="15"/>
      <c r="Q100" s="15"/>
      <c r="R100" s="15"/>
    </row>
    <row r="101" spans="2:18">
      <c r="B101" s="14"/>
      <c r="C101" s="16"/>
      <c r="D101" s="41"/>
      <c r="E101" s="41"/>
      <c r="F101" s="16"/>
      <c r="G101" s="16"/>
      <c r="H101" s="16"/>
      <c r="I101" s="15"/>
      <c r="J101" s="15"/>
      <c r="K101" s="15"/>
      <c r="L101" s="15"/>
      <c r="M101" s="15"/>
      <c r="N101" s="15"/>
      <c r="O101" s="15"/>
      <c r="P101" s="15"/>
      <c r="Q101" s="15"/>
      <c r="R101" s="15"/>
    </row>
    <row r="102" spans="2:18">
      <c r="B102" s="14"/>
      <c r="C102" s="16"/>
      <c r="D102" s="41"/>
      <c r="E102" s="41"/>
      <c r="F102" s="16"/>
      <c r="G102" s="16"/>
      <c r="H102" s="16"/>
      <c r="I102" s="15"/>
      <c r="J102" s="15"/>
      <c r="K102" s="15"/>
      <c r="L102" s="15"/>
      <c r="M102" s="15"/>
      <c r="N102" s="15"/>
      <c r="O102" s="15"/>
      <c r="P102" s="15"/>
      <c r="Q102" s="15"/>
      <c r="R102" s="15"/>
    </row>
    <row r="103" spans="2:18">
      <c r="B103" s="14"/>
      <c r="C103" s="16"/>
      <c r="D103" s="41"/>
      <c r="E103" s="41"/>
      <c r="F103" s="16"/>
      <c r="G103" s="16"/>
      <c r="H103" s="16"/>
      <c r="I103" s="15"/>
      <c r="J103" s="15"/>
      <c r="K103" s="15"/>
      <c r="L103" s="15"/>
      <c r="M103" s="15"/>
      <c r="N103" s="15"/>
      <c r="O103" s="15"/>
      <c r="P103" s="15"/>
      <c r="Q103" s="15"/>
      <c r="R103" s="15"/>
    </row>
    <row r="104" spans="2:18">
      <c r="B104" s="14"/>
      <c r="C104" s="16"/>
      <c r="D104" s="41"/>
      <c r="E104" s="41"/>
      <c r="F104" s="16"/>
      <c r="G104" s="16"/>
      <c r="H104" s="16"/>
      <c r="I104" s="15"/>
      <c r="J104" s="15"/>
      <c r="K104" s="15"/>
      <c r="L104" s="15"/>
      <c r="M104" s="15"/>
      <c r="N104" s="15"/>
      <c r="O104" s="15"/>
      <c r="P104" s="15"/>
      <c r="Q104" s="15"/>
      <c r="R104" s="15"/>
    </row>
    <row r="105" spans="2:18">
      <c r="B105" s="14"/>
      <c r="C105" s="16"/>
      <c r="D105" s="41"/>
      <c r="E105" s="41"/>
      <c r="F105" s="16"/>
      <c r="G105" s="16"/>
      <c r="H105" s="16"/>
      <c r="I105" s="15"/>
      <c r="J105" s="15"/>
      <c r="K105" s="15"/>
      <c r="L105" s="15"/>
      <c r="M105" s="15"/>
      <c r="N105" s="15"/>
      <c r="O105" s="15"/>
      <c r="P105" s="15"/>
      <c r="Q105" s="15"/>
      <c r="R105" s="15"/>
    </row>
    <row r="106" spans="2:18">
      <c r="B106" s="14"/>
      <c r="C106" s="16"/>
      <c r="D106" s="41"/>
      <c r="E106" s="41"/>
      <c r="F106" s="16"/>
      <c r="G106" s="16"/>
      <c r="H106" s="16"/>
      <c r="I106" s="15"/>
      <c r="J106" s="15"/>
      <c r="K106" s="15"/>
      <c r="L106" s="15"/>
      <c r="M106" s="15"/>
      <c r="N106" s="15"/>
      <c r="O106" s="15"/>
      <c r="P106" s="15"/>
      <c r="Q106" s="15"/>
      <c r="R106" s="15"/>
    </row>
    <row r="107" spans="2:18">
      <c r="B107" s="14"/>
      <c r="C107" s="16"/>
      <c r="D107" s="41"/>
      <c r="E107" s="41"/>
      <c r="F107" s="16"/>
      <c r="G107" s="16"/>
      <c r="H107" s="16"/>
      <c r="I107" s="15"/>
      <c r="J107" s="15"/>
      <c r="K107" s="15"/>
      <c r="L107" s="15"/>
      <c r="M107" s="15"/>
      <c r="N107" s="15"/>
      <c r="O107" s="15"/>
      <c r="P107" s="15"/>
      <c r="Q107" s="15"/>
      <c r="R107" s="15"/>
    </row>
    <row r="108" spans="2:18">
      <c r="B108" s="14"/>
      <c r="C108" s="16"/>
      <c r="D108" s="41"/>
      <c r="E108" s="41"/>
      <c r="F108" s="16"/>
      <c r="G108" s="16"/>
      <c r="H108" s="16"/>
      <c r="I108" s="15"/>
      <c r="J108" s="15"/>
      <c r="K108" s="15"/>
      <c r="L108" s="15"/>
      <c r="M108" s="15"/>
      <c r="N108" s="15"/>
      <c r="O108" s="15"/>
      <c r="P108" s="15"/>
      <c r="Q108" s="15"/>
      <c r="R108" s="15"/>
    </row>
    <row r="109" spans="2:18">
      <c r="B109" s="14"/>
      <c r="C109" s="16"/>
      <c r="D109" s="41"/>
      <c r="E109" s="41"/>
      <c r="F109" s="16"/>
      <c r="G109" s="16"/>
      <c r="H109" s="16"/>
      <c r="I109" s="15"/>
      <c r="J109" s="15"/>
      <c r="K109" s="15"/>
      <c r="L109" s="15"/>
      <c r="M109" s="15"/>
      <c r="N109" s="15"/>
      <c r="O109" s="15"/>
      <c r="P109" s="15"/>
      <c r="Q109" s="15"/>
      <c r="R109" s="15"/>
    </row>
    <row r="110" spans="2:18">
      <c r="B110" s="14"/>
      <c r="C110" s="16"/>
      <c r="D110" s="41"/>
      <c r="E110" s="41"/>
      <c r="F110" s="16"/>
      <c r="G110" s="16"/>
      <c r="H110" s="16"/>
      <c r="I110" s="15"/>
      <c r="J110" s="15"/>
      <c r="K110" s="15"/>
      <c r="L110" s="15"/>
      <c r="M110" s="15"/>
      <c r="N110" s="15"/>
      <c r="O110" s="15"/>
      <c r="P110" s="15"/>
      <c r="Q110" s="15"/>
      <c r="R110" s="15"/>
    </row>
    <row r="111" spans="2:18">
      <c r="B111" s="14"/>
      <c r="C111" s="16"/>
      <c r="D111" s="41"/>
      <c r="E111" s="41"/>
      <c r="F111" s="16"/>
      <c r="G111" s="16"/>
      <c r="H111" s="16"/>
      <c r="I111" s="15"/>
      <c r="J111" s="15"/>
      <c r="K111" s="15"/>
      <c r="L111" s="15"/>
      <c r="M111" s="15"/>
      <c r="N111" s="15"/>
      <c r="O111" s="15"/>
      <c r="P111" s="15"/>
      <c r="Q111" s="15"/>
      <c r="R111" s="15"/>
    </row>
    <row r="112" spans="2:18">
      <c r="B112" s="14"/>
      <c r="C112" s="16"/>
      <c r="D112" s="41"/>
      <c r="E112" s="41"/>
      <c r="F112" s="16"/>
      <c r="G112" s="16"/>
      <c r="H112" s="16"/>
      <c r="I112" s="15"/>
      <c r="J112" s="15"/>
      <c r="K112" s="15"/>
      <c r="L112" s="15"/>
      <c r="M112" s="15"/>
      <c r="N112" s="15"/>
      <c r="O112" s="15"/>
      <c r="P112" s="15"/>
      <c r="Q112" s="15"/>
      <c r="R112" s="15"/>
    </row>
    <row r="113" spans="2:15">
      <c r="B113" s="14"/>
      <c r="C113" s="16"/>
      <c r="D113" s="41"/>
      <c r="E113" s="41"/>
      <c r="F113" s="16"/>
      <c r="G113" s="16"/>
      <c r="H113" s="16"/>
      <c r="I113" s="16"/>
      <c r="J113" s="16"/>
      <c r="K113" s="16"/>
      <c r="L113" s="16"/>
      <c r="M113" s="16"/>
      <c r="N113" s="16"/>
      <c r="O113" s="16"/>
    </row>
    <row r="114" spans="2:15">
      <c r="B114" s="14"/>
      <c r="C114" s="16"/>
      <c r="D114" s="41"/>
      <c r="E114" s="41"/>
      <c r="F114" s="16"/>
      <c r="G114" s="16"/>
      <c r="H114" s="16"/>
      <c r="I114" s="16"/>
      <c r="J114" s="16"/>
      <c r="K114" s="16"/>
      <c r="L114" s="16"/>
      <c r="M114" s="16"/>
      <c r="N114" s="16"/>
      <c r="O114" s="16"/>
    </row>
    <row r="115" spans="2:15">
      <c r="B115" s="14"/>
      <c r="C115" s="16"/>
      <c r="D115" s="41"/>
      <c r="E115" s="41"/>
      <c r="F115" s="16"/>
      <c r="G115" s="16"/>
      <c r="H115" s="16"/>
      <c r="I115" s="16"/>
      <c r="J115" s="16"/>
      <c r="K115" s="16"/>
      <c r="L115" s="16"/>
      <c r="M115" s="16"/>
      <c r="N115" s="16"/>
      <c r="O115" s="16"/>
    </row>
    <row r="116" spans="2:15">
      <c r="B116" s="14"/>
      <c r="C116" s="16"/>
      <c r="D116" s="41"/>
      <c r="E116" s="41"/>
      <c r="F116" s="16"/>
      <c r="G116" s="16"/>
      <c r="H116" s="16"/>
      <c r="I116" s="16"/>
      <c r="J116" s="16"/>
      <c r="K116" s="16"/>
      <c r="L116" s="16"/>
      <c r="M116" s="16"/>
      <c r="N116" s="16"/>
      <c r="O116" s="16"/>
    </row>
    <row r="117" spans="2:15">
      <c r="B117" s="14"/>
      <c r="C117" s="16"/>
      <c r="D117" s="41"/>
      <c r="E117" s="41"/>
      <c r="F117" s="16"/>
      <c r="G117" s="16"/>
      <c r="H117" s="16"/>
      <c r="I117" s="16"/>
      <c r="J117" s="16"/>
      <c r="K117" s="16"/>
      <c r="L117" s="16"/>
      <c r="M117" s="16"/>
      <c r="N117" s="16"/>
      <c r="O117" s="16"/>
    </row>
    <row r="118" spans="2:15">
      <c r="B118" s="14"/>
      <c r="C118" s="16"/>
      <c r="D118" s="41"/>
      <c r="E118" s="41"/>
      <c r="F118" s="16"/>
      <c r="G118" s="16"/>
      <c r="H118" s="16"/>
      <c r="I118" s="16"/>
      <c r="J118" s="16"/>
      <c r="K118" s="16"/>
      <c r="L118" s="16"/>
      <c r="M118" s="16"/>
      <c r="N118" s="16"/>
      <c r="O118" s="16"/>
    </row>
    <row r="119" spans="2:15">
      <c r="B119" s="14"/>
      <c r="C119" s="16"/>
      <c r="D119" s="41"/>
      <c r="E119" s="41"/>
      <c r="F119" s="16"/>
      <c r="G119" s="16"/>
      <c r="H119" s="16"/>
      <c r="I119" s="16"/>
      <c r="J119" s="16"/>
      <c r="K119" s="16"/>
      <c r="L119" s="16"/>
      <c r="M119" s="16"/>
      <c r="N119" s="16"/>
      <c r="O119" s="16"/>
    </row>
    <row r="120" spans="2:15">
      <c r="B120" s="14"/>
      <c r="C120" s="16"/>
      <c r="D120" s="41"/>
      <c r="E120" s="41"/>
      <c r="F120" s="16"/>
      <c r="G120" s="16"/>
      <c r="H120" s="16"/>
      <c r="I120" s="16"/>
      <c r="J120" s="16"/>
      <c r="K120" s="16"/>
      <c r="L120" s="16"/>
      <c r="M120" s="16"/>
      <c r="N120" s="16"/>
      <c r="O120" s="16"/>
    </row>
    <row r="121" spans="2:15">
      <c r="B121" s="14"/>
      <c r="C121" s="16"/>
      <c r="D121" s="41"/>
      <c r="E121" s="41"/>
      <c r="F121" s="16"/>
      <c r="G121" s="16"/>
      <c r="H121" s="16"/>
      <c r="I121" s="16"/>
      <c r="J121" s="16"/>
      <c r="K121" s="16"/>
      <c r="L121" s="16"/>
      <c r="M121" s="16"/>
      <c r="N121" s="16"/>
      <c r="O121" s="16"/>
    </row>
    <row r="122" spans="2:15">
      <c r="B122" s="14"/>
      <c r="C122" s="16"/>
      <c r="D122" s="41"/>
      <c r="E122" s="41"/>
      <c r="F122" s="16"/>
      <c r="G122" s="16"/>
      <c r="H122" s="16"/>
      <c r="I122" s="16"/>
      <c r="J122" s="16"/>
      <c r="K122" s="16"/>
      <c r="L122" s="16"/>
      <c r="M122" s="16"/>
      <c r="N122" s="16"/>
      <c r="O122" s="16"/>
    </row>
    <row r="123" spans="2:15">
      <c r="B123" s="14"/>
      <c r="C123" s="16"/>
      <c r="D123" s="41"/>
      <c r="E123" s="41"/>
      <c r="F123" s="16"/>
      <c r="G123" s="16"/>
      <c r="H123" s="16"/>
      <c r="I123" s="16"/>
      <c r="J123" s="16"/>
      <c r="K123" s="16"/>
      <c r="L123" s="16"/>
      <c r="M123" s="16"/>
      <c r="N123" s="16"/>
      <c r="O123" s="16"/>
    </row>
    <row r="124" spans="2:15">
      <c r="B124" s="14"/>
      <c r="C124" s="16"/>
      <c r="D124" s="41"/>
      <c r="E124" s="41"/>
      <c r="F124" s="16"/>
      <c r="G124" s="16"/>
      <c r="H124" s="16"/>
      <c r="I124" s="16"/>
      <c r="J124" s="16"/>
      <c r="K124" s="16"/>
      <c r="L124" s="16"/>
      <c r="M124" s="16"/>
      <c r="N124" s="16"/>
      <c r="O124" s="16"/>
    </row>
    <row r="125" spans="2:15">
      <c r="B125" s="14"/>
      <c r="C125" s="16"/>
      <c r="D125" s="41"/>
      <c r="E125" s="41"/>
      <c r="F125" s="16"/>
      <c r="G125" s="16"/>
      <c r="H125" s="16"/>
      <c r="I125" s="16"/>
      <c r="J125" s="16"/>
      <c r="K125" s="16"/>
      <c r="L125" s="16"/>
      <c r="M125" s="16"/>
      <c r="N125" s="16"/>
      <c r="O125" s="16"/>
    </row>
    <row r="126" spans="2:15">
      <c r="B126" s="14"/>
      <c r="C126" s="16"/>
      <c r="D126" s="41"/>
      <c r="E126" s="41"/>
      <c r="F126" s="16"/>
      <c r="G126" s="16"/>
      <c r="H126" s="16"/>
      <c r="I126" s="16"/>
      <c r="J126" s="16"/>
      <c r="K126" s="16"/>
      <c r="L126" s="16"/>
      <c r="M126" s="16"/>
      <c r="N126" s="16"/>
      <c r="O126" s="16"/>
    </row>
    <row r="127" spans="2:15">
      <c r="B127" s="14"/>
      <c r="C127" s="16"/>
      <c r="D127" s="41"/>
      <c r="E127" s="41"/>
      <c r="F127" s="16"/>
      <c r="G127" s="16"/>
      <c r="H127" s="16"/>
      <c r="I127" s="16"/>
      <c r="J127" s="16"/>
      <c r="K127" s="16"/>
      <c r="L127" s="16"/>
      <c r="M127" s="16"/>
      <c r="N127" s="16"/>
      <c r="O127" s="16"/>
    </row>
    <row r="128" spans="2:15">
      <c r="B128" s="14"/>
      <c r="C128" s="16"/>
      <c r="D128" s="41"/>
      <c r="E128" s="41"/>
      <c r="F128" s="16"/>
      <c r="G128" s="16"/>
      <c r="H128" s="16"/>
      <c r="I128" s="16"/>
      <c r="J128" s="16"/>
      <c r="K128" s="16"/>
      <c r="L128" s="16"/>
      <c r="M128" s="16"/>
      <c r="N128" s="16"/>
      <c r="O128" s="16"/>
    </row>
    <row r="129" spans="2:15">
      <c r="B129" s="14"/>
      <c r="C129" s="16"/>
      <c r="D129" s="41"/>
      <c r="E129" s="41"/>
      <c r="F129" s="16"/>
      <c r="G129" s="16"/>
      <c r="H129" s="16"/>
      <c r="I129" s="16"/>
      <c r="J129" s="16"/>
      <c r="K129" s="16"/>
      <c r="L129" s="16"/>
      <c r="M129" s="16"/>
      <c r="N129" s="16"/>
      <c r="O129" s="16"/>
    </row>
    <row r="130" spans="2:15">
      <c r="B130" s="14"/>
      <c r="C130" s="16"/>
      <c r="D130" s="41"/>
      <c r="E130" s="41"/>
      <c r="F130" s="16"/>
      <c r="G130" s="16"/>
      <c r="H130" s="16"/>
      <c r="I130" s="16"/>
      <c r="J130" s="16"/>
      <c r="K130" s="16"/>
      <c r="L130" s="16"/>
      <c r="M130" s="16"/>
      <c r="N130" s="16"/>
      <c r="O130" s="16"/>
    </row>
    <row r="131" spans="2:15">
      <c r="B131" s="14"/>
      <c r="C131" s="16"/>
      <c r="D131" s="41"/>
      <c r="E131" s="41"/>
      <c r="F131" s="16"/>
      <c r="G131" s="16"/>
      <c r="H131" s="16"/>
      <c r="I131" s="16"/>
      <c r="J131" s="16"/>
      <c r="K131" s="16"/>
      <c r="L131" s="16"/>
      <c r="M131" s="16"/>
      <c r="N131" s="16"/>
      <c r="O131" s="16"/>
    </row>
    <row r="132" spans="2:15">
      <c r="B132" s="14"/>
      <c r="C132" s="16"/>
      <c r="D132" s="41"/>
      <c r="E132" s="41"/>
      <c r="F132" s="16"/>
      <c r="G132" s="16"/>
      <c r="H132" s="16"/>
      <c r="I132" s="16"/>
      <c r="J132" s="16"/>
      <c r="K132" s="16"/>
      <c r="L132" s="16"/>
      <c r="M132" s="16"/>
      <c r="N132" s="16"/>
      <c r="O132" s="16"/>
    </row>
    <row r="133" spans="2:15">
      <c r="B133" s="14"/>
      <c r="C133" s="16"/>
      <c r="D133" s="41"/>
      <c r="E133" s="41"/>
      <c r="F133" s="16"/>
      <c r="G133" s="16"/>
      <c r="H133" s="16"/>
      <c r="I133" s="16"/>
      <c r="J133" s="16"/>
      <c r="K133" s="16"/>
      <c r="L133" s="16"/>
      <c r="M133" s="16"/>
      <c r="N133" s="16"/>
      <c r="O133" s="16"/>
    </row>
    <row r="134" spans="2:15">
      <c r="B134" s="14"/>
      <c r="C134" s="16"/>
      <c r="D134" s="41"/>
      <c r="E134" s="41"/>
      <c r="F134" s="16"/>
      <c r="G134" s="16"/>
      <c r="H134" s="16"/>
      <c r="I134" s="16"/>
      <c r="J134" s="16"/>
      <c r="K134" s="16"/>
      <c r="L134" s="16"/>
      <c r="M134" s="16"/>
      <c r="N134" s="16"/>
      <c r="O134" s="16"/>
    </row>
    <row r="135" spans="2:15">
      <c r="B135" s="14"/>
      <c r="C135" s="16"/>
      <c r="D135" s="41"/>
      <c r="E135" s="41"/>
      <c r="F135" s="16"/>
      <c r="G135" s="16"/>
      <c r="H135" s="16"/>
      <c r="I135" s="16"/>
      <c r="J135" s="16"/>
      <c r="K135" s="16"/>
      <c r="L135" s="16"/>
      <c r="M135" s="16"/>
      <c r="N135" s="16"/>
      <c r="O135" s="16"/>
    </row>
    <row r="136" spans="2:15">
      <c r="B136" s="14"/>
      <c r="C136" s="16"/>
      <c r="D136" s="41"/>
      <c r="E136" s="41"/>
      <c r="F136" s="16"/>
      <c r="G136" s="16"/>
      <c r="H136" s="16"/>
      <c r="I136" s="16"/>
      <c r="J136" s="16"/>
      <c r="K136" s="16"/>
      <c r="L136" s="16"/>
      <c r="M136" s="16"/>
      <c r="N136" s="16"/>
      <c r="O136" s="16"/>
    </row>
    <row r="137" spans="2:15">
      <c r="B137" s="14"/>
      <c r="C137" s="16"/>
      <c r="D137" s="41"/>
      <c r="E137" s="41"/>
      <c r="F137" s="16"/>
      <c r="G137" s="16"/>
      <c r="H137" s="16"/>
      <c r="I137" s="16"/>
      <c r="J137" s="16"/>
      <c r="K137" s="16"/>
      <c r="L137" s="16"/>
      <c r="M137" s="16"/>
      <c r="N137" s="16"/>
      <c r="O137" s="16"/>
    </row>
  </sheetData>
  <mergeCells count="54">
    <mergeCell ref="B73:B74"/>
    <mergeCell ref="C73:C74"/>
    <mergeCell ref="B75:B77"/>
    <mergeCell ref="C75:C77"/>
    <mergeCell ref="B78:B79"/>
    <mergeCell ref="C78:C79"/>
    <mergeCell ref="B62:B65"/>
    <mergeCell ref="B66:B72"/>
    <mergeCell ref="A62:A65"/>
    <mergeCell ref="C62:C65"/>
    <mergeCell ref="A66:A72"/>
    <mergeCell ref="C66:C72"/>
    <mergeCell ref="A32:A37"/>
    <mergeCell ref="C32:C37"/>
    <mergeCell ref="A38:A39"/>
    <mergeCell ref="C38:C39"/>
    <mergeCell ref="A40:A43"/>
    <mergeCell ref="C40:C43"/>
    <mergeCell ref="B32:B37"/>
    <mergeCell ref="B38:B39"/>
    <mergeCell ref="B40:B43"/>
    <mergeCell ref="A48:A52"/>
    <mergeCell ref="C48:C52"/>
    <mergeCell ref="A59:A61"/>
    <mergeCell ref="C59:C61"/>
    <mergeCell ref="B44:B47"/>
    <mergeCell ref="B48:B52"/>
    <mergeCell ref="B59:B61"/>
    <mergeCell ref="B53:B55"/>
    <mergeCell ref="C53:C55"/>
    <mergeCell ref="A44:A47"/>
    <mergeCell ref="C44:C47"/>
    <mergeCell ref="A22:A27"/>
    <mergeCell ref="C22:C27"/>
    <mergeCell ref="A28:A31"/>
    <mergeCell ref="C28:C31"/>
    <mergeCell ref="B15:B21"/>
    <mergeCell ref="B22:B27"/>
    <mergeCell ref="B28:B31"/>
    <mergeCell ref="A15:A21"/>
    <mergeCell ref="C15:C21"/>
    <mergeCell ref="I1:O1"/>
    <mergeCell ref="F1:H1"/>
    <mergeCell ref="A3:A8"/>
    <mergeCell ref="C3:C8"/>
    <mergeCell ref="A9:A14"/>
    <mergeCell ref="C9:C14"/>
    <mergeCell ref="B1:B2"/>
    <mergeCell ref="B3:B8"/>
    <mergeCell ref="B9:B14"/>
    <mergeCell ref="D1:D2"/>
    <mergeCell ref="A1:A2"/>
    <mergeCell ref="C1:C2"/>
    <mergeCell ref="E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2020-01-31T19:55:58Z</dcterms:created>
  <dcterms:modified xsi:type="dcterms:W3CDTF">2020-03-30T23:27:13Z</dcterms:modified>
  <cp:category/>
  <cp:contentStatus/>
</cp:coreProperties>
</file>