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80" yWindow="-500" windowWidth="25560" windowHeight="151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O23" i="1"/>
  <c r="O24"/>
  <c r="O25"/>
  <c r="O26"/>
  <c r="O27"/>
  <c r="O28"/>
  <c r="O29"/>
  <c r="O30"/>
  <c r="O31"/>
  <c r="O32"/>
  <c r="O33"/>
  <c r="O34"/>
  <c r="O35"/>
  <c r="O36"/>
  <c r="O22"/>
  <c r="N38"/>
  <c r="D5"/>
  <c r="C5"/>
  <c r="E5"/>
  <c r="D6"/>
  <c r="C6"/>
  <c r="E6"/>
  <c r="D7"/>
  <c r="C7"/>
  <c r="E7"/>
  <c r="D8"/>
  <c r="C8"/>
  <c r="E8"/>
  <c r="D9"/>
  <c r="C9"/>
  <c r="E9"/>
  <c r="D10"/>
  <c r="C10"/>
  <c r="E10"/>
  <c r="D11"/>
  <c r="C11"/>
  <c r="E11"/>
  <c r="D12"/>
  <c r="C12"/>
  <c r="E12"/>
  <c r="D13"/>
  <c r="C13"/>
  <c r="E13"/>
  <c r="D14"/>
  <c r="C14"/>
  <c r="E14"/>
  <c r="D15"/>
  <c r="C15"/>
  <c r="E15"/>
  <c r="D16"/>
  <c r="C16"/>
  <c r="E16"/>
  <c r="D17"/>
  <c r="C17"/>
  <c r="E17"/>
  <c r="D18"/>
  <c r="C18"/>
  <c r="E18"/>
  <c r="D19"/>
  <c r="C19"/>
  <c r="E19"/>
  <c r="D20"/>
  <c r="C20"/>
  <c r="E20"/>
  <c r="D21"/>
  <c r="C21"/>
  <c r="E21"/>
  <c r="D22"/>
  <c r="C22"/>
  <c r="E22"/>
  <c r="D23"/>
  <c r="C23"/>
  <c r="E23"/>
  <c r="D24"/>
  <c r="C24"/>
  <c r="E24"/>
  <c r="D25"/>
  <c r="C25"/>
  <c r="E25"/>
  <c r="D26"/>
  <c r="C26"/>
  <c r="E26"/>
  <c r="D27"/>
  <c r="C27"/>
  <c r="E27"/>
  <c r="D28"/>
  <c r="C28"/>
  <c r="E28"/>
  <c r="D29"/>
  <c r="C29"/>
  <c r="E29"/>
  <c r="D30"/>
  <c r="C30"/>
  <c r="E30"/>
  <c r="D31"/>
  <c r="C31"/>
  <c r="E31"/>
  <c r="D32"/>
  <c r="C32"/>
  <c r="E32"/>
  <c r="D33"/>
  <c r="C33"/>
  <c r="E33"/>
  <c r="D34"/>
  <c r="C34"/>
  <c r="E34"/>
  <c r="D35"/>
  <c r="C35"/>
  <c r="E35"/>
  <c r="D36"/>
  <c r="C36"/>
  <c r="E36"/>
  <c r="D37"/>
  <c r="C37"/>
  <c r="E37"/>
  <c r="D38"/>
  <c r="C38"/>
  <c r="E38"/>
  <c r="D39"/>
  <c r="C39"/>
  <c r="E39"/>
  <c r="D40"/>
  <c r="C40"/>
  <c r="E40"/>
  <c r="D41"/>
  <c r="C41"/>
  <c r="E41"/>
  <c r="D42"/>
  <c r="C42"/>
  <c r="E42"/>
  <c r="D43"/>
  <c r="C43"/>
  <c r="E43"/>
  <c r="D44"/>
  <c r="C44"/>
  <c r="E44"/>
  <c r="D45"/>
  <c r="C45"/>
  <c r="E45"/>
  <c r="D46"/>
  <c r="C46"/>
  <c r="E46"/>
  <c r="D47"/>
  <c r="C47"/>
  <c r="E47"/>
  <c r="D48"/>
  <c r="C48"/>
  <c r="E48"/>
  <c r="D49"/>
  <c r="C49"/>
  <c r="E49"/>
  <c r="D50"/>
  <c r="C50"/>
  <c r="E50"/>
  <c r="D51"/>
  <c r="C51"/>
  <c r="E51"/>
  <c r="D52"/>
  <c r="C52"/>
  <c r="E52"/>
  <c r="D53"/>
  <c r="C53"/>
  <c r="E53"/>
  <c r="D54"/>
  <c r="C54"/>
  <c r="E54"/>
  <c r="D55"/>
  <c r="C55"/>
  <c r="E55"/>
  <c r="D56"/>
  <c r="C56"/>
  <c r="E56"/>
  <c r="D57"/>
  <c r="C57"/>
  <c r="E57"/>
  <c r="D58"/>
  <c r="C58"/>
  <c r="E58"/>
  <c r="D59"/>
  <c r="C59"/>
  <c r="E59"/>
  <c r="D60"/>
  <c r="C60"/>
  <c r="E60"/>
  <c r="D61"/>
  <c r="C61"/>
  <c r="E61"/>
  <c r="D62"/>
  <c r="C62"/>
  <c r="E62"/>
  <c r="D63"/>
  <c r="C63"/>
  <c r="E63"/>
  <c r="D64"/>
  <c r="C64"/>
  <c r="E64"/>
  <c r="D65"/>
  <c r="C65"/>
  <c r="E65"/>
  <c r="E67"/>
  <c r="F4"/>
  <c r="L22"/>
  <c r="L23"/>
  <c r="L24"/>
  <c r="L25"/>
  <c r="L26"/>
  <c r="L27"/>
  <c r="L28"/>
  <c r="L29"/>
  <c r="L30"/>
  <c r="L31"/>
  <c r="L32"/>
  <c r="L33"/>
  <c r="L34"/>
  <c r="L35"/>
  <c r="L36"/>
  <c r="L37"/>
  <c r="M23"/>
  <c r="N23"/>
  <c r="M24"/>
  <c r="N24"/>
  <c r="M25"/>
  <c r="N25"/>
  <c r="M26"/>
  <c r="N26"/>
  <c r="M27"/>
  <c r="N27"/>
  <c r="M28"/>
  <c r="N28"/>
  <c r="M29"/>
  <c r="N29"/>
  <c r="M30"/>
  <c r="N30"/>
  <c r="M31"/>
  <c r="N31"/>
  <c r="M32"/>
  <c r="N32"/>
  <c r="M33"/>
  <c r="N33"/>
  <c r="M34"/>
  <c r="N34"/>
  <c r="M35"/>
  <c r="N35"/>
  <c r="M36"/>
  <c r="N36"/>
  <c r="M22"/>
  <c r="N22"/>
</calcChain>
</file>

<file path=xl/sharedStrings.xml><?xml version="1.0" encoding="utf-8"?>
<sst xmlns="http://schemas.openxmlformats.org/spreadsheetml/2006/main" count="97" uniqueCount="82">
  <si>
    <t>both</t>
    <phoneticPr fontId="2" type="noConversion"/>
  </si>
  <si>
    <t>Overlap</t>
    <phoneticPr fontId="2" type="noConversion"/>
  </si>
  <si>
    <t>php</t>
    <phoneticPr fontId="2" type="noConversion"/>
  </si>
  <si>
    <t>Relative</t>
    <phoneticPr fontId="2" type="noConversion"/>
  </si>
  <si>
    <t>drupal</t>
    <phoneticPr fontId="2" type="noConversion"/>
  </si>
  <si>
    <t>Community</t>
    <phoneticPr fontId="2" type="noConversion"/>
  </si>
  <si>
    <t>Size</t>
    <phoneticPr fontId="2" type="noConversion"/>
  </si>
  <si>
    <t>Overlap</t>
    <phoneticPr fontId="2" type="noConversion"/>
  </si>
  <si>
    <t>Hadoop Output</t>
    <phoneticPr fontId="2" type="noConversion"/>
  </si>
  <si>
    <t>Calculate Overlap</t>
    <phoneticPr fontId="2" type="noConversion"/>
  </si>
  <si>
    <t>Averge</t>
    <phoneticPr fontId="2" type="noConversion"/>
  </si>
  <si>
    <t>Overlap</t>
    <phoneticPr fontId="2" type="noConversion"/>
  </si>
  <si>
    <t>Weighted</t>
    <phoneticPr fontId="2" type="noConversion"/>
  </si>
  <si>
    <t>:django</t>
  </si>
  <si>
    <t>:django:drupal:jquery:php</t>
  </si>
  <si>
    <t>:django:drupal:jquery:php:startups</t>
  </si>
  <si>
    <t>:django:drupal:php</t>
  </si>
  <si>
    <t>:django:drupal:php:startups</t>
  </si>
  <si>
    <t>:django:jquery</t>
  </si>
  <si>
    <t>:django:jquery:startups</t>
  </si>
  <si>
    <t>:django:startups</t>
  </si>
  <si>
    <t>:drupal:jquery:php:rails</t>
  </si>
  <si>
    <t>:drupal:jquery:php:rails:startups</t>
  </si>
  <si>
    <t>:drupal:rails</t>
  </si>
  <si>
    <t>:drupal:rails:startups</t>
  </si>
  <si>
    <t>:jquery:php:rails</t>
  </si>
  <si>
    <t>:jquery:php:rails:startups</t>
  </si>
  <si>
    <t>:rails</t>
  </si>
  <si>
    <t>:rails:startups</t>
  </si>
  <si>
    <t>:django:drupal:jquery:php:rails:startups</t>
  </si>
  <si>
    <t>:django:drupal:jquery:rails</t>
  </si>
  <si>
    <t>:django:drupal:rails</t>
  </si>
  <si>
    <t>:django:jquery:php:rails</t>
  </si>
  <si>
    <t>:django:jquery:rails:startups</t>
  </si>
  <si>
    <t>:django:php:rails</t>
  </si>
  <si>
    <t>:django:rails:startups</t>
  </si>
  <si>
    <t>:drupal</t>
  </si>
  <si>
    <t>:drupal:jquery:php</t>
  </si>
  <si>
    <t>:drupal:jquery:startups</t>
  </si>
  <si>
    <t>:drupal:php:startups</t>
  </si>
  <si>
    <t>:jquery:php</t>
  </si>
  <si>
    <t>:jquery:startups</t>
  </si>
  <si>
    <t>:php:startups</t>
  </si>
  <si>
    <t>:django:drupal</t>
  </si>
  <si>
    <t>:django:drupal:jquery</t>
  </si>
  <si>
    <t>:django:drupal:jquery:startups</t>
  </si>
  <si>
    <t>:django:drupal:startups</t>
  </si>
  <si>
    <t>:django:jquery:php</t>
  </si>
  <si>
    <t>:django:jquery:php:startups</t>
  </si>
  <si>
    <t>:django:php</t>
  </si>
  <si>
    <t>:django:php:startups</t>
  </si>
  <si>
    <t>:drupal:jquery:rails</t>
  </si>
  <si>
    <t>:drupal:jquery:rails:startups</t>
  </si>
  <si>
    <t>:drupal:php:rails</t>
  </si>
  <si>
    <t>:drupal:php:rails:startups</t>
  </si>
  <si>
    <t>:jquery:rails</t>
  </si>
  <si>
    <t>:jquery:rails:startups</t>
  </si>
  <si>
    <t>:php:rails</t>
  </si>
  <si>
    <t>:php:rails:startups</t>
  </si>
  <si>
    <t>:django:drupal:jquery:php:rails</t>
  </si>
  <si>
    <t>:django:drupal:jquery:rails:startups</t>
  </si>
  <si>
    <t>:django:drupal:rails:startups</t>
  </si>
  <si>
    <t>:django:jquery:php:rails:startups</t>
  </si>
  <si>
    <t>:django:jquery:rails</t>
  </si>
  <si>
    <t>:django:php:rails:startups</t>
  </si>
  <si>
    <t>:django:rails</t>
  </si>
  <si>
    <t>:drupal:jquery</t>
  </si>
  <si>
    <t>:drupal:jquery:php:startups</t>
  </si>
  <si>
    <t>:drupal:php</t>
  </si>
  <si>
    <t>:drupal:startups</t>
  </si>
  <si>
    <t>:jquery</t>
  </si>
  <si>
    <t>:jquery:php:startups</t>
  </si>
  <si>
    <t>:php</t>
  </si>
  <si>
    <t>:startups</t>
  </si>
  <si>
    <t>django</t>
  </si>
  <si>
    <t>rails</t>
  </si>
  <si>
    <t>drupal</t>
  </si>
  <si>
    <t>jquery</t>
  </si>
  <si>
    <t>php</t>
  </si>
  <si>
    <t>startups</t>
  </si>
  <si>
    <t>weight</t>
    <phoneticPr fontId="2" type="noConversion"/>
  </si>
  <si>
    <t>weight-factor</t>
    <phoneticPr fontId="2" type="noConversion"/>
  </si>
</sst>
</file>

<file path=xl/styles.xml><?xml version="1.0" encoding="utf-8"?>
<styleSheet xmlns="http://schemas.openxmlformats.org/spreadsheetml/2006/main">
  <numFmts count="1">
    <numFmt numFmtId="167" formatCode="0.0%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0" xfId="0" applyNumberFormat="1"/>
    <xf numFmtId="2" fontId="0" fillId="0" borderId="0" xfId="0" applyNumberFormat="1"/>
    <xf numFmtId="0" fontId="1" fillId="0" borderId="0" xfId="0" applyFont="1"/>
    <xf numFmtId="167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O67"/>
  <sheetViews>
    <sheetView tabSelected="1" workbookViewId="0">
      <selection activeCell="P17" sqref="P17"/>
    </sheetView>
  </sheetViews>
  <sheetFormatPr baseColWidth="10" defaultRowHeight="13"/>
  <cols>
    <col min="1" max="1" width="30.7109375" bestFit="1" customWidth="1"/>
    <col min="3" max="3" width="6" bestFit="1" customWidth="1"/>
    <col min="4" max="4" width="7" bestFit="1" customWidth="1"/>
    <col min="5" max="5" width="5" bestFit="1" customWidth="1"/>
    <col min="6" max="6" width="6.42578125" customWidth="1"/>
    <col min="7" max="7" width="19.140625" customWidth="1"/>
    <col min="8" max="8" width="7.28515625" bestFit="1" customWidth="1"/>
    <col min="9" max="12" width="10.7109375" hidden="1" customWidth="1"/>
    <col min="13" max="13" width="10.7109375" style="1"/>
    <col min="14" max="14" width="8.7109375" bestFit="1" customWidth="1"/>
    <col min="15" max="15" width="7.140625" customWidth="1"/>
  </cols>
  <sheetData>
    <row r="2" spans="1:8">
      <c r="A2" s="5" t="s">
        <v>8</v>
      </c>
      <c r="B2" s="6"/>
      <c r="C2" s="5" t="s">
        <v>9</v>
      </c>
      <c r="D2" s="7"/>
      <c r="E2" s="7"/>
      <c r="F2" s="6"/>
    </row>
    <row r="3" spans="1:8">
      <c r="F3" t="s">
        <v>7</v>
      </c>
    </row>
    <row r="4" spans="1:8">
      <c r="C4" t="s">
        <v>4</v>
      </c>
      <c r="D4" t="s">
        <v>2</v>
      </c>
      <c r="E4" t="s">
        <v>0</v>
      </c>
      <c r="F4">
        <f>E67</f>
        <v>215</v>
      </c>
    </row>
    <row r="5" spans="1:8">
      <c r="A5" t="s">
        <v>13</v>
      </c>
      <c r="B5">
        <v>4724</v>
      </c>
      <c r="C5">
        <f>IF(IFERROR(SEARCH($C$4,A5),0)&gt;0,1,0)</f>
        <v>0</v>
      </c>
      <c r="D5">
        <f>IF(IFERROR(SEARCH($D$4,A5),0)&gt;0,1,0)</f>
        <v>0</v>
      </c>
      <c r="E5">
        <f>B5*C5*D5</f>
        <v>0</v>
      </c>
    </row>
    <row r="6" spans="1:8">
      <c r="A6" t="s">
        <v>43</v>
      </c>
      <c r="B6">
        <v>127</v>
      </c>
      <c r="C6">
        <f t="shared" ref="C6:C65" si="0">IF(IFERROR(SEARCH($C$4,A6),0)&gt;0,1,0)</f>
        <v>1</v>
      </c>
      <c r="D6">
        <f t="shared" ref="D6:D65" si="1">IF(IFERROR(SEARCH($D$4,A6),0)&gt;0,1,0)</f>
        <v>0</v>
      </c>
      <c r="E6">
        <f t="shared" ref="E6:E65" si="2">B6*C6*D6</f>
        <v>0</v>
      </c>
    </row>
    <row r="7" spans="1:8">
      <c r="A7" t="s">
        <v>44</v>
      </c>
      <c r="B7">
        <v>66</v>
      </c>
      <c r="C7">
        <f t="shared" si="0"/>
        <v>1</v>
      </c>
      <c r="D7">
        <f t="shared" si="1"/>
        <v>0</v>
      </c>
      <c r="E7">
        <f t="shared" si="2"/>
        <v>0</v>
      </c>
    </row>
    <row r="8" spans="1:8">
      <c r="A8" t="s">
        <v>14</v>
      </c>
      <c r="B8">
        <v>9</v>
      </c>
      <c r="C8">
        <f t="shared" si="0"/>
        <v>1</v>
      </c>
      <c r="D8">
        <f t="shared" si="1"/>
        <v>1</v>
      </c>
      <c r="E8">
        <f t="shared" si="2"/>
        <v>9</v>
      </c>
      <c r="G8" s="8" t="s">
        <v>5</v>
      </c>
      <c r="H8" s="8" t="s">
        <v>6</v>
      </c>
    </row>
    <row r="9" spans="1:8">
      <c r="A9" t="s">
        <v>59</v>
      </c>
      <c r="B9">
        <v>20</v>
      </c>
      <c r="C9">
        <f t="shared" si="0"/>
        <v>1</v>
      </c>
      <c r="D9">
        <f t="shared" si="1"/>
        <v>1</v>
      </c>
      <c r="E9">
        <f t="shared" si="2"/>
        <v>20</v>
      </c>
      <c r="G9" t="s">
        <v>74</v>
      </c>
      <c r="H9">
        <v>8242</v>
      </c>
    </row>
    <row r="10" spans="1:8">
      <c r="A10" t="s">
        <v>29</v>
      </c>
      <c r="B10">
        <v>5</v>
      </c>
      <c r="C10">
        <f t="shared" si="0"/>
        <v>1</v>
      </c>
      <c r="D10">
        <f t="shared" si="1"/>
        <v>1</v>
      </c>
      <c r="E10">
        <f t="shared" si="2"/>
        <v>5</v>
      </c>
      <c r="G10" t="s">
        <v>76</v>
      </c>
      <c r="H10">
        <v>5081</v>
      </c>
    </row>
    <row r="11" spans="1:8">
      <c r="A11" t="s">
        <v>15</v>
      </c>
      <c r="B11">
        <v>7</v>
      </c>
      <c r="C11">
        <f t="shared" si="0"/>
        <v>1</v>
      </c>
      <c r="D11">
        <f t="shared" si="1"/>
        <v>1</v>
      </c>
      <c r="E11">
        <f t="shared" si="2"/>
        <v>7</v>
      </c>
      <c r="G11" t="s">
        <v>77</v>
      </c>
      <c r="H11">
        <v>20641</v>
      </c>
    </row>
    <row r="12" spans="1:8">
      <c r="A12" t="s">
        <v>30</v>
      </c>
      <c r="B12">
        <v>15</v>
      </c>
      <c r="C12">
        <f t="shared" si="0"/>
        <v>1</v>
      </c>
      <c r="D12">
        <f t="shared" si="1"/>
        <v>0</v>
      </c>
      <c r="E12">
        <f t="shared" si="2"/>
        <v>0</v>
      </c>
      <c r="G12" t="s">
        <v>78</v>
      </c>
      <c r="H12">
        <v>4944</v>
      </c>
    </row>
    <row r="13" spans="1:8">
      <c r="A13" t="s">
        <v>60</v>
      </c>
      <c r="B13">
        <v>6</v>
      </c>
      <c r="C13">
        <f t="shared" si="0"/>
        <v>1</v>
      </c>
      <c r="D13">
        <f t="shared" si="1"/>
        <v>0</v>
      </c>
      <c r="E13">
        <f t="shared" si="2"/>
        <v>0</v>
      </c>
      <c r="G13" t="s">
        <v>75</v>
      </c>
      <c r="H13">
        <v>13192</v>
      </c>
    </row>
    <row r="14" spans="1:8">
      <c r="A14" t="s">
        <v>45</v>
      </c>
      <c r="B14">
        <v>33</v>
      </c>
      <c r="C14">
        <f t="shared" si="0"/>
        <v>1</v>
      </c>
      <c r="D14">
        <f t="shared" si="1"/>
        <v>0</v>
      </c>
      <c r="E14">
        <f t="shared" si="2"/>
        <v>0</v>
      </c>
      <c r="G14" t="s">
        <v>79</v>
      </c>
      <c r="H14">
        <v>34795</v>
      </c>
    </row>
    <row r="15" spans="1:8">
      <c r="A15" t="s">
        <v>16</v>
      </c>
      <c r="B15">
        <v>8</v>
      </c>
      <c r="C15">
        <f t="shared" si="0"/>
        <v>1</v>
      </c>
      <c r="D15">
        <f t="shared" si="1"/>
        <v>1</v>
      </c>
      <c r="E15">
        <f t="shared" si="2"/>
        <v>8</v>
      </c>
    </row>
    <row r="16" spans="1:8">
      <c r="A16" t="s">
        <v>17</v>
      </c>
      <c r="B16">
        <v>2</v>
      </c>
      <c r="C16">
        <f t="shared" si="0"/>
        <v>1</v>
      </c>
      <c r="D16">
        <f t="shared" si="1"/>
        <v>1</v>
      </c>
      <c r="E16">
        <f t="shared" si="2"/>
        <v>2</v>
      </c>
    </row>
    <row r="17" spans="1:15">
      <c r="A17" t="s">
        <v>31</v>
      </c>
      <c r="B17">
        <v>14</v>
      </c>
      <c r="C17">
        <f t="shared" si="0"/>
        <v>1</v>
      </c>
      <c r="D17">
        <f t="shared" si="1"/>
        <v>0</v>
      </c>
      <c r="E17">
        <f t="shared" si="2"/>
        <v>0</v>
      </c>
    </row>
    <row r="18" spans="1:15">
      <c r="A18" t="s">
        <v>61</v>
      </c>
      <c r="B18">
        <v>9</v>
      </c>
      <c r="C18">
        <f t="shared" si="0"/>
        <v>1</v>
      </c>
      <c r="D18">
        <f t="shared" si="1"/>
        <v>0</v>
      </c>
      <c r="E18">
        <f t="shared" si="2"/>
        <v>0</v>
      </c>
    </row>
    <row r="19" spans="1:15">
      <c r="A19" t="s">
        <v>46</v>
      </c>
      <c r="B19">
        <v>35</v>
      </c>
      <c r="C19">
        <f t="shared" si="0"/>
        <v>1</v>
      </c>
      <c r="D19">
        <f t="shared" si="1"/>
        <v>0</v>
      </c>
      <c r="E19">
        <f t="shared" si="2"/>
        <v>0</v>
      </c>
    </row>
    <row r="20" spans="1:15">
      <c r="A20" t="s">
        <v>18</v>
      </c>
      <c r="B20">
        <v>933</v>
      </c>
      <c r="C20">
        <f t="shared" si="0"/>
        <v>0</v>
      </c>
      <c r="D20">
        <f t="shared" si="1"/>
        <v>0</v>
      </c>
      <c r="E20">
        <f t="shared" si="2"/>
        <v>0</v>
      </c>
      <c r="N20" s="3" t="s">
        <v>12</v>
      </c>
    </row>
    <row r="21" spans="1:15" ht="14" customHeight="1">
      <c r="A21" t="s">
        <v>47</v>
      </c>
      <c r="B21">
        <v>113</v>
      </c>
      <c r="C21">
        <f t="shared" si="0"/>
        <v>0</v>
      </c>
      <c r="D21">
        <f t="shared" si="1"/>
        <v>1</v>
      </c>
      <c r="E21">
        <f t="shared" si="2"/>
        <v>0</v>
      </c>
      <c r="H21" s="8" t="s">
        <v>1</v>
      </c>
      <c r="I21" s="9"/>
      <c r="J21" s="9"/>
      <c r="K21" s="9"/>
      <c r="L21" s="9" t="s">
        <v>80</v>
      </c>
      <c r="M21" s="10" t="s">
        <v>81</v>
      </c>
      <c r="N21" s="8" t="s">
        <v>11</v>
      </c>
      <c r="O21" s="9" t="s">
        <v>3</v>
      </c>
    </row>
    <row r="22" spans="1:15">
      <c r="A22" t="s">
        <v>32</v>
      </c>
      <c r="B22">
        <v>272</v>
      </c>
      <c r="C22">
        <f t="shared" si="0"/>
        <v>0</v>
      </c>
      <c r="D22">
        <f t="shared" si="1"/>
        <v>1</v>
      </c>
      <c r="E22">
        <f t="shared" si="2"/>
        <v>0</v>
      </c>
      <c r="G22" t="s">
        <v>43</v>
      </c>
      <c r="H22">
        <v>356</v>
      </c>
      <c r="J22">
        <v>8242</v>
      </c>
      <c r="K22">
        <v>5081</v>
      </c>
      <c r="L22">
        <f>J22+K22</f>
        <v>13323</v>
      </c>
      <c r="M22" s="1">
        <f>L22/$L$37</f>
        <v>3.0664595201104781E-2</v>
      </c>
      <c r="N22" s="2">
        <f>H22*M22</f>
        <v>10.916595891593301</v>
      </c>
      <c r="O22" s="4">
        <f>N22/$N$38</f>
        <v>0.13007914737809598</v>
      </c>
    </row>
    <row r="23" spans="1:15">
      <c r="A23" t="s">
        <v>62</v>
      </c>
      <c r="B23">
        <v>73</v>
      </c>
      <c r="C23">
        <f t="shared" si="0"/>
        <v>0</v>
      </c>
      <c r="D23">
        <f t="shared" si="1"/>
        <v>1</v>
      </c>
      <c r="E23">
        <f t="shared" si="2"/>
        <v>0</v>
      </c>
      <c r="G23" t="s">
        <v>18</v>
      </c>
      <c r="H23">
        <v>2084</v>
      </c>
      <c r="J23">
        <v>8242</v>
      </c>
      <c r="K23">
        <v>20641</v>
      </c>
      <c r="L23">
        <f t="shared" ref="L23:L36" si="3">J23+K23</f>
        <v>28883</v>
      </c>
      <c r="M23" s="1">
        <f t="shared" ref="M23:M36" si="4">L23/$L$37</f>
        <v>6.6477933137694914E-2</v>
      </c>
      <c r="N23" s="2">
        <f t="shared" ref="N23:N36" si="5">H23*M23</f>
        <v>138.54001265895621</v>
      </c>
      <c r="O23" s="4">
        <f t="shared" ref="O23:O36" si="6">N23/$N$38</f>
        <v>1.6508046009384174</v>
      </c>
    </row>
    <row r="24" spans="1:15">
      <c r="A24" t="s">
        <v>48</v>
      </c>
      <c r="B24">
        <v>24</v>
      </c>
      <c r="C24">
        <f t="shared" si="0"/>
        <v>0</v>
      </c>
      <c r="D24">
        <f t="shared" si="1"/>
        <v>1</v>
      </c>
      <c r="E24">
        <f t="shared" si="2"/>
        <v>0</v>
      </c>
      <c r="G24" t="s">
        <v>49</v>
      </c>
      <c r="H24">
        <v>714</v>
      </c>
      <c r="J24">
        <v>8242</v>
      </c>
      <c r="K24">
        <v>4944</v>
      </c>
      <c r="L24">
        <f t="shared" si="3"/>
        <v>13186</v>
      </c>
      <c r="M24" s="1">
        <f t="shared" si="4"/>
        <v>3.0349272110017839E-2</v>
      </c>
      <c r="N24" s="2">
        <f t="shared" si="5"/>
        <v>21.669380286552737</v>
      </c>
      <c r="O24" s="4">
        <f t="shared" si="6"/>
        <v>0.25820636211853953</v>
      </c>
    </row>
    <row r="25" spans="1:15">
      <c r="A25" t="s">
        <v>63</v>
      </c>
      <c r="B25">
        <v>273</v>
      </c>
      <c r="C25">
        <f t="shared" si="0"/>
        <v>0</v>
      </c>
      <c r="D25">
        <f t="shared" si="1"/>
        <v>0</v>
      </c>
      <c r="E25">
        <f t="shared" si="2"/>
        <v>0</v>
      </c>
      <c r="G25" t="s">
        <v>65</v>
      </c>
      <c r="H25">
        <v>1196</v>
      </c>
      <c r="J25">
        <v>8242</v>
      </c>
      <c r="K25">
        <v>13192</v>
      </c>
      <c r="L25">
        <f t="shared" si="3"/>
        <v>21434</v>
      </c>
      <c r="M25" s="1">
        <f t="shared" si="4"/>
        <v>4.9333103170493123E-2</v>
      </c>
      <c r="N25" s="2">
        <f t="shared" si="5"/>
        <v>59.002391391909775</v>
      </c>
      <c r="O25" s="4">
        <f t="shared" si="6"/>
        <v>0.70305623124134464</v>
      </c>
    </row>
    <row r="26" spans="1:15">
      <c r="A26" t="s">
        <v>33</v>
      </c>
      <c r="B26">
        <v>85</v>
      </c>
      <c r="C26">
        <f t="shared" si="0"/>
        <v>0</v>
      </c>
      <c r="D26">
        <f t="shared" si="1"/>
        <v>0</v>
      </c>
      <c r="E26">
        <f t="shared" si="2"/>
        <v>0</v>
      </c>
      <c r="G26" t="s">
        <v>20</v>
      </c>
      <c r="H26">
        <v>1245</v>
      </c>
      <c r="J26">
        <v>8242</v>
      </c>
      <c r="K26">
        <v>34795</v>
      </c>
      <c r="L26">
        <f t="shared" si="3"/>
        <v>43037</v>
      </c>
      <c r="M26" s="1">
        <f t="shared" si="4"/>
        <v>9.9055181540940215E-2</v>
      </c>
      <c r="N26" s="2">
        <f t="shared" si="5"/>
        <v>123.32370101847057</v>
      </c>
      <c r="O26" s="4">
        <f t="shared" si="6"/>
        <v>1.4694912259551027</v>
      </c>
    </row>
    <row r="27" spans="1:15">
      <c r="A27" t="s">
        <v>19</v>
      </c>
      <c r="B27">
        <v>150</v>
      </c>
      <c r="C27">
        <f t="shared" si="0"/>
        <v>0</v>
      </c>
      <c r="D27">
        <f t="shared" si="1"/>
        <v>0</v>
      </c>
      <c r="E27">
        <f t="shared" si="2"/>
        <v>0</v>
      </c>
      <c r="G27" t="s">
        <v>66</v>
      </c>
      <c r="H27">
        <v>742</v>
      </c>
      <c r="J27">
        <v>5081</v>
      </c>
      <c r="K27">
        <v>20641</v>
      </c>
      <c r="L27">
        <f t="shared" si="3"/>
        <v>25722</v>
      </c>
      <c r="M27" s="1">
        <f t="shared" si="4"/>
        <v>5.9202485758674261E-2</v>
      </c>
      <c r="N27" s="2">
        <f t="shared" si="5"/>
        <v>43.928244432936303</v>
      </c>
      <c r="O27" s="4">
        <f t="shared" si="6"/>
        <v>0.52343685141384788</v>
      </c>
    </row>
    <row r="28" spans="1:15">
      <c r="A28" t="s">
        <v>49</v>
      </c>
      <c r="B28">
        <v>110</v>
      </c>
      <c r="C28">
        <f t="shared" si="0"/>
        <v>0</v>
      </c>
      <c r="D28">
        <f t="shared" si="1"/>
        <v>1</v>
      </c>
      <c r="E28">
        <f t="shared" si="2"/>
        <v>0</v>
      </c>
      <c r="G28" t="s">
        <v>68</v>
      </c>
      <c r="H28">
        <v>215</v>
      </c>
      <c r="J28">
        <v>5081</v>
      </c>
      <c r="K28">
        <v>4944</v>
      </c>
      <c r="L28">
        <f t="shared" si="3"/>
        <v>10025</v>
      </c>
      <c r="M28" s="1">
        <f t="shared" si="4"/>
        <v>2.3073824730997179E-2</v>
      </c>
      <c r="N28" s="2">
        <f t="shared" si="5"/>
        <v>4.9608723171643936</v>
      </c>
      <c r="O28" s="4">
        <f t="shared" si="6"/>
        <v>5.9112387018492064E-2</v>
      </c>
    </row>
    <row r="29" spans="1:15">
      <c r="A29" t="s">
        <v>34</v>
      </c>
      <c r="B29">
        <v>32</v>
      </c>
      <c r="C29">
        <f t="shared" si="0"/>
        <v>0</v>
      </c>
      <c r="D29">
        <f t="shared" si="1"/>
        <v>1</v>
      </c>
      <c r="E29">
        <f t="shared" si="2"/>
        <v>0</v>
      </c>
      <c r="G29" t="s">
        <v>23</v>
      </c>
      <c r="H29">
        <v>205</v>
      </c>
      <c r="J29">
        <v>5081</v>
      </c>
      <c r="K29">
        <v>13192</v>
      </c>
      <c r="L29">
        <f t="shared" si="3"/>
        <v>18273</v>
      </c>
      <c r="M29" s="1">
        <f t="shared" si="4"/>
        <v>4.2057655791472463E-2</v>
      </c>
      <c r="N29" s="2">
        <f t="shared" si="5"/>
        <v>8.6218194372518546</v>
      </c>
      <c r="O29" s="4">
        <f t="shared" si="6"/>
        <v>0.10273522372567447</v>
      </c>
    </row>
    <row r="30" spans="1:15">
      <c r="A30" t="s">
        <v>64</v>
      </c>
      <c r="B30">
        <v>10</v>
      </c>
      <c r="C30">
        <f t="shared" si="0"/>
        <v>0</v>
      </c>
      <c r="D30">
        <f t="shared" si="1"/>
        <v>1</v>
      </c>
      <c r="E30">
        <f t="shared" si="2"/>
        <v>0</v>
      </c>
      <c r="G30" t="s">
        <v>69</v>
      </c>
      <c r="H30">
        <v>433</v>
      </c>
      <c r="J30">
        <v>5081</v>
      </c>
      <c r="K30">
        <v>34795</v>
      </c>
      <c r="L30">
        <f t="shared" si="3"/>
        <v>39876</v>
      </c>
      <c r="M30" s="1">
        <f t="shared" si="4"/>
        <v>9.1779734161919563E-2</v>
      </c>
      <c r="N30" s="2">
        <f t="shared" si="5"/>
        <v>39.740624892111171</v>
      </c>
      <c r="O30" s="4">
        <f t="shared" si="6"/>
        <v>0.47353833132354495</v>
      </c>
    </row>
    <row r="31" spans="1:15">
      <c r="A31" t="s">
        <v>50</v>
      </c>
      <c r="B31">
        <v>29</v>
      </c>
      <c r="C31">
        <f t="shared" si="0"/>
        <v>0</v>
      </c>
      <c r="D31">
        <f t="shared" si="1"/>
        <v>1</v>
      </c>
      <c r="E31">
        <f t="shared" si="2"/>
        <v>0</v>
      </c>
      <c r="G31" t="s">
        <v>40</v>
      </c>
      <c r="H31">
        <v>2122</v>
      </c>
      <c r="J31">
        <v>20641</v>
      </c>
      <c r="K31">
        <v>4944</v>
      </c>
      <c r="L31">
        <f t="shared" si="3"/>
        <v>25585</v>
      </c>
      <c r="M31" s="1">
        <f t="shared" si="4"/>
        <v>5.8887162667587319E-2</v>
      </c>
      <c r="N31" s="2">
        <f t="shared" si="5"/>
        <v>124.95855918062028</v>
      </c>
      <c r="O31" s="4">
        <f t="shared" si="6"/>
        <v>1.4889717451506812</v>
      </c>
    </row>
    <row r="32" spans="1:15">
      <c r="A32" t="s">
        <v>65</v>
      </c>
      <c r="B32">
        <v>281</v>
      </c>
      <c r="C32">
        <f t="shared" si="0"/>
        <v>0</v>
      </c>
      <c r="D32">
        <f t="shared" si="1"/>
        <v>0</v>
      </c>
      <c r="E32">
        <f t="shared" si="2"/>
        <v>0</v>
      </c>
      <c r="G32" t="s">
        <v>55</v>
      </c>
      <c r="H32">
        <v>3328</v>
      </c>
      <c r="J32">
        <v>20641</v>
      </c>
      <c r="K32">
        <v>13192</v>
      </c>
      <c r="L32">
        <f t="shared" si="3"/>
        <v>33833</v>
      </c>
      <c r="M32" s="1">
        <f t="shared" si="4"/>
        <v>7.787099372806261E-2</v>
      </c>
      <c r="N32" s="2">
        <f t="shared" si="5"/>
        <v>259.15466712699236</v>
      </c>
      <c r="O32" s="4">
        <f t="shared" si="6"/>
        <v>3.0880155749736473</v>
      </c>
    </row>
    <row r="33" spans="1:15">
      <c r="A33" t="s">
        <v>35</v>
      </c>
      <c r="B33">
        <v>101</v>
      </c>
      <c r="C33">
        <f t="shared" si="0"/>
        <v>0</v>
      </c>
      <c r="D33">
        <f t="shared" si="1"/>
        <v>0</v>
      </c>
      <c r="E33">
        <f t="shared" si="2"/>
        <v>0</v>
      </c>
      <c r="G33" t="s">
        <v>41</v>
      </c>
      <c r="H33">
        <v>1354</v>
      </c>
      <c r="J33">
        <v>20641</v>
      </c>
      <c r="K33">
        <v>34795</v>
      </c>
      <c r="L33">
        <f t="shared" si="3"/>
        <v>55436</v>
      </c>
      <c r="M33" s="1">
        <f t="shared" si="4"/>
        <v>0.1275930720985097</v>
      </c>
      <c r="N33" s="2">
        <f t="shared" si="5"/>
        <v>172.76101962138213</v>
      </c>
      <c r="O33" s="4">
        <f t="shared" si="6"/>
        <v>2.0585726865483496</v>
      </c>
    </row>
    <row r="34" spans="1:15">
      <c r="A34" t="s">
        <v>20</v>
      </c>
      <c r="B34">
        <v>676</v>
      </c>
      <c r="C34">
        <f t="shared" si="0"/>
        <v>0</v>
      </c>
      <c r="D34">
        <f t="shared" si="1"/>
        <v>0</v>
      </c>
      <c r="E34">
        <f t="shared" si="2"/>
        <v>0</v>
      </c>
      <c r="G34" t="s">
        <v>57</v>
      </c>
      <c r="H34">
        <v>1406</v>
      </c>
      <c r="J34">
        <v>4944</v>
      </c>
      <c r="K34">
        <v>13192</v>
      </c>
      <c r="L34">
        <f t="shared" si="3"/>
        <v>18136</v>
      </c>
      <c r="M34" s="1">
        <f t="shared" si="4"/>
        <v>4.174233270038552E-2</v>
      </c>
      <c r="N34" s="2">
        <f t="shared" si="5"/>
        <v>58.689719776742045</v>
      </c>
      <c r="O34" s="4">
        <f t="shared" si="6"/>
        <v>0.69933052246598626</v>
      </c>
    </row>
    <row r="35" spans="1:15">
      <c r="A35" t="s">
        <v>36</v>
      </c>
      <c r="B35">
        <v>3715</v>
      </c>
      <c r="C35">
        <f t="shared" si="0"/>
        <v>1</v>
      </c>
      <c r="D35">
        <f t="shared" si="1"/>
        <v>0</v>
      </c>
      <c r="E35">
        <f t="shared" si="2"/>
        <v>0</v>
      </c>
      <c r="G35" t="s">
        <v>42</v>
      </c>
      <c r="H35">
        <v>404</v>
      </c>
      <c r="J35">
        <v>4944</v>
      </c>
      <c r="K35">
        <v>34795</v>
      </c>
      <c r="L35">
        <f t="shared" si="3"/>
        <v>39739</v>
      </c>
      <c r="M35" s="1">
        <f t="shared" si="4"/>
        <v>9.1464411070832613E-2</v>
      </c>
      <c r="N35" s="2">
        <f t="shared" si="5"/>
        <v>36.951622072616374</v>
      </c>
      <c r="O35" s="4">
        <f t="shared" si="6"/>
        <v>0.44030534254227399</v>
      </c>
    </row>
    <row r="36" spans="1:15">
      <c r="A36" t="s">
        <v>66</v>
      </c>
      <c r="B36">
        <v>442</v>
      </c>
      <c r="C36">
        <f t="shared" si="0"/>
        <v>1</v>
      </c>
      <c r="D36">
        <f t="shared" si="1"/>
        <v>0</v>
      </c>
      <c r="E36">
        <f t="shared" si="2"/>
        <v>0</v>
      </c>
      <c r="G36" t="s">
        <v>28</v>
      </c>
      <c r="H36">
        <v>1409</v>
      </c>
      <c r="J36">
        <v>13192</v>
      </c>
      <c r="K36">
        <v>34795</v>
      </c>
      <c r="L36">
        <f t="shared" si="3"/>
        <v>47987</v>
      </c>
      <c r="M36" s="1">
        <f t="shared" si="4"/>
        <v>0.1104482421313079</v>
      </c>
      <c r="N36" s="2">
        <f t="shared" si="5"/>
        <v>155.62157316301284</v>
      </c>
      <c r="O36" s="4">
        <f t="shared" si="6"/>
        <v>1.8543437672060026</v>
      </c>
    </row>
    <row r="37" spans="1:15">
      <c r="A37" t="s">
        <v>37</v>
      </c>
      <c r="B37">
        <v>42</v>
      </c>
      <c r="C37">
        <f t="shared" si="0"/>
        <v>1</v>
      </c>
      <c r="D37">
        <f t="shared" si="1"/>
        <v>1</v>
      </c>
      <c r="E37">
        <f t="shared" si="2"/>
        <v>42</v>
      </c>
      <c r="L37">
        <f>SUM(L22:L36)</f>
        <v>434475</v>
      </c>
    </row>
    <row r="38" spans="1:15">
      <c r="A38" t="s">
        <v>21</v>
      </c>
      <c r="B38">
        <v>18</v>
      </c>
      <c r="C38">
        <f t="shared" si="0"/>
        <v>1</v>
      </c>
      <c r="D38">
        <f t="shared" si="1"/>
        <v>1</v>
      </c>
      <c r="E38">
        <f t="shared" si="2"/>
        <v>18</v>
      </c>
      <c r="M38" s="1" t="s">
        <v>10</v>
      </c>
      <c r="N38" s="2">
        <f>AVERAGE(N22:N37)</f>
        <v>83.922720217887488</v>
      </c>
    </row>
    <row r="39" spans="1:15">
      <c r="A39" t="s">
        <v>22</v>
      </c>
      <c r="B39">
        <v>3</v>
      </c>
      <c r="C39">
        <f t="shared" si="0"/>
        <v>1</v>
      </c>
      <c r="D39">
        <f t="shared" si="1"/>
        <v>1</v>
      </c>
      <c r="E39">
        <f t="shared" si="2"/>
        <v>3</v>
      </c>
    </row>
    <row r="40" spans="1:15">
      <c r="A40" t="s">
        <v>67</v>
      </c>
      <c r="B40">
        <v>6</v>
      </c>
      <c r="C40">
        <f t="shared" si="0"/>
        <v>1</v>
      </c>
      <c r="D40">
        <f t="shared" si="1"/>
        <v>1</v>
      </c>
      <c r="E40">
        <f t="shared" si="2"/>
        <v>6</v>
      </c>
    </row>
    <row r="41" spans="1:15">
      <c r="A41" t="s">
        <v>51</v>
      </c>
      <c r="B41">
        <v>31</v>
      </c>
      <c r="C41">
        <f t="shared" si="0"/>
        <v>1</v>
      </c>
      <c r="D41">
        <f t="shared" si="1"/>
        <v>0</v>
      </c>
      <c r="E41">
        <f t="shared" si="2"/>
        <v>0</v>
      </c>
    </row>
    <row r="42" spans="1:15">
      <c r="A42" t="s">
        <v>52</v>
      </c>
      <c r="B42">
        <v>5</v>
      </c>
      <c r="C42">
        <f t="shared" si="0"/>
        <v>1</v>
      </c>
      <c r="D42">
        <f t="shared" si="1"/>
        <v>0</v>
      </c>
      <c r="E42">
        <f t="shared" si="2"/>
        <v>0</v>
      </c>
    </row>
    <row r="43" spans="1:15">
      <c r="A43" t="s">
        <v>38</v>
      </c>
      <c r="B43">
        <v>34</v>
      </c>
      <c r="C43">
        <f t="shared" si="0"/>
        <v>1</v>
      </c>
      <c r="D43">
        <f t="shared" si="1"/>
        <v>0</v>
      </c>
      <c r="E43">
        <f t="shared" si="2"/>
        <v>0</v>
      </c>
    </row>
    <row r="44" spans="1:15">
      <c r="A44" t="s">
        <v>68</v>
      </c>
      <c r="B44">
        <v>75</v>
      </c>
      <c r="C44">
        <f t="shared" si="0"/>
        <v>1</v>
      </c>
      <c r="D44">
        <f t="shared" si="1"/>
        <v>1</v>
      </c>
      <c r="E44">
        <f t="shared" si="2"/>
        <v>75</v>
      </c>
    </row>
    <row r="45" spans="1:15">
      <c r="A45" t="s">
        <v>53</v>
      </c>
      <c r="B45">
        <v>8</v>
      </c>
      <c r="C45">
        <f t="shared" si="0"/>
        <v>1</v>
      </c>
      <c r="D45">
        <f t="shared" si="1"/>
        <v>1</v>
      </c>
      <c r="E45">
        <f t="shared" si="2"/>
        <v>8</v>
      </c>
    </row>
    <row r="46" spans="1:15">
      <c r="A46" t="s">
        <v>54</v>
      </c>
      <c r="B46">
        <v>2</v>
      </c>
      <c r="C46">
        <f t="shared" si="0"/>
        <v>1</v>
      </c>
      <c r="D46">
        <f t="shared" si="1"/>
        <v>1</v>
      </c>
      <c r="E46">
        <f t="shared" si="2"/>
        <v>2</v>
      </c>
    </row>
    <row r="47" spans="1:15">
      <c r="A47" t="s">
        <v>39</v>
      </c>
      <c r="B47">
        <v>10</v>
      </c>
      <c r="C47">
        <f t="shared" si="0"/>
        <v>1</v>
      </c>
      <c r="D47">
        <f t="shared" si="1"/>
        <v>1</v>
      </c>
      <c r="E47">
        <f t="shared" si="2"/>
        <v>10</v>
      </c>
    </row>
    <row r="48" spans="1:15">
      <c r="A48" t="s">
        <v>23</v>
      </c>
      <c r="B48">
        <v>58</v>
      </c>
      <c r="C48">
        <f t="shared" si="0"/>
        <v>1</v>
      </c>
      <c r="D48">
        <f t="shared" si="1"/>
        <v>0</v>
      </c>
      <c r="E48">
        <f t="shared" si="2"/>
        <v>0</v>
      </c>
    </row>
    <row r="49" spans="1:5">
      <c r="A49" t="s">
        <v>24</v>
      </c>
      <c r="B49">
        <v>11</v>
      </c>
      <c r="C49">
        <f t="shared" si="0"/>
        <v>1</v>
      </c>
      <c r="D49">
        <f t="shared" si="1"/>
        <v>0</v>
      </c>
      <c r="E49">
        <f t="shared" si="2"/>
        <v>0</v>
      </c>
    </row>
    <row r="50" spans="1:5">
      <c r="A50" t="s">
        <v>69</v>
      </c>
      <c r="B50">
        <v>265</v>
      </c>
      <c r="C50">
        <f t="shared" si="0"/>
        <v>1</v>
      </c>
      <c r="D50">
        <f t="shared" si="1"/>
        <v>0</v>
      </c>
      <c r="E50">
        <f t="shared" si="2"/>
        <v>0</v>
      </c>
    </row>
    <row r="51" spans="1:5">
      <c r="A51" t="s">
        <v>70</v>
      </c>
      <c r="B51">
        <v>14077</v>
      </c>
      <c r="C51">
        <f t="shared" si="0"/>
        <v>0</v>
      </c>
      <c r="D51">
        <f t="shared" si="1"/>
        <v>0</v>
      </c>
      <c r="E51">
        <f t="shared" si="2"/>
        <v>0</v>
      </c>
    </row>
    <row r="52" spans="1:5">
      <c r="A52" t="s">
        <v>40</v>
      </c>
      <c r="B52">
        <v>739</v>
      </c>
      <c r="C52">
        <f t="shared" si="0"/>
        <v>0</v>
      </c>
      <c r="D52">
        <f t="shared" si="1"/>
        <v>1</v>
      </c>
      <c r="E52">
        <f t="shared" si="2"/>
        <v>0</v>
      </c>
    </row>
    <row r="53" spans="1:5">
      <c r="A53" t="s">
        <v>25</v>
      </c>
      <c r="B53">
        <v>667</v>
      </c>
      <c r="C53">
        <f t="shared" si="0"/>
        <v>0</v>
      </c>
      <c r="D53">
        <f t="shared" si="1"/>
        <v>1</v>
      </c>
      <c r="E53">
        <f t="shared" si="2"/>
        <v>0</v>
      </c>
    </row>
    <row r="54" spans="1:5">
      <c r="A54" t="s">
        <v>26</v>
      </c>
      <c r="B54">
        <v>92</v>
      </c>
      <c r="C54">
        <f t="shared" si="0"/>
        <v>0</v>
      </c>
      <c r="D54">
        <f t="shared" si="1"/>
        <v>1</v>
      </c>
      <c r="E54">
        <f t="shared" si="2"/>
        <v>0</v>
      </c>
    </row>
    <row r="55" spans="1:5">
      <c r="A55" t="s">
        <v>71</v>
      </c>
      <c r="B55">
        <v>32</v>
      </c>
      <c r="C55">
        <f t="shared" si="0"/>
        <v>0</v>
      </c>
      <c r="D55">
        <f t="shared" si="1"/>
        <v>1</v>
      </c>
      <c r="E55">
        <f t="shared" si="2"/>
        <v>0</v>
      </c>
    </row>
    <row r="56" spans="1:5">
      <c r="A56" t="s">
        <v>55</v>
      </c>
      <c r="B56">
        <v>1570</v>
      </c>
      <c r="C56">
        <f t="shared" si="0"/>
        <v>0</v>
      </c>
      <c r="D56">
        <f t="shared" si="1"/>
        <v>0</v>
      </c>
      <c r="E56">
        <f t="shared" si="2"/>
        <v>0</v>
      </c>
    </row>
    <row r="57" spans="1:5">
      <c r="A57" t="s">
        <v>56</v>
      </c>
      <c r="B57">
        <v>193</v>
      </c>
      <c r="C57">
        <f t="shared" si="0"/>
        <v>0</v>
      </c>
      <c r="D57">
        <f t="shared" si="1"/>
        <v>0</v>
      </c>
      <c r="E57">
        <f t="shared" si="2"/>
        <v>0</v>
      </c>
    </row>
    <row r="58" spans="1:5">
      <c r="A58" t="s">
        <v>41</v>
      </c>
      <c r="B58">
        <v>606</v>
      </c>
      <c r="C58">
        <f t="shared" si="0"/>
        <v>0</v>
      </c>
      <c r="D58">
        <f t="shared" si="1"/>
        <v>0</v>
      </c>
      <c r="E58">
        <f t="shared" si="2"/>
        <v>0</v>
      </c>
    </row>
    <row r="59" spans="1:5">
      <c r="A59" t="s">
        <v>72</v>
      </c>
      <c r="B59">
        <v>2246</v>
      </c>
      <c r="C59">
        <f t="shared" si="0"/>
        <v>0</v>
      </c>
      <c r="D59">
        <f t="shared" si="1"/>
        <v>1</v>
      </c>
      <c r="E59">
        <f t="shared" si="2"/>
        <v>0</v>
      </c>
    </row>
    <row r="60" spans="1:5">
      <c r="A60" t="s">
        <v>57</v>
      </c>
      <c r="B60">
        <v>181</v>
      </c>
      <c r="C60">
        <f t="shared" si="0"/>
        <v>0</v>
      </c>
      <c r="D60">
        <f t="shared" si="1"/>
        <v>1</v>
      </c>
      <c r="E60">
        <f t="shared" si="2"/>
        <v>0</v>
      </c>
    </row>
    <row r="61" spans="1:5">
      <c r="A61" t="s">
        <v>58</v>
      </c>
      <c r="B61">
        <v>23</v>
      </c>
      <c r="C61">
        <f t="shared" si="0"/>
        <v>0</v>
      </c>
      <c r="D61">
        <f t="shared" si="1"/>
        <v>1</v>
      </c>
      <c r="E61">
        <f t="shared" si="2"/>
        <v>0</v>
      </c>
    </row>
    <row r="62" spans="1:5">
      <c r="A62" t="s">
        <v>42</v>
      </c>
      <c r="B62">
        <v>86</v>
      </c>
      <c r="C62">
        <f t="shared" si="0"/>
        <v>0</v>
      </c>
      <c r="D62">
        <f t="shared" si="1"/>
        <v>1</v>
      </c>
      <c r="E62">
        <f t="shared" si="2"/>
        <v>0</v>
      </c>
    </row>
    <row r="63" spans="1:5">
      <c r="A63" t="s">
        <v>27</v>
      </c>
      <c r="B63">
        <v>8343</v>
      </c>
      <c r="C63">
        <f t="shared" si="0"/>
        <v>0</v>
      </c>
      <c r="D63">
        <f t="shared" si="1"/>
        <v>0</v>
      </c>
      <c r="E63">
        <f t="shared" si="2"/>
        <v>0</v>
      </c>
    </row>
    <row r="64" spans="1:5">
      <c r="A64" t="s">
        <v>28</v>
      </c>
      <c r="B64">
        <v>791</v>
      </c>
      <c r="C64">
        <f t="shared" si="0"/>
        <v>0</v>
      </c>
      <c r="D64">
        <f t="shared" si="1"/>
        <v>0</v>
      </c>
      <c r="E64">
        <f t="shared" si="2"/>
        <v>0</v>
      </c>
    </row>
    <row r="65" spans="1:5">
      <c r="A65" t="s">
        <v>73</v>
      </c>
      <c r="B65">
        <v>31391</v>
      </c>
      <c r="C65">
        <f t="shared" si="0"/>
        <v>0</v>
      </c>
      <c r="D65">
        <f t="shared" si="1"/>
        <v>0</v>
      </c>
      <c r="E65">
        <f t="shared" si="2"/>
        <v>0</v>
      </c>
    </row>
    <row r="67" spans="1:5">
      <c r="E67">
        <f>SUM(E5:E66)</f>
        <v>215</v>
      </c>
    </row>
  </sheetData>
  <sheetCalcPr fullCalcOnLoad="1"/>
  <sortState ref="A1:B61">
    <sortCondition ref="A1:A61"/>
  </sortState>
  <mergeCells count="2">
    <mergeCell ref="A2:B2"/>
    <mergeCell ref="C2:F2"/>
  </mergeCells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Cleaver Barnes</dc:creator>
  <cp:lastModifiedBy>John Cleaver Barnes</cp:lastModifiedBy>
  <dcterms:created xsi:type="dcterms:W3CDTF">2011-06-18T23:06:26Z</dcterms:created>
  <dcterms:modified xsi:type="dcterms:W3CDTF">2011-06-19T17:29:48Z</dcterms:modified>
</cp:coreProperties>
</file>