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data/database/database_v1/stage_1/"/>
    </mc:Choice>
  </mc:AlternateContent>
  <xr:revisionPtr revIDLastSave="0" documentId="13_ncr:1_{40AA22CA-539B-499C-AE17-AD7813B7754D}" xr6:coauthVersionLast="47" xr6:coauthVersionMax="47" xr10:uidLastSave="{00000000-0000-0000-0000-000000000000}"/>
  <bookViews>
    <workbookView xWindow="0" yWindow="760" windowWidth="29040" windowHeight="15840" xr2:uid="{5F922746-11F7-4259-924E-B9500153B96E}"/>
  </bookViews>
  <sheets>
    <sheet name="D" sheetId="1" r:id="rId1"/>
    <sheet name="A" sheetId="49" r:id="rId2"/>
    <sheet name="B" sheetId="48" r:id="rId3"/>
    <sheet name="C" sheetId="50" r:id="rId4"/>
    <sheet name="C (2)" sheetId="53" r:id="rId5"/>
    <sheet name="F" sheetId="52" r:id="rId6"/>
    <sheet name="UNK" sheetId="34" r:id="rId7"/>
  </sheets>
  <definedNames>
    <definedName name="_xlnm._FilterDatabase" localSheetId="0" hidden="1">D!$A$2:$Q$109</definedName>
    <definedName name="Database_NP_LDS">D!$B$3:$Q$109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J25" i="1"/>
  <c r="Q5" i="53"/>
  <c r="P5" i="53"/>
  <c r="O5" i="53"/>
  <c r="M5" i="53"/>
  <c r="L5" i="53"/>
  <c r="K5" i="53"/>
  <c r="H5" i="53"/>
  <c r="F5" i="53"/>
  <c r="D5" i="53"/>
  <c r="C5" i="53"/>
  <c r="Q4" i="53"/>
  <c r="P4" i="53"/>
  <c r="O4" i="53"/>
  <c r="M4" i="53"/>
  <c r="L4" i="53"/>
  <c r="K4" i="53"/>
  <c r="H4" i="53"/>
  <c r="F4" i="53"/>
  <c r="D4" i="53"/>
  <c r="C4" i="53"/>
  <c r="N3" i="53"/>
  <c r="J3" i="53"/>
  <c r="J3" i="52" l="1"/>
  <c r="Q5" i="52"/>
  <c r="P5" i="52"/>
  <c r="O5" i="52"/>
  <c r="M5" i="52"/>
  <c r="L5" i="52"/>
  <c r="K5" i="52"/>
  <c r="H5" i="52"/>
  <c r="F5" i="52"/>
  <c r="D5" i="52"/>
  <c r="C5" i="52"/>
  <c r="Q4" i="52"/>
  <c r="P4" i="52"/>
  <c r="O4" i="52"/>
  <c r="M4" i="52"/>
  <c r="L4" i="52"/>
  <c r="K4" i="52"/>
  <c r="H4" i="52"/>
  <c r="F4" i="52"/>
  <c r="D4" i="52"/>
  <c r="C4" i="52"/>
  <c r="N3" i="50"/>
  <c r="J3" i="50"/>
  <c r="Q5" i="50"/>
  <c r="P5" i="50"/>
  <c r="O5" i="50"/>
  <c r="M5" i="50"/>
  <c r="L5" i="50"/>
  <c r="K5" i="50"/>
  <c r="H5" i="50"/>
  <c r="F5" i="50"/>
  <c r="D5" i="50"/>
  <c r="C5" i="50"/>
  <c r="Q4" i="50"/>
  <c r="P4" i="50"/>
  <c r="O4" i="50"/>
  <c r="M4" i="50"/>
  <c r="L4" i="50"/>
  <c r="K4" i="50"/>
  <c r="H4" i="50"/>
  <c r="F4" i="50"/>
  <c r="D4" i="50"/>
  <c r="C4" i="50"/>
  <c r="N3" i="49"/>
  <c r="J3" i="49"/>
  <c r="Q5" i="49"/>
  <c r="P5" i="49"/>
  <c r="O5" i="49"/>
  <c r="M5" i="49"/>
  <c r="L5" i="49"/>
  <c r="K5" i="49"/>
  <c r="H5" i="49"/>
  <c r="F5" i="49"/>
  <c r="D5" i="49"/>
  <c r="C5" i="49"/>
  <c r="Q4" i="49"/>
  <c r="P4" i="49"/>
  <c r="O4" i="49"/>
  <c r="M4" i="49"/>
  <c r="L4" i="49"/>
  <c r="K4" i="49"/>
  <c r="H4" i="49"/>
  <c r="F4" i="49"/>
  <c r="D4" i="49"/>
  <c r="C4" i="49"/>
  <c r="N3" i="48"/>
  <c r="J3" i="48"/>
  <c r="Q5" i="48"/>
  <c r="P5" i="48"/>
  <c r="O5" i="48"/>
  <c r="M5" i="48"/>
  <c r="L5" i="48"/>
  <c r="K5" i="48"/>
  <c r="H5" i="48"/>
  <c r="F5" i="48"/>
  <c r="D5" i="48"/>
  <c r="C5" i="48"/>
  <c r="Q4" i="48"/>
  <c r="P4" i="48"/>
  <c r="O4" i="48"/>
  <c r="M4" i="48"/>
  <c r="L4" i="48"/>
  <c r="K4" i="48"/>
  <c r="H4" i="48"/>
  <c r="F4" i="48"/>
  <c r="D4" i="48"/>
  <c r="C4" i="48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3" i="1"/>
  <c r="A72" i="53" l="1" a="1"/>
  <c r="A72" i="53" s="1"/>
  <c r="R72" i="53" s="1"/>
  <c r="A51" i="53" l="1" a="1"/>
  <c r="A51" i="53" s="1"/>
  <c r="R51" i="53" s="1"/>
  <c r="A27" i="53" a="1"/>
  <c r="A27" i="53" s="1"/>
  <c r="R27" i="53" s="1"/>
  <c r="A23" i="53" a="1"/>
  <c r="A23" i="53" s="1"/>
  <c r="R23" i="53" s="1"/>
  <c r="A19" i="53" a="1"/>
  <c r="A19" i="53" s="1"/>
  <c r="R19" i="53" s="1"/>
  <c r="A35" i="53" a="1"/>
  <c r="A35" i="53" s="1"/>
  <c r="R35" i="53" s="1"/>
  <c r="A11" i="53" a="1"/>
  <c r="A11" i="53" s="1"/>
  <c r="R11" i="53" s="1"/>
  <c r="A43" i="53" a="1"/>
  <c r="A43" i="53" s="1"/>
  <c r="R43" i="53" s="1"/>
  <c r="A15" i="53" a="1"/>
  <c r="A15" i="53" s="1"/>
  <c r="R15" i="53" s="1"/>
  <c r="A104" i="53" a="1"/>
  <c r="A104" i="53" s="1"/>
  <c r="R104" i="53" s="1"/>
  <c r="A148" i="53" a="1"/>
  <c r="A148" i="53" s="1"/>
  <c r="R148" i="53" s="1"/>
  <c r="A198" i="53" a="1"/>
  <c r="A198" i="53" s="1"/>
  <c r="R198" i="53" s="1"/>
  <c r="A23" i="49" a="1"/>
  <c r="A23" i="49" s="1"/>
  <c r="R23" i="49" s="1"/>
  <c r="A11" i="49" a="1"/>
  <c r="A11" i="49" s="1"/>
  <c r="R11" i="49" s="1"/>
  <c r="A19" i="52" a="1"/>
  <c r="A19" i="52" s="1"/>
  <c r="R19" i="52" s="1"/>
  <c r="A72" i="50" a="1"/>
  <c r="A72" i="50" s="1"/>
  <c r="R72" i="50" s="1"/>
  <c r="A47" i="48" a="1"/>
  <c r="A47" i="48" s="1"/>
  <c r="R47" i="48" s="1"/>
  <c r="A35" i="50" a="1"/>
  <c r="A35" i="50" s="1"/>
  <c r="R35" i="50" s="1"/>
  <c r="A35" i="49" a="1"/>
  <c r="A35" i="49" s="1"/>
  <c r="R35" i="49" s="1"/>
  <c r="A51" i="50" a="1"/>
  <c r="A51" i="50" s="1"/>
  <c r="R51" i="50" s="1"/>
  <c r="A39" i="49" a="1"/>
  <c r="A39" i="49" s="1"/>
  <c r="R39" i="49" s="1"/>
  <c r="A104" i="50" a="1"/>
  <c r="A104" i="50" s="1"/>
  <c r="R104" i="50" s="1"/>
  <c r="A23" i="52" a="1"/>
  <c r="A23" i="52" s="1"/>
  <c r="R23" i="52" s="1"/>
  <c r="A173" i="48" a="1"/>
  <c r="A173" i="48" s="1"/>
  <c r="R173" i="48" s="1"/>
  <c r="A79" i="48" a="1"/>
  <c r="A79" i="48" s="1"/>
  <c r="R79" i="48" s="1"/>
  <c r="A123" i="48" a="1"/>
  <c r="A123" i="48" s="1"/>
  <c r="R123" i="48" s="1"/>
  <c r="A27" i="49" a="1"/>
  <c r="A27" i="49" s="1"/>
  <c r="R27" i="49" s="1"/>
  <c r="A173" i="49" a="1"/>
  <c r="A173" i="49" s="1"/>
  <c r="R173" i="49" s="1"/>
  <c r="A198" i="50" a="1"/>
  <c r="A198" i="50" s="1"/>
  <c r="R198" i="50" s="1"/>
  <c r="A27" i="48" a="1"/>
  <c r="A27" i="48" s="1"/>
  <c r="R27" i="48" s="1"/>
  <c r="A31" i="48" a="1"/>
  <c r="A31" i="48" s="1"/>
  <c r="R31" i="48" s="1"/>
  <c r="A43" i="50" a="1"/>
  <c r="A43" i="50" s="1"/>
  <c r="R43" i="50" s="1"/>
  <c r="A123" i="49" a="1"/>
  <c r="A123" i="49" s="1"/>
  <c r="R123" i="49" s="1"/>
  <c r="A39" i="48" a="1"/>
  <c r="A39" i="48" s="1"/>
  <c r="R39" i="48" s="1"/>
  <c r="A35" i="48" a="1"/>
  <c r="A35" i="48" s="1"/>
  <c r="R35" i="48" s="1"/>
  <c r="A47" i="49" a="1"/>
  <c r="A47" i="49" s="1"/>
  <c r="R47" i="49" s="1"/>
  <c r="A27" i="50" a="1"/>
  <c r="A27" i="50" s="1"/>
  <c r="R27" i="50" s="1"/>
  <c r="A31" i="49" a="1"/>
  <c r="A31" i="49" s="1"/>
  <c r="R31" i="49" s="1"/>
  <c r="A148" i="50" a="1"/>
  <c r="A148" i="50" s="1"/>
  <c r="R148" i="50" s="1"/>
  <c r="A79" i="49" a="1"/>
  <c r="A79" i="49" s="1"/>
  <c r="R79" i="49" s="1"/>
  <c r="A11" i="50" a="1"/>
  <c r="A11" i="50" s="1"/>
  <c r="R11" i="50" s="1"/>
  <c r="A198" i="52" a="1"/>
  <c r="A198" i="52" s="1"/>
  <c r="R198" i="52" s="1"/>
  <c r="A72" i="52" a="1"/>
  <c r="A72" i="52" s="1"/>
  <c r="R72" i="52" s="1"/>
  <c r="A15" i="49" a="1"/>
  <c r="A15" i="49" s="1"/>
  <c r="R15" i="49" s="1"/>
  <c r="A19" i="50" a="1"/>
  <c r="A19" i="50" s="1"/>
  <c r="R19" i="50" s="1"/>
  <c r="A11" i="52" a="1"/>
  <c r="A11" i="52" s="1"/>
  <c r="R11" i="52" s="1"/>
  <c r="A148" i="52" a="1"/>
  <c r="A148" i="52" s="1"/>
  <c r="R148" i="52" s="1"/>
  <c r="A19" i="49" a="1"/>
  <c r="A19" i="49" s="1"/>
  <c r="R19" i="49" s="1"/>
  <c r="A11" i="48" a="1"/>
  <c r="A11" i="48" s="1"/>
  <c r="R11" i="48" s="1"/>
  <c r="A15" i="48" a="1"/>
  <c r="A15" i="48" s="1"/>
  <c r="R15" i="48" s="1"/>
  <c r="A51" i="52" a="1"/>
  <c r="A51" i="52" s="1"/>
  <c r="R51" i="52" s="1"/>
  <c r="A19" i="48" a="1"/>
  <c r="A19" i="48" s="1"/>
  <c r="R19" i="48" s="1"/>
  <c r="A35" i="52" a="1"/>
  <c r="A35" i="52" s="1"/>
  <c r="R35" i="52" s="1"/>
  <c r="A23" i="48" a="1"/>
  <c r="A23" i="48" s="1"/>
  <c r="R23" i="48" s="1"/>
  <c r="A27" i="52" a="1"/>
  <c r="A27" i="52" s="1"/>
  <c r="R27" i="52" s="1"/>
  <c r="A23" i="50" a="1"/>
  <c r="A23" i="50" s="1"/>
  <c r="R23" i="50" s="1"/>
  <c r="A15" i="52" a="1"/>
  <c r="A15" i="52" s="1"/>
  <c r="R15" i="52" s="1"/>
  <c r="A15" i="50" a="1"/>
  <c r="A15" i="50" s="1"/>
  <c r="R15" i="50" s="1"/>
  <c r="A43" i="52" a="1"/>
  <c r="A43" i="52" s="1"/>
  <c r="R43" i="52" s="1"/>
  <c r="A104" i="52" a="1"/>
  <c r="A104" i="52" s="1"/>
  <c r="R104" i="52" s="1"/>
  <c r="N3" i="34"/>
  <c r="N4" i="34"/>
  <c r="N5" i="34"/>
  <c r="N6" i="34"/>
  <c r="N7" i="34"/>
  <c r="N8" i="34"/>
  <c r="N9" i="34"/>
  <c r="N10" i="34"/>
  <c r="N11" i="34"/>
  <c r="N12" i="34"/>
  <c r="N13" i="34"/>
  <c r="J3" i="34"/>
  <c r="J4" i="34"/>
  <c r="J5" i="34"/>
  <c r="J6" i="34"/>
  <c r="J7" i="34"/>
  <c r="J8" i="34"/>
  <c r="J9" i="34"/>
  <c r="J10" i="34"/>
  <c r="J11" i="34"/>
  <c r="J12" i="34"/>
  <c r="J13" i="34"/>
  <c r="J2" i="3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<sst xmlns="http://schemas.openxmlformats.org/spreadsheetml/2006/main" count="689" uniqueCount="166">
  <si>
    <t>Code</t>
  </si>
  <si>
    <t>Name of Compound and Subclass</t>
  </si>
  <si>
    <t>Rf (MPB)</t>
  </si>
  <si>
    <t>H° DEV 254 nm</t>
  </si>
  <si>
    <t>CF</t>
  </si>
  <si>
    <t>H° DEV 366 nm</t>
  </si>
  <si>
    <t>CF2</t>
  </si>
  <si>
    <t>H° NP 366 nm</t>
  </si>
  <si>
    <t>CF3</t>
  </si>
  <si>
    <t>UV-Vis Peaks</t>
  </si>
  <si>
    <r>
      <t xml:space="preserve">UV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</si>
  <si>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 λ 2</t>
  </si>
  <si>
    <t>UV λ 3</t>
  </si>
  <si>
    <t>Fl Peaks</t>
  </si>
  <si>
    <t>Fl λ 1</t>
  </si>
  <si>
    <t>Fl λ 2</t>
  </si>
  <si>
    <t>Fl λ 3</t>
  </si>
  <si>
    <t>5-Methoxyflavone, Flavone</t>
  </si>
  <si>
    <t>T</t>
  </si>
  <si>
    <t>B</t>
  </si>
  <si>
    <t>6-Hydroxyflavone-B-D-Gllucose, Flavone</t>
  </si>
  <si>
    <t>V</t>
  </si>
  <si>
    <t>acacetin, Flavone</t>
  </si>
  <si>
    <t>G</t>
  </si>
  <si>
    <t>CB</t>
  </si>
  <si>
    <t>Y</t>
  </si>
  <si>
    <t>apigenin, Flavone</t>
  </si>
  <si>
    <t>YG</t>
  </si>
  <si>
    <t>baicalin, Flavone</t>
  </si>
  <si>
    <t>chrysin, Flavone</t>
  </si>
  <si>
    <t>Genkwanin, Flavone</t>
  </si>
  <si>
    <t>O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</si>
  <si>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</si>
  <si>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</si>
  <si>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</si>
  <si>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</si>
  <si>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</si>
  <si>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</si>
  <si>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</si>
  <si>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myricetin, Flavonol</t>
  </si>
  <si>
    <t>quercetin, Flavonol</t>
  </si>
  <si>
    <t>rutin, Flavonol</t>
  </si>
  <si>
    <t>hesperetin, Flavanone</t>
  </si>
  <si>
    <t>hesperidin, Flavanone</t>
  </si>
  <si>
    <t>Red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</si>
  <si>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</si>
  <si>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</si>
  <si>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</si>
  <si>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</si>
  <si>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</si>
  <si>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</si>
  <si>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</si>
  <si>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</si>
  <si>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</si>
  <si>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</si>
  <si>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</si>
  <si>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</si>
  <si>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</si>
  <si>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</si>
  <si>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</si>
  <si>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</si>
  <si>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</si>
  <si>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</si>
  <si>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2,4,5-TMBA, HBAD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</si>
  <si>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</si>
  <si>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</si>
  <si>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</si>
  <si>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</si>
  <si>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</si>
  <si>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</si>
  <si>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</si>
  <si>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</si>
  <si>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</si>
  <si>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</si>
  <si>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</si>
  <si>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</si>
  <si>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</si>
  <si>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</si>
  <si>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</si>
  <si>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</si>
  <si>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</si>
  <si>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</si>
  <si>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</si>
  <si>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</si>
  <si>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</si>
  <si>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</si>
  <si>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</si>
  <si>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</si>
  <si>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</si>
  <si>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</si>
  <si>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</si>
  <si>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</si>
  <si>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</si>
  <si>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</si>
  <si>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</si>
  <si>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</si>
  <si>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</si>
  <si>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</si>
  <si>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</si>
  <si>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</si>
  <si>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</si>
  <si>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</si>
  <si>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</si>
  <si>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Homogentisic Acid, HPAAD</t>
  </si>
  <si>
    <t>Homovanillic Acid, HPAAD</t>
  </si>
  <si>
    <t>Mandelic Acid, HPAAD</t>
  </si>
  <si>
    <t>Phenylacetic Acid, HPAAD</t>
  </si>
  <si>
    <t>S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</si>
  <si>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</si>
  <si>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</si>
  <si>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</si>
  <si>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</si>
  <si>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</si>
  <si>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</si>
  <si>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</si>
  <si>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</si>
  <si>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</si>
  <si>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</si>
  <si>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</si>
  <si>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</si>
  <si>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</si>
  <si>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</si>
  <si>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</si>
  <si>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</si>
  <si>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</si>
  <si>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</si>
  <si>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</si>
  <si>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</si>
  <si>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</si>
  <si>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P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</si>
  <si>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</si>
  <si>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</si>
  <si>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</si>
  <si>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</si>
  <si>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</si>
  <si>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t>Rf (MPA)</t>
  </si>
  <si>
    <r>
      <t xml:space="preserve">UV-Vis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</si>
  <si>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UV-Vis λ 2</t>
  </si>
  <si>
    <t>UV-Vis λ 3</t>
  </si>
  <si>
    <t>Syringic Acid+AH</t>
  </si>
  <si>
    <t>End</t>
  </si>
  <si>
    <t>Start</t>
  </si>
  <si>
    <t>Till  Fl λ 3</t>
  </si>
  <si>
    <t>Till  Fl λ 2</t>
  </si>
  <si>
    <t>Till  Fl λ 1</t>
  </si>
  <si>
    <t>Till  Fl Peaks</t>
  </si>
  <si>
    <t>Till UV-Vis  λ 3</t>
  </si>
  <si>
    <t>Till UV-Vis  λ 2</t>
  </si>
  <si>
    <t>Till UV-Vis  λ 1</t>
  </si>
  <si>
    <t>Till UV-Vis  Peaks</t>
  </si>
  <si>
    <t>Till H° NP 366 nm</t>
  </si>
  <si>
    <t>Till H° DEV 366 nm</t>
  </si>
  <si>
    <t>Till H° DEV 254 nm</t>
  </si>
  <si>
    <t>Till Rf</t>
  </si>
  <si>
    <t>Kaempferol+AH</t>
  </si>
  <si>
    <t>ASA+AH1</t>
  </si>
  <si>
    <t>Naringenin</t>
  </si>
  <si>
    <r>
      <t xml:space="preserve">Syringic Acid 5 </t>
    </r>
    <r>
      <rPr>
        <sz val="11"/>
        <color theme="1"/>
        <rFont val="Calibri"/>
        <family val="2"/>
      </rPr>
      <t>µL</t>
    </r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</si>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</sst>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Palatino Linotype"/>
      <family val="1"/>
    </font>
    <font>
      <b/>
      <sz val="11"/>
      <color theme="0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name val="Palatino Linotype"/>
      <family val="1"/>
    </font>
    <font>
      <b/>
      <sz val="9"/>
      <color theme="1"/>
      <name val="Palatino Linotype"/>
      <family val="1"/>
    </font>
    <font>
      <b/>
      <sz val="9"/>
      <color theme="0"/>
      <name val="Palatino Linotype"/>
      <family val="1"/>
    </font>
    <font>
      <sz val="10"/>
      <name val="Ebrima"/>
    </font>
    <font>
      <b/>
      <sz val="10"/>
      <name val="Palatino Linotype"/>
      <family val="1"/>
    </font>
  </fonts>
  <fills count="3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3459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3C5336"/>
        <bgColor indexed="64"/>
      </patternFill>
    </fill>
    <fill>
      <patternFill patternType="solid">
        <fgColor rgb="FF242503"/>
        <bgColor indexed="64"/>
      </patternFill>
    </fill>
    <fill>
      <patternFill patternType="solid">
        <fgColor rgb="FFFFE306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93726"/>
        <bgColor indexed="64"/>
      </patternFill>
    </fill>
    <fill>
      <patternFill patternType="solid">
        <fgColor rgb="FF296F65"/>
        <bgColor indexed="64"/>
      </patternFill>
    </fill>
    <fill>
      <patternFill patternType="solid">
        <fgColor rgb="FF2C7D6A"/>
        <bgColor indexed="64"/>
      </patternFill>
    </fill>
    <fill>
      <patternFill patternType="solid">
        <fgColor rgb="FF4E9873"/>
        <bgColor indexed="64"/>
      </patternFill>
    </fill>
    <fill>
      <patternFill patternType="solid">
        <fgColor rgb="FFB85F03"/>
        <bgColor indexed="64"/>
      </patternFill>
    </fill>
    <fill>
      <patternFill patternType="solid">
        <fgColor rgb="FFDE8801"/>
        <bgColor indexed="64"/>
      </patternFill>
    </fill>
    <fill>
      <patternFill patternType="solid">
        <fgColor rgb="FFAC7501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46947A"/>
        <bgColor indexed="64"/>
      </patternFill>
    </fill>
    <fill>
      <patternFill patternType="solid">
        <fgColor rgb="FF172C1D"/>
        <bgColor indexed="64"/>
      </patternFill>
    </fill>
    <fill>
      <patternFill patternType="solid">
        <fgColor rgb="FF001A2B"/>
        <bgColor indexed="64"/>
      </patternFill>
    </fill>
    <fill>
      <patternFill patternType="solid">
        <fgColor rgb="FF0A1710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A59233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10A33"/>
        <bgColor indexed="64"/>
      </patternFill>
    </fill>
    <fill>
      <patternFill patternType="solid">
        <fgColor rgb="FF00B3DB"/>
        <bgColor indexed="64"/>
      </patternFill>
    </fill>
    <fill>
      <patternFill patternType="solid">
        <fgColor rgb="FF01B2E6"/>
        <bgColor indexed="64"/>
      </patternFill>
    </fill>
    <fill>
      <patternFill patternType="solid">
        <fgColor rgb="FF001F4B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07D9B"/>
        <bgColor indexed="64"/>
      </patternFill>
    </fill>
    <fill>
      <patternFill patternType="solid">
        <fgColor rgb="FF013366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0274E"/>
        <bgColor indexed="64"/>
      </patternFill>
    </fill>
    <fill>
      <patternFill patternType="solid">
        <fgColor rgb="FF002C4B"/>
        <bgColor indexed="64"/>
      </patternFill>
    </fill>
    <fill>
      <patternFill patternType="solid">
        <fgColor rgb="FF008EE8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185B5"/>
        <bgColor indexed="64"/>
      </patternFill>
    </fill>
    <fill>
      <patternFill patternType="solid">
        <fgColor rgb="FF001F86"/>
        <bgColor indexed="64"/>
      </patternFill>
    </fill>
    <fill>
      <patternFill patternType="solid">
        <fgColor rgb="FF004AC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C2525"/>
        <bgColor indexed="64"/>
      </patternFill>
    </fill>
    <fill>
      <patternFill patternType="solid">
        <fgColor rgb="FF000C2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13AEB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14DA1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324D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01141B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002134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0163B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221118"/>
        <bgColor indexed="64"/>
      </patternFill>
    </fill>
    <fill>
      <patternFill patternType="solid">
        <fgColor rgb="FF050E07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4353E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0364A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05681"/>
        <bgColor indexed="64"/>
      </patternFill>
    </fill>
    <fill>
      <patternFill patternType="solid">
        <fgColor rgb="FF023351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0569B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02A3E7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019DCE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435F46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1232D"/>
        <bgColor indexed="64"/>
      </patternFill>
    </fill>
    <fill>
      <patternFill patternType="solid">
        <fgColor rgb="FF001319"/>
        <bgColor indexed="64"/>
      </patternFill>
    </fill>
    <fill>
      <patternFill patternType="solid">
        <fgColor rgb="FF80E7AF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rgb="FF01B53C"/>
        <bgColor indexed="64"/>
      </patternFill>
    </fill>
    <fill>
      <patternFill patternType="solid">
        <fgColor rgb="FF017D27"/>
        <bgColor indexed="64"/>
      </patternFill>
    </fill>
    <fill>
      <patternFill patternType="solid">
        <fgColor rgb="FF019A32"/>
        <bgColor indexed="64"/>
      </patternFill>
    </fill>
    <fill>
      <patternFill patternType="solid">
        <fgColor rgb="FF00BE40"/>
        <bgColor indexed="64"/>
      </patternFill>
    </fill>
    <fill>
      <patternFill patternType="solid">
        <fgColor rgb="FF018925"/>
        <bgColor indexed="64"/>
      </patternFill>
    </fill>
    <fill>
      <patternFill patternType="solid">
        <fgColor rgb="FF008323"/>
        <bgColor indexed="64"/>
      </patternFill>
    </fill>
    <fill>
      <patternFill patternType="solid">
        <fgColor rgb="FF00AC34"/>
        <bgColor indexed="64"/>
      </patternFill>
    </fill>
    <fill>
      <patternFill patternType="solid">
        <fgColor rgb="FF00DA4C"/>
        <bgColor indexed="64"/>
      </patternFill>
    </fill>
    <fill>
      <patternFill patternType="solid">
        <fgColor rgb="FF00D65A"/>
        <bgColor indexed="64"/>
      </patternFill>
    </fill>
    <fill>
      <patternFill patternType="solid">
        <fgColor rgb="FF00D64A"/>
        <bgColor indexed="64"/>
      </patternFill>
    </fill>
    <fill>
      <patternFill patternType="solid">
        <fgColor rgb="FF01F258"/>
        <bgColor indexed="64"/>
      </patternFill>
    </fill>
    <fill>
      <patternFill patternType="solid">
        <fgColor rgb="FF00E950"/>
        <bgColor indexed="64"/>
      </patternFill>
    </fill>
    <fill>
      <patternFill patternType="solid">
        <fgColor rgb="FF00F053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062A2A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0A2A27"/>
        <bgColor indexed="64"/>
      </patternFill>
    </fill>
    <fill>
      <patternFill patternType="solid">
        <fgColor rgb="FF304036"/>
        <bgColor indexed="64"/>
      </patternFill>
    </fill>
    <fill>
      <patternFill patternType="solid">
        <fgColor rgb="FF1F4643"/>
        <bgColor indexed="64"/>
      </patternFill>
    </fill>
    <fill>
      <patternFill patternType="solid">
        <fgColor rgb="FF082C2C"/>
        <bgColor indexed="64"/>
      </patternFill>
    </fill>
    <fill>
      <patternFill patternType="solid">
        <fgColor rgb="FF003873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012C3D"/>
        <bgColor indexed="64"/>
      </patternFill>
    </fill>
    <fill>
      <patternFill patternType="solid">
        <fgColor rgb="FF0D2B29"/>
        <bgColor indexed="64"/>
      </patternFill>
    </fill>
    <fill>
      <patternFill patternType="solid">
        <fgColor rgb="FF032C32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0121C"/>
        <bgColor indexed="64"/>
      </patternFill>
    </fill>
    <fill>
      <patternFill patternType="solid">
        <fgColor rgb="FF7EE3A9"/>
        <bgColor indexed="64"/>
      </patternFill>
    </fill>
    <fill>
      <patternFill patternType="solid">
        <fgColor rgb="FF5FDBB6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01118"/>
        <bgColor indexed="64"/>
      </patternFill>
    </fill>
    <fill>
      <patternFill patternType="solid">
        <fgColor rgb="FF00121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E3A"/>
        <bgColor indexed="64"/>
      </patternFill>
    </fill>
    <fill>
      <patternFill patternType="solid">
        <fgColor rgb="FF01182B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textRotation="90" shrinkToFit="1"/>
    </xf>
    <xf numFmtId="0" fontId="0" fillId="0" borderId="1" xfId="0" applyBorder="1" applyAlignment="1">
      <alignment horizontal="left" vertical="center"/>
    </xf>
    <xf numFmtId="0" fontId="7" fillId="313" borderId="1" xfId="0" applyFont="1" applyFill="1" applyBorder="1" applyAlignment="1">
      <alignment horizontal="left"/>
    </xf>
    <xf numFmtId="0" fontId="7" fillId="326" borderId="1" xfId="0" applyFont="1" applyFill="1" applyBorder="1" applyAlignment="1">
      <alignment horizontal="left"/>
    </xf>
    <xf numFmtId="0" fontId="7" fillId="33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textRotation="90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textRotation="90"/>
    </xf>
    <xf numFmtId="0" fontId="9" fillId="0" borderId="0" xfId="0" applyFont="1" applyAlignment="1">
      <alignment horizontal="left" textRotation="90"/>
    </xf>
    <xf numFmtId="0" fontId="8" fillId="0" borderId="5" xfId="0" applyFont="1" applyBorder="1"/>
    <xf numFmtId="0" fontId="8" fillId="0" borderId="1" xfId="0" applyFont="1" applyBorder="1"/>
    <xf numFmtId="0" fontId="9" fillId="0" borderId="5" xfId="0" applyFont="1" applyBorder="1" applyAlignment="1">
      <alignment textRotation="90"/>
    </xf>
    <xf numFmtId="0" fontId="9" fillId="0" borderId="1" xfId="0" applyFont="1" applyBorder="1" applyAlignment="1">
      <alignment textRotation="90"/>
    </xf>
    <xf numFmtId="0" fontId="11" fillId="0" borderId="5" xfId="0" applyFont="1" applyBorder="1" applyAlignment="1">
      <alignment horizontal="left"/>
    </xf>
    <xf numFmtId="0" fontId="12" fillId="92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0" xfId="0" applyFont="1"/>
    <xf numFmtId="0" fontId="12" fillId="96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159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347" borderId="1" xfId="0" applyFont="1" applyFill="1" applyBorder="1" applyAlignment="1">
      <alignment horizontal="left"/>
    </xf>
    <xf numFmtId="0" fontId="8" fillId="346" borderId="1" xfId="0" applyFont="1" applyFill="1" applyBorder="1" applyAlignment="1">
      <alignment horizontal="left"/>
    </xf>
    <xf numFmtId="0" fontId="12" fillId="348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206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189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294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88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312" borderId="1" xfId="0" applyFont="1" applyFill="1" applyBorder="1" applyAlignment="1">
      <alignment horizontal="left"/>
    </xf>
    <xf numFmtId="0" fontId="7" fillId="314" borderId="1" xfId="0" applyFont="1" applyFill="1" applyBorder="1" applyAlignment="1">
      <alignment horizontal="left"/>
    </xf>
    <xf numFmtId="0" fontId="7" fillId="315" borderId="1" xfId="0" applyFont="1" applyFill="1" applyBorder="1" applyAlignment="1">
      <alignment horizontal="left"/>
    </xf>
    <xf numFmtId="0" fontId="7" fillId="316" borderId="1" xfId="0" applyFont="1" applyFill="1" applyBorder="1" applyAlignment="1">
      <alignment horizontal="left"/>
    </xf>
    <xf numFmtId="0" fontId="7" fillId="317" borderId="1" xfId="0" applyFont="1" applyFill="1" applyBorder="1" applyAlignment="1">
      <alignment horizontal="left"/>
    </xf>
    <xf numFmtId="0" fontId="7" fillId="318" borderId="1" xfId="0" applyFont="1" applyFill="1" applyBorder="1" applyAlignment="1">
      <alignment horizontal="left"/>
    </xf>
    <xf numFmtId="0" fontId="7" fillId="319" borderId="1" xfId="0" applyFont="1" applyFill="1" applyBorder="1" applyAlignment="1">
      <alignment horizontal="left"/>
    </xf>
    <xf numFmtId="0" fontId="7" fillId="320" borderId="1" xfId="0" applyFont="1" applyFill="1" applyBorder="1" applyAlignment="1">
      <alignment horizontal="left"/>
    </xf>
    <xf numFmtId="0" fontId="7" fillId="321" borderId="1" xfId="0" applyFont="1" applyFill="1" applyBorder="1" applyAlignment="1">
      <alignment horizontal="left"/>
    </xf>
    <xf numFmtId="0" fontId="7" fillId="322" borderId="1" xfId="0" applyFont="1" applyFill="1" applyBorder="1" applyAlignment="1">
      <alignment horizontal="left"/>
    </xf>
    <xf numFmtId="0" fontId="7" fillId="323" borderId="1" xfId="0" applyFont="1" applyFill="1" applyBorder="1" applyAlignment="1">
      <alignment horizontal="left"/>
    </xf>
    <xf numFmtId="0" fontId="7" fillId="324" borderId="1" xfId="0" applyFont="1" applyFill="1" applyBorder="1" applyAlignment="1">
      <alignment horizontal="left"/>
    </xf>
    <xf numFmtId="0" fontId="7" fillId="325" borderId="1" xfId="0" applyFont="1" applyFill="1" applyBorder="1" applyAlignment="1">
      <alignment horizontal="left"/>
    </xf>
    <xf numFmtId="0" fontId="7" fillId="327" borderId="1" xfId="0" applyFont="1" applyFill="1" applyBorder="1" applyAlignment="1">
      <alignment horizontal="left"/>
    </xf>
    <xf numFmtId="0" fontId="7" fillId="328" borderId="1" xfId="0" applyFont="1" applyFill="1" applyBorder="1" applyAlignment="1">
      <alignment horizontal="left"/>
    </xf>
    <xf numFmtId="0" fontId="7" fillId="311" borderId="1" xfId="0" applyFont="1" applyFill="1" applyBorder="1" applyAlignment="1">
      <alignment horizontal="left"/>
    </xf>
    <xf numFmtId="0" fontId="7" fillId="329" borderId="1" xfId="0" applyFont="1" applyFill="1" applyBorder="1" applyAlignment="1">
      <alignment horizontal="left"/>
    </xf>
    <xf numFmtId="0" fontId="7" fillId="330" borderId="1" xfId="0" applyFont="1" applyFill="1" applyBorder="1" applyAlignment="1">
      <alignment horizontal="left"/>
    </xf>
    <xf numFmtId="0" fontId="7" fillId="331" borderId="1" xfId="0" applyFont="1" applyFill="1" applyBorder="1" applyAlignment="1">
      <alignment horizontal="left"/>
    </xf>
    <xf numFmtId="0" fontId="7" fillId="332" borderId="1" xfId="0" applyFont="1" applyFill="1" applyBorder="1" applyAlignment="1">
      <alignment horizontal="left"/>
    </xf>
    <xf numFmtId="0" fontId="7" fillId="333" borderId="1" xfId="0" applyFont="1" applyFill="1" applyBorder="1" applyAlignment="1">
      <alignment horizontal="left"/>
    </xf>
    <xf numFmtId="0" fontId="7" fillId="334" borderId="1" xfId="0" applyFont="1" applyFill="1" applyBorder="1" applyAlignment="1">
      <alignment horizontal="left"/>
    </xf>
    <xf numFmtId="0" fontId="7" fillId="335" borderId="1" xfId="0" applyFont="1" applyFill="1" applyBorder="1" applyAlignment="1">
      <alignment horizontal="left"/>
    </xf>
    <xf numFmtId="0" fontId="7" fillId="336" borderId="1" xfId="0" applyFont="1" applyFill="1" applyBorder="1" applyAlignment="1">
      <alignment horizontal="left"/>
    </xf>
    <xf numFmtId="0" fontId="7" fillId="337" borderId="1" xfId="0" applyFont="1" applyFill="1" applyBorder="1" applyAlignment="1">
      <alignment horizontal="left"/>
    </xf>
    <xf numFmtId="0" fontId="7" fillId="339" borderId="1" xfId="0" applyFont="1" applyFill="1" applyBorder="1" applyAlignment="1">
      <alignment horizontal="left"/>
    </xf>
    <xf numFmtId="0" fontId="7" fillId="340" borderId="1" xfId="0" applyFont="1" applyFill="1" applyBorder="1" applyAlignment="1">
      <alignment horizontal="left"/>
    </xf>
    <xf numFmtId="0" fontId="7" fillId="310" borderId="1" xfId="0" applyFont="1" applyFill="1" applyBorder="1" applyAlignment="1">
      <alignment horizontal="left"/>
    </xf>
    <xf numFmtId="0" fontId="7" fillId="341" borderId="1" xfId="0" applyFont="1" applyFill="1" applyBorder="1" applyAlignment="1">
      <alignment horizontal="left"/>
    </xf>
    <xf numFmtId="0" fontId="7" fillId="342" borderId="1" xfId="0" applyFont="1" applyFill="1" applyBorder="1" applyAlignment="1">
      <alignment horizontal="left"/>
    </xf>
    <xf numFmtId="0" fontId="7" fillId="309" borderId="1" xfId="0" applyFont="1" applyFill="1" applyBorder="1" applyAlignment="1">
      <alignment horizontal="left"/>
    </xf>
    <xf numFmtId="0" fontId="7" fillId="343" borderId="1" xfId="0" applyFont="1" applyFill="1" applyBorder="1" applyAlignment="1">
      <alignment horizontal="left"/>
    </xf>
    <xf numFmtId="0" fontId="7" fillId="344" borderId="1" xfId="0" applyFont="1" applyFill="1" applyBorder="1" applyAlignment="1">
      <alignment horizontal="left"/>
    </xf>
    <xf numFmtId="0" fontId="7" fillId="345" borderId="1" xfId="0" applyFont="1" applyFill="1" applyBorder="1" applyAlignment="1">
      <alignment horizontal="left"/>
    </xf>
    <xf numFmtId="0" fontId="14" fillId="349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textRotation="90" shrinkToFit="1"/>
    </xf>
    <xf numFmtId="0" fontId="10" fillId="349" borderId="1" xfId="0" applyFont="1" applyFill="1" applyBorder="1" applyAlignment="1">
      <alignment horizontal="center" vertical="top"/>
    </xf>
    <xf numFmtId="0" fontId="10" fillId="349" borderId="1" xfId="0" applyFont="1" applyFill="1" applyBorder="1" applyAlignment="1">
      <alignment horizontal="center" vertical="top" wrapText="1"/>
    </xf>
    <xf numFmtId="2" fontId="14" fillId="349" borderId="1" xfId="0" applyNumberFormat="1" applyFont="1" applyFill="1" applyBorder="1" applyAlignment="1">
      <alignment horizontal="center" vertical="top" wrapText="1"/>
    </xf>
    <xf numFmtId="0" fontId="14" fillId="349" borderId="1" xfId="0" applyFont="1" applyFill="1" applyBorder="1" applyAlignment="1">
      <alignment horizontal="center" vertical="top"/>
    </xf>
    <xf numFmtId="0" fontId="14" fillId="349" borderId="1" xfId="0" applyFont="1" applyFill="1" applyBorder="1" applyAlignment="1">
      <alignment horizontal="center" vertical="top" wrapText="1"/>
    </xf>
    <xf numFmtId="165" fontId="14" fillId="349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textRotation="90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10" fillId="349" borderId="1" xfId="0" applyFont="1" applyFill="1" applyBorder="1" applyAlignment="1">
      <alignment horizontal="left" vertical="top"/>
    </xf>
    <xf numFmtId="2" fontId="6" fillId="349" borderId="3" xfId="0" applyNumberFormat="1" applyFont="1" applyFill="1" applyBorder="1" applyAlignment="1">
      <alignment horizontal="center" vertical="top" wrapText="1"/>
    </xf>
    <xf numFmtId="0" fontId="6" fillId="349" borderId="3" xfId="0" applyFont="1" applyFill="1" applyBorder="1" applyAlignment="1">
      <alignment horizontal="center" vertical="top"/>
    </xf>
    <xf numFmtId="0" fontId="6" fillId="349" borderId="3" xfId="0" applyFont="1" applyFill="1" applyBorder="1" applyAlignment="1">
      <alignment horizontal="center" vertical="top" wrapText="1"/>
    </xf>
    <xf numFmtId="0" fontId="6" fillId="349" borderId="4" xfId="0" applyFont="1" applyFill="1" applyBorder="1" applyAlignment="1">
      <alignment horizontal="center" vertical="top"/>
    </xf>
    <xf numFmtId="0" fontId="6" fillId="349" borderId="1" xfId="0" applyFont="1" applyFill="1" applyBorder="1" applyAlignment="1">
      <alignment horizontal="center" vertical="top" wrapText="1"/>
    </xf>
    <xf numFmtId="0" fontId="6" fillId="349" borderId="1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KNP" displayName="KNP" ref="A2:Q109" totalsRowShown="0" headerRowDxfId="21" dataDxfId="19" headerRowBorderDxfId="20" tableBorderDxfId="18" totalsRowBorderDxfId="17">
  <autoFilter ref="A2:Q109" xr:uid="{06EF7FD2-75D9-44C8-BC89-FFEF048430DE}"/>
  <sortState xmlns:xlrd2="http://schemas.microsoft.com/office/spreadsheetml/2017/richdata2" ref="A3:Q109">
    <sortCondition ref="A2:A109"/>
  </sortState>
  <tableColumns count="17">
    <tableColumn id="1" xr3:uid="{A41480C4-9293-4AB0-9B4F-15ED958BFE7D}" name="Code" dataDxfId="16"/>
    <tableColumn id="2" xr3:uid="{BFD136DF-3A57-4F23-BFB8-85410B0C48D8}" name="Name of Compound and Subclass" dataDxfId="15"/>
    <tableColumn id="7" xr3:uid="{758E73C3-31D4-4FA7-9200-91A520B7A2C7}" name="Rf (MPB)" dataDxfId="14"/>
    <tableColumn id="8" xr3:uid="{D16B49AB-0416-4D38-A484-93B0487E8724}" name="H° DEV 254 nm" dataDxfId="13"/>
    <tableColumn id="10" xr3:uid="{690402BF-70AD-4F93-84B3-FA384F53BECF}" name="CF" dataDxfId="12"/>
    <tableColumn id="11" xr3:uid="{A51B6C42-D6A4-4ECC-9899-A4DDC28E310B}" name="H° DEV 366 nm" dataDxfId="11"/>
    <tableColumn id="13" xr3:uid="{1671E0A4-906C-49F1-8142-66248B04DDB7}" name="CF2" dataDxfId="10"/>
    <tableColumn id="14" xr3:uid="{A295DD0A-0734-4A4A-BBA2-015845C37ED7}" name="H° NP 366 nm" dataDxfId="9"/>
    <tableColumn id="16" xr3:uid="{3753BD11-5D2A-430A-A50E-2B82587263C2}" name="CF3" dataDxfId="8"/>
    <tableColumn id="66" xr3:uid="{91ED7087-47F8-40B1-9D97-1868C453EDC6}" name="UV-Vis Peaks" dataDxfId="7"/>
    <tableColumn id="18" xr3:uid="{65C48713-6E61-4A12-989C-93BEF2BA59F6}" name="UV λ 1" dataDxfId="6"/>
    <tableColumn id="19" xr3:uid="{EDEE6773-D2D3-492C-BFC8-DD5B5812258D}" name="UV λ 2" dataDxfId="5"/>
    <tableColumn id="20" xr3:uid="{B894E52D-1A3B-4891-B14F-712A5A90BC61}" name="UV λ 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S109"/>
  <sheetViews>
    <sheetView tabSelected="1" workbookViewId="0">
      <selection activeCell="C16" sqref="C16"/>
    </sheetView>
  </sheetViews>
  <sheetFormatPr baseColWidth="10" defaultColWidth="9.1640625" defaultRowHeight="13" x14ac:dyDescent="0.2"/>
  <cols>
    <col min="1" max="1" width="5.6640625" style="337" customWidth="1"/>
    <col min="2" max="2" width="32.6640625" style="337" customWidth="1"/>
    <col min="3" max="3" width="7.5" style="337" customWidth="1"/>
    <col min="4" max="4" width="9.1640625" style="337" customWidth="1"/>
    <col min="5" max="5" width="4" style="337" customWidth="1"/>
    <col min="6" max="6" width="9.1640625" style="337" customWidth="1"/>
    <col min="7" max="7" width="4.5" style="337" customWidth="1"/>
    <col min="8" max="8" width="8.33203125" style="337" customWidth="1"/>
    <col min="9" max="9" width="6" style="337" customWidth="1"/>
    <col min="10" max="10" width="7.83203125" style="337" customWidth="1"/>
    <col min="11" max="11" width="8.1640625" style="338" customWidth="1"/>
    <col min="12" max="12" width="9.1640625" style="338" customWidth="1"/>
    <col min="13" max="13" width="7.83203125" style="338" customWidth="1"/>
    <col min="14" max="14" width="7.6640625" style="338" bestFit="1" customWidth="1"/>
    <col min="15" max="16" width="6.1640625" style="338" customWidth="1"/>
    <col min="17" max="17" width="6.5" style="338" customWidth="1"/>
    <col min="18" max="18" width="9.1640625" style="27"/>
    <col min="19" max="19" width="26" style="27" bestFit="1" customWidth="1"/>
    <col min="20" max="16384" width="9.1640625" style="27"/>
  </cols>
  <sheetData>
    <row r="1" spans="1:19" s="19" customFormat="1" x14ac:dyDescent="0.2">
      <c r="A1" s="13"/>
      <c r="B1" s="13"/>
      <c r="C1" s="13"/>
      <c r="D1" s="14"/>
      <c r="E1" s="13"/>
      <c r="F1" s="14"/>
      <c r="G1" s="14"/>
      <c r="H1" s="14"/>
      <c r="I1" s="15"/>
      <c r="J1" s="16"/>
      <c r="K1" s="17"/>
      <c r="L1" s="17"/>
      <c r="M1" s="17"/>
      <c r="N1" s="17"/>
      <c r="O1" s="17"/>
      <c r="P1" s="17"/>
      <c r="Q1" s="17"/>
      <c r="R1" s="18"/>
    </row>
    <row r="2" spans="1:19" s="21" customFormat="1" ht="30" x14ac:dyDescent="0.2">
      <c r="A2" s="375" t="s">
        <v>0</v>
      </c>
      <c r="B2" s="376" t="s">
        <v>1</v>
      </c>
      <c r="C2" s="376" t="s">
        <v>2</v>
      </c>
      <c r="D2" s="388" t="s">
        <v>3</v>
      </c>
      <c r="E2" s="389" t="s">
        <v>4</v>
      </c>
      <c r="F2" s="388" t="s">
        <v>5</v>
      </c>
      <c r="G2" s="390" t="s">
        <v>6</v>
      </c>
      <c r="H2" s="388" t="s">
        <v>7</v>
      </c>
      <c r="I2" s="391" t="s">
        <v>8</v>
      </c>
      <c r="J2" s="392" t="s">
        <v>9</v>
      </c>
      <c r="K2" s="393" t="s">
        <v>10</v>
      </c>
      <c r="L2" s="393" t="s">
        <v>11</v>
      </c>
      <c r="M2" s="393" t="s">
        <v>12</v>
      </c>
      <c r="N2" s="392" t="s">
        <v>13</v>
      </c>
      <c r="O2" s="393" t="s">
        <v>14</v>
      </c>
      <c r="P2" s="393" t="s">
        <v>15</v>
      </c>
      <c r="Q2" s="393" t="s">
        <v>16</v>
      </c>
      <c r="R2" s="20"/>
    </row>
    <row r="3" spans="1:19" ht="15" x14ac:dyDescent="0.2">
      <c r="A3" s="22">
        <v>1</v>
      </c>
      <c r="B3" s="13" t="s">
        <v>17</v>
      </c>
      <c r="C3" s="13">
        <v>0.42199999999999999</v>
      </c>
      <c r="D3" s="23">
        <v>163.80000000000001</v>
      </c>
      <c r="E3" s="13" t="s">
        <v>18</v>
      </c>
      <c r="F3" s="24">
        <v>220.9</v>
      </c>
      <c r="G3" s="13" t="s">
        <v>19</v>
      </c>
      <c r="H3" s="25">
        <v>234.3</v>
      </c>
      <c r="I3" s="13" t="s">
        <v>19</v>
      </c>
      <c r="J3" s="26">
        <v>3</v>
      </c>
      <c r="K3" s="26">
        <v>268</v>
      </c>
      <c r="L3" s="26">
        <v>296</v>
      </c>
      <c r="M3" s="26">
        <v>331</v>
      </c>
      <c r="N3" s="1">
        <v>2</v>
      </c>
      <c r="O3" s="1">
        <v>225</v>
      </c>
      <c r="P3" s="1">
        <v>312</v>
      </c>
      <c r="Q3" s="1"/>
      <c r="S3" s="27" t="e">
        <f>ROUND(#REF!,1)</f>
        <v>#REF!</v>
      </c>
    </row>
    <row r="4" spans="1:19" ht="15" x14ac:dyDescent="0.2">
      <c r="A4" s="22">
        <v>2</v>
      </c>
      <c r="B4" s="13" t="s">
        <v>20</v>
      </c>
      <c r="C4" s="13">
        <v>3.5000000000000003E-2</v>
      </c>
      <c r="D4" s="28">
        <v>155.19999999999999</v>
      </c>
      <c r="E4" s="13" t="s">
        <v>18</v>
      </c>
      <c r="F4" s="29">
        <v>237.2</v>
      </c>
      <c r="G4" s="13" t="s">
        <v>19</v>
      </c>
      <c r="H4" s="30">
        <v>241.7</v>
      </c>
      <c r="I4" s="13" t="s">
        <v>21</v>
      </c>
      <c r="J4" s="26">
        <v>2</v>
      </c>
      <c r="K4" s="26">
        <v>265</v>
      </c>
      <c r="L4" s="26">
        <v>310</v>
      </c>
      <c r="M4" s="26"/>
      <c r="N4" s="1">
        <v>2</v>
      </c>
      <c r="O4" s="1">
        <v>224</v>
      </c>
      <c r="P4" s="1">
        <v>316</v>
      </c>
      <c r="Q4" s="1"/>
      <c r="S4" s="27" t="e">
        <f>ROUND(#REF!,1)</f>
        <v>#REF!</v>
      </c>
    </row>
    <row r="5" spans="1:19" ht="15" x14ac:dyDescent="0.2">
      <c r="A5" s="22">
        <v>3</v>
      </c>
      <c r="B5" s="13" t="s">
        <v>22</v>
      </c>
      <c r="C5" s="13">
        <v>0.56399999999999995</v>
      </c>
      <c r="D5" s="31">
        <v>134.6</v>
      </c>
      <c r="E5" s="13" t="s">
        <v>23</v>
      </c>
      <c r="F5" s="32">
        <v>180</v>
      </c>
      <c r="G5" s="13" t="s">
        <v>24</v>
      </c>
      <c r="H5" s="33">
        <v>77.599999999999994</v>
      </c>
      <c r="I5" s="13" t="s">
        <v>25</v>
      </c>
      <c r="J5" s="26">
        <v>2</v>
      </c>
      <c r="K5" s="26">
        <v>270</v>
      </c>
      <c r="L5" s="26">
        <v>329</v>
      </c>
      <c r="M5" s="26"/>
      <c r="N5" s="1">
        <v>2</v>
      </c>
      <c r="O5" s="1">
        <v>224</v>
      </c>
      <c r="P5" s="1">
        <v>357</v>
      </c>
      <c r="Q5" s="1"/>
      <c r="S5" s="27" t="e">
        <f>ROUND(#REF!,1)</f>
        <v>#REF!</v>
      </c>
    </row>
    <row r="6" spans="1:19" ht="15" x14ac:dyDescent="0.2">
      <c r="A6" s="22">
        <v>4</v>
      </c>
      <c r="B6" s="34" t="s">
        <v>26</v>
      </c>
      <c r="C6" s="13">
        <v>0.50700000000000001</v>
      </c>
      <c r="D6" s="35">
        <v>134</v>
      </c>
      <c r="E6" s="13" t="s">
        <v>23</v>
      </c>
      <c r="F6" s="36">
        <v>199.1</v>
      </c>
      <c r="G6" s="13" t="s">
        <v>24</v>
      </c>
      <c r="H6" s="37">
        <v>108.7</v>
      </c>
      <c r="I6" s="13" t="s">
        <v>27</v>
      </c>
      <c r="J6" s="26">
        <v>2</v>
      </c>
      <c r="K6" s="26">
        <v>271</v>
      </c>
      <c r="L6" s="26">
        <v>336</v>
      </c>
      <c r="M6" s="26"/>
      <c r="N6" s="1">
        <v>2</v>
      </c>
      <c r="O6" s="1">
        <v>224</v>
      </c>
      <c r="P6" s="1">
        <v>341</v>
      </c>
      <c r="Q6" s="1"/>
      <c r="S6" s="27" t="e">
        <f>ROUND(#REF!,1)</f>
        <v>#REF!</v>
      </c>
    </row>
    <row r="7" spans="1:19" ht="15" x14ac:dyDescent="0.2">
      <c r="A7" s="22">
        <v>5</v>
      </c>
      <c r="B7" s="38" t="s">
        <v>28</v>
      </c>
      <c r="C7" s="13">
        <v>2.8000000000000001E-2</v>
      </c>
      <c r="D7" s="39">
        <v>134.6</v>
      </c>
      <c r="E7" s="13" t="s">
        <v>23</v>
      </c>
      <c r="F7" s="40">
        <v>185</v>
      </c>
      <c r="G7" s="13" t="s">
        <v>24</v>
      </c>
      <c r="H7" s="41">
        <v>180.5</v>
      </c>
      <c r="I7" s="13" t="s">
        <v>24</v>
      </c>
      <c r="J7" s="26">
        <v>1</v>
      </c>
      <c r="K7" s="26">
        <v>284</v>
      </c>
      <c r="L7" s="26"/>
      <c r="M7" s="26"/>
      <c r="N7" s="1">
        <v>2</v>
      </c>
      <c r="O7" s="1">
        <v>224</v>
      </c>
      <c r="P7" s="1">
        <v>366</v>
      </c>
      <c r="Q7" s="1"/>
      <c r="S7" s="27" t="e">
        <f>ROUND(#REF!,1)</f>
        <v>#REF!</v>
      </c>
    </row>
    <row r="8" spans="1:19" ht="15" x14ac:dyDescent="0.2">
      <c r="A8" s="22">
        <v>6</v>
      </c>
      <c r="B8" s="42" t="s">
        <v>29</v>
      </c>
      <c r="C8" s="13">
        <v>0.60199999999999998</v>
      </c>
      <c r="D8" s="43">
        <v>132.19999999999999</v>
      </c>
      <c r="E8" s="13" t="s">
        <v>23</v>
      </c>
      <c r="F8" s="44">
        <v>185.5</v>
      </c>
      <c r="G8" s="13" t="s">
        <v>24</v>
      </c>
      <c r="H8" s="45">
        <v>61.5</v>
      </c>
      <c r="I8" s="13" t="s">
        <v>25</v>
      </c>
      <c r="J8" s="26">
        <v>2</v>
      </c>
      <c r="K8" s="26">
        <v>270</v>
      </c>
      <c r="L8" s="26">
        <v>317</v>
      </c>
      <c r="M8" s="26"/>
      <c r="N8" s="1">
        <v>2</v>
      </c>
      <c r="O8" s="1">
        <v>224</v>
      </c>
      <c r="P8" s="1">
        <v>358</v>
      </c>
      <c r="Q8" s="1"/>
      <c r="S8" s="27" t="e">
        <f>ROUND(#REF!,1)</f>
        <v>#REF!</v>
      </c>
    </row>
    <row r="9" spans="1:19" ht="15" x14ac:dyDescent="0.2">
      <c r="A9" s="22">
        <v>7</v>
      </c>
      <c r="B9" s="13" t="s">
        <v>30</v>
      </c>
      <c r="C9" s="13">
        <v>0.53300000000000003</v>
      </c>
      <c r="D9" s="46">
        <v>138.9</v>
      </c>
      <c r="E9" s="13" t="s">
        <v>23</v>
      </c>
      <c r="F9" s="47">
        <v>46.1</v>
      </c>
      <c r="G9" s="13" t="s">
        <v>31</v>
      </c>
      <c r="H9" s="48">
        <v>125.6</v>
      </c>
      <c r="I9" s="13" t="s">
        <v>23</v>
      </c>
      <c r="J9" s="26">
        <v>2</v>
      </c>
      <c r="K9" s="26">
        <v>268</v>
      </c>
      <c r="L9" s="26">
        <v>338</v>
      </c>
      <c r="M9" s="26"/>
      <c r="N9" s="1">
        <v>2</v>
      </c>
      <c r="O9" s="1">
        <v>224</v>
      </c>
      <c r="P9" s="1">
        <v>367</v>
      </c>
      <c r="Q9" s="1"/>
      <c r="S9" s="27" t="e">
        <f>ROUND(#REF!,1)</f>
        <v>#REF!</v>
      </c>
    </row>
    <row r="10" spans="1:19" ht="15" x14ac:dyDescent="0.2">
      <c r="A10" s="22">
        <v>8</v>
      </c>
      <c r="B10" s="42" t="s">
        <v>32</v>
      </c>
      <c r="C10" s="13">
        <v>0.41799999999999998</v>
      </c>
      <c r="D10" s="49">
        <v>129.1</v>
      </c>
      <c r="E10" s="13" t="s">
        <v>23</v>
      </c>
      <c r="F10" s="50">
        <v>33</v>
      </c>
      <c r="G10" s="13" t="s">
        <v>31</v>
      </c>
      <c r="H10" s="51">
        <v>54.1</v>
      </c>
      <c r="I10" s="13" t="s">
        <v>31</v>
      </c>
      <c r="J10" s="26">
        <v>2</v>
      </c>
      <c r="K10" s="26">
        <v>268</v>
      </c>
      <c r="L10" s="26">
        <v>352</v>
      </c>
      <c r="M10" s="26"/>
      <c r="N10" s="1">
        <v>2</v>
      </c>
      <c r="O10" s="1">
        <v>224</v>
      </c>
      <c r="P10" s="1">
        <v>342</v>
      </c>
      <c r="Q10" s="1"/>
      <c r="S10" s="27" t="e">
        <f>ROUND(#REF!,1)</f>
        <v>#REF!</v>
      </c>
    </row>
    <row r="11" spans="1:19" ht="15" x14ac:dyDescent="0.2">
      <c r="A11" s="22">
        <v>9</v>
      </c>
      <c r="B11" s="13" t="s">
        <v>33</v>
      </c>
      <c r="C11" s="13">
        <v>5.0999999999999997E-2</v>
      </c>
      <c r="D11" s="52">
        <v>137.1</v>
      </c>
      <c r="E11" s="13" t="s">
        <v>23</v>
      </c>
      <c r="F11" s="53">
        <v>180.4</v>
      </c>
      <c r="G11" s="13" t="s">
        <v>24</v>
      </c>
      <c r="H11" s="54">
        <v>110.5</v>
      </c>
      <c r="I11" s="13" t="s">
        <v>27</v>
      </c>
      <c r="J11" s="26">
        <v>2</v>
      </c>
      <c r="K11" s="26">
        <v>273</v>
      </c>
      <c r="L11" s="26">
        <v>337</v>
      </c>
      <c r="M11" s="26"/>
      <c r="N11" s="1">
        <v>2</v>
      </c>
      <c r="O11" s="1">
        <v>224</v>
      </c>
      <c r="P11" s="1">
        <v>366</v>
      </c>
      <c r="Q11" s="1"/>
      <c r="S11" s="27" t="e">
        <f>ROUND(#REF!,1)</f>
        <v>#REF!</v>
      </c>
    </row>
    <row r="12" spans="1:19" ht="15" x14ac:dyDescent="0.2">
      <c r="A12" s="22">
        <v>10</v>
      </c>
      <c r="B12" s="13" t="s">
        <v>34</v>
      </c>
      <c r="C12" s="13">
        <v>0.36799999999999999</v>
      </c>
      <c r="D12" s="55">
        <v>138.19999999999999</v>
      </c>
      <c r="E12" s="13" t="s">
        <v>23</v>
      </c>
      <c r="F12" s="56">
        <v>175.9</v>
      </c>
      <c r="G12" s="13" t="s">
        <v>18</v>
      </c>
      <c r="H12" s="57">
        <v>31</v>
      </c>
      <c r="I12" s="13" t="s">
        <v>31</v>
      </c>
      <c r="J12" s="26">
        <v>3</v>
      </c>
      <c r="K12" s="26">
        <v>264</v>
      </c>
      <c r="L12" s="26">
        <v>325</v>
      </c>
      <c r="M12" s="26">
        <v>393</v>
      </c>
      <c r="N12" s="1">
        <v>2</v>
      </c>
      <c r="O12" s="1">
        <v>224</v>
      </c>
      <c r="P12" s="1">
        <v>363</v>
      </c>
      <c r="Q12" s="1"/>
      <c r="S12" s="27" t="e">
        <f>ROUND(#REF!,1)</f>
        <v>#REF!</v>
      </c>
    </row>
    <row r="13" spans="1:19" ht="15" x14ac:dyDescent="0.2">
      <c r="A13" s="22">
        <v>11</v>
      </c>
      <c r="B13" s="42" t="s">
        <v>35</v>
      </c>
      <c r="C13" s="13">
        <v>0.64200000000000002</v>
      </c>
      <c r="D13" s="58">
        <v>131.30000000000001</v>
      </c>
      <c r="E13" s="13" t="s">
        <v>23</v>
      </c>
      <c r="F13" s="59">
        <v>171.6</v>
      </c>
      <c r="G13" s="13" t="s">
        <v>18</v>
      </c>
      <c r="H13" s="60">
        <v>172.4</v>
      </c>
      <c r="I13" s="13" t="s">
        <v>18</v>
      </c>
      <c r="J13" s="26">
        <v>3</v>
      </c>
      <c r="K13" s="26">
        <v>268</v>
      </c>
      <c r="L13" s="26">
        <v>311</v>
      </c>
      <c r="M13" s="26">
        <v>363</v>
      </c>
      <c r="N13" s="1">
        <v>2</v>
      </c>
      <c r="O13" s="1">
        <v>224</v>
      </c>
      <c r="P13" s="1">
        <v>343</v>
      </c>
      <c r="Q13" s="1"/>
      <c r="S13" s="27" t="e">
        <f>ROUND(#REF!,1)</f>
        <v>#REF!</v>
      </c>
    </row>
    <row r="14" spans="1:19" ht="15" x14ac:dyDescent="0.2">
      <c r="A14" s="22">
        <v>12</v>
      </c>
      <c r="B14" s="42" t="s">
        <v>36</v>
      </c>
      <c r="C14" s="13">
        <v>0.53600000000000003</v>
      </c>
      <c r="D14" s="61">
        <v>136.1</v>
      </c>
      <c r="E14" s="13" t="s">
        <v>23</v>
      </c>
      <c r="F14" s="62">
        <v>180</v>
      </c>
      <c r="G14" s="13" t="s">
        <v>24</v>
      </c>
      <c r="H14" s="63">
        <v>167</v>
      </c>
      <c r="I14" s="13" t="s">
        <v>18</v>
      </c>
      <c r="J14" s="26">
        <v>2</v>
      </c>
      <c r="K14" s="26">
        <v>261</v>
      </c>
      <c r="L14" s="26">
        <v>364</v>
      </c>
      <c r="M14" s="26"/>
      <c r="N14" s="1">
        <v>2</v>
      </c>
      <c r="O14" s="1">
        <v>224</v>
      </c>
      <c r="P14" s="1">
        <v>340</v>
      </c>
      <c r="Q14" s="1"/>
      <c r="S14" s="27" t="e">
        <f>ROUND(#REF!,1)</f>
        <v>#REF!</v>
      </c>
    </row>
    <row r="15" spans="1:19" ht="15" x14ac:dyDescent="0.2">
      <c r="A15" s="22">
        <v>13</v>
      </c>
      <c r="B15" s="13" t="s">
        <v>37</v>
      </c>
      <c r="C15" s="13">
        <v>0.61599999999999999</v>
      </c>
      <c r="D15" s="64">
        <v>129.4</v>
      </c>
      <c r="E15" s="13" t="s">
        <v>23</v>
      </c>
      <c r="F15" s="65">
        <v>144.19999999999999</v>
      </c>
      <c r="G15" s="13" t="s">
        <v>23</v>
      </c>
      <c r="H15" s="66">
        <v>160.9</v>
      </c>
      <c r="I15" s="13" t="s">
        <v>18</v>
      </c>
      <c r="J15" s="26">
        <v>3</v>
      </c>
      <c r="K15" s="26">
        <v>269</v>
      </c>
      <c r="L15" s="26">
        <v>330</v>
      </c>
      <c r="M15" s="26">
        <v>367</v>
      </c>
      <c r="N15" s="1">
        <v>2</v>
      </c>
      <c r="O15" s="1">
        <v>223</v>
      </c>
      <c r="P15" s="1">
        <v>361</v>
      </c>
      <c r="Q15" s="1"/>
      <c r="S15" s="27" t="e">
        <f>ROUND(#REF!,1)</f>
        <v>#REF!</v>
      </c>
    </row>
    <row r="16" spans="1:19" ht="15" x14ac:dyDescent="0.2">
      <c r="A16" s="22">
        <v>14</v>
      </c>
      <c r="B16" s="42" t="s">
        <v>38</v>
      </c>
      <c r="C16" s="13">
        <v>0.54700000000000004</v>
      </c>
      <c r="D16" s="67">
        <v>130.9</v>
      </c>
      <c r="E16" s="13" t="s">
        <v>23</v>
      </c>
      <c r="F16" s="68">
        <v>150</v>
      </c>
      <c r="G16" s="13" t="s">
        <v>18</v>
      </c>
      <c r="H16" s="69">
        <v>150</v>
      </c>
      <c r="I16" s="13" t="s">
        <v>18</v>
      </c>
      <c r="J16" s="26">
        <v>2</v>
      </c>
      <c r="K16" s="26">
        <v>269</v>
      </c>
      <c r="L16" s="26">
        <v>371</v>
      </c>
      <c r="M16" s="26"/>
      <c r="N16" s="1">
        <v>2</v>
      </c>
      <c r="O16" s="1">
        <v>223</v>
      </c>
      <c r="P16" s="1">
        <v>361</v>
      </c>
      <c r="Q16" s="1"/>
      <c r="S16" s="27" t="e">
        <f>ROUND(#REF!,1)</f>
        <v>#REF!</v>
      </c>
    </row>
    <row r="17" spans="1:19" ht="15" x14ac:dyDescent="0.2">
      <c r="A17" s="22">
        <v>15</v>
      </c>
      <c r="B17" s="42" t="s">
        <v>39</v>
      </c>
      <c r="C17" s="13">
        <v>0.38400000000000001</v>
      </c>
      <c r="D17" s="70">
        <v>129.9</v>
      </c>
      <c r="E17" s="13" t="s">
        <v>23</v>
      </c>
      <c r="F17" s="71">
        <v>131.69999999999999</v>
      </c>
      <c r="G17" s="13" t="s">
        <v>23</v>
      </c>
      <c r="H17" s="72">
        <v>30.5</v>
      </c>
      <c r="I17" s="13" t="s">
        <v>31</v>
      </c>
      <c r="J17" s="26">
        <v>2</v>
      </c>
      <c r="K17" s="26">
        <v>261</v>
      </c>
      <c r="L17" s="26">
        <v>373</v>
      </c>
      <c r="M17" s="26"/>
      <c r="N17" s="1">
        <v>2</v>
      </c>
      <c r="O17" s="1">
        <v>224</v>
      </c>
      <c r="P17" s="1">
        <v>341</v>
      </c>
      <c r="Q17" s="1"/>
      <c r="S17" s="27" t="e">
        <f>ROUND(#REF!,1)</f>
        <v>#REF!</v>
      </c>
    </row>
    <row r="18" spans="1:19" ht="15" x14ac:dyDescent="0.2">
      <c r="A18" s="22">
        <v>16</v>
      </c>
      <c r="B18" s="42" t="s">
        <v>40</v>
      </c>
      <c r="C18" s="13">
        <v>0.20699999999999999</v>
      </c>
      <c r="D18" s="73">
        <v>125.9</v>
      </c>
      <c r="E18" s="13" t="s">
        <v>23</v>
      </c>
      <c r="F18" s="74">
        <v>127.1</v>
      </c>
      <c r="G18" s="13" t="s">
        <v>23</v>
      </c>
      <c r="H18" s="75">
        <v>37.299999999999997</v>
      </c>
      <c r="I18" s="13" t="s">
        <v>31</v>
      </c>
      <c r="J18" s="26">
        <v>2</v>
      </c>
      <c r="K18" s="26">
        <v>261</v>
      </c>
      <c r="L18" s="26">
        <v>370</v>
      </c>
      <c r="M18" s="26"/>
      <c r="N18" s="1">
        <v>2</v>
      </c>
      <c r="O18" s="1">
        <v>224</v>
      </c>
      <c r="P18" s="1">
        <v>340</v>
      </c>
      <c r="Q18" s="1"/>
      <c r="S18" s="27" t="e">
        <f>ROUND(#REF!,1)</f>
        <v>#REF!</v>
      </c>
    </row>
    <row r="19" spans="1:19" ht="15" x14ac:dyDescent="0.2">
      <c r="A19" s="22">
        <v>17</v>
      </c>
      <c r="B19" s="42" t="s">
        <v>41</v>
      </c>
      <c r="C19" s="13">
        <v>2.1999999999999999E-2</v>
      </c>
      <c r="D19" s="76">
        <v>132.6</v>
      </c>
      <c r="E19" s="13" t="s">
        <v>23</v>
      </c>
      <c r="F19" s="77">
        <v>180</v>
      </c>
      <c r="G19" s="13" t="s">
        <v>24</v>
      </c>
      <c r="H19" s="78">
        <v>41.6</v>
      </c>
      <c r="I19" s="13" t="s">
        <v>31</v>
      </c>
      <c r="J19" s="26">
        <v>2</v>
      </c>
      <c r="K19" s="26">
        <v>264</v>
      </c>
      <c r="L19" s="26">
        <v>361</v>
      </c>
      <c r="M19" s="26"/>
      <c r="N19" s="1">
        <v>2</v>
      </c>
      <c r="O19" s="1">
        <v>224</v>
      </c>
      <c r="P19" s="1">
        <v>342</v>
      </c>
      <c r="Q19" s="1"/>
      <c r="S19" s="27" t="e">
        <f>ROUND(#REF!,1)</f>
        <v>#REF!</v>
      </c>
    </row>
    <row r="20" spans="1:19" ht="15" x14ac:dyDescent="0.2">
      <c r="A20" s="22">
        <v>18</v>
      </c>
      <c r="B20" s="42" t="s">
        <v>42</v>
      </c>
      <c r="C20" s="13">
        <v>0.55900000000000005</v>
      </c>
      <c r="D20" s="79">
        <v>136.5</v>
      </c>
      <c r="E20" s="13" t="s">
        <v>23</v>
      </c>
      <c r="F20" s="80">
        <v>169.3</v>
      </c>
      <c r="G20" s="13" t="s">
        <v>18</v>
      </c>
      <c r="H20" s="81">
        <v>160.1</v>
      </c>
      <c r="I20" s="13" t="s">
        <v>18</v>
      </c>
      <c r="J20" s="26">
        <v>1</v>
      </c>
      <c r="K20" s="26">
        <v>290</v>
      </c>
      <c r="L20" s="26"/>
      <c r="M20" s="26"/>
      <c r="N20" s="1">
        <v>3</v>
      </c>
      <c r="O20" s="1">
        <v>222</v>
      </c>
      <c r="P20" s="1">
        <v>247</v>
      </c>
      <c r="Q20" s="1">
        <v>342</v>
      </c>
      <c r="S20" s="27" t="e">
        <f>ROUND(#REF!,1)</f>
        <v>#REF!</v>
      </c>
    </row>
    <row r="21" spans="1:19" ht="15" x14ac:dyDescent="0.2">
      <c r="A21" s="22">
        <v>19</v>
      </c>
      <c r="B21" s="42" t="s">
        <v>43</v>
      </c>
      <c r="C21" s="13">
        <v>1.9E-2</v>
      </c>
      <c r="D21" s="82">
        <v>140.30000000000001</v>
      </c>
      <c r="E21" s="13" t="s">
        <v>23</v>
      </c>
      <c r="F21" s="83">
        <v>186.4</v>
      </c>
      <c r="G21" s="13" t="s">
        <v>24</v>
      </c>
      <c r="H21" s="84">
        <v>24.2</v>
      </c>
      <c r="I21" s="13" t="s">
        <v>44</v>
      </c>
      <c r="J21" s="26">
        <v>2</v>
      </c>
      <c r="K21" s="26">
        <v>286</v>
      </c>
      <c r="L21" s="26">
        <v>329</v>
      </c>
      <c r="M21" s="26"/>
      <c r="N21" s="1">
        <v>3</v>
      </c>
      <c r="O21" s="1">
        <v>223</v>
      </c>
      <c r="P21" s="1">
        <v>254</v>
      </c>
      <c r="Q21" s="1">
        <v>364</v>
      </c>
      <c r="S21" s="27" t="e">
        <f>ROUND(#REF!,1)</f>
        <v>#REF!</v>
      </c>
    </row>
    <row r="22" spans="1:19" ht="15" x14ac:dyDescent="0.2">
      <c r="A22" s="22">
        <v>20</v>
      </c>
      <c r="B22" s="42" t="s">
        <v>45</v>
      </c>
      <c r="C22" s="13">
        <v>0.59099999999999997</v>
      </c>
      <c r="D22" s="85">
        <v>136.80000000000001</v>
      </c>
      <c r="E22" s="13" t="s">
        <v>23</v>
      </c>
      <c r="F22" s="86">
        <v>176.5</v>
      </c>
      <c r="G22" s="13" t="s">
        <v>18</v>
      </c>
      <c r="H22" s="87">
        <v>160.1</v>
      </c>
      <c r="I22" s="13" t="s">
        <v>18</v>
      </c>
      <c r="J22" s="26">
        <v>1</v>
      </c>
      <c r="K22" s="26">
        <v>292</v>
      </c>
      <c r="L22" s="26"/>
      <c r="M22" s="26"/>
      <c r="N22" s="1">
        <v>2</v>
      </c>
      <c r="O22" s="1">
        <v>223</v>
      </c>
      <c r="P22" s="1">
        <v>365</v>
      </c>
      <c r="Q22" s="1"/>
      <c r="S22" s="27" t="e">
        <f>ROUND(#REF!,1)</f>
        <v>#REF!</v>
      </c>
    </row>
    <row r="23" spans="1:19" ht="15" x14ac:dyDescent="0.2">
      <c r="A23" s="22">
        <v>21</v>
      </c>
      <c r="B23" s="13" t="s">
        <v>46</v>
      </c>
      <c r="C23" s="13">
        <v>2.5000000000000001E-2</v>
      </c>
      <c r="D23" s="88">
        <v>133.9</v>
      </c>
      <c r="E23" s="13" t="s">
        <v>23</v>
      </c>
      <c r="F23" s="89">
        <v>130.19999999999999</v>
      </c>
      <c r="G23" s="13" t="s">
        <v>23</v>
      </c>
      <c r="H23" s="90">
        <v>148.9</v>
      </c>
      <c r="I23" s="13" t="s">
        <v>23</v>
      </c>
      <c r="J23" s="26">
        <v>2</v>
      </c>
      <c r="K23" s="26">
        <v>286</v>
      </c>
      <c r="L23" s="26">
        <v>333</v>
      </c>
      <c r="M23" s="26"/>
      <c r="N23" s="1">
        <v>3</v>
      </c>
      <c r="O23" s="1">
        <v>222</v>
      </c>
      <c r="P23" s="1">
        <v>247</v>
      </c>
      <c r="Q23" s="1">
        <v>342</v>
      </c>
      <c r="S23" s="27" t="e">
        <f>ROUND(#REF!,1)</f>
        <v>#REF!</v>
      </c>
    </row>
    <row r="24" spans="1:19" ht="15" x14ac:dyDescent="0.2">
      <c r="A24" s="22">
        <v>22</v>
      </c>
      <c r="B24" s="42" t="s">
        <v>47</v>
      </c>
      <c r="C24" s="13">
        <v>0.67200000000000004</v>
      </c>
      <c r="D24" s="91">
        <v>136.9</v>
      </c>
      <c r="E24" s="13" t="s">
        <v>23</v>
      </c>
      <c r="F24" s="92">
        <v>179.2</v>
      </c>
      <c r="G24" s="13" t="s">
        <v>18</v>
      </c>
      <c r="H24" s="93">
        <v>160.1</v>
      </c>
      <c r="I24" s="13" t="s">
        <v>18</v>
      </c>
      <c r="J24" s="26">
        <v>1</v>
      </c>
      <c r="K24" s="26">
        <v>293</v>
      </c>
      <c r="L24" s="26"/>
      <c r="M24" s="26"/>
      <c r="N24" s="1">
        <v>3</v>
      </c>
      <c r="O24" s="1">
        <v>224</v>
      </c>
      <c r="P24" s="1">
        <v>252</v>
      </c>
      <c r="Q24" s="1">
        <v>365</v>
      </c>
      <c r="S24" s="27" t="e">
        <f>ROUND(#REF!,1)</f>
        <v>#REF!</v>
      </c>
    </row>
    <row r="25" spans="1:19" ht="15" x14ac:dyDescent="0.2">
      <c r="A25" s="22">
        <v>23</v>
      </c>
      <c r="B25" s="13" t="s">
        <v>48</v>
      </c>
      <c r="C25" s="13">
        <v>0.623</v>
      </c>
      <c r="D25" s="94">
        <v>136.80000000000001</v>
      </c>
      <c r="E25" s="13" t="s">
        <v>23</v>
      </c>
      <c r="F25" s="95">
        <v>159.6</v>
      </c>
      <c r="G25" s="13" t="s">
        <v>18</v>
      </c>
      <c r="H25" s="96">
        <v>102.2</v>
      </c>
      <c r="I25" s="13" t="s">
        <v>27</v>
      </c>
      <c r="J25" s="26">
        <f t="shared" ref="J25" si="0">COUNTIF(K25:M25, "&gt;=0")</f>
        <v>1</v>
      </c>
      <c r="K25" s="26">
        <v>292</v>
      </c>
      <c r="L25" s="26"/>
      <c r="M25" s="26"/>
      <c r="N25" s="1">
        <v>3</v>
      </c>
      <c r="O25" s="1">
        <v>223</v>
      </c>
      <c r="P25" s="1">
        <v>251</v>
      </c>
      <c r="Q25" s="1">
        <v>367</v>
      </c>
      <c r="S25" s="27" t="e">
        <f>ROUND(#REF!,1)</f>
        <v>#REF!</v>
      </c>
    </row>
    <row r="26" spans="1:19" ht="15" x14ac:dyDescent="0.2">
      <c r="A26" s="22">
        <v>24</v>
      </c>
      <c r="B26" s="13" t="s">
        <v>49</v>
      </c>
      <c r="C26" s="13">
        <v>0.59799999999999998</v>
      </c>
      <c r="D26" s="94">
        <v>136.80000000000001</v>
      </c>
      <c r="E26" s="13" t="s">
        <v>23</v>
      </c>
      <c r="F26" s="97">
        <v>190.7</v>
      </c>
      <c r="G26" s="13" t="s">
        <v>24</v>
      </c>
      <c r="H26" s="98">
        <v>174.1</v>
      </c>
      <c r="I26" s="13" t="s">
        <v>18</v>
      </c>
      <c r="J26" s="26">
        <v>1</v>
      </c>
      <c r="K26" s="26">
        <v>295</v>
      </c>
      <c r="L26" s="26"/>
      <c r="M26" s="26"/>
      <c r="N26" s="1">
        <v>3</v>
      </c>
      <c r="O26" s="1">
        <v>224</v>
      </c>
      <c r="P26" s="1">
        <v>251</v>
      </c>
      <c r="Q26" s="1">
        <v>365</v>
      </c>
      <c r="S26" s="27" t="e">
        <f>ROUND(#REF!,1)</f>
        <v>#REF!</v>
      </c>
    </row>
    <row r="27" spans="1:19" ht="15" x14ac:dyDescent="0.2">
      <c r="A27" s="22">
        <v>25</v>
      </c>
      <c r="B27" s="13" t="s">
        <v>50</v>
      </c>
      <c r="C27" s="13">
        <v>0.35899999999999999</v>
      </c>
      <c r="D27" s="99">
        <v>134.5</v>
      </c>
      <c r="E27" s="13" t="s">
        <v>23</v>
      </c>
      <c r="F27" s="100">
        <v>183.4</v>
      </c>
      <c r="G27" s="13" t="s">
        <v>24</v>
      </c>
      <c r="H27" s="101">
        <v>51.1</v>
      </c>
      <c r="I27" s="13" t="s">
        <v>31</v>
      </c>
      <c r="J27" s="26">
        <v>1</v>
      </c>
      <c r="K27" s="26">
        <v>292</v>
      </c>
      <c r="L27" s="26"/>
      <c r="M27" s="26"/>
      <c r="N27" s="1">
        <v>3</v>
      </c>
      <c r="O27" s="1">
        <v>224</v>
      </c>
      <c r="P27" s="1">
        <v>256</v>
      </c>
      <c r="Q27" s="1">
        <v>364</v>
      </c>
      <c r="S27" s="27" t="e">
        <f>ROUND(#REF!,1)</f>
        <v>#REF!</v>
      </c>
    </row>
    <row r="28" spans="1:19" ht="15" x14ac:dyDescent="0.2">
      <c r="A28" s="22">
        <v>26</v>
      </c>
      <c r="B28" s="42" t="s">
        <v>51</v>
      </c>
      <c r="C28" s="13">
        <v>0.25600000000000001</v>
      </c>
      <c r="D28" s="102">
        <v>137.6</v>
      </c>
      <c r="E28" s="13" t="s">
        <v>23</v>
      </c>
      <c r="F28" s="103">
        <v>141.80000000000001</v>
      </c>
      <c r="G28" s="13" t="s">
        <v>23</v>
      </c>
      <c r="H28" s="104">
        <v>85.3</v>
      </c>
      <c r="I28" s="13" t="s">
        <v>25</v>
      </c>
      <c r="J28" s="26">
        <v>1</v>
      </c>
      <c r="K28" s="26">
        <v>281</v>
      </c>
      <c r="L28" s="26"/>
      <c r="M28" s="26"/>
      <c r="N28" s="1">
        <v>3</v>
      </c>
      <c r="O28" s="1">
        <v>224</v>
      </c>
      <c r="P28" s="1">
        <v>255</v>
      </c>
      <c r="Q28" s="1">
        <v>342</v>
      </c>
      <c r="S28" s="27" t="e">
        <f>ROUND(#REF!,1)</f>
        <v>#REF!</v>
      </c>
    </row>
    <row r="29" spans="1:19" ht="15" x14ac:dyDescent="0.2">
      <c r="A29" s="22">
        <v>27</v>
      </c>
      <c r="B29" s="42" t="s">
        <v>52</v>
      </c>
      <c r="C29" s="13">
        <v>0.22800000000000001</v>
      </c>
      <c r="D29" s="105">
        <v>137.19999999999999</v>
      </c>
      <c r="E29" s="13" t="s">
        <v>23</v>
      </c>
      <c r="F29" s="106">
        <v>137.80000000000001</v>
      </c>
      <c r="G29" s="13" t="s">
        <v>23</v>
      </c>
      <c r="H29" s="107">
        <v>135.30000000000001</v>
      </c>
      <c r="I29" s="13" t="s">
        <v>23</v>
      </c>
      <c r="J29" s="26">
        <v>1</v>
      </c>
      <c r="K29" s="26">
        <v>281</v>
      </c>
      <c r="L29" s="26"/>
      <c r="M29" s="26"/>
      <c r="N29" s="1">
        <v>3</v>
      </c>
      <c r="O29" s="1">
        <v>224</v>
      </c>
      <c r="P29" s="1">
        <v>256</v>
      </c>
      <c r="Q29" s="1">
        <v>352</v>
      </c>
      <c r="S29" s="27" t="e">
        <f>ROUND(#REF!,1)</f>
        <v>#REF!</v>
      </c>
    </row>
    <row r="30" spans="1:19" ht="15" x14ac:dyDescent="0.2">
      <c r="A30" s="22">
        <v>28</v>
      </c>
      <c r="B30" s="13" t="s">
        <v>53</v>
      </c>
      <c r="C30" s="13">
        <v>0.13</v>
      </c>
      <c r="D30" s="108">
        <v>137.30000000000001</v>
      </c>
      <c r="E30" s="13" t="s">
        <v>23</v>
      </c>
      <c r="F30" s="109">
        <v>177.2</v>
      </c>
      <c r="G30" s="13" t="s">
        <v>18</v>
      </c>
      <c r="H30" s="110">
        <v>111.1</v>
      </c>
      <c r="I30" s="13" t="s">
        <v>27</v>
      </c>
      <c r="J30" s="26">
        <v>1</v>
      </c>
      <c r="K30" s="26">
        <v>273</v>
      </c>
      <c r="L30" s="26"/>
      <c r="M30" s="26"/>
      <c r="N30" s="1">
        <v>2</v>
      </c>
      <c r="O30" s="1">
        <v>225</v>
      </c>
      <c r="P30" s="1">
        <v>347</v>
      </c>
      <c r="Q30" s="1"/>
      <c r="S30" s="27" t="e">
        <f>ROUND(#REF!,1)</f>
        <v>#REF!</v>
      </c>
    </row>
    <row r="31" spans="1:19" ht="15" x14ac:dyDescent="0.2">
      <c r="A31" s="22">
        <v>29</v>
      </c>
      <c r="B31" s="13" t="s">
        <v>54</v>
      </c>
      <c r="C31" s="13">
        <v>9.8000000000000004E-2</v>
      </c>
      <c r="D31" s="111">
        <v>135.80000000000001</v>
      </c>
      <c r="E31" s="13" t="s">
        <v>23</v>
      </c>
      <c r="F31" s="112">
        <v>188</v>
      </c>
      <c r="G31" s="13" t="s">
        <v>24</v>
      </c>
      <c r="H31" s="113">
        <v>241.8</v>
      </c>
      <c r="I31" s="13" t="s">
        <v>21</v>
      </c>
      <c r="J31" s="26">
        <v>1</v>
      </c>
      <c r="K31" s="26">
        <v>282</v>
      </c>
      <c r="L31" s="26"/>
      <c r="M31" s="26"/>
      <c r="N31" s="1">
        <v>2</v>
      </c>
      <c r="O31" s="1">
        <v>225</v>
      </c>
      <c r="P31" s="1">
        <v>332</v>
      </c>
      <c r="Q31" s="1"/>
      <c r="S31" s="27" t="e">
        <f>ROUND(#REF!,1)</f>
        <v>#REF!</v>
      </c>
    </row>
    <row r="32" spans="1:19" ht="15" x14ac:dyDescent="0.2">
      <c r="A32" s="22">
        <v>30</v>
      </c>
      <c r="B32" s="13" t="s">
        <v>55</v>
      </c>
      <c r="C32" s="13">
        <v>0.60299999999999998</v>
      </c>
      <c r="D32" s="114">
        <v>132.69999999999999</v>
      </c>
      <c r="E32" s="13" t="s">
        <v>23</v>
      </c>
      <c r="F32" s="115">
        <v>96.6</v>
      </c>
      <c r="G32" s="13" t="s">
        <v>27</v>
      </c>
      <c r="H32" s="116">
        <v>156.19999999999999</v>
      </c>
      <c r="I32" s="13" t="s">
        <v>18</v>
      </c>
      <c r="J32" s="26">
        <v>1</v>
      </c>
      <c r="K32" s="26">
        <v>262</v>
      </c>
      <c r="L32" s="26"/>
      <c r="M32" s="26"/>
      <c r="N32" s="1">
        <v>2</v>
      </c>
      <c r="O32" s="1">
        <v>224</v>
      </c>
      <c r="P32" s="1">
        <v>365</v>
      </c>
      <c r="Q32" s="1"/>
      <c r="S32" s="27" t="e">
        <f>ROUND(#REF!,1)</f>
        <v>#REF!</v>
      </c>
    </row>
    <row r="33" spans="1:19" ht="15" x14ac:dyDescent="0.2">
      <c r="A33" s="22">
        <v>31</v>
      </c>
      <c r="B33" s="13" t="s">
        <v>56</v>
      </c>
      <c r="C33" s="13">
        <v>0.42199999999999999</v>
      </c>
      <c r="D33" s="117">
        <v>136.6</v>
      </c>
      <c r="E33" s="13" t="s">
        <v>23</v>
      </c>
      <c r="F33" s="118">
        <v>160.9</v>
      </c>
      <c r="G33" s="13" t="s">
        <v>18</v>
      </c>
      <c r="H33" s="119">
        <v>225.7</v>
      </c>
      <c r="I33" s="13" t="s">
        <v>19</v>
      </c>
      <c r="J33" s="26">
        <v>2</v>
      </c>
      <c r="K33" s="26">
        <v>250</v>
      </c>
      <c r="L33" s="26">
        <v>305</v>
      </c>
      <c r="M33" s="26"/>
      <c r="N33" s="1">
        <v>2</v>
      </c>
      <c r="O33" s="1">
        <v>222</v>
      </c>
      <c r="P33" s="1">
        <v>314</v>
      </c>
      <c r="Q33" s="1"/>
      <c r="S33" s="27" t="e">
        <f>ROUND(#REF!,1)</f>
        <v>#REF!</v>
      </c>
    </row>
    <row r="34" spans="1:19" ht="15" x14ac:dyDescent="0.2">
      <c r="A34" s="22">
        <v>32</v>
      </c>
      <c r="B34" s="13" t="s">
        <v>57</v>
      </c>
      <c r="C34" s="13">
        <v>0.51700000000000002</v>
      </c>
      <c r="D34" s="120">
        <v>147.4</v>
      </c>
      <c r="E34" s="13" t="s">
        <v>23</v>
      </c>
      <c r="F34" s="121">
        <v>195.3</v>
      </c>
      <c r="G34" s="13" t="s">
        <v>24</v>
      </c>
      <c r="H34" s="122">
        <v>194.4</v>
      </c>
      <c r="I34" s="13" t="s">
        <v>24</v>
      </c>
      <c r="J34" s="26">
        <v>2</v>
      </c>
      <c r="K34" s="26">
        <v>250</v>
      </c>
      <c r="L34" s="26">
        <v>306</v>
      </c>
      <c r="M34" s="26"/>
      <c r="N34" s="1">
        <v>2</v>
      </c>
      <c r="O34" s="1">
        <v>223</v>
      </c>
      <c r="P34" s="1">
        <v>313</v>
      </c>
      <c r="Q34" s="1"/>
      <c r="S34" s="27" t="e">
        <f>ROUND(#REF!,1)</f>
        <v>#REF!</v>
      </c>
    </row>
    <row r="35" spans="1:19" ht="15" x14ac:dyDescent="0.2">
      <c r="A35" s="22">
        <v>33</v>
      </c>
      <c r="B35" s="42" t="s">
        <v>58</v>
      </c>
      <c r="C35" s="13">
        <v>0.54900000000000004</v>
      </c>
      <c r="D35" s="123">
        <v>128.1</v>
      </c>
      <c r="E35" s="13" t="s">
        <v>23</v>
      </c>
      <c r="F35" s="124">
        <v>181.4</v>
      </c>
      <c r="G35" s="13" t="s">
        <v>24</v>
      </c>
      <c r="H35" s="125">
        <v>136.1</v>
      </c>
      <c r="I35" s="13" t="s">
        <v>23</v>
      </c>
      <c r="J35" s="26">
        <v>1</v>
      </c>
      <c r="K35" s="26">
        <v>260</v>
      </c>
      <c r="L35" s="26"/>
      <c r="M35" s="26"/>
      <c r="N35" s="1">
        <v>2</v>
      </c>
      <c r="O35" s="1">
        <v>224</v>
      </c>
      <c r="P35" s="1">
        <v>365</v>
      </c>
      <c r="Q35" s="1"/>
      <c r="S35" s="27" t="e">
        <f>ROUND(#REF!,1)</f>
        <v>#REF!</v>
      </c>
    </row>
    <row r="36" spans="1:19" ht="15" x14ac:dyDescent="0.2">
      <c r="A36" s="22">
        <v>34</v>
      </c>
      <c r="B36" s="13" t="s">
        <v>59</v>
      </c>
      <c r="C36" s="13">
        <v>7.1999999999999995E-2</v>
      </c>
      <c r="D36" s="126">
        <v>132.80000000000001</v>
      </c>
      <c r="E36" s="13" t="s">
        <v>23</v>
      </c>
      <c r="F36" s="127">
        <v>176.6</v>
      </c>
      <c r="G36" s="13" t="s">
        <v>18</v>
      </c>
      <c r="H36" s="128">
        <v>147.5</v>
      </c>
      <c r="I36" s="13" t="s">
        <v>23</v>
      </c>
      <c r="J36" s="26">
        <v>1</v>
      </c>
      <c r="K36" s="26">
        <v>261</v>
      </c>
      <c r="L36" s="26"/>
      <c r="M36" s="26"/>
      <c r="N36" s="1">
        <v>2</v>
      </c>
      <c r="O36" s="1">
        <v>222</v>
      </c>
      <c r="P36" s="1">
        <v>358</v>
      </c>
      <c r="Q36" s="1"/>
      <c r="S36" s="27" t="e">
        <f>ROUND(#REF!,1)</f>
        <v>#REF!</v>
      </c>
    </row>
    <row r="37" spans="1:19" ht="15" x14ac:dyDescent="0.2">
      <c r="A37" s="22">
        <v>35</v>
      </c>
      <c r="B37" s="13" t="s">
        <v>60</v>
      </c>
      <c r="C37" s="13">
        <v>0.69899999999999995</v>
      </c>
      <c r="D37" s="129">
        <v>137.1</v>
      </c>
      <c r="E37" s="13" t="s">
        <v>23</v>
      </c>
      <c r="F37" s="130">
        <v>113.4</v>
      </c>
      <c r="G37" s="13" t="s">
        <v>27</v>
      </c>
      <c r="H37" s="131">
        <v>79.099999999999994</v>
      </c>
      <c r="I37" s="13" t="s">
        <v>25</v>
      </c>
      <c r="J37" s="26">
        <v>1</v>
      </c>
      <c r="K37" s="26">
        <v>310</v>
      </c>
      <c r="L37" s="26"/>
      <c r="M37" s="26"/>
      <c r="N37" s="1">
        <v>2</v>
      </c>
      <c r="O37" s="1">
        <v>221</v>
      </c>
      <c r="P37" s="1">
        <v>366</v>
      </c>
      <c r="Q37" s="1"/>
      <c r="S37" s="27" t="e">
        <f>ROUND(#REF!,1)</f>
        <v>#REF!</v>
      </c>
    </row>
    <row r="38" spans="1:19" ht="15" x14ac:dyDescent="0.2">
      <c r="A38" s="22">
        <v>36</v>
      </c>
      <c r="B38" s="13" t="s">
        <v>61</v>
      </c>
      <c r="C38" s="13">
        <v>0.437</v>
      </c>
      <c r="D38" s="132">
        <v>137.9</v>
      </c>
      <c r="E38" s="13" t="s">
        <v>23</v>
      </c>
      <c r="F38" s="133">
        <v>185.1</v>
      </c>
      <c r="G38" s="13" t="s">
        <v>24</v>
      </c>
      <c r="H38" s="134">
        <v>216.2</v>
      </c>
      <c r="I38" s="13" t="s">
        <v>19</v>
      </c>
      <c r="J38" s="26">
        <v>1</v>
      </c>
      <c r="K38" s="26">
        <v>267</v>
      </c>
      <c r="L38" s="26"/>
      <c r="M38" s="26"/>
      <c r="N38" s="1">
        <v>2</v>
      </c>
      <c r="O38" s="1">
        <v>223</v>
      </c>
      <c r="P38" s="1">
        <v>339</v>
      </c>
      <c r="Q38" s="1"/>
      <c r="S38" s="27" t="e">
        <f>ROUND(#REF!,1)</f>
        <v>#REF!</v>
      </c>
    </row>
    <row r="39" spans="1:19" ht="15" x14ac:dyDescent="0.2">
      <c r="A39" s="22">
        <v>37</v>
      </c>
      <c r="B39" s="13" t="s">
        <v>62</v>
      </c>
      <c r="C39" s="13">
        <v>0.47899999999999998</v>
      </c>
      <c r="D39" s="135">
        <v>141.5</v>
      </c>
      <c r="E39" s="13" t="s">
        <v>23</v>
      </c>
      <c r="F39" s="136">
        <v>120</v>
      </c>
      <c r="G39" s="13" t="s">
        <v>23</v>
      </c>
      <c r="H39" s="137">
        <v>147</v>
      </c>
      <c r="I39" s="13" t="s">
        <v>23</v>
      </c>
      <c r="J39" s="26">
        <v>1</v>
      </c>
      <c r="K39" s="26">
        <v>261</v>
      </c>
      <c r="L39" s="26"/>
      <c r="M39" s="26"/>
      <c r="N39" s="1">
        <v>2</v>
      </c>
      <c r="O39" s="1">
        <v>225</v>
      </c>
      <c r="P39" s="1">
        <v>308</v>
      </c>
      <c r="Q39" s="1"/>
      <c r="S39" s="27" t="e">
        <f>ROUND(#REF!,1)</f>
        <v>#REF!</v>
      </c>
    </row>
    <row r="40" spans="1:19" ht="15" x14ac:dyDescent="0.2">
      <c r="A40" s="22">
        <v>38</v>
      </c>
      <c r="B40" s="13" t="s">
        <v>63</v>
      </c>
      <c r="C40" s="13">
        <v>0.34699999999999998</v>
      </c>
      <c r="D40" s="138">
        <v>152.4</v>
      </c>
      <c r="E40" s="13" t="s">
        <v>18</v>
      </c>
      <c r="F40" s="139">
        <v>255.5</v>
      </c>
      <c r="G40" s="13" t="s">
        <v>21</v>
      </c>
      <c r="H40" s="140">
        <v>254.7</v>
      </c>
      <c r="I40" s="13" t="s">
        <v>21</v>
      </c>
      <c r="J40" s="26">
        <v>2</v>
      </c>
      <c r="K40" s="26">
        <v>261</v>
      </c>
      <c r="L40" s="26">
        <v>312</v>
      </c>
      <c r="M40" s="26"/>
      <c r="N40" s="1">
        <v>2</v>
      </c>
      <c r="O40" s="1">
        <v>223</v>
      </c>
      <c r="P40" s="1">
        <v>312</v>
      </c>
      <c r="Q40" s="1"/>
      <c r="S40" s="27" t="e">
        <f>ROUND(#REF!,1)</f>
        <v>#REF!</v>
      </c>
    </row>
    <row r="41" spans="1:19" ht="15" x14ac:dyDescent="0.2">
      <c r="A41" s="22">
        <v>39</v>
      </c>
      <c r="B41" s="13" t="s">
        <v>64</v>
      </c>
      <c r="C41" s="13">
        <v>0.42799999999999999</v>
      </c>
      <c r="D41" s="141">
        <v>138.19999999999999</v>
      </c>
      <c r="E41" s="13" t="s">
        <v>23</v>
      </c>
      <c r="F41" s="142">
        <v>191.3</v>
      </c>
      <c r="G41" s="13" t="s">
        <v>24</v>
      </c>
      <c r="H41" s="143">
        <v>216.8</v>
      </c>
      <c r="I41" s="13" t="s">
        <v>19</v>
      </c>
      <c r="J41" s="26">
        <v>2</v>
      </c>
      <c r="K41" s="26">
        <v>251</v>
      </c>
      <c r="L41" s="26">
        <v>308</v>
      </c>
      <c r="M41" s="26"/>
      <c r="N41" s="1">
        <v>2</v>
      </c>
      <c r="O41" s="1">
        <v>225</v>
      </c>
      <c r="P41" s="1">
        <v>313</v>
      </c>
      <c r="Q41" s="1"/>
      <c r="S41" s="27" t="e">
        <f>ROUND(#REF!,1)</f>
        <v>#REF!</v>
      </c>
    </row>
    <row r="42" spans="1:19" ht="15" x14ac:dyDescent="0.2">
      <c r="A42" s="22">
        <v>40</v>
      </c>
      <c r="B42" s="42" t="s">
        <v>65</v>
      </c>
      <c r="C42" s="13">
        <v>0.56999999999999995</v>
      </c>
      <c r="D42" s="144">
        <v>136.4</v>
      </c>
      <c r="E42" s="13" t="s">
        <v>23</v>
      </c>
      <c r="F42" s="145">
        <v>184.5</v>
      </c>
      <c r="G42" s="13" t="s">
        <v>24</v>
      </c>
      <c r="H42" s="146">
        <v>159.4</v>
      </c>
      <c r="I42" s="13" t="s">
        <v>18</v>
      </c>
      <c r="J42" s="26">
        <v>1</v>
      </c>
      <c r="K42" s="26">
        <v>276</v>
      </c>
      <c r="L42" s="26"/>
      <c r="M42" s="26"/>
      <c r="N42" s="1">
        <v>2</v>
      </c>
      <c r="O42" s="1">
        <v>221</v>
      </c>
      <c r="P42" s="1">
        <v>328</v>
      </c>
      <c r="Q42" s="1"/>
      <c r="S42" s="27" t="e">
        <f>ROUND(#REF!,1)</f>
        <v>#REF!</v>
      </c>
    </row>
    <row r="43" spans="1:19" ht="15" x14ac:dyDescent="0.2">
      <c r="A43" s="22">
        <v>41</v>
      </c>
      <c r="B43" s="13" t="s">
        <v>66</v>
      </c>
      <c r="C43" s="13">
        <v>0.52500000000000002</v>
      </c>
      <c r="D43" s="147">
        <v>135.5</v>
      </c>
      <c r="E43" s="13" t="s">
        <v>23</v>
      </c>
      <c r="F43" s="148">
        <v>180</v>
      </c>
      <c r="G43" s="13" t="s">
        <v>24</v>
      </c>
      <c r="H43" s="149">
        <v>185</v>
      </c>
      <c r="I43" s="13" t="s">
        <v>24</v>
      </c>
      <c r="J43" s="26">
        <v>1</v>
      </c>
      <c r="K43" s="26">
        <v>243</v>
      </c>
      <c r="L43" s="26"/>
      <c r="M43" s="26"/>
      <c r="N43" s="1">
        <v>2</v>
      </c>
      <c r="O43" s="1">
        <v>221</v>
      </c>
      <c r="P43" s="1">
        <v>333</v>
      </c>
      <c r="Q43" s="1"/>
      <c r="S43" s="27" t="e">
        <f>ROUND(#REF!,1)</f>
        <v>#REF!</v>
      </c>
    </row>
    <row r="44" spans="1:19" ht="15" x14ac:dyDescent="0.2">
      <c r="A44" s="22">
        <v>42</v>
      </c>
      <c r="B44" s="42" t="s">
        <v>67</v>
      </c>
      <c r="C44" s="13">
        <v>0.02</v>
      </c>
      <c r="D44" s="150">
        <v>129.6</v>
      </c>
      <c r="E44" s="13" t="s">
        <v>23</v>
      </c>
      <c r="F44" s="151">
        <v>212.3</v>
      </c>
      <c r="G44" s="13" t="s">
        <v>19</v>
      </c>
      <c r="H44" s="152">
        <v>206.7</v>
      </c>
      <c r="I44" s="13" t="s">
        <v>24</v>
      </c>
      <c r="J44" s="26">
        <v>2</v>
      </c>
      <c r="K44" s="26">
        <v>277</v>
      </c>
      <c r="L44" s="26">
        <v>389</v>
      </c>
      <c r="M44" s="26"/>
      <c r="N44" s="1">
        <v>2</v>
      </c>
      <c r="O44" s="1">
        <v>223</v>
      </c>
      <c r="P44" s="1">
        <v>365</v>
      </c>
      <c r="Q44" s="1"/>
      <c r="S44" s="27" t="e">
        <f>ROUND(#REF!,1)</f>
        <v>#REF!</v>
      </c>
    </row>
    <row r="45" spans="1:19" ht="15" x14ac:dyDescent="0.2">
      <c r="A45" s="22">
        <v>43</v>
      </c>
      <c r="B45" s="13" t="s">
        <v>68</v>
      </c>
      <c r="C45" s="13">
        <v>0.504</v>
      </c>
      <c r="D45" s="153">
        <v>138.9</v>
      </c>
      <c r="E45" s="13" t="s">
        <v>23</v>
      </c>
      <c r="F45" s="154">
        <v>180</v>
      </c>
      <c r="G45" s="13" t="s">
        <v>24</v>
      </c>
      <c r="H45" s="155">
        <v>203.4</v>
      </c>
      <c r="I45" s="13" t="s">
        <v>24</v>
      </c>
      <c r="J45" s="26">
        <v>1</v>
      </c>
      <c r="K45" s="26">
        <v>264</v>
      </c>
      <c r="L45" s="26"/>
      <c r="M45" s="26"/>
      <c r="N45" s="1">
        <v>2</v>
      </c>
      <c r="O45" s="1">
        <v>228</v>
      </c>
      <c r="P45" s="1">
        <v>310</v>
      </c>
      <c r="Q45" s="1"/>
      <c r="S45" s="27" t="e">
        <f>ROUND(#REF!,1)</f>
        <v>#REF!</v>
      </c>
    </row>
    <row r="46" spans="1:19" ht="15" x14ac:dyDescent="0.2">
      <c r="A46" s="22">
        <v>44</v>
      </c>
      <c r="B46" s="42" t="s">
        <v>69</v>
      </c>
      <c r="C46" s="13">
        <v>0.32100000000000001</v>
      </c>
      <c r="D46" s="156">
        <v>135.30000000000001</v>
      </c>
      <c r="E46" s="13" t="s">
        <v>23</v>
      </c>
      <c r="F46" s="157">
        <v>152.19999999999999</v>
      </c>
      <c r="G46" s="13" t="s">
        <v>18</v>
      </c>
      <c r="H46" s="158">
        <v>256.10000000000002</v>
      </c>
      <c r="I46" s="13" t="s">
        <v>21</v>
      </c>
      <c r="J46" s="26">
        <v>1</v>
      </c>
      <c r="K46" s="26">
        <v>272</v>
      </c>
      <c r="L46" s="26"/>
      <c r="M46" s="26"/>
      <c r="N46" s="1">
        <v>2</v>
      </c>
      <c r="O46" s="1">
        <v>225</v>
      </c>
      <c r="P46" s="1">
        <v>314</v>
      </c>
      <c r="Q46" s="1"/>
      <c r="S46" s="27" t="e">
        <f>ROUND(#REF!,1)</f>
        <v>#REF!</v>
      </c>
    </row>
    <row r="47" spans="1:19" ht="15" x14ac:dyDescent="0.2">
      <c r="A47" s="22">
        <v>45</v>
      </c>
      <c r="B47" s="42" t="s">
        <v>70</v>
      </c>
      <c r="C47" s="13">
        <v>0.50800000000000001</v>
      </c>
      <c r="D47" s="159">
        <v>142.69999999999999</v>
      </c>
      <c r="E47" s="13" t="s">
        <v>23</v>
      </c>
      <c r="F47" s="160">
        <v>224.2</v>
      </c>
      <c r="G47" s="13" t="s">
        <v>19</v>
      </c>
      <c r="H47" s="161">
        <v>245.7</v>
      </c>
      <c r="I47" s="13" t="s">
        <v>21</v>
      </c>
      <c r="J47" s="26">
        <v>1</v>
      </c>
      <c r="K47" s="26">
        <v>326</v>
      </c>
      <c r="L47" s="26"/>
      <c r="M47" s="26"/>
      <c r="N47" s="1">
        <v>2</v>
      </c>
      <c r="O47" s="1">
        <v>224</v>
      </c>
      <c r="P47" s="1">
        <v>320</v>
      </c>
      <c r="Q47" s="1"/>
      <c r="S47" s="27" t="e">
        <f>ROUND(#REF!,1)</f>
        <v>#REF!</v>
      </c>
    </row>
    <row r="48" spans="1:19" ht="15" x14ac:dyDescent="0.2">
      <c r="A48" s="22">
        <v>46</v>
      </c>
      <c r="B48" s="13" t="s">
        <v>71</v>
      </c>
      <c r="C48" s="13">
        <v>1.2E-2</v>
      </c>
      <c r="D48" s="162">
        <v>137.1</v>
      </c>
      <c r="E48" s="13" t="s">
        <v>23</v>
      </c>
      <c r="F48" s="97">
        <v>188</v>
      </c>
      <c r="G48" s="163" t="s">
        <v>24</v>
      </c>
      <c r="H48" s="164">
        <v>207</v>
      </c>
      <c r="I48" s="163" t="s">
        <v>24</v>
      </c>
      <c r="J48" s="26">
        <v>1</v>
      </c>
      <c r="K48" s="26">
        <v>265</v>
      </c>
      <c r="L48" s="26"/>
      <c r="M48" s="26"/>
      <c r="N48" s="1">
        <v>2</v>
      </c>
      <c r="O48" s="1">
        <v>229</v>
      </c>
      <c r="P48" s="1">
        <v>313</v>
      </c>
      <c r="Q48" s="1"/>
      <c r="S48" s="27" t="e">
        <f>ROUND(#REF!,1)</f>
        <v>#REF!</v>
      </c>
    </row>
    <row r="49" spans="1:19" ht="15" x14ac:dyDescent="0.2">
      <c r="A49" s="22">
        <v>47</v>
      </c>
      <c r="B49" s="13" t="s">
        <v>72</v>
      </c>
      <c r="C49" s="13">
        <v>0.57299999999999995</v>
      </c>
      <c r="D49" s="165">
        <v>127.9</v>
      </c>
      <c r="E49" s="13" t="s">
        <v>23</v>
      </c>
      <c r="F49" s="166">
        <v>178.9</v>
      </c>
      <c r="G49" s="13" t="s">
        <v>18</v>
      </c>
      <c r="H49" s="167">
        <v>219.9</v>
      </c>
      <c r="I49" s="13" t="s">
        <v>19</v>
      </c>
      <c r="J49" s="26">
        <v>1</v>
      </c>
      <c r="K49" s="26">
        <v>257</v>
      </c>
      <c r="L49" s="26"/>
      <c r="M49" s="26"/>
      <c r="N49" s="1">
        <v>2</v>
      </c>
      <c r="O49" s="1">
        <v>224</v>
      </c>
      <c r="P49" s="1">
        <v>352</v>
      </c>
      <c r="Q49" s="1"/>
      <c r="S49" s="27" t="e">
        <f>ROUND(#REF!,1)</f>
        <v>#REF!</v>
      </c>
    </row>
    <row r="50" spans="1:19" ht="15" x14ac:dyDescent="0.2">
      <c r="A50" s="22">
        <v>48</v>
      </c>
      <c r="B50" s="42" t="s">
        <v>73</v>
      </c>
      <c r="C50" s="13">
        <v>0.52400000000000002</v>
      </c>
      <c r="D50" s="168">
        <v>137.5</v>
      </c>
      <c r="E50" s="13" t="s">
        <v>23</v>
      </c>
      <c r="F50" s="169">
        <v>175.3</v>
      </c>
      <c r="G50" s="13" t="s">
        <v>18</v>
      </c>
      <c r="H50" s="170">
        <v>202.8</v>
      </c>
      <c r="I50" s="13" t="s">
        <v>24</v>
      </c>
      <c r="J50" s="26">
        <v>1</v>
      </c>
      <c r="K50" s="26">
        <v>277</v>
      </c>
      <c r="L50" s="26"/>
      <c r="M50" s="26"/>
      <c r="N50" s="1">
        <v>2</v>
      </c>
      <c r="O50" s="1">
        <v>237</v>
      </c>
      <c r="P50" s="1">
        <v>312</v>
      </c>
      <c r="Q50" s="1"/>
      <c r="S50" s="27" t="e">
        <f>ROUND(#REF!,1)</f>
        <v>#REF!</v>
      </c>
    </row>
    <row r="51" spans="1:19" ht="15" x14ac:dyDescent="0.2">
      <c r="A51" s="22">
        <v>49</v>
      </c>
      <c r="B51" s="13" t="s">
        <v>74</v>
      </c>
      <c r="C51" s="13">
        <v>0.58899999999999997</v>
      </c>
      <c r="D51" s="171">
        <v>141.1</v>
      </c>
      <c r="E51" s="13" t="s">
        <v>23</v>
      </c>
      <c r="F51" s="145">
        <v>185.5</v>
      </c>
      <c r="G51" s="13" t="s">
        <v>24</v>
      </c>
      <c r="H51" s="172">
        <v>120</v>
      </c>
      <c r="I51" s="13" t="s">
        <v>23</v>
      </c>
      <c r="J51" s="26">
        <v>1</v>
      </c>
      <c r="K51" s="26">
        <v>265</v>
      </c>
      <c r="L51" s="26"/>
      <c r="M51" s="26"/>
      <c r="N51" s="1">
        <v>2</v>
      </c>
      <c r="O51" s="1">
        <v>230</v>
      </c>
      <c r="P51" s="1">
        <v>311</v>
      </c>
      <c r="Q51" s="1"/>
      <c r="S51" s="27" t="e">
        <f>ROUND(#REF!,1)</f>
        <v>#REF!</v>
      </c>
    </row>
    <row r="52" spans="1:19" ht="15" x14ac:dyDescent="0.2">
      <c r="A52" s="22">
        <v>50</v>
      </c>
      <c r="B52" s="13" t="s">
        <v>75</v>
      </c>
      <c r="C52" s="13">
        <v>0.499</v>
      </c>
      <c r="D52" s="173">
        <v>137.5</v>
      </c>
      <c r="E52" s="13" t="s">
        <v>23</v>
      </c>
      <c r="F52" s="174">
        <v>181.3</v>
      </c>
      <c r="G52" s="13" t="s">
        <v>24</v>
      </c>
      <c r="H52" s="175">
        <v>184</v>
      </c>
      <c r="I52" s="13" t="s">
        <v>24</v>
      </c>
      <c r="J52" s="26">
        <v>1</v>
      </c>
      <c r="K52" s="26">
        <v>298</v>
      </c>
      <c r="L52" s="26"/>
      <c r="M52" s="26"/>
      <c r="N52" s="1">
        <v>2</v>
      </c>
      <c r="O52" s="1">
        <v>223</v>
      </c>
      <c r="P52" s="1">
        <v>310</v>
      </c>
      <c r="Q52" s="1"/>
      <c r="S52" s="27" t="e">
        <f>ROUND(#REF!,1)</f>
        <v>#REF!</v>
      </c>
    </row>
    <row r="53" spans="1:19" ht="15" x14ac:dyDescent="0.2">
      <c r="A53" s="22">
        <v>51</v>
      </c>
      <c r="B53" s="13" t="s">
        <v>76</v>
      </c>
      <c r="C53" s="13">
        <v>0.61599999999999999</v>
      </c>
      <c r="D53" s="176">
        <v>137.30000000000001</v>
      </c>
      <c r="E53" s="13" t="s">
        <v>23</v>
      </c>
      <c r="F53" s="177">
        <v>159.6</v>
      </c>
      <c r="G53" s="13" t="s">
        <v>18</v>
      </c>
      <c r="H53" s="178">
        <v>188.9</v>
      </c>
      <c r="I53" s="13" t="s">
        <v>24</v>
      </c>
      <c r="J53" s="26">
        <v>1</v>
      </c>
      <c r="K53" s="26">
        <v>284</v>
      </c>
      <c r="L53" s="26"/>
      <c r="M53" s="26"/>
      <c r="N53" s="1">
        <v>2</v>
      </c>
      <c r="O53" s="1">
        <v>221</v>
      </c>
      <c r="P53" s="1">
        <v>333</v>
      </c>
      <c r="Q53" s="1"/>
      <c r="S53" s="27" t="e">
        <f>ROUND(#REF!,1)</f>
        <v>#REF!</v>
      </c>
    </row>
    <row r="54" spans="1:19" ht="15" x14ac:dyDescent="0.2">
      <c r="A54" s="22">
        <v>52</v>
      </c>
      <c r="B54" s="13" t="s">
        <v>77</v>
      </c>
      <c r="C54" s="13">
        <v>0.499</v>
      </c>
      <c r="D54" s="179">
        <v>138.1</v>
      </c>
      <c r="E54" s="13" t="s">
        <v>23</v>
      </c>
      <c r="F54" s="180">
        <v>206.3</v>
      </c>
      <c r="G54" s="13" t="s">
        <v>24</v>
      </c>
      <c r="H54" s="181">
        <v>193</v>
      </c>
      <c r="I54" s="13" t="s">
        <v>24</v>
      </c>
      <c r="J54" s="26">
        <v>1</v>
      </c>
      <c r="K54" s="26">
        <v>299</v>
      </c>
      <c r="L54" s="26"/>
      <c r="M54" s="26"/>
      <c r="N54" s="1">
        <v>3</v>
      </c>
      <c r="O54" s="1">
        <v>221</v>
      </c>
      <c r="P54" s="1">
        <v>264</v>
      </c>
      <c r="Q54" s="1">
        <v>310</v>
      </c>
      <c r="S54" s="27" t="e">
        <f>ROUND(#REF!,1)</f>
        <v>#REF!</v>
      </c>
    </row>
    <row r="55" spans="1:19" ht="15" x14ac:dyDescent="0.2">
      <c r="A55" s="22">
        <v>53</v>
      </c>
      <c r="B55" s="13" t="s">
        <v>78</v>
      </c>
      <c r="C55" s="13">
        <v>0.63300000000000001</v>
      </c>
      <c r="D55" s="182">
        <v>137.6</v>
      </c>
      <c r="E55" s="13" t="s">
        <v>23</v>
      </c>
      <c r="F55" s="183">
        <v>174.5</v>
      </c>
      <c r="G55" s="13" t="s">
        <v>18</v>
      </c>
      <c r="H55" s="181">
        <v>214.7</v>
      </c>
      <c r="I55" s="13" t="s">
        <v>19</v>
      </c>
      <c r="J55" s="26">
        <v>1</v>
      </c>
      <c r="K55" s="26">
        <v>281</v>
      </c>
      <c r="L55" s="26"/>
      <c r="M55" s="26"/>
      <c r="N55" s="1">
        <v>2</v>
      </c>
      <c r="O55" s="1">
        <v>221</v>
      </c>
      <c r="P55" s="1">
        <v>335</v>
      </c>
      <c r="Q55" s="1"/>
      <c r="S55" s="27" t="e">
        <f>ROUND(#REF!,1)</f>
        <v>#REF!</v>
      </c>
    </row>
    <row r="56" spans="1:19" ht="15" x14ac:dyDescent="0.2">
      <c r="A56" s="22">
        <v>54</v>
      </c>
      <c r="B56" s="42" t="s">
        <v>79</v>
      </c>
      <c r="C56" s="13">
        <v>0.51300000000000001</v>
      </c>
      <c r="D56" s="184">
        <v>129.6</v>
      </c>
      <c r="E56" s="13" t="s">
        <v>23</v>
      </c>
      <c r="F56" s="185">
        <v>183.8</v>
      </c>
      <c r="G56" s="13" t="s">
        <v>24</v>
      </c>
      <c r="H56" s="186">
        <v>180</v>
      </c>
      <c r="I56" s="13" t="s">
        <v>24</v>
      </c>
      <c r="J56" s="26">
        <v>1</v>
      </c>
      <c r="K56" s="26">
        <v>257</v>
      </c>
      <c r="L56" s="26"/>
      <c r="M56" s="26"/>
      <c r="N56" s="1">
        <v>2</v>
      </c>
      <c r="O56" s="1">
        <v>225</v>
      </c>
      <c r="P56" s="1">
        <v>344</v>
      </c>
      <c r="Q56" s="1"/>
      <c r="S56" s="27" t="e">
        <f>ROUND(#REF!,1)</f>
        <v>#REF!</v>
      </c>
    </row>
    <row r="57" spans="1:19" ht="15" x14ac:dyDescent="0.2">
      <c r="A57" s="22">
        <v>55</v>
      </c>
      <c r="B57" s="42" t="s">
        <v>80</v>
      </c>
      <c r="C57" s="13">
        <v>0.39800000000000002</v>
      </c>
      <c r="D57" s="187">
        <v>136.1</v>
      </c>
      <c r="E57" s="13" t="s">
        <v>23</v>
      </c>
      <c r="F57" s="188">
        <v>183</v>
      </c>
      <c r="G57" s="13" t="s">
        <v>24</v>
      </c>
      <c r="H57" s="189">
        <v>245.9</v>
      </c>
      <c r="I57" s="13" t="s">
        <v>21</v>
      </c>
      <c r="J57" s="26">
        <v>2</v>
      </c>
      <c r="K57" s="26">
        <v>261</v>
      </c>
      <c r="L57" s="26">
        <v>295</v>
      </c>
      <c r="M57" s="26"/>
      <c r="N57" s="1">
        <v>2</v>
      </c>
      <c r="O57" s="1">
        <v>225</v>
      </c>
      <c r="P57" s="1">
        <v>312</v>
      </c>
      <c r="Q57" s="1"/>
      <c r="S57" s="27" t="e">
        <f>ROUND(#REF!,1)</f>
        <v>#REF!</v>
      </c>
    </row>
    <row r="58" spans="1:19" ht="15" x14ac:dyDescent="0.2">
      <c r="A58" s="22">
        <v>56</v>
      </c>
      <c r="B58" s="13" t="s">
        <v>81</v>
      </c>
      <c r="C58" s="13">
        <v>0.504</v>
      </c>
      <c r="D58" s="190">
        <v>143.5</v>
      </c>
      <c r="E58" s="13" t="s">
        <v>23</v>
      </c>
      <c r="F58" s="191">
        <v>213.7</v>
      </c>
      <c r="G58" s="13" t="s">
        <v>19</v>
      </c>
      <c r="H58" s="192">
        <v>225.5</v>
      </c>
      <c r="I58" s="13" t="s">
        <v>19</v>
      </c>
      <c r="J58" s="26">
        <v>2</v>
      </c>
      <c r="K58" s="26">
        <v>246</v>
      </c>
      <c r="L58" s="26">
        <v>313</v>
      </c>
      <c r="M58" s="26"/>
      <c r="N58" s="1">
        <v>2</v>
      </c>
      <c r="O58" s="1">
        <v>224</v>
      </c>
      <c r="P58" s="1">
        <v>311</v>
      </c>
      <c r="Q58" s="1"/>
      <c r="S58" s="27" t="e">
        <f>ROUND(#REF!,1)</f>
        <v>#REF!</v>
      </c>
    </row>
    <row r="59" spans="1:19" ht="15" x14ac:dyDescent="0.2">
      <c r="A59" s="22">
        <v>57</v>
      </c>
      <c r="B59" s="42" t="s">
        <v>82</v>
      </c>
      <c r="C59" s="13">
        <v>0.58199999999999996</v>
      </c>
      <c r="D59" s="193">
        <v>139.80000000000001</v>
      </c>
      <c r="E59" s="13" t="s">
        <v>23</v>
      </c>
      <c r="F59" s="194">
        <v>210.5</v>
      </c>
      <c r="G59" s="13" t="s">
        <v>19</v>
      </c>
      <c r="H59" s="195">
        <v>180.9</v>
      </c>
      <c r="I59" s="13" t="s">
        <v>24</v>
      </c>
      <c r="J59" s="26">
        <v>1</v>
      </c>
      <c r="K59" s="26">
        <v>301</v>
      </c>
      <c r="L59" s="26"/>
      <c r="M59" s="26"/>
      <c r="N59" s="1">
        <v>2</v>
      </c>
      <c r="O59" s="1">
        <v>223</v>
      </c>
      <c r="P59" s="1">
        <v>304</v>
      </c>
      <c r="Q59" s="1"/>
      <c r="S59" s="27" t="e">
        <f>ROUND(#REF!,1)</f>
        <v>#REF!</v>
      </c>
    </row>
    <row r="60" spans="1:19" ht="15" x14ac:dyDescent="0.2">
      <c r="A60" s="22">
        <v>58</v>
      </c>
      <c r="B60" s="42" t="s">
        <v>83</v>
      </c>
      <c r="C60" s="13">
        <v>0.44400000000000001</v>
      </c>
      <c r="D60" s="196">
        <v>137.30000000000001</v>
      </c>
      <c r="E60" s="13" t="s">
        <v>23</v>
      </c>
      <c r="F60" s="145">
        <v>191.5</v>
      </c>
      <c r="G60" s="13" t="s">
        <v>24</v>
      </c>
      <c r="H60" s="197">
        <v>215.2</v>
      </c>
      <c r="I60" s="13" t="s">
        <v>19</v>
      </c>
      <c r="J60" s="26">
        <v>1</v>
      </c>
      <c r="K60" s="26">
        <v>277</v>
      </c>
      <c r="L60" s="26"/>
      <c r="M60" s="26"/>
      <c r="N60" s="1">
        <v>2</v>
      </c>
      <c r="O60" s="1">
        <v>225</v>
      </c>
      <c r="P60" s="1">
        <v>313</v>
      </c>
      <c r="Q60" s="1"/>
      <c r="S60" s="27" t="e">
        <f>ROUND(#REF!,1)</f>
        <v>#REF!</v>
      </c>
    </row>
    <row r="61" spans="1:19" ht="15" x14ac:dyDescent="0.2">
      <c r="A61" s="22">
        <v>59</v>
      </c>
      <c r="B61" s="42" t="s">
        <v>84</v>
      </c>
      <c r="C61" s="13">
        <v>0.504</v>
      </c>
      <c r="D61" s="198">
        <v>135.80000000000001</v>
      </c>
      <c r="E61" s="13" t="s">
        <v>23</v>
      </c>
      <c r="F61" s="145">
        <v>191.5</v>
      </c>
      <c r="G61" s="13" t="s">
        <v>24</v>
      </c>
      <c r="H61" s="199">
        <v>208.7</v>
      </c>
      <c r="I61" s="13" t="s">
        <v>24</v>
      </c>
      <c r="J61" s="26">
        <v>2</v>
      </c>
      <c r="K61" s="26">
        <v>263</v>
      </c>
      <c r="L61" s="26">
        <v>294</v>
      </c>
      <c r="M61" s="26"/>
      <c r="N61" s="1">
        <v>2</v>
      </c>
      <c r="O61" s="1">
        <v>228</v>
      </c>
      <c r="P61" s="1">
        <v>312</v>
      </c>
      <c r="Q61" s="1"/>
      <c r="S61" s="27" t="e">
        <f>ROUND(#REF!,1)</f>
        <v>#REF!</v>
      </c>
    </row>
    <row r="62" spans="1:19" ht="15" x14ac:dyDescent="0.2">
      <c r="A62" s="22">
        <v>60</v>
      </c>
      <c r="B62" s="13" t="s">
        <v>85</v>
      </c>
      <c r="C62" s="13">
        <v>0.56999999999999995</v>
      </c>
      <c r="D62" s="200">
        <v>135.19999999999999</v>
      </c>
      <c r="E62" s="13" t="s">
        <v>23</v>
      </c>
      <c r="F62" s="201">
        <v>178.9</v>
      </c>
      <c r="G62" s="13" t="s">
        <v>18</v>
      </c>
      <c r="H62" s="202">
        <v>230.9</v>
      </c>
      <c r="I62" s="13" t="s">
        <v>19</v>
      </c>
      <c r="J62" s="26">
        <v>2</v>
      </c>
      <c r="K62" s="26">
        <v>263</v>
      </c>
      <c r="L62" s="26">
        <v>294</v>
      </c>
      <c r="M62" s="26"/>
      <c r="N62" s="1">
        <v>2</v>
      </c>
      <c r="O62" s="1">
        <v>225</v>
      </c>
      <c r="P62" s="1">
        <v>347</v>
      </c>
      <c r="Q62" s="1"/>
      <c r="S62" s="27" t="e">
        <f>ROUND(#REF!,1)</f>
        <v>#REF!</v>
      </c>
    </row>
    <row r="63" spans="1:19" ht="15" x14ac:dyDescent="0.2">
      <c r="A63" s="22">
        <v>61</v>
      </c>
      <c r="B63" s="42" t="s">
        <v>86</v>
      </c>
      <c r="C63" s="13">
        <v>0.42099999999999999</v>
      </c>
      <c r="D63" s="203">
        <v>139.30000000000001</v>
      </c>
      <c r="E63" s="13" t="s">
        <v>23</v>
      </c>
      <c r="F63" s="204">
        <v>211.1</v>
      </c>
      <c r="G63" s="13" t="s">
        <v>19</v>
      </c>
      <c r="H63" s="205">
        <v>196.5</v>
      </c>
      <c r="I63" s="13" t="s">
        <v>24</v>
      </c>
      <c r="J63" s="26">
        <v>1</v>
      </c>
      <c r="K63" s="26">
        <v>321</v>
      </c>
      <c r="L63" s="26"/>
      <c r="M63" s="26"/>
      <c r="N63" s="1">
        <v>2</v>
      </c>
      <c r="O63" s="1">
        <v>224</v>
      </c>
      <c r="P63" s="1">
        <v>344</v>
      </c>
      <c r="Q63" s="1"/>
      <c r="S63" s="27" t="e">
        <f>ROUND(#REF!,1)</f>
        <v>#REF!</v>
      </c>
    </row>
    <row r="64" spans="1:19" ht="15" x14ac:dyDescent="0.2">
      <c r="A64" s="22">
        <v>62</v>
      </c>
      <c r="B64" s="13" t="s">
        <v>87</v>
      </c>
      <c r="C64" s="13">
        <v>0.501</v>
      </c>
      <c r="D64" s="206">
        <v>141.9</v>
      </c>
      <c r="E64" s="13" t="s">
        <v>23</v>
      </c>
      <c r="F64" s="207">
        <v>239.3</v>
      </c>
      <c r="G64" s="13" t="s">
        <v>19</v>
      </c>
      <c r="H64" s="208">
        <v>223</v>
      </c>
      <c r="I64" s="13" t="s">
        <v>19</v>
      </c>
      <c r="J64" s="26">
        <v>1</v>
      </c>
      <c r="K64" s="26">
        <v>317</v>
      </c>
      <c r="L64" s="26"/>
      <c r="M64" s="26"/>
      <c r="N64" s="1">
        <v>2</v>
      </c>
      <c r="O64" s="1">
        <v>223</v>
      </c>
      <c r="P64" s="1">
        <v>342</v>
      </c>
      <c r="Q64" s="1"/>
      <c r="S64" s="27" t="e">
        <f>ROUND(#REF!,1)</f>
        <v>#REF!</v>
      </c>
    </row>
    <row r="65" spans="1:19" ht="15" x14ac:dyDescent="0.2">
      <c r="A65" s="22">
        <v>63</v>
      </c>
      <c r="B65" s="13" t="s">
        <v>88</v>
      </c>
      <c r="C65" s="13">
        <v>0.55349999999999999</v>
      </c>
      <c r="D65" s="209">
        <v>140.30000000000001</v>
      </c>
      <c r="E65" s="13" t="s">
        <v>23</v>
      </c>
      <c r="F65" s="210">
        <v>234.8</v>
      </c>
      <c r="G65" s="13" t="s">
        <v>19</v>
      </c>
      <c r="H65" s="211">
        <v>208.7</v>
      </c>
      <c r="I65" s="13" t="s">
        <v>24</v>
      </c>
      <c r="J65" s="26">
        <v>1</v>
      </c>
      <c r="K65" s="26">
        <v>325</v>
      </c>
      <c r="L65" s="26"/>
      <c r="M65" s="26"/>
      <c r="N65" s="1">
        <v>2</v>
      </c>
      <c r="O65" s="1">
        <v>225</v>
      </c>
      <c r="P65" s="1">
        <v>337</v>
      </c>
      <c r="Q65" s="1"/>
      <c r="S65" s="27" t="e">
        <f>ROUND(#REF!,1)</f>
        <v>#REF!</v>
      </c>
    </row>
    <row r="66" spans="1:19" ht="15" x14ac:dyDescent="0.2">
      <c r="A66" s="22">
        <v>64</v>
      </c>
      <c r="B66" s="42" t="s">
        <v>89</v>
      </c>
      <c r="C66" s="13">
        <v>3.3000000000000002E-2</v>
      </c>
      <c r="D66" s="212">
        <v>137.9</v>
      </c>
      <c r="E66" s="13" t="s">
        <v>23</v>
      </c>
      <c r="F66" s="213">
        <v>195.9</v>
      </c>
      <c r="G66" s="13" t="s">
        <v>24</v>
      </c>
      <c r="H66" s="214">
        <v>201</v>
      </c>
      <c r="I66" s="13" t="s">
        <v>24</v>
      </c>
      <c r="J66" s="26">
        <v>1</v>
      </c>
      <c r="K66" s="26">
        <v>329</v>
      </c>
      <c r="L66" s="26"/>
      <c r="M66" s="26"/>
      <c r="N66" s="1">
        <v>2</v>
      </c>
      <c r="O66" s="1">
        <v>222</v>
      </c>
      <c r="P66" s="1">
        <v>343</v>
      </c>
      <c r="Q66" s="1"/>
      <c r="S66" s="27" t="e">
        <f>ROUND(#REF!,1)</f>
        <v>#REF!</v>
      </c>
    </row>
    <row r="67" spans="1:19" ht="15" x14ac:dyDescent="0.2">
      <c r="A67" s="22">
        <v>65</v>
      </c>
      <c r="B67" s="42" t="s">
        <v>90</v>
      </c>
      <c r="C67" s="13">
        <v>0.50800000000000001</v>
      </c>
      <c r="D67" s="215">
        <v>139.4</v>
      </c>
      <c r="E67" s="13" t="s">
        <v>23</v>
      </c>
      <c r="F67" s="216">
        <v>209.2</v>
      </c>
      <c r="G67" s="13" t="s">
        <v>24</v>
      </c>
      <c r="H67" s="217">
        <v>205.5</v>
      </c>
      <c r="I67" s="13" t="s">
        <v>24</v>
      </c>
      <c r="J67" s="26">
        <v>1</v>
      </c>
      <c r="K67" s="26">
        <v>319</v>
      </c>
      <c r="L67" s="26"/>
      <c r="M67" s="26"/>
      <c r="N67" s="1">
        <v>2</v>
      </c>
      <c r="O67" s="1">
        <v>224</v>
      </c>
      <c r="P67" s="1">
        <v>346</v>
      </c>
      <c r="Q67" s="1"/>
      <c r="S67" s="27" t="e">
        <f>ROUND(#REF!,1)</f>
        <v>#REF!</v>
      </c>
    </row>
    <row r="68" spans="1:19" ht="15" x14ac:dyDescent="0.2">
      <c r="A68" s="22">
        <v>66</v>
      </c>
      <c r="B68" s="13" t="s">
        <v>91</v>
      </c>
      <c r="C68" s="13">
        <v>0.45900000000000002</v>
      </c>
      <c r="D68" s="218">
        <v>140.4</v>
      </c>
      <c r="E68" s="13" t="s">
        <v>23</v>
      </c>
      <c r="F68" s="219">
        <v>227.4</v>
      </c>
      <c r="G68" s="13" t="s">
        <v>19</v>
      </c>
      <c r="H68" s="220">
        <v>215.8</v>
      </c>
      <c r="I68" s="13" t="s">
        <v>19</v>
      </c>
      <c r="J68" s="26">
        <v>1</v>
      </c>
      <c r="K68" s="26">
        <v>320</v>
      </c>
      <c r="L68" s="26"/>
      <c r="M68" s="26"/>
      <c r="N68" s="1">
        <v>2</v>
      </c>
      <c r="O68" s="1">
        <v>224</v>
      </c>
      <c r="P68" s="1">
        <v>344</v>
      </c>
      <c r="Q68" s="1"/>
      <c r="S68" s="27" t="e">
        <f>ROUND(#REF!,1)</f>
        <v>#REF!</v>
      </c>
    </row>
    <row r="69" spans="1:19" ht="15" x14ac:dyDescent="0.2">
      <c r="A69" s="22">
        <v>67</v>
      </c>
      <c r="B69" s="13" t="s">
        <v>92</v>
      </c>
      <c r="C69" s="13">
        <v>0.49299999999999999</v>
      </c>
      <c r="D69" s="221">
        <v>143.4</v>
      </c>
      <c r="E69" s="13" t="s">
        <v>23</v>
      </c>
      <c r="F69" s="222">
        <v>214.6</v>
      </c>
      <c r="G69" s="13" t="s">
        <v>19</v>
      </c>
      <c r="H69" s="223">
        <v>220.4</v>
      </c>
      <c r="I69" s="13" t="s">
        <v>19</v>
      </c>
      <c r="J69" s="26">
        <v>1</v>
      </c>
      <c r="K69" s="26">
        <v>280</v>
      </c>
      <c r="L69" s="26"/>
      <c r="M69" s="26"/>
      <c r="N69" s="1">
        <v>2</v>
      </c>
      <c r="O69" s="1">
        <v>224</v>
      </c>
      <c r="P69" s="1">
        <v>315</v>
      </c>
      <c r="Q69" s="1"/>
      <c r="S69" s="27" t="e">
        <f>ROUND(#REF!,1)</f>
        <v>#REF!</v>
      </c>
    </row>
    <row r="70" spans="1:19" ht="15" x14ac:dyDescent="0.2">
      <c r="A70" s="22">
        <v>68</v>
      </c>
      <c r="B70" s="13" t="s">
        <v>93</v>
      </c>
      <c r="C70" s="13">
        <v>0.57599999999999996</v>
      </c>
      <c r="D70" s="141">
        <v>138.19999999999999</v>
      </c>
      <c r="E70" s="13" t="s">
        <v>23</v>
      </c>
      <c r="F70" s="224">
        <v>236.2</v>
      </c>
      <c r="G70" s="13" t="s">
        <v>19</v>
      </c>
      <c r="H70" s="225">
        <v>228.4</v>
      </c>
      <c r="I70" s="13" t="s">
        <v>19</v>
      </c>
      <c r="J70" s="26">
        <v>1</v>
      </c>
      <c r="K70" s="26">
        <v>324</v>
      </c>
      <c r="L70" s="26"/>
      <c r="M70" s="26"/>
      <c r="N70" s="1">
        <v>2</v>
      </c>
      <c r="O70" s="1">
        <v>224</v>
      </c>
      <c r="P70" s="1">
        <v>360</v>
      </c>
      <c r="Q70" s="1"/>
      <c r="S70" s="27" t="e">
        <f>ROUND(#REF!,1)</f>
        <v>#REF!</v>
      </c>
    </row>
    <row r="71" spans="1:19" ht="15" x14ac:dyDescent="0.2">
      <c r="A71" s="22">
        <v>69</v>
      </c>
      <c r="B71" s="13" t="s">
        <v>94</v>
      </c>
      <c r="C71" s="13">
        <v>1.4E-2</v>
      </c>
      <c r="D71" s="226">
        <v>140.5</v>
      </c>
      <c r="E71" s="13" t="s">
        <v>23</v>
      </c>
      <c r="F71" s="227">
        <v>228.4</v>
      </c>
      <c r="G71" s="13" t="s">
        <v>19</v>
      </c>
      <c r="H71" s="228">
        <v>216.5</v>
      </c>
      <c r="I71" s="13" t="s">
        <v>19</v>
      </c>
      <c r="J71" s="26">
        <v>1</v>
      </c>
      <c r="K71" s="26">
        <v>329</v>
      </c>
      <c r="L71" s="26"/>
      <c r="M71" s="26"/>
      <c r="N71" s="1">
        <v>2</v>
      </c>
      <c r="O71" s="1">
        <v>224</v>
      </c>
      <c r="P71" s="1">
        <v>338</v>
      </c>
      <c r="Q71" s="1"/>
      <c r="S71" s="27" t="e">
        <f>ROUND(#REF!,1)</f>
        <v>#REF!</v>
      </c>
    </row>
    <row r="72" spans="1:19" ht="15" x14ac:dyDescent="0.2">
      <c r="A72" s="22">
        <v>70</v>
      </c>
      <c r="B72" s="42" t="s">
        <v>95</v>
      </c>
      <c r="C72" s="13">
        <v>0.51900000000000002</v>
      </c>
      <c r="D72" s="229">
        <v>146.1</v>
      </c>
      <c r="E72" s="13" t="s">
        <v>23</v>
      </c>
      <c r="F72" s="230">
        <v>205.2</v>
      </c>
      <c r="G72" s="13" t="s">
        <v>24</v>
      </c>
      <c r="H72" s="231">
        <v>203.9</v>
      </c>
      <c r="I72" s="13" t="s">
        <v>24</v>
      </c>
      <c r="J72" s="26">
        <v>2</v>
      </c>
      <c r="K72" s="26">
        <v>279</v>
      </c>
      <c r="L72" s="26">
        <v>321</v>
      </c>
      <c r="M72" s="26"/>
      <c r="N72" s="1">
        <v>2</v>
      </c>
      <c r="O72" s="1">
        <v>224</v>
      </c>
      <c r="P72" s="1">
        <v>341</v>
      </c>
      <c r="Q72" s="1"/>
      <c r="S72" s="27" t="e">
        <f>ROUND(#REF!,1)</f>
        <v>#REF!</v>
      </c>
    </row>
    <row r="73" spans="1:19" ht="15" x14ac:dyDescent="0.2">
      <c r="A73" s="22">
        <v>71</v>
      </c>
      <c r="B73" s="42" t="s">
        <v>96</v>
      </c>
      <c r="C73" s="13">
        <v>0.51</v>
      </c>
      <c r="D73" s="232">
        <v>135.69999999999999</v>
      </c>
      <c r="E73" s="13" t="s">
        <v>23</v>
      </c>
      <c r="F73" s="233">
        <v>198.8</v>
      </c>
      <c r="G73" s="13" t="s">
        <v>24</v>
      </c>
      <c r="H73" s="234">
        <v>205.3</v>
      </c>
      <c r="I73" s="13" t="s">
        <v>24</v>
      </c>
      <c r="J73" s="26">
        <v>1</v>
      </c>
      <c r="K73" s="26">
        <v>307</v>
      </c>
      <c r="L73" s="26"/>
      <c r="M73" s="26"/>
      <c r="N73" s="1">
        <v>2</v>
      </c>
      <c r="O73" s="1">
        <v>223</v>
      </c>
      <c r="P73" s="1">
        <v>354</v>
      </c>
      <c r="Q73" s="1"/>
      <c r="S73" s="27" t="e">
        <f>ROUND(#REF!,1)</f>
        <v>#REF!</v>
      </c>
    </row>
    <row r="74" spans="1:19" ht="15" x14ac:dyDescent="0.2">
      <c r="A74" s="22">
        <v>72</v>
      </c>
      <c r="B74" s="13" t="s">
        <v>97</v>
      </c>
      <c r="C74" s="13">
        <v>0.55600000000000005</v>
      </c>
      <c r="D74" s="235">
        <v>137.4</v>
      </c>
      <c r="E74" s="13" t="s">
        <v>23</v>
      </c>
      <c r="F74" s="236">
        <v>190.9</v>
      </c>
      <c r="G74" s="13" t="s">
        <v>24</v>
      </c>
      <c r="H74" s="237">
        <v>130.9</v>
      </c>
      <c r="I74" s="13" t="s">
        <v>23</v>
      </c>
      <c r="J74" s="26">
        <v>1</v>
      </c>
      <c r="K74" s="26">
        <v>307</v>
      </c>
      <c r="L74" s="26"/>
      <c r="M74" s="26"/>
      <c r="N74" s="1">
        <v>2</v>
      </c>
      <c r="O74" s="1">
        <v>222</v>
      </c>
      <c r="P74" s="1"/>
      <c r="Q74" s="1"/>
      <c r="S74" s="27" t="e">
        <f>ROUND(#REF!,1)</f>
        <v>#REF!</v>
      </c>
    </row>
    <row r="75" spans="1:19" ht="15" x14ac:dyDescent="0.2">
      <c r="A75" s="22">
        <v>73</v>
      </c>
      <c r="B75" s="42" t="s">
        <v>98</v>
      </c>
      <c r="C75" s="13">
        <v>0.25900000000000001</v>
      </c>
      <c r="D75" s="238">
        <v>131.4</v>
      </c>
      <c r="E75" s="13" t="s">
        <v>23</v>
      </c>
      <c r="F75" s="169">
        <v>175.3</v>
      </c>
      <c r="G75" s="13" t="s">
        <v>18</v>
      </c>
      <c r="H75" s="239">
        <v>133.9</v>
      </c>
      <c r="I75" s="13" t="s">
        <v>23</v>
      </c>
      <c r="J75" s="26">
        <v>1</v>
      </c>
      <c r="K75" s="26">
        <v>307</v>
      </c>
      <c r="L75" s="26"/>
      <c r="M75" s="26"/>
      <c r="N75" s="1">
        <v>2</v>
      </c>
      <c r="O75" s="1">
        <v>224</v>
      </c>
      <c r="P75" s="1">
        <v>341</v>
      </c>
      <c r="Q75" s="1"/>
      <c r="S75" s="27" t="e">
        <f>ROUND(#REF!,1)</f>
        <v>#REF!</v>
      </c>
    </row>
    <row r="76" spans="1:19" ht="15" x14ac:dyDescent="0.2">
      <c r="A76" s="22">
        <v>74</v>
      </c>
      <c r="B76" s="42" t="s">
        <v>99</v>
      </c>
      <c r="C76" s="13">
        <v>0.439</v>
      </c>
      <c r="D76" s="240">
        <v>138.69999999999999</v>
      </c>
      <c r="E76" s="13" t="s">
        <v>23</v>
      </c>
      <c r="F76" s="241">
        <v>224.1</v>
      </c>
      <c r="G76" s="13" t="s">
        <v>19</v>
      </c>
      <c r="H76" s="242">
        <v>198.1</v>
      </c>
      <c r="I76" s="13" t="s">
        <v>24</v>
      </c>
      <c r="J76" s="26">
        <v>1</v>
      </c>
      <c r="K76" s="26">
        <v>328</v>
      </c>
      <c r="L76" s="26"/>
      <c r="M76" s="26"/>
      <c r="N76" s="1">
        <v>2</v>
      </c>
      <c r="O76" s="1">
        <v>222</v>
      </c>
      <c r="P76" s="1">
        <v>342</v>
      </c>
      <c r="Q76" s="1"/>
      <c r="S76" s="27" t="e">
        <f>ROUND(#REF!,1)</f>
        <v>#REF!</v>
      </c>
    </row>
    <row r="77" spans="1:19" ht="15" x14ac:dyDescent="0.2">
      <c r="A77" s="22">
        <v>75</v>
      </c>
      <c r="B77" s="42" t="s">
        <v>100</v>
      </c>
      <c r="C77" s="13">
        <v>0.59599999999999997</v>
      </c>
      <c r="D77" s="243">
        <v>140.30000000000001</v>
      </c>
      <c r="E77" s="13" t="s">
        <v>23</v>
      </c>
      <c r="F77" s="244">
        <v>242.2</v>
      </c>
      <c r="G77" s="13" t="s">
        <v>21</v>
      </c>
      <c r="H77" s="245">
        <v>222</v>
      </c>
      <c r="I77" s="13" t="s">
        <v>19</v>
      </c>
      <c r="J77" s="26">
        <v>1</v>
      </c>
      <c r="K77" s="26">
        <v>279</v>
      </c>
      <c r="L77" s="26"/>
      <c r="M77" s="26"/>
      <c r="N77" s="1">
        <v>2</v>
      </c>
      <c r="O77" s="1">
        <v>229</v>
      </c>
      <c r="P77" s="1">
        <v>347</v>
      </c>
      <c r="Q77" s="1"/>
      <c r="S77" s="27" t="e">
        <f>ROUND(#REF!,1)</f>
        <v>#REF!</v>
      </c>
    </row>
    <row r="78" spans="1:19" ht="15" x14ac:dyDescent="0.2">
      <c r="A78" s="22">
        <v>76</v>
      </c>
      <c r="B78" s="13" t="s">
        <v>101</v>
      </c>
      <c r="C78" s="13">
        <v>0.58399999999999996</v>
      </c>
      <c r="D78" s="246">
        <v>136.4</v>
      </c>
      <c r="E78" s="13" t="s">
        <v>23</v>
      </c>
      <c r="F78" s="247">
        <v>193.3</v>
      </c>
      <c r="G78" s="13" t="s">
        <v>24</v>
      </c>
      <c r="H78" s="248">
        <v>202.4</v>
      </c>
      <c r="I78" s="13" t="s">
        <v>24</v>
      </c>
      <c r="J78" s="26">
        <v>1</v>
      </c>
      <c r="K78" s="26">
        <v>309</v>
      </c>
      <c r="L78" s="26"/>
      <c r="M78" s="26"/>
      <c r="N78" s="1">
        <v>3</v>
      </c>
      <c r="O78" s="1">
        <v>222</v>
      </c>
      <c r="P78" s="1">
        <v>246</v>
      </c>
      <c r="Q78" s="1">
        <v>361</v>
      </c>
      <c r="S78" s="27" t="e">
        <f>ROUND(#REF!,1)</f>
        <v>#REF!</v>
      </c>
    </row>
    <row r="79" spans="1:19" ht="15" x14ac:dyDescent="0.2">
      <c r="A79" s="22">
        <v>77</v>
      </c>
      <c r="B79" s="13" t="s">
        <v>102</v>
      </c>
      <c r="C79" s="13">
        <v>0.36499999999999999</v>
      </c>
      <c r="D79" s="249">
        <v>137.4</v>
      </c>
      <c r="E79" s="13" t="s">
        <v>23</v>
      </c>
      <c r="F79" s="250">
        <v>180</v>
      </c>
      <c r="G79" s="13" t="s">
        <v>24</v>
      </c>
      <c r="H79" s="251">
        <v>235.3</v>
      </c>
      <c r="I79" s="13" t="s">
        <v>19</v>
      </c>
      <c r="J79" s="26">
        <v>1</v>
      </c>
      <c r="K79" s="26">
        <v>283</v>
      </c>
      <c r="L79" s="26"/>
      <c r="M79" s="26"/>
      <c r="N79" s="1">
        <v>3</v>
      </c>
      <c r="O79" s="1">
        <v>224</v>
      </c>
      <c r="P79" s="1">
        <v>254</v>
      </c>
      <c r="Q79" s="1">
        <v>352</v>
      </c>
      <c r="S79" s="27" t="e">
        <f>ROUND(#REF!,1)</f>
        <v>#REF!</v>
      </c>
    </row>
    <row r="80" spans="1:19" ht="15" x14ac:dyDescent="0.2">
      <c r="A80" s="22">
        <v>78</v>
      </c>
      <c r="B80" s="42" t="s">
        <v>103</v>
      </c>
      <c r="C80" s="13">
        <v>0.34799999999999998</v>
      </c>
      <c r="D80" s="252">
        <v>138.80000000000001</v>
      </c>
      <c r="E80" s="13" t="s">
        <v>23</v>
      </c>
      <c r="F80" s="253">
        <v>183.6</v>
      </c>
      <c r="G80" s="13" t="s">
        <v>24</v>
      </c>
      <c r="H80" s="254">
        <v>132.19999999999999</v>
      </c>
      <c r="I80" s="13" t="s">
        <v>23</v>
      </c>
      <c r="J80" s="26">
        <v>1</v>
      </c>
      <c r="K80" s="26">
        <v>294</v>
      </c>
      <c r="L80" s="26"/>
      <c r="M80" s="26"/>
      <c r="N80" s="1">
        <v>3</v>
      </c>
      <c r="O80" s="1">
        <v>224</v>
      </c>
      <c r="P80" s="1">
        <v>259</v>
      </c>
      <c r="Q80" s="1">
        <v>352</v>
      </c>
      <c r="S80" s="27" t="e">
        <f>ROUND(#REF!,1)</f>
        <v>#REF!</v>
      </c>
    </row>
    <row r="81" spans="1:19" ht="15" x14ac:dyDescent="0.2">
      <c r="A81" s="22">
        <v>79</v>
      </c>
      <c r="B81" s="13" t="s">
        <v>104</v>
      </c>
      <c r="C81" s="13">
        <v>0.441</v>
      </c>
      <c r="D81" s="108">
        <v>137.30000000000001</v>
      </c>
      <c r="E81" s="13" t="s">
        <v>23</v>
      </c>
      <c r="F81" s="255">
        <v>176.9</v>
      </c>
      <c r="G81" s="13" t="s">
        <v>18</v>
      </c>
      <c r="H81" s="256">
        <v>212.7</v>
      </c>
      <c r="I81" s="13" t="s">
        <v>19</v>
      </c>
      <c r="J81" s="26">
        <v>1</v>
      </c>
      <c r="K81" s="26">
        <v>282</v>
      </c>
      <c r="L81" s="26"/>
      <c r="M81" s="26"/>
      <c r="N81" s="1">
        <v>3</v>
      </c>
      <c r="O81" s="1">
        <v>222</v>
      </c>
      <c r="P81" s="1">
        <v>256</v>
      </c>
      <c r="Q81" s="1">
        <v>351</v>
      </c>
      <c r="S81" s="27" t="e">
        <f>ROUND(#REF!,1)</f>
        <v>#REF!</v>
      </c>
    </row>
    <row r="82" spans="1:19" ht="15" x14ac:dyDescent="0.2">
      <c r="A82" s="22">
        <v>80</v>
      </c>
      <c r="B82" s="13" t="s">
        <v>105</v>
      </c>
      <c r="C82" s="13">
        <v>0.34699999999999998</v>
      </c>
      <c r="D82" s="257">
        <v>138.5</v>
      </c>
      <c r="E82" s="13" t="s">
        <v>23</v>
      </c>
      <c r="F82" s="258">
        <v>165.4</v>
      </c>
      <c r="G82" s="13" t="s">
        <v>18</v>
      </c>
      <c r="H82" s="259">
        <v>207.7</v>
      </c>
      <c r="I82" s="13" t="s">
        <v>24</v>
      </c>
      <c r="J82" s="26">
        <v>1</v>
      </c>
      <c r="K82" s="26">
        <v>292</v>
      </c>
      <c r="L82" s="26"/>
      <c r="M82" s="26"/>
      <c r="N82" s="1">
        <v>2</v>
      </c>
      <c r="O82" s="1">
        <v>223</v>
      </c>
      <c r="P82" s="1">
        <v>351</v>
      </c>
      <c r="Q82" s="1"/>
      <c r="S82" s="27" t="e">
        <f>ROUND(#REF!,1)</f>
        <v>#REF!</v>
      </c>
    </row>
    <row r="83" spans="1:19" ht="15" x14ac:dyDescent="0.2">
      <c r="A83" s="22">
        <v>81</v>
      </c>
      <c r="B83" s="42" t="s">
        <v>106</v>
      </c>
      <c r="C83" s="13">
        <v>0.58899999999999997</v>
      </c>
      <c r="D83" s="260">
        <v>135.5</v>
      </c>
      <c r="E83" s="13" t="s">
        <v>23</v>
      </c>
      <c r="F83" s="261">
        <v>174.5</v>
      </c>
      <c r="G83" s="13" t="s">
        <v>18</v>
      </c>
      <c r="H83" s="262">
        <v>343.2</v>
      </c>
      <c r="I83" s="13" t="s">
        <v>107</v>
      </c>
      <c r="J83" s="26">
        <v>1</v>
      </c>
      <c r="K83" s="26">
        <v>260</v>
      </c>
      <c r="L83" s="26"/>
      <c r="M83" s="26"/>
      <c r="N83" s="1">
        <v>2</v>
      </c>
      <c r="O83" s="1">
        <v>239</v>
      </c>
      <c r="P83" s="1">
        <v>336</v>
      </c>
      <c r="Q83" s="1"/>
      <c r="S83" s="27" t="e">
        <f>ROUND(#REF!,1)</f>
        <v>#REF!</v>
      </c>
    </row>
    <row r="84" spans="1:19" ht="15" x14ac:dyDescent="0.2">
      <c r="A84" s="22">
        <v>82</v>
      </c>
      <c r="B84" s="13" t="s">
        <v>108</v>
      </c>
      <c r="C84" s="13">
        <v>0.47099999999999997</v>
      </c>
      <c r="D84" s="263">
        <v>138.1</v>
      </c>
      <c r="E84" s="13" t="s">
        <v>23</v>
      </c>
      <c r="F84" s="264">
        <v>178.8</v>
      </c>
      <c r="G84" s="13" t="s">
        <v>18</v>
      </c>
      <c r="H84" s="265">
        <v>180</v>
      </c>
      <c r="I84" s="13" t="s">
        <v>24</v>
      </c>
      <c r="J84" s="26">
        <v>1</v>
      </c>
      <c r="K84" s="26">
        <v>277</v>
      </c>
      <c r="L84" s="26"/>
      <c r="M84" s="26"/>
      <c r="N84" s="1">
        <v>3</v>
      </c>
      <c r="O84" s="1">
        <v>222</v>
      </c>
      <c r="P84" s="1">
        <v>252</v>
      </c>
      <c r="Q84" s="1">
        <v>330</v>
      </c>
      <c r="S84" s="27" t="e">
        <f>ROUND(#REF!,1)</f>
        <v>#REF!</v>
      </c>
    </row>
    <row r="85" spans="1:19" ht="15" x14ac:dyDescent="0.2">
      <c r="A85" s="22">
        <v>83</v>
      </c>
      <c r="B85" s="42" t="s">
        <v>109</v>
      </c>
      <c r="C85" s="13">
        <v>0.64</v>
      </c>
      <c r="D85" s="266">
        <v>138.4</v>
      </c>
      <c r="E85" s="13" t="s">
        <v>23</v>
      </c>
      <c r="F85" s="267">
        <v>185.5</v>
      </c>
      <c r="G85" s="13" t="s">
        <v>24</v>
      </c>
      <c r="H85" s="181">
        <v>226.1</v>
      </c>
      <c r="I85" s="13" t="s">
        <v>19</v>
      </c>
      <c r="J85" s="26">
        <v>1</v>
      </c>
      <c r="K85" s="26">
        <v>261</v>
      </c>
      <c r="L85" s="26"/>
      <c r="M85" s="26"/>
      <c r="N85" s="1">
        <v>2</v>
      </c>
      <c r="O85" s="1">
        <v>233</v>
      </c>
      <c r="P85" s="1">
        <v>324</v>
      </c>
      <c r="Q85" s="1"/>
      <c r="S85" s="27" t="e">
        <f>ROUND(#REF!,1)</f>
        <v>#REF!</v>
      </c>
    </row>
    <row r="86" spans="1:19" ht="15" x14ac:dyDescent="0.2">
      <c r="A86" s="22">
        <v>84</v>
      </c>
      <c r="B86" s="13" t="s">
        <v>110</v>
      </c>
      <c r="C86" s="13">
        <v>0.46600000000000003</v>
      </c>
      <c r="D86" s="268">
        <v>139.19999999999999</v>
      </c>
      <c r="E86" s="13" t="s">
        <v>23</v>
      </c>
      <c r="F86" s="269">
        <v>120</v>
      </c>
      <c r="G86" s="13" t="s">
        <v>23</v>
      </c>
      <c r="H86" s="270">
        <v>171.1</v>
      </c>
      <c r="I86" s="13" t="s">
        <v>18</v>
      </c>
      <c r="J86" s="26">
        <v>1</v>
      </c>
      <c r="K86" s="26">
        <v>278</v>
      </c>
      <c r="L86" s="26"/>
      <c r="M86" s="26"/>
      <c r="N86" s="1">
        <v>3</v>
      </c>
      <c r="O86" s="1">
        <v>223</v>
      </c>
      <c r="P86" s="1">
        <v>253</v>
      </c>
      <c r="Q86" s="1">
        <v>330</v>
      </c>
      <c r="S86" s="27" t="e">
        <f>ROUND(#REF!,1)</f>
        <v>#REF!</v>
      </c>
    </row>
    <row r="87" spans="1:19" ht="15" x14ac:dyDescent="0.2">
      <c r="A87" s="22">
        <v>85</v>
      </c>
      <c r="B87" s="13" t="s">
        <v>111</v>
      </c>
      <c r="C87" s="13">
        <v>0.53600000000000003</v>
      </c>
      <c r="D87" s="271">
        <v>138</v>
      </c>
      <c r="E87" s="13" t="s">
        <v>23</v>
      </c>
      <c r="F87" s="272">
        <v>178.7</v>
      </c>
      <c r="G87" s="13" t="s">
        <v>18</v>
      </c>
      <c r="H87" s="273">
        <v>192.2</v>
      </c>
      <c r="I87" s="13" t="s">
        <v>24</v>
      </c>
      <c r="J87" s="26">
        <v>1</v>
      </c>
      <c r="K87" s="26">
        <v>276</v>
      </c>
      <c r="L87" s="26"/>
      <c r="M87" s="26"/>
      <c r="N87" s="1">
        <v>3</v>
      </c>
      <c r="O87" s="1">
        <v>222</v>
      </c>
      <c r="P87" s="1">
        <v>251</v>
      </c>
      <c r="Q87" s="1">
        <v>336</v>
      </c>
      <c r="S87" s="27" t="e">
        <f>ROUND(#REF!,1)</f>
        <v>#REF!</v>
      </c>
    </row>
    <row r="88" spans="1:19" ht="15" x14ac:dyDescent="0.2">
      <c r="A88" s="22">
        <v>86</v>
      </c>
      <c r="B88" s="13" t="s">
        <v>112</v>
      </c>
      <c r="C88" s="13">
        <v>0.58599999999999997</v>
      </c>
      <c r="D88" s="274">
        <v>138.6</v>
      </c>
      <c r="E88" s="13" t="s">
        <v>23</v>
      </c>
      <c r="F88" s="275">
        <v>177.8</v>
      </c>
      <c r="G88" s="13" t="s">
        <v>18</v>
      </c>
      <c r="H88" s="276">
        <v>230.2</v>
      </c>
      <c r="I88" s="13" t="s">
        <v>19</v>
      </c>
      <c r="J88" s="26">
        <v>1</v>
      </c>
      <c r="K88" s="26">
        <v>260</v>
      </c>
      <c r="L88" s="26"/>
      <c r="M88" s="26"/>
      <c r="N88" s="1">
        <v>2</v>
      </c>
      <c r="O88" s="1">
        <v>230</v>
      </c>
      <c r="P88" s="1">
        <v>327</v>
      </c>
      <c r="Q88" s="1"/>
      <c r="S88" s="27" t="e">
        <f>ROUND(#REF!,1)</f>
        <v>#REF!</v>
      </c>
    </row>
    <row r="89" spans="1:19" ht="15" x14ac:dyDescent="0.2">
      <c r="A89" s="22">
        <v>87</v>
      </c>
      <c r="B89" s="13" t="s">
        <v>113</v>
      </c>
      <c r="C89" s="13">
        <v>0.48299999999999998</v>
      </c>
      <c r="D89" s="277">
        <v>140.69999999999999</v>
      </c>
      <c r="E89" s="13" t="s">
        <v>23</v>
      </c>
      <c r="F89" s="278">
        <v>187.7</v>
      </c>
      <c r="G89" s="13" t="s">
        <v>24</v>
      </c>
      <c r="H89" s="279">
        <v>189.8</v>
      </c>
      <c r="I89" s="13" t="s">
        <v>24</v>
      </c>
      <c r="J89" s="26">
        <v>1</v>
      </c>
      <c r="K89" s="26">
        <v>278</v>
      </c>
      <c r="L89" s="26"/>
      <c r="M89" s="26"/>
      <c r="N89" s="1">
        <v>3</v>
      </c>
      <c r="O89" s="1">
        <v>221</v>
      </c>
      <c r="P89" s="1">
        <v>248</v>
      </c>
      <c r="Q89" s="1">
        <v>341</v>
      </c>
      <c r="S89" s="27" t="e">
        <f>ROUND(#REF!,1)</f>
        <v>#REF!</v>
      </c>
    </row>
    <row r="90" spans="1:19" ht="15" x14ac:dyDescent="0.2">
      <c r="A90" s="22">
        <v>88</v>
      </c>
      <c r="B90" s="13" t="s">
        <v>114</v>
      </c>
      <c r="C90" s="13">
        <v>0.63100000000000001</v>
      </c>
      <c r="D90" s="280">
        <v>121.7</v>
      </c>
      <c r="E90" s="13" t="s">
        <v>23</v>
      </c>
      <c r="F90" s="281">
        <v>189.2</v>
      </c>
      <c r="G90" s="13" t="s">
        <v>24</v>
      </c>
      <c r="H90" s="282">
        <v>191.1</v>
      </c>
      <c r="I90" s="13" t="s">
        <v>24</v>
      </c>
      <c r="J90" s="26">
        <v>1</v>
      </c>
      <c r="K90" s="26">
        <v>266</v>
      </c>
      <c r="L90" s="26"/>
      <c r="M90" s="26"/>
      <c r="N90" s="1">
        <v>2</v>
      </c>
      <c r="O90" s="1">
        <v>224</v>
      </c>
      <c r="P90" s="1">
        <v>336</v>
      </c>
      <c r="Q90" s="1"/>
      <c r="S90" s="27" t="e">
        <f>ROUND(#REF!,1)</f>
        <v>#REF!</v>
      </c>
    </row>
    <row r="91" spans="1:19" ht="15" x14ac:dyDescent="0.2">
      <c r="A91" s="22">
        <v>89</v>
      </c>
      <c r="B91" s="13" t="s">
        <v>115</v>
      </c>
      <c r="C91" s="13">
        <v>0.58299999999999996</v>
      </c>
      <c r="D91" s="283">
        <v>134.4</v>
      </c>
      <c r="E91" s="13" t="s">
        <v>23</v>
      </c>
      <c r="F91" s="284">
        <v>171.4</v>
      </c>
      <c r="G91" s="13" t="s">
        <v>18</v>
      </c>
      <c r="H91" s="285">
        <v>234.8</v>
      </c>
      <c r="I91" s="13" t="s">
        <v>19</v>
      </c>
      <c r="J91" s="26">
        <v>1</v>
      </c>
      <c r="K91" s="26">
        <v>288</v>
      </c>
      <c r="L91" s="26"/>
      <c r="M91" s="26"/>
      <c r="N91" s="1">
        <v>3</v>
      </c>
      <c r="O91" s="1">
        <v>223</v>
      </c>
      <c r="P91" s="1">
        <v>252</v>
      </c>
      <c r="Q91" s="1">
        <v>313</v>
      </c>
      <c r="S91" s="27" t="e">
        <f>ROUND(#REF!,1)</f>
        <v>#REF!</v>
      </c>
    </row>
    <row r="92" spans="1:19" ht="15" x14ac:dyDescent="0.2">
      <c r="A92" s="22">
        <v>90</v>
      </c>
      <c r="B92" s="13" t="s">
        <v>116</v>
      </c>
      <c r="C92" s="13">
        <v>0.54600000000000004</v>
      </c>
      <c r="D92" s="286">
        <v>136.6</v>
      </c>
      <c r="E92" s="13" t="s">
        <v>23</v>
      </c>
      <c r="F92" s="287">
        <v>180</v>
      </c>
      <c r="G92" s="13" t="s">
        <v>24</v>
      </c>
      <c r="H92" s="288">
        <v>160.9</v>
      </c>
      <c r="I92" s="13" t="s">
        <v>18</v>
      </c>
      <c r="J92" s="26">
        <v>1</v>
      </c>
      <c r="K92" s="26">
        <v>283</v>
      </c>
      <c r="L92" s="26"/>
      <c r="M92" s="26"/>
      <c r="N92" s="1">
        <v>2</v>
      </c>
      <c r="O92" s="1">
        <v>223</v>
      </c>
      <c r="P92" s="1">
        <v>341</v>
      </c>
      <c r="Q92" s="1"/>
      <c r="S92" s="27" t="e">
        <f>ROUND(#REF!,1)</f>
        <v>#REF!</v>
      </c>
    </row>
    <row r="93" spans="1:19" ht="15" x14ac:dyDescent="0.2">
      <c r="A93" s="22">
        <v>91</v>
      </c>
      <c r="B93" s="13" t="s">
        <v>117</v>
      </c>
      <c r="C93" s="13">
        <v>0.67600000000000005</v>
      </c>
      <c r="D93" s="289">
        <v>138.1</v>
      </c>
      <c r="E93" s="13" t="s">
        <v>23</v>
      </c>
      <c r="F93" s="290">
        <v>179</v>
      </c>
      <c r="G93" s="13" t="s">
        <v>18</v>
      </c>
      <c r="H93" s="279">
        <v>189.8</v>
      </c>
      <c r="I93" s="13" t="s">
        <v>24</v>
      </c>
      <c r="J93" s="26">
        <v>1</v>
      </c>
      <c r="K93" s="26">
        <v>279</v>
      </c>
      <c r="L93" s="26"/>
      <c r="M93" s="26"/>
      <c r="N93" s="1">
        <v>2</v>
      </c>
      <c r="O93" s="1">
        <v>247</v>
      </c>
      <c r="P93" s="1">
        <v>353</v>
      </c>
      <c r="Q93" s="1"/>
      <c r="S93" s="27" t="e">
        <f>ROUND(#REF!,1)</f>
        <v>#REF!</v>
      </c>
    </row>
    <row r="94" spans="1:19" ht="15" x14ac:dyDescent="0.2">
      <c r="A94" s="22">
        <v>92</v>
      </c>
      <c r="B94" s="13" t="s">
        <v>118</v>
      </c>
      <c r="C94" s="13">
        <v>0.69299999999999995</v>
      </c>
      <c r="D94" s="291">
        <v>140</v>
      </c>
      <c r="E94" s="13" t="s">
        <v>23</v>
      </c>
      <c r="F94" s="136">
        <v>120</v>
      </c>
      <c r="G94" s="13" t="s">
        <v>23</v>
      </c>
      <c r="H94" s="292">
        <v>130.9</v>
      </c>
      <c r="I94" s="13" t="s">
        <v>23</v>
      </c>
      <c r="J94" s="26">
        <v>1</v>
      </c>
      <c r="K94" s="26">
        <v>278</v>
      </c>
      <c r="L94" s="26"/>
      <c r="M94" s="26"/>
      <c r="N94" s="1">
        <v>2</v>
      </c>
      <c r="O94" s="1">
        <v>244</v>
      </c>
      <c r="P94" s="1">
        <v>347</v>
      </c>
      <c r="Q94" s="1"/>
      <c r="S94" s="27" t="e">
        <f>ROUND(#REF!,1)</f>
        <v>#REF!</v>
      </c>
    </row>
    <row r="95" spans="1:19" ht="15" x14ac:dyDescent="0.2">
      <c r="A95" s="22">
        <v>93</v>
      </c>
      <c r="B95" s="13" t="s">
        <v>119</v>
      </c>
      <c r="C95" s="13">
        <v>0.29499999999999998</v>
      </c>
      <c r="D95" s="293">
        <v>121.3</v>
      </c>
      <c r="E95" s="13" t="s">
        <v>23</v>
      </c>
      <c r="F95" s="294">
        <v>170.7</v>
      </c>
      <c r="G95" s="13" t="s">
        <v>18</v>
      </c>
      <c r="H95" s="295">
        <v>183.1</v>
      </c>
      <c r="I95" s="13" t="s">
        <v>24</v>
      </c>
      <c r="J95" s="26">
        <v>1</v>
      </c>
      <c r="K95" s="26">
        <v>247</v>
      </c>
      <c r="L95" s="26"/>
      <c r="M95" s="26"/>
      <c r="N95" s="1">
        <v>2</v>
      </c>
      <c r="O95" s="1">
        <v>221</v>
      </c>
      <c r="P95" s="1">
        <v>352</v>
      </c>
      <c r="Q95" s="1"/>
      <c r="S95" s="27" t="e">
        <f>ROUND(#REF!,1)</f>
        <v>#REF!</v>
      </c>
    </row>
    <row r="96" spans="1:19" ht="15" x14ac:dyDescent="0.2">
      <c r="A96" s="22">
        <v>94</v>
      </c>
      <c r="B96" s="42" t="s">
        <v>120</v>
      </c>
      <c r="C96" s="13">
        <v>0.44500000000000001</v>
      </c>
      <c r="D96" s="296">
        <v>136.6</v>
      </c>
      <c r="E96" s="13" t="s">
        <v>23</v>
      </c>
      <c r="F96" s="297">
        <v>185.7</v>
      </c>
      <c r="G96" s="13" t="s">
        <v>24</v>
      </c>
      <c r="H96" s="298">
        <v>51.1</v>
      </c>
      <c r="I96" s="13" t="s">
        <v>31</v>
      </c>
      <c r="J96" s="26">
        <v>1</v>
      </c>
      <c r="K96" s="26">
        <v>270</v>
      </c>
      <c r="L96" s="26"/>
      <c r="M96" s="26"/>
      <c r="N96" s="1">
        <v>2</v>
      </c>
      <c r="O96" s="1">
        <v>224</v>
      </c>
      <c r="P96" s="1">
        <v>350</v>
      </c>
      <c r="Q96" s="1"/>
      <c r="S96" s="27" t="e">
        <f>ROUND(#REF!,1)</f>
        <v>#REF!</v>
      </c>
    </row>
    <row r="97" spans="1:19" ht="15" x14ac:dyDescent="0.2">
      <c r="A97" s="22">
        <v>95</v>
      </c>
      <c r="B97" s="42" t="s">
        <v>121</v>
      </c>
      <c r="C97" s="13">
        <v>0.55400000000000005</v>
      </c>
      <c r="D97" s="299">
        <v>137.4</v>
      </c>
      <c r="E97" s="13" t="s">
        <v>23</v>
      </c>
      <c r="F97" s="300">
        <v>180.8</v>
      </c>
      <c r="G97" s="13" t="s">
        <v>24</v>
      </c>
      <c r="H97" s="301">
        <v>75.3</v>
      </c>
      <c r="I97" s="13" t="s">
        <v>25</v>
      </c>
      <c r="J97" s="26">
        <v>1</v>
      </c>
      <c r="K97" s="26">
        <v>277</v>
      </c>
      <c r="L97" s="26"/>
      <c r="M97" s="26"/>
      <c r="N97" s="1">
        <v>3</v>
      </c>
      <c r="O97" s="1">
        <v>226</v>
      </c>
      <c r="P97" s="1">
        <v>240</v>
      </c>
      <c r="Q97" s="1">
        <v>336</v>
      </c>
      <c r="S97" s="27" t="e">
        <f>ROUND(#REF!,1)</f>
        <v>#REF!</v>
      </c>
    </row>
    <row r="98" spans="1:19" ht="15" x14ac:dyDescent="0.2">
      <c r="A98" s="22">
        <v>96</v>
      </c>
      <c r="B98" s="13" t="s">
        <v>122</v>
      </c>
      <c r="C98" s="13">
        <v>0.67600000000000005</v>
      </c>
      <c r="D98" s="302">
        <v>133.9</v>
      </c>
      <c r="E98" s="13" t="s">
        <v>23</v>
      </c>
      <c r="F98" s="303">
        <v>188.2</v>
      </c>
      <c r="G98" s="13" t="s">
        <v>24</v>
      </c>
      <c r="H98" s="304">
        <v>193.9</v>
      </c>
      <c r="I98" s="13" t="s">
        <v>24</v>
      </c>
      <c r="J98" s="26">
        <v>1</v>
      </c>
      <c r="K98" s="26">
        <v>255</v>
      </c>
      <c r="L98" s="26"/>
      <c r="M98" s="26"/>
      <c r="N98" s="1">
        <v>2</v>
      </c>
      <c r="O98" s="1">
        <v>222</v>
      </c>
      <c r="P98" s="1">
        <v>347</v>
      </c>
      <c r="Q98" s="1"/>
      <c r="S98" s="27" t="e">
        <f>ROUND(#REF!,1)</f>
        <v>#REF!</v>
      </c>
    </row>
    <row r="99" spans="1:19" ht="15" x14ac:dyDescent="0.2">
      <c r="A99" s="22">
        <v>97</v>
      </c>
      <c r="B99" s="13" t="s">
        <v>123</v>
      </c>
      <c r="C99" s="13">
        <v>0.60499999999999998</v>
      </c>
      <c r="D99" s="305">
        <v>120</v>
      </c>
      <c r="E99" s="13" t="s">
        <v>23</v>
      </c>
      <c r="F99" s="306">
        <v>203.4</v>
      </c>
      <c r="G99" s="13" t="s">
        <v>24</v>
      </c>
      <c r="H99" s="307">
        <v>346.6</v>
      </c>
      <c r="I99" s="13" t="s">
        <v>107</v>
      </c>
      <c r="J99" s="26">
        <v>1</v>
      </c>
      <c r="K99" s="26">
        <v>286</v>
      </c>
      <c r="L99" s="26"/>
      <c r="M99" s="26"/>
      <c r="N99" s="1">
        <v>2</v>
      </c>
      <c r="O99" s="1">
        <v>224</v>
      </c>
      <c r="P99" s="1">
        <v>350</v>
      </c>
      <c r="Q99" s="1"/>
      <c r="S99" s="27" t="e">
        <f>ROUND(#REF!,1)</f>
        <v>#REF!</v>
      </c>
    </row>
    <row r="100" spans="1:19" ht="15" x14ac:dyDescent="0.2">
      <c r="A100" s="22">
        <v>98</v>
      </c>
      <c r="B100" s="42" t="s">
        <v>124</v>
      </c>
      <c r="C100" s="13">
        <v>0.45300000000000001</v>
      </c>
      <c r="D100" s="308">
        <v>134.9</v>
      </c>
      <c r="E100" s="13" t="s">
        <v>23</v>
      </c>
      <c r="F100" s="309">
        <v>231.9</v>
      </c>
      <c r="G100" s="13" t="s">
        <v>19</v>
      </c>
      <c r="H100" s="310">
        <v>232.9</v>
      </c>
      <c r="I100" s="13" t="s">
        <v>19</v>
      </c>
      <c r="J100" s="26">
        <v>2</v>
      </c>
      <c r="K100" s="26">
        <v>283</v>
      </c>
      <c r="L100" s="26">
        <v>314</v>
      </c>
      <c r="M100" s="26"/>
      <c r="N100" s="1">
        <v>3</v>
      </c>
      <c r="O100" s="1">
        <v>221</v>
      </c>
      <c r="P100" s="1">
        <v>250</v>
      </c>
      <c r="Q100" s="1">
        <v>342</v>
      </c>
      <c r="S100" s="27" t="e">
        <f>ROUND(#REF!,1)</f>
        <v>#REF!</v>
      </c>
    </row>
    <row r="101" spans="1:19" ht="15" x14ac:dyDescent="0.2">
      <c r="A101" s="22">
        <v>99</v>
      </c>
      <c r="B101" s="42" t="s">
        <v>125</v>
      </c>
      <c r="C101" s="13">
        <v>0.54800000000000004</v>
      </c>
      <c r="D101" s="311">
        <v>136.19999999999999</v>
      </c>
      <c r="E101" s="13" t="s">
        <v>23</v>
      </c>
      <c r="F101" s="312">
        <v>221.6</v>
      </c>
      <c r="G101" s="13" t="s">
        <v>19</v>
      </c>
      <c r="H101" s="313">
        <v>223.7</v>
      </c>
      <c r="I101" s="13" t="s">
        <v>19</v>
      </c>
      <c r="J101" s="26">
        <v>2</v>
      </c>
      <c r="K101" s="26">
        <v>284</v>
      </c>
      <c r="L101" s="26">
        <v>312</v>
      </c>
      <c r="M101" s="26"/>
      <c r="N101" s="1">
        <v>3</v>
      </c>
      <c r="O101" s="1">
        <v>221</v>
      </c>
      <c r="P101" s="1">
        <v>248</v>
      </c>
      <c r="Q101" s="1">
        <v>341</v>
      </c>
      <c r="S101" s="27" t="e">
        <f>ROUND(#REF!,1)</f>
        <v>#REF!</v>
      </c>
    </row>
    <row r="102" spans="1:19" ht="15" x14ac:dyDescent="0.2">
      <c r="A102" s="22">
        <v>100</v>
      </c>
      <c r="B102" s="13" t="s">
        <v>126</v>
      </c>
      <c r="C102" s="13">
        <v>0.67200000000000004</v>
      </c>
      <c r="D102" s="314">
        <v>132.6</v>
      </c>
      <c r="E102" s="13" t="s">
        <v>23</v>
      </c>
      <c r="F102" s="315">
        <v>151.9</v>
      </c>
      <c r="G102" s="13" t="s">
        <v>18</v>
      </c>
      <c r="H102" s="316">
        <v>180</v>
      </c>
      <c r="I102" s="13" t="s">
        <v>24</v>
      </c>
      <c r="J102" s="26">
        <v>2</v>
      </c>
      <c r="K102" s="26">
        <v>256</v>
      </c>
      <c r="L102" s="26">
        <v>330</v>
      </c>
      <c r="M102" s="26"/>
      <c r="N102" s="1">
        <v>2</v>
      </c>
      <c r="O102" s="1">
        <v>228</v>
      </c>
      <c r="P102" s="1">
        <v>340</v>
      </c>
      <c r="Q102" s="1"/>
      <c r="S102" s="27" t="e">
        <f>ROUND(#REF!,1)</f>
        <v>#REF!</v>
      </c>
    </row>
    <row r="103" spans="1:19" ht="15" x14ac:dyDescent="0.2">
      <c r="A103" s="22">
        <v>101</v>
      </c>
      <c r="B103" s="13" t="s">
        <v>127</v>
      </c>
      <c r="C103" s="13">
        <v>0.628</v>
      </c>
      <c r="D103" s="317">
        <v>139.1</v>
      </c>
      <c r="E103" s="13" t="s">
        <v>23</v>
      </c>
      <c r="F103" s="318">
        <v>240.8</v>
      </c>
      <c r="G103" s="13" t="s">
        <v>21</v>
      </c>
      <c r="H103" s="319">
        <v>203.9</v>
      </c>
      <c r="I103" s="13" t="s">
        <v>24</v>
      </c>
      <c r="J103" s="26">
        <v>2</v>
      </c>
      <c r="K103" s="26">
        <v>256</v>
      </c>
      <c r="L103" s="26">
        <v>330</v>
      </c>
      <c r="M103" s="26"/>
      <c r="N103" s="1">
        <v>2</v>
      </c>
      <c r="O103" s="1">
        <v>225</v>
      </c>
      <c r="P103" s="1">
        <v>340</v>
      </c>
      <c r="Q103" s="1"/>
      <c r="S103" s="27" t="e">
        <f>ROUND(#REF!,1)</f>
        <v>#REF!</v>
      </c>
    </row>
    <row r="104" spans="1:19" ht="15" x14ac:dyDescent="0.2">
      <c r="A104" s="22">
        <v>102</v>
      </c>
      <c r="B104" s="13" t="s">
        <v>128</v>
      </c>
      <c r="C104" s="13">
        <v>2.3E-2</v>
      </c>
      <c r="D104" s="320">
        <v>138.6</v>
      </c>
      <c r="E104" s="13" t="s">
        <v>23</v>
      </c>
      <c r="F104" s="321">
        <v>199.1</v>
      </c>
      <c r="G104" s="13" t="s">
        <v>24</v>
      </c>
      <c r="H104" s="322">
        <v>278.2</v>
      </c>
      <c r="I104" s="13" t="s">
        <v>129</v>
      </c>
      <c r="J104" s="26">
        <v>2</v>
      </c>
      <c r="K104" s="26">
        <v>262</v>
      </c>
      <c r="L104" s="26">
        <v>393</v>
      </c>
      <c r="M104" s="26"/>
      <c r="N104" s="1">
        <f t="shared" ref="N104" si="1">COUNTIF(O104:Q104, "&gt;=0")</f>
        <v>2</v>
      </c>
      <c r="O104" s="1">
        <v>222</v>
      </c>
      <c r="P104" s="1">
        <v>350</v>
      </c>
      <c r="Q104" s="1"/>
      <c r="S104" s="27" t="e">
        <f>ROUND(#REF!,1)</f>
        <v>#REF!</v>
      </c>
    </row>
    <row r="105" spans="1:19" ht="15" x14ac:dyDescent="0.2">
      <c r="A105" s="22">
        <v>103</v>
      </c>
      <c r="B105" s="13" t="s">
        <v>130</v>
      </c>
      <c r="C105" s="13">
        <v>0.435</v>
      </c>
      <c r="D105" s="323">
        <v>126.9</v>
      </c>
      <c r="E105" s="13" t="s">
        <v>23</v>
      </c>
      <c r="F105" s="324">
        <v>171.4</v>
      </c>
      <c r="G105" s="13" t="s">
        <v>18</v>
      </c>
      <c r="H105" s="325">
        <v>204.6</v>
      </c>
      <c r="I105" s="13" t="s">
        <v>24</v>
      </c>
      <c r="J105" s="26">
        <v>1</v>
      </c>
      <c r="K105" s="26">
        <v>268</v>
      </c>
      <c r="L105" s="26"/>
      <c r="M105" s="26"/>
      <c r="N105" s="1">
        <v>2</v>
      </c>
      <c r="O105" s="1">
        <v>221</v>
      </c>
      <c r="P105" s="1">
        <v>344</v>
      </c>
      <c r="Q105" s="1"/>
      <c r="S105" s="27" t="e">
        <f>ROUND(#REF!,1)</f>
        <v>#REF!</v>
      </c>
    </row>
    <row r="106" spans="1:19" ht="15" x14ac:dyDescent="0.2">
      <c r="A106" s="22">
        <v>104</v>
      </c>
      <c r="B106" s="13" t="s">
        <v>131</v>
      </c>
      <c r="C106" s="13">
        <v>0.69199999999999995</v>
      </c>
      <c r="D106" s="326">
        <v>120</v>
      </c>
      <c r="E106" s="13" t="s">
        <v>23</v>
      </c>
      <c r="F106" s="284">
        <v>171.4</v>
      </c>
      <c r="G106" s="13" t="s">
        <v>18</v>
      </c>
      <c r="H106" s="327">
        <v>196.1</v>
      </c>
      <c r="I106" s="13" t="s">
        <v>24</v>
      </c>
      <c r="J106" s="26">
        <v>1</v>
      </c>
      <c r="K106" s="26">
        <v>260</v>
      </c>
      <c r="L106" s="26"/>
      <c r="M106" s="26"/>
      <c r="N106" s="1">
        <v>2</v>
      </c>
      <c r="O106" s="1">
        <v>224</v>
      </c>
      <c r="P106" s="1">
        <v>363</v>
      </c>
      <c r="Q106" s="1"/>
      <c r="S106" s="27" t="e">
        <f>ROUND(#REF!,1)</f>
        <v>#REF!</v>
      </c>
    </row>
    <row r="107" spans="1:19" ht="15" x14ac:dyDescent="0.2">
      <c r="A107" s="22">
        <v>105</v>
      </c>
      <c r="B107" s="13" t="s">
        <v>132</v>
      </c>
      <c r="C107" s="13">
        <v>0.17100000000000001</v>
      </c>
      <c r="D107" s="328">
        <v>135.9</v>
      </c>
      <c r="E107" s="13" t="s">
        <v>23</v>
      </c>
      <c r="F107" s="329">
        <v>216.8</v>
      </c>
      <c r="G107" s="13" t="s">
        <v>19</v>
      </c>
      <c r="H107" s="330">
        <v>227.9</v>
      </c>
      <c r="I107" s="13" t="s">
        <v>19</v>
      </c>
      <c r="J107" s="26">
        <v>1</v>
      </c>
      <c r="K107" s="26">
        <v>277</v>
      </c>
      <c r="L107" s="26"/>
      <c r="M107" s="26"/>
      <c r="N107" s="1">
        <v>2</v>
      </c>
      <c r="O107" s="1">
        <v>221</v>
      </c>
      <c r="P107" s="1">
        <v>369</v>
      </c>
      <c r="Q107" s="1"/>
      <c r="S107" s="27" t="e">
        <f>ROUND(#REF!,1)</f>
        <v>#REF!</v>
      </c>
    </row>
    <row r="108" spans="1:19" ht="15" x14ac:dyDescent="0.2">
      <c r="A108" s="22">
        <v>106</v>
      </c>
      <c r="B108" s="13" t="s">
        <v>133</v>
      </c>
      <c r="C108" s="13">
        <v>0.217</v>
      </c>
      <c r="D108" s="331">
        <v>147.9</v>
      </c>
      <c r="E108" s="13" t="s">
        <v>23</v>
      </c>
      <c r="F108" s="332">
        <v>195.1</v>
      </c>
      <c r="G108" s="13" t="s">
        <v>24</v>
      </c>
      <c r="H108" s="333">
        <v>208.9</v>
      </c>
      <c r="I108" s="13" t="s">
        <v>24</v>
      </c>
      <c r="J108" s="26">
        <v>1</v>
      </c>
      <c r="K108" s="26">
        <v>329</v>
      </c>
      <c r="L108" s="26"/>
      <c r="M108" s="26"/>
      <c r="N108" s="1">
        <v>2</v>
      </c>
      <c r="O108" s="1">
        <v>227</v>
      </c>
      <c r="P108" s="1">
        <v>323</v>
      </c>
      <c r="Q108" s="1"/>
      <c r="S108" s="27" t="e">
        <f>ROUND(#REF!,1)</f>
        <v>#REF!</v>
      </c>
    </row>
    <row r="109" spans="1:19" ht="15" x14ac:dyDescent="0.2">
      <c r="A109" s="22">
        <v>107</v>
      </c>
      <c r="B109" s="13" t="s">
        <v>134</v>
      </c>
      <c r="C109" s="13">
        <v>0.32600000000000001</v>
      </c>
      <c r="D109" s="334">
        <v>152.5</v>
      </c>
      <c r="E109" s="13" t="s">
        <v>18</v>
      </c>
      <c r="F109" s="335">
        <v>208.6</v>
      </c>
      <c r="G109" s="13" t="s">
        <v>24</v>
      </c>
      <c r="H109" s="336">
        <v>220.9</v>
      </c>
      <c r="I109" s="13" t="s">
        <v>19</v>
      </c>
      <c r="J109" s="26">
        <v>2</v>
      </c>
      <c r="K109" s="26">
        <v>261</v>
      </c>
      <c r="L109" s="26">
        <v>357</v>
      </c>
      <c r="M109" s="26"/>
      <c r="N109" s="1">
        <v>2</v>
      </c>
      <c r="O109" s="1">
        <v>225</v>
      </c>
      <c r="P109" s="1">
        <v>355</v>
      </c>
      <c r="Q109" s="1"/>
      <c r="S109" s="27" t="e">
        <f>ROUND(#REF!,1)</f>
        <v>#REF!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8A2-94F6-46F2-AE9B-CF2847468E80}">
  <dimension ref="A2:BL291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" si="0">COUNTIF(K3:M3, "&gt;=0")</f>
        <v>1</v>
      </c>
      <c r="K3" s="2">
        <v>276</v>
      </c>
      <c r="L3" s="2"/>
      <c r="M3" s="1"/>
      <c r="N3" s="1">
        <f t="shared" ref="N3" si="1">COUNTIF(O3:P3, "&gt;=0")</f>
        <v>2</v>
      </c>
      <c r="O3" s="2">
        <v>225</v>
      </c>
      <c r="P3" s="2">
        <v>316</v>
      </c>
      <c r="Q3" s="2"/>
    </row>
    <row r="4" spans="1:64" x14ac:dyDescent="0.2">
      <c r="A4" s="2" t="s">
        <v>140</v>
      </c>
      <c r="B4" s="2">
        <v>-0.05</v>
      </c>
      <c r="C4" s="382">
        <f>C3-0.05</f>
        <v>0.38500000000000001</v>
      </c>
      <c r="D4" s="383">
        <f>D3+D8</f>
        <v>77.400000000000006</v>
      </c>
      <c r="E4" s="2"/>
      <c r="F4" s="383">
        <f>F3+F8</f>
        <v>120</v>
      </c>
      <c r="G4" s="2"/>
      <c r="H4" s="383">
        <f>H3+H8</f>
        <v>150.9</v>
      </c>
      <c r="I4" s="2"/>
      <c r="J4" s="2"/>
      <c r="K4" s="2">
        <f>K3*K8</f>
        <v>270.48</v>
      </c>
      <c r="L4" s="2">
        <f>L3*L8</f>
        <v>0</v>
      </c>
      <c r="M4" s="2">
        <f>M3*M8</f>
        <v>0</v>
      </c>
      <c r="N4" s="2"/>
      <c r="O4" s="2">
        <f>O3*O7</f>
        <v>220.5</v>
      </c>
      <c r="P4" s="2">
        <f>P3*P7</f>
        <v>309.68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0.48499999999999999</v>
      </c>
      <c r="D5" s="383">
        <f>D3+D7</f>
        <v>197.4</v>
      </c>
      <c r="E5" s="2"/>
      <c r="F5" s="383">
        <f>F3+F7</f>
        <v>240</v>
      </c>
      <c r="G5" s="2"/>
      <c r="H5" s="383">
        <f>H3+H7</f>
        <v>270.89999999999998</v>
      </c>
      <c r="I5" s="2"/>
      <c r="J5" s="2"/>
      <c r="K5" s="2">
        <f>K3*K7</f>
        <v>281.52</v>
      </c>
      <c r="L5" s="2">
        <f>L3*L7</f>
        <v>0</v>
      </c>
      <c r="M5" s="2">
        <f>M3*M7</f>
        <v>0</v>
      </c>
      <c r="N5" s="2"/>
      <c r="O5" s="2">
        <f>O3*O8</f>
        <v>229.5</v>
      </c>
      <c r="P5" s="2">
        <f>P3*P8</f>
        <v>322.32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58</v>
      </c>
      <c r="B11" s="2" t="str">
        <v>syringic acid, HBAD</v>
      </c>
      <c r="C11" s="2">
        <v>0.44400000000000001</v>
      </c>
      <c r="D11" s="384">
        <v>137.30000000000001</v>
      </c>
      <c r="E11" s="2" t="str">
        <v>G</v>
      </c>
      <c r="F11" s="384">
        <v>191.5</v>
      </c>
      <c r="G11" s="2" t="str">
        <v>CB</v>
      </c>
      <c r="H11" s="384">
        <v>215.2</v>
      </c>
      <c r="I11" s="2" t="str">
        <v>B</v>
      </c>
      <c r="J11" s="2">
        <v>1</v>
      </c>
      <c r="K11" s="2">
        <v>277</v>
      </c>
      <c r="L11" s="2">
        <v>0</v>
      </c>
      <c r="M11" s="2">
        <v>0</v>
      </c>
      <c r="N11" s="2">
        <v>2</v>
      </c>
      <c r="O11" s="2">
        <v>225</v>
      </c>
      <c r="P11" s="2">
        <v>313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58</v>
      </c>
      <c r="B15" s="2" t="str">
        <v>syringic acid, HBAD</v>
      </c>
      <c r="C15" s="2">
        <v>0.44400000000000001</v>
      </c>
      <c r="D15" s="384">
        <v>137.30000000000001</v>
      </c>
      <c r="E15" s="2" t="str">
        <v>G</v>
      </c>
      <c r="F15" s="384">
        <v>191.5</v>
      </c>
      <c r="G15" s="2" t="str">
        <v>CB</v>
      </c>
      <c r="H15" s="384">
        <v>215.2</v>
      </c>
      <c r="I15" s="2" t="str">
        <v>B</v>
      </c>
      <c r="J15" s="2">
        <v>1</v>
      </c>
      <c r="K15" s="2">
        <v>277</v>
      </c>
      <c r="L15" s="2">
        <v>0</v>
      </c>
      <c r="M15" s="2">
        <v>0</v>
      </c>
      <c r="N15" s="2">
        <v>2</v>
      </c>
      <c r="O15" s="2">
        <v>225</v>
      </c>
      <c r="P15" s="2">
        <v>313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58</v>
      </c>
      <c r="B19" s="2" t="str">
        <v>syringic acid, HBAD</v>
      </c>
      <c r="C19" s="2">
        <v>0.44400000000000001</v>
      </c>
      <c r="D19" s="384">
        <v>137.30000000000001</v>
      </c>
      <c r="E19" s="2" t="str">
        <v>G</v>
      </c>
      <c r="F19" s="384">
        <v>191.5</v>
      </c>
      <c r="G19" s="2" t="str">
        <v>CB</v>
      </c>
      <c r="H19" s="384">
        <v>215.2</v>
      </c>
      <c r="I19" s="2" t="str">
        <v>B</v>
      </c>
      <c r="J19" s="2">
        <v>1</v>
      </c>
      <c r="K19" s="2">
        <v>277</v>
      </c>
      <c r="L19" s="2">
        <v>0</v>
      </c>
      <c r="M19" s="2">
        <v>0</v>
      </c>
      <c r="N19" s="2">
        <v>2</v>
      </c>
      <c r="O19" s="2">
        <v>225</v>
      </c>
      <c r="P19" s="2">
        <v>313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58</v>
      </c>
      <c r="B23" s="2" t="str">
        <v>syringic acid, HBAD</v>
      </c>
      <c r="C23" s="2">
        <v>0.44400000000000001</v>
      </c>
      <c r="D23" s="384">
        <v>137.30000000000001</v>
      </c>
      <c r="E23" s="2" t="str">
        <v>G</v>
      </c>
      <c r="F23" s="384">
        <v>191.5</v>
      </c>
      <c r="G23" s="2" t="str">
        <v>CB</v>
      </c>
      <c r="H23" s="384">
        <v>215.2</v>
      </c>
      <c r="I23" s="2" t="str">
        <v>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225</v>
      </c>
      <c r="P23" s="2">
        <v>313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58</v>
      </c>
      <c r="B27" s="2" t="str">
        <v>syringic acid, HBAD</v>
      </c>
      <c r="C27" s="2">
        <v>0.44400000000000001</v>
      </c>
      <c r="D27" s="384">
        <v>137.30000000000001</v>
      </c>
      <c r="E27" s="2" t="str">
        <v>G</v>
      </c>
      <c r="F27" s="384">
        <v>191.5</v>
      </c>
      <c r="G27" s="2" t="str">
        <v>CB</v>
      </c>
      <c r="H27" s="384">
        <v>215.2</v>
      </c>
      <c r="I27" s="2" t="str">
        <v>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225</v>
      </c>
      <c r="P27" s="2">
        <v>313</v>
      </c>
      <c r="Q27" s="2">
        <v>0</v>
      </c>
      <c r="R27" s="1">
        <f>COUNTIF(A27:A29,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84</v>
      </c>
      <c r="B29" s="2" t="str">
        <v>DL-p-Phenyllactic Acid, HPLAD</v>
      </c>
      <c r="C29" s="2">
        <v>0.46600000000000003</v>
      </c>
      <c r="D29" s="384">
        <v>139.19999999999999</v>
      </c>
      <c r="E29" s="2" t="str">
        <v>G</v>
      </c>
      <c r="F29" s="384">
        <v>120</v>
      </c>
      <c r="G29" s="2" t="str">
        <v>G</v>
      </c>
      <c r="H29" s="384">
        <v>171.1</v>
      </c>
      <c r="I29" s="2" t="str">
        <v>T</v>
      </c>
      <c r="J29" s="2">
        <v>1</v>
      </c>
      <c r="K29" s="2">
        <v>278</v>
      </c>
      <c r="L29" s="2">
        <v>0</v>
      </c>
      <c r="M29" s="2">
        <v>0</v>
      </c>
      <c r="N29" s="2">
        <v>3</v>
      </c>
      <c r="O29" s="2">
        <v>223</v>
      </c>
      <c r="P29" s="2">
        <v>253</v>
      </c>
      <c r="Q29" s="2">
        <v>330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1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58</v>
      </c>
      <c r="B31" s="2" t="str">
        <v>syringic acid, HBAD</v>
      </c>
      <c r="C31" s="2">
        <v>0.44400000000000001</v>
      </c>
      <c r="D31" s="384">
        <v>137.30000000000001</v>
      </c>
      <c r="E31" s="2" t="str">
        <v>G</v>
      </c>
      <c r="F31" s="384">
        <v>191.5</v>
      </c>
      <c r="G31" s="2" t="str">
        <v>CB</v>
      </c>
      <c r="H31" s="384">
        <v>215.2</v>
      </c>
      <c r="I31" s="2" t="str">
        <v>B</v>
      </c>
      <c r="J31" s="2">
        <v>1</v>
      </c>
      <c r="K31" s="2">
        <v>277</v>
      </c>
      <c r="L31" s="2">
        <v>0</v>
      </c>
      <c r="M31" s="2">
        <v>0</v>
      </c>
      <c r="N31" s="2">
        <v>2</v>
      </c>
      <c r="O31" s="2">
        <v>225</v>
      </c>
      <c r="P31" s="2">
        <v>313</v>
      </c>
      <c r="Q31" s="2">
        <v>0</v>
      </c>
      <c r="R31" s="1">
        <f>COUNTIF(A31:A33, "&lt;&gt;")</f>
        <v>3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82</v>
      </c>
      <c r="B32" s="2" t="str">
        <v>p-Hydroxyphenylacetic acid, HPAAD</v>
      </c>
      <c r="C32" s="2">
        <v>0.47099999999999997</v>
      </c>
      <c r="D32" s="384">
        <v>138.1</v>
      </c>
      <c r="E32" s="2" t="str">
        <v>G</v>
      </c>
      <c r="F32" s="384">
        <v>178.8</v>
      </c>
      <c r="G32" s="2" t="str">
        <v>T</v>
      </c>
      <c r="H32" s="384">
        <v>180</v>
      </c>
      <c r="I32" s="2" t="str">
        <v>CB</v>
      </c>
      <c r="J32" s="2">
        <v>1</v>
      </c>
      <c r="K32" s="2">
        <v>277</v>
      </c>
      <c r="L32" s="2">
        <v>0</v>
      </c>
      <c r="M32" s="2">
        <v>0</v>
      </c>
      <c r="N32" s="2">
        <v>3</v>
      </c>
      <c r="O32" s="2">
        <v>222</v>
      </c>
      <c r="P32" s="2">
        <v>252</v>
      </c>
      <c r="Q32" s="2">
        <v>330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84</v>
      </c>
      <c r="B33" s="2" t="str">
        <v>DL-p-Phenyllactic Acid, HPLAD</v>
      </c>
      <c r="C33" s="2">
        <v>0.46600000000000003</v>
      </c>
      <c r="D33" s="384">
        <v>139.19999999999999</v>
      </c>
      <c r="E33" s="2" t="str">
        <v>G</v>
      </c>
      <c r="F33" s="384">
        <v>120</v>
      </c>
      <c r="G33" s="2" t="str">
        <v>G</v>
      </c>
      <c r="H33" s="384">
        <v>171.1</v>
      </c>
      <c r="I33" s="2" t="str">
        <v>T</v>
      </c>
      <c r="J33" s="2">
        <v>1</v>
      </c>
      <c r="K33" s="2">
        <v>278</v>
      </c>
      <c r="L33" s="2">
        <v>0</v>
      </c>
      <c r="M33" s="2">
        <v>0</v>
      </c>
      <c r="N33" s="2">
        <v>3</v>
      </c>
      <c r="O33" s="2">
        <v>223</v>
      </c>
      <c r="P33" s="2">
        <v>253</v>
      </c>
      <c r="Q33" s="2">
        <v>330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1">
        <v>87</v>
      </c>
      <c r="B34" s="2" t="str">
        <v>Phloretic acid, HPPAD</v>
      </c>
      <c r="C34" s="2">
        <v>0.48299999999999998</v>
      </c>
      <c r="D34" s="384">
        <v>140.69999999999999</v>
      </c>
      <c r="E34" s="2" t="str">
        <v>G</v>
      </c>
      <c r="F34" s="384">
        <v>187.7</v>
      </c>
      <c r="G34" s="2" t="str">
        <v>CB</v>
      </c>
      <c r="H34" s="384">
        <v>189.8</v>
      </c>
      <c r="I34" s="2" t="str">
        <v>CB</v>
      </c>
      <c r="J34" s="2">
        <v>1</v>
      </c>
      <c r="K34" s="2">
        <v>278</v>
      </c>
      <c r="L34" s="2">
        <v>0</v>
      </c>
      <c r="M34" s="2">
        <v>0</v>
      </c>
      <c r="N34" s="2">
        <v>3</v>
      </c>
      <c r="O34" s="2">
        <v>221</v>
      </c>
      <c r="P34" s="2">
        <v>248</v>
      </c>
      <c r="Q34" s="2">
        <v>341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58</v>
      </c>
      <c r="B35" s="2" t="str">
        <v>syringic acid, HBAD</v>
      </c>
      <c r="C35" s="2">
        <v>0.44400000000000001</v>
      </c>
      <c r="D35" s="384">
        <v>137.30000000000001</v>
      </c>
      <c r="E35" s="2" t="str">
        <v>G</v>
      </c>
      <c r="F35" s="384">
        <v>191.5</v>
      </c>
      <c r="G35" s="2" t="str">
        <v>CB</v>
      </c>
      <c r="H35" s="384">
        <v>215.2</v>
      </c>
      <c r="I35" s="2" t="str">
        <v>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225</v>
      </c>
      <c r="P35" s="2">
        <v>313</v>
      </c>
      <c r="Q35" s="2">
        <v>0</v>
      </c>
      <c r="R35" s="1">
        <f>COUNTIF(A35:A37, "&lt;&gt;")</f>
        <v>3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84</v>
      </c>
      <c r="B37" s="2" t="str">
        <v>DL-p-Phenyllactic Acid, HPLAD</v>
      </c>
      <c r="C37" s="2">
        <v>0.46600000000000003</v>
      </c>
      <c r="D37" s="384">
        <v>139.19999999999999</v>
      </c>
      <c r="E37" s="2" t="str">
        <v>G</v>
      </c>
      <c r="F37" s="384">
        <v>120</v>
      </c>
      <c r="G37" s="2" t="str">
        <v>G</v>
      </c>
      <c r="H37" s="384">
        <v>171.1</v>
      </c>
      <c r="I37" s="2" t="str">
        <v>T</v>
      </c>
      <c r="J37" s="2">
        <v>1</v>
      </c>
      <c r="K37" s="4">
        <v>278</v>
      </c>
      <c r="L37" s="4">
        <v>0</v>
      </c>
      <c r="M37" s="4">
        <v>0</v>
      </c>
      <c r="N37" s="2">
        <v>3</v>
      </c>
      <c r="O37" s="4">
        <v>223</v>
      </c>
      <c r="P37" s="4">
        <v>253</v>
      </c>
      <c r="Q37" s="4">
        <v>330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1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4">
        <v>278</v>
      </c>
      <c r="L38" s="4">
        <v>0</v>
      </c>
      <c r="M38" s="4">
        <v>0</v>
      </c>
      <c r="N38" s="2">
        <v>3</v>
      </c>
      <c r="O38" s="4">
        <v>221</v>
      </c>
      <c r="P38" s="4">
        <v>248</v>
      </c>
      <c r="Q38" s="4">
        <v>341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t="e" cm="1" vm="1">
        <f t="array" aca="1" ref="A39" ca="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#VALUE!</v>
      </c>
      <c r="B39" s="2"/>
      <c r="C39" s="2"/>
      <c r="D39" s="384"/>
      <c r="E39" s="2"/>
      <c r="F39" s="384"/>
      <c r="G39" s="2"/>
      <c r="H39" s="384"/>
      <c r="I39" s="2"/>
      <c r="J39" s="2"/>
      <c r="K39" s="384"/>
      <c r="L39" s="384"/>
      <c r="M39" s="384"/>
      <c r="N39" s="2"/>
      <c r="O39" s="384"/>
      <c r="P39" s="384"/>
      <c r="Q39" s="384"/>
      <c r="R39" s="1">
        <f ca="1">COUNTIF(A39:A44, "&lt;&gt;")</f>
        <v>1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384"/>
      <c r="L40" s="384"/>
      <c r="M40" s="384"/>
      <c r="N40" s="2"/>
      <c r="O40" s="384"/>
      <c r="P40" s="384"/>
      <c r="Q40" s="384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384"/>
      <c r="L41" s="384"/>
      <c r="M41" s="384"/>
      <c r="N41" s="2"/>
      <c r="O41" s="384"/>
      <c r="P41" s="384"/>
      <c r="Q41" s="38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384"/>
      <c r="L42" s="384"/>
      <c r="M42" s="384"/>
      <c r="N42" s="2"/>
      <c r="O42" s="384"/>
      <c r="P42" s="384"/>
      <c r="Q42" s="38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/>
      <c r="B43" s="2"/>
      <c r="C43" s="2"/>
      <c r="D43" s="384"/>
      <c r="E43" s="2"/>
      <c r="F43" s="384"/>
      <c r="G43" s="2"/>
      <c r="H43" s="384"/>
      <c r="I43" s="2"/>
      <c r="J43" s="2"/>
      <c r="K43" s="384"/>
      <c r="L43" s="384"/>
      <c r="M43" s="384"/>
      <c r="N43" s="2"/>
      <c r="O43" s="384"/>
      <c r="P43" s="384"/>
      <c r="Q43" s="38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</v>
      </c>
      <c r="B47" s="2" t="str">
        <v>5-Methoxyflavone, Flavone</v>
      </c>
      <c r="C47" s="2">
        <v>0.42199999999999999</v>
      </c>
      <c r="D47" s="384">
        <v>163.80000000000001</v>
      </c>
      <c r="E47" s="2" t="str">
        <v>T</v>
      </c>
      <c r="F47" s="384">
        <v>220.9</v>
      </c>
      <c r="G47" s="2" t="str">
        <v>B</v>
      </c>
      <c r="H47" s="384">
        <v>234.3</v>
      </c>
      <c r="I47" s="2" t="str">
        <v>B</v>
      </c>
      <c r="J47" s="2">
        <v>3</v>
      </c>
      <c r="K47" s="2">
        <v>268</v>
      </c>
      <c r="L47" s="2">
        <v>296</v>
      </c>
      <c r="M47" s="2">
        <v>331</v>
      </c>
      <c r="N47" s="2">
        <v>2</v>
      </c>
      <c r="O47" s="2">
        <v>225</v>
      </c>
      <c r="P47" s="2">
        <v>312</v>
      </c>
      <c r="Q47" s="2">
        <v>0</v>
      </c>
      <c r="R47" s="1">
        <f>COUNTIF(A47:A76, "&lt;&gt;")</f>
        <v>15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31</v>
      </c>
      <c r="B48" s="2" t="str">
        <v>daidzein, Isoflavone</v>
      </c>
      <c r="C48" s="2">
        <v>0.42199999999999999</v>
      </c>
      <c r="D48" s="384">
        <v>136.6</v>
      </c>
      <c r="E48" s="2" t="str">
        <v>G</v>
      </c>
      <c r="F48" s="384">
        <v>160.9</v>
      </c>
      <c r="G48" s="2" t="str">
        <v>T</v>
      </c>
      <c r="H48" s="384">
        <v>225.7</v>
      </c>
      <c r="I48" s="2" t="str">
        <v>B</v>
      </c>
      <c r="J48" s="2">
        <v>2</v>
      </c>
      <c r="K48" s="2">
        <v>250</v>
      </c>
      <c r="L48" s="2">
        <v>305</v>
      </c>
      <c r="M48" s="2">
        <v>0</v>
      </c>
      <c r="N48" s="2">
        <v>2</v>
      </c>
      <c r="O48" s="2">
        <v>222</v>
      </c>
      <c r="P48" s="2">
        <v>314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36</v>
      </c>
      <c r="B49" s="2" t="str">
        <v>2,3,4-THBA, HBAD</v>
      </c>
      <c r="C49" s="2">
        <v>0.437</v>
      </c>
      <c r="D49" s="384">
        <v>137.9</v>
      </c>
      <c r="E49" s="2" t="str">
        <v>G</v>
      </c>
      <c r="F49" s="384">
        <v>185.1</v>
      </c>
      <c r="G49" s="2" t="str">
        <v>CB</v>
      </c>
      <c r="H49" s="384">
        <v>216.2</v>
      </c>
      <c r="I49" s="2" t="str">
        <v>B</v>
      </c>
      <c r="J49" s="2">
        <v>1</v>
      </c>
      <c r="K49" s="2">
        <v>267</v>
      </c>
      <c r="L49" s="2">
        <v>0</v>
      </c>
      <c r="M49" s="2">
        <v>0</v>
      </c>
      <c r="N49" s="2">
        <v>2</v>
      </c>
      <c r="O49" s="2">
        <v>223</v>
      </c>
      <c r="P49" s="2">
        <v>339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39</v>
      </c>
      <c r="B50" s="2" t="str">
        <v>3,5-Dihydroxybenzoic acid, HBAD</v>
      </c>
      <c r="C50" s="2">
        <v>0.42799999999999999</v>
      </c>
      <c r="D50" s="384">
        <v>138.19999999999999</v>
      </c>
      <c r="E50" s="2" t="str">
        <v>G</v>
      </c>
      <c r="F50" s="384">
        <v>191.3</v>
      </c>
      <c r="G50" s="2" t="str">
        <v>CB</v>
      </c>
      <c r="H50" s="384">
        <v>216.8</v>
      </c>
      <c r="I50" s="2" t="str">
        <v>B</v>
      </c>
      <c r="J50" s="2">
        <v>2</v>
      </c>
      <c r="K50" s="2">
        <v>251</v>
      </c>
      <c r="L50" s="2">
        <v>308</v>
      </c>
      <c r="M50" s="2">
        <v>0</v>
      </c>
      <c r="N50" s="2">
        <v>2</v>
      </c>
      <c r="O50" s="2">
        <v>225</v>
      </c>
      <c r="P50" s="2">
        <v>313</v>
      </c>
      <c r="Q50" s="2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55</v>
      </c>
      <c r="B51" s="2" t="str">
        <v>protocatechuic acid, HBAD</v>
      </c>
      <c r="C51" s="2">
        <v>0.39800000000000002</v>
      </c>
      <c r="D51" s="384">
        <v>136.1</v>
      </c>
      <c r="E51" s="2" t="str">
        <v>G</v>
      </c>
      <c r="F51" s="384">
        <v>183</v>
      </c>
      <c r="G51" s="2" t="str">
        <v>CB</v>
      </c>
      <c r="H51" s="384">
        <v>245.9</v>
      </c>
      <c r="I51" s="2" t="str">
        <v>V</v>
      </c>
      <c r="J51" s="2">
        <v>2</v>
      </c>
      <c r="K51" s="2">
        <v>261</v>
      </c>
      <c r="L51" s="2">
        <v>295</v>
      </c>
      <c r="M51" s="2">
        <v>0</v>
      </c>
      <c r="N51" s="2">
        <v>2</v>
      </c>
      <c r="O51" s="2">
        <v>225</v>
      </c>
      <c r="P51" s="2">
        <v>312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58</v>
      </c>
      <c r="B52" s="2" t="str">
        <v>syringic acid, HBAD</v>
      </c>
      <c r="C52" s="2">
        <v>0.44400000000000001</v>
      </c>
      <c r="D52" s="384">
        <v>137.30000000000001</v>
      </c>
      <c r="E52" s="2" t="str">
        <v>G</v>
      </c>
      <c r="F52" s="384">
        <v>191.5</v>
      </c>
      <c r="G52" s="2" t="str">
        <v>CB</v>
      </c>
      <c r="H52" s="384">
        <v>215.2</v>
      </c>
      <c r="I52" s="2" t="str">
        <v>B</v>
      </c>
      <c r="J52" s="2">
        <v>1</v>
      </c>
      <c r="K52" s="2">
        <v>277</v>
      </c>
      <c r="L52" s="2">
        <v>0</v>
      </c>
      <c r="M52" s="2">
        <v>0</v>
      </c>
      <c r="N52" s="2">
        <v>2</v>
      </c>
      <c r="O52" s="2">
        <v>225</v>
      </c>
      <c r="P52" s="2">
        <v>313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61</v>
      </c>
      <c r="B53" s="2" t="str">
        <v>caffeic acid, HCAD</v>
      </c>
      <c r="C53" s="2">
        <v>0.42099999999999999</v>
      </c>
      <c r="D53" s="384">
        <v>139.30000000000001</v>
      </c>
      <c r="E53" s="2" t="str">
        <v>G</v>
      </c>
      <c r="F53" s="384">
        <v>211.1</v>
      </c>
      <c r="G53" s="2" t="str">
        <v>B</v>
      </c>
      <c r="H53" s="384">
        <v>196.5</v>
      </c>
      <c r="I53" s="2" t="str">
        <v>CB</v>
      </c>
      <c r="J53" s="2">
        <v>1</v>
      </c>
      <c r="K53" s="2">
        <v>321</v>
      </c>
      <c r="L53" s="2">
        <v>0</v>
      </c>
      <c r="M53" s="2">
        <v>0</v>
      </c>
      <c r="N53" s="2">
        <v>2</v>
      </c>
      <c r="O53" s="2">
        <v>224</v>
      </c>
      <c r="P53" s="2">
        <v>344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66</v>
      </c>
      <c r="B54" s="2" t="str">
        <v>isoferulic acid, HCAD</v>
      </c>
      <c r="C54" s="2">
        <v>0.45900000000000002</v>
      </c>
      <c r="D54" s="384">
        <v>140.4</v>
      </c>
      <c r="E54" s="2" t="str">
        <v>G</v>
      </c>
      <c r="F54" s="384">
        <v>227.4</v>
      </c>
      <c r="G54" s="2" t="str">
        <v>B</v>
      </c>
      <c r="H54" s="384">
        <v>215.8</v>
      </c>
      <c r="I54" s="2" t="str">
        <v>B</v>
      </c>
      <c r="J54" s="2">
        <v>1</v>
      </c>
      <c r="K54" s="2">
        <v>320</v>
      </c>
      <c r="L54" s="2">
        <v>0</v>
      </c>
      <c r="M54" s="2">
        <v>0</v>
      </c>
      <c r="N54" s="2">
        <v>2</v>
      </c>
      <c r="O54" s="2">
        <v>224</v>
      </c>
      <c r="P54" s="2">
        <v>344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74</v>
      </c>
      <c r="B55" s="2" t="str">
        <v>sinapic acid, HCAD</v>
      </c>
      <c r="C55" s="2">
        <v>0.439</v>
      </c>
      <c r="D55" s="384">
        <v>138.69999999999999</v>
      </c>
      <c r="E55" s="2" t="str">
        <v>G</v>
      </c>
      <c r="F55" s="384">
        <v>224.1</v>
      </c>
      <c r="G55" s="2" t="str">
        <v>B</v>
      </c>
      <c r="H55" s="384">
        <v>198.1</v>
      </c>
      <c r="I55" s="2" t="str">
        <v>CB</v>
      </c>
      <c r="J55" s="2">
        <v>1</v>
      </c>
      <c r="K55" s="2">
        <v>328</v>
      </c>
      <c r="L55" s="2">
        <v>0</v>
      </c>
      <c r="M55" s="2">
        <v>0</v>
      </c>
      <c r="N55" s="2">
        <v>2</v>
      </c>
      <c r="O55" s="2">
        <v>222</v>
      </c>
      <c r="P55" s="2">
        <v>342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79</v>
      </c>
      <c r="B56" s="2" t="str">
        <v>Homovanillic Acid, HPAAD</v>
      </c>
      <c r="C56" s="2">
        <v>0.441</v>
      </c>
      <c r="D56" s="384">
        <v>137.30000000000001</v>
      </c>
      <c r="E56" s="2" t="str">
        <v>G</v>
      </c>
      <c r="F56" s="384">
        <v>176.9</v>
      </c>
      <c r="G56" s="2" t="str">
        <v>T</v>
      </c>
      <c r="H56" s="384">
        <v>212.7</v>
      </c>
      <c r="I56" s="2" t="str">
        <v>B</v>
      </c>
      <c r="J56" s="2">
        <v>1</v>
      </c>
      <c r="K56" s="2">
        <v>282</v>
      </c>
      <c r="L56" s="2">
        <v>0</v>
      </c>
      <c r="M56" s="2">
        <v>0</v>
      </c>
      <c r="N56" s="2">
        <v>3</v>
      </c>
      <c r="O56" s="2">
        <v>222</v>
      </c>
      <c r="P56" s="2">
        <v>256</v>
      </c>
      <c r="Q56" s="2">
        <v>351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82</v>
      </c>
      <c r="B57" s="2" t="str">
        <v>p-Hydroxyphenylacetic acid, HPAAD</v>
      </c>
      <c r="C57" s="2">
        <v>0.47099999999999997</v>
      </c>
      <c r="D57" s="384">
        <v>138.1</v>
      </c>
      <c r="E57" s="2" t="str">
        <v>G</v>
      </c>
      <c r="F57" s="384">
        <v>178.8</v>
      </c>
      <c r="G57" s="2" t="str">
        <v>T</v>
      </c>
      <c r="H57" s="384">
        <v>180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3</v>
      </c>
      <c r="O57" s="2">
        <v>222</v>
      </c>
      <c r="P57" s="2">
        <v>252</v>
      </c>
      <c r="Q57" s="2">
        <v>330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84</v>
      </c>
      <c r="B58" s="2" t="str">
        <v>DL-p-Phenyllactic Acid, HPLAD</v>
      </c>
      <c r="C58" s="2">
        <v>0.46600000000000003</v>
      </c>
      <c r="D58" s="384">
        <v>139.19999999999999</v>
      </c>
      <c r="E58" s="2" t="str">
        <v>G</v>
      </c>
      <c r="F58" s="384">
        <v>120</v>
      </c>
      <c r="G58" s="2" t="str">
        <v>G</v>
      </c>
      <c r="H58" s="384">
        <v>171.1</v>
      </c>
      <c r="I58" s="2" t="str">
        <v>T</v>
      </c>
      <c r="J58" s="2">
        <v>1</v>
      </c>
      <c r="K58" s="2">
        <v>278</v>
      </c>
      <c r="L58" s="2">
        <v>0</v>
      </c>
      <c r="M58" s="2">
        <v>0</v>
      </c>
      <c r="N58" s="2">
        <v>3</v>
      </c>
      <c r="O58" s="2">
        <v>223</v>
      </c>
      <c r="P58" s="2">
        <v>253</v>
      </c>
      <c r="Q58" s="2">
        <v>330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87</v>
      </c>
      <c r="B59" s="2" t="str">
        <v>Phloretic acid, HPPAD</v>
      </c>
      <c r="C59" s="2">
        <v>0.48299999999999998</v>
      </c>
      <c r="D59" s="384">
        <v>140.69999999999999</v>
      </c>
      <c r="E59" s="2" t="str">
        <v>G</v>
      </c>
      <c r="F59" s="384">
        <v>187.7</v>
      </c>
      <c r="G59" s="2" t="str">
        <v>CB</v>
      </c>
      <c r="H59" s="384">
        <v>189.8</v>
      </c>
      <c r="I59" s="2" t="str">
        <v>CB</v>
      </c>
      <c r="J59" s="2">
        <v>1</v>
      </c>
      <c r="K59" s="2">
        <v>278</v>
      </c>
      <c r="L59" s="2">
        <v>0</v>
      </c>
      <c r="M59" s="2">
        <v>0</v>
      </c>
      <c r="N59" s="2">
        <v>3</v>
      </c>
      <c r="O59" s="2">
        <v>221</v>
      </c>
      <c r="P59" s="2">
        <v>248</v>
      </c>
      <c r="Q59" s="2">
        <v>341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98</v>
      </c>
      <c r="B60" s="2" t="str">
        <v>Protocatechualdehyde, HBzd</v>
      </c>
      <c r="C60" s="2">
        <v>0.45300000000000001</v>
      </c>
      <c r="D60" s="384">
        <v>134.9</v>
      </c>
      <c r="E60" s="2" t="str">
        <v>G</v>
      </c>
      <c r="F60" s="384">
        <v>231.9</v>
      </c>
      <c r="G60" s="2" t="str">
        <v>B</v>
      </c>
      <c r="H60" s="384">
        <v>232.9</v>
      </c>
      <c r="I60" s="2" t="str">
        <v>B</v>
      </c>
      <c r="J60" s="2">
        <v>2</v>
      </c>
      <c r="K60" s="2">
        <v>283</v>
      </c>
      <c r="L60" s="2">
        <v>314</v>
      </c>
      <c r="M60" s="2">
        <v>0</v>
      </c>
      <c r="N60" s="2">
        <v>3</v>
      </c>
      <c r="O60" s="2">
        <v>221</v>
      </c>
      <c r="P60" s="2">
        <v>250</v>
      </c>
      <c r="Q60" s="2">
        <v>342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103</v>
      </c>
      <c r="B61" s="2" t="str">
        <v>Absiscic Acid, Non Phenolic</v>
      </c>
      <c r="C61" s="2">
        <v>0.435</v>
      </c>
      <c r="D61" s="384">
        <v>126.9</v>
      </c>
      <c r="E61" s="2" t="str">
        <v>G</v>
      </c>
      <c r="F61" s="384">
        <v>171.4</v>
      </c>
      <c r="G61" s="2" t="str">
        <v>T</v>
      </c>
      <c r="H61" s="384">
        <v>204.6</v>
      </c>
      <c r="I61" s="2" t="str">
        <v>CB</v>
      </c>
      <c r="J61" s="2">
        <v>1</v>
      </c>
      <c r="K61" s="2">
        <v>268</v>
      </c>
      <c r="L61" s="2">
        <v>0</v>
      </c>
      <c r="M61" s="2">
        <v>0</v>
      </c>
      <c r="N61" s="2">
        <v>2</v>
      </c>
      <c r="O61" s="2">
        <v>221</v>
      </c>
      <c r="P61" s="2">
        <v>344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2"/>
      <c r="L62" s="2"/>
      <c r="M62" s="2"/>
      <c r="N62" s="2"/>
      <c r="O62" s="2"/>
      <c r="P62" s="2"/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2"/>
      <c r="L63" s="2"/>
      <c r="M63" s="2"/>
      <c r="N63" s="2"/>
      <c r="O63" s="2"/>
      <c r="P63" s="2"/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2"/>
      <c r="L64" s="2"/>
      <c r="M64" s="2"/>
      <c r="N64" s="2"/>
      <c r="O64" s="2"/>
      <c r="P64" s="2"/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2"/>
      <c r="L65" s="2"/>
      <c r="M65" s="2"/>
      <c r="N65" s="2"/>
      <c r="O65" s="2"/>
      <c r="P65" s="2"/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2"/>
      <c r="L66" s="2"/>
      <c r="M66" s="2"/>
      <c r="N66" s="2"/>
      <c r="O66" s="2"/>
      <c r="P66" s="2"/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2"/>
      <c r="L67" s="2"/>
      <c r="M67" s="2"/>
      <c r="N67" s="2"/>
      <c r="O67" s="2"/>
      <c r="P67" s="2"/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2"/>
      <c r="L68" s="2"/>
      <c r="M68" s="2"/>
      <c r="N68" s="2"/>
      <c r="O68" s="2"/>
      <c r="P68" s="2"/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95">_xlfn._xlws.SORT(_xlfn._xlws.FILTER(KNP[], (KNP[Rf (MPB)]&lt;=$C$5)*(KNP[Rf (MPB)]&gt;=$C$4)*(KNP[H° DEV 254 nm]&lt;=$D$5)*(KNP[H° DEV 254 nm]&gt;=$D$4)*(KNP[H° DEV 366 nm]&lt;=$F$5)*(KNP[H° DEV 366 nm]&gt;=$F$4),"No Result"))</f>
        <v>1</v>
      </c>
      <c r="B79" s="2" t="str">
        <v>5-Methoxyflavone, Flavone</v>
      </c>
      <c r="C79" s="2">
        <v>0.42199999999999999</v>
      </c>
      <c r="D79" s="384">
        <v>163.80000000000001</v>
      </c>
      <c r="E79" s="2" t="str">
        <v>T</v>
      </c>
      <c r="F79" s="384">
        <v>220.9</v>
      </c>
      <c r="G79" s="2" t="str">
        <v>B</v>
      </c>
      <c r="H79" s="384">
        <v>234.3</v>
      </c>
      <c r="I79" s="2" t="str">
        <v>B</v>
      </c>
      <c r="J79" s="2">
        <v>3</v>
      </c>
      <c r="K79" s="2">
        <v>268</v>
      </c>
      <c r="L79" s="2">
        <v>296</v>
      </c>
      <c r="M79" s="2">
        <v>331</v>
      </c>
      <c r="N79" s="2">
        <v>2</v>
      </c>
      <c r="O79" s="2">
        <v>225</v>
      </c>
      <c r="P79" s="2">
        <v>312</v>
      </c>
      <c r="Q79" s="2">
        <v>0</v>
      </c>
      <c r="R79" s="1">
        <f>COUNTIF(A79:A120, "&lt;&gt;")</f>
        <v>17</v>
      </c>
      <c r="S79" s="2" t="s">
        <v>151</v>
      </c>
    </row>
    <row r="80" spans="1:64" x14ac:dyDescent="0.2">
      <c r="A80" s="2">
        <v>31</v>
      </c>
      <c r="B80" s="2" t="str">
        <v>daidzein, Isoflavone</v>
      </c>
      <c r="C80" s="2">
        <v>0.42199999999999999</v>
      </c>
      <c r="D80" s="384">
        <v>136.6</v>
      </c>
      <c r="E80" s="2" t="str">
        <v>G</v>
      </c>
      <c r="F80" s="384">
        <v>160.9</v>
      </c>
      <c r="G80" s="2" t="str">
        <v>T</v>
      </c>
      <c r="H80" s="384">
        <v>225.7</v>
      </c>
      <c r="I80" s="2" t="str">
        <v>B</v>
      </c>
      <c r="J80" s="2">
        <v>2</v>
      </c>
      <c r="K80" s="2">
        <v>250</v>
      </c>
      <c r="L80" s="2">
        <v>305</v>
      </c>
      <c r="M80" s="2">
        <v>0</v>
      </c>
      <c r="N80" s="2">
        <v>2</v>
      </c>
      <c r="O80" s="2">
        <v>222</v>
      </c>
      <c r="P80" s="2">
        <v>314</v>
      </c>
      <c r="Q80" s="2">
        <v>0</v>
      </c>
    </row>
    <row r="81" spans="1:17" x14ac:dyDescent="0.2">
      <c r="A81" s="2">
        <v>36</v>
      </c>
      <c r="B81" s="2" t="str">
        <v>2,3,4-THBA, HBAD</v>
      </c>
      <c r="C81" s="2">
        <v>0.437</v>
      </c>
      <c r="D81" s="384">
        <v>137.9</v>
      </c>
      <c r="E81" s="2" t="str">
        <v>G</v>
      </c>
      <c r="F81" s="384">
        <v>185.1</v>
      </c>
      <c r="G81" s="2" t="str">
        <v>CB</v>
      </c>
      <c r="H81" s="384">
        <v>216.2</v>
      </c>
      <c r="I81" s="2" t="str">
        <v>B</v>
      </c>
      <c r="J81" s="2">
        <v>1</v>
      </c>
      <c r="K81" s="2">
        <v>267</v>
      </c>
      <c r="L81" s="2">
        <v>0</v>
      </c>
      <c r="M81" s="2">
        <v>0</v>
      </c>
      <c r="N81" s="2">
        <v>2</v>
      </c>
      <c r="O81" s="2">
        <v>223</v>
      </c>
      <c r="P81" s="2">
        <v>339</v>
      </c>
      <c r="Q81" s="2">
        <v>0</v>
      </c>
    </row>
    <row r="82" spans="1:17" x14ac:dyDescent="0.2">
      <c r="A82" s="2">
        <v>37</v>
      </c>
      <c r="B82" s="2" t="str">
        <v>2,3,4-TMBA, HBAD</v>
      </c>
      <c r="C82" s="2">
        <v>0.47899999999999998</v>
      </c>
      <c r="D82" s="384">
        <v>141.5</v>
      </c>
      <c r="E82" s="2" t="str">
        <v>G</v>
      </c>
      <c r="F82" s="384">
        <v>120</v>
      </c>
      <c r="G82" s="2" t="str">
        <v>G</v>
      </c>
      <c r="H82" s="384">
        <v>147</v>
      </c>
      <c r="I82" s="2" t="str">
        <v>G</v>
      </c>
      <c r="J82" s="2">
        <v>1</v>
      </c>
      <c r="K82" s="2">
        <v>261</v>
      </c>
      <c r="L82" s="2">
        <v>0</v>
      </c>
      <c r="M82" s="2">
        <v>0</v>
      </c>
      <c r="N82" s="2">
        <v>2</v>
      </c>
      <c r="O82" s="2">
        <v>225</v>
      </c>
      <c r="P82" s="2">
        <v>308</v>
      </c>
      <c r="Q82" s="2">
        <v>0</v>
      </c>
    </row>
    <row r="83" spans="1:17" x14ac:dyDescent="0.2">
      <c r="A83" s="2">
        <v>39</v>
      </c>
      <c r="B83" s="2" t="str">
        <v>3,5-Dihydroxybenzoic acid, HBAD</v>
      </c>
      <c r="C83" s="2">
        <v>0.42799999999999999</v>
      </c>
      <c r="D83" s="384">
        <v>138.19999999999999</v>
      </c>
      <c r="E83" s="2" t="str">
        <v>G</v>
      </c>
      <c r="F83" s="384">
        <v>191.3</v>
      </c>
      <c r="G83" s="2" t="str">
        <v>CB</v>
      </c>
      <c r="H83" s="384">
        <v>216.8</v>
      </c>
      <c r="I83" s="2" t="str">
        <v>B</v>
      </c>
      <c r="J83" s="2">
        <v>2</v>
      </c>
      <c r="K83" s="2">
        <v>251</v>
      </c>
      <c r="L83" s="2">
        <v>308</v>
      </c>
      <c r="M83" s="2">
        <v>0</v>
      </c>
      <c r="N83" s="2">
        <v>2</v>
      </c>
      <c r="O83" s="2">
        <v>225</v>
      </c>
      <c r="P83" s="2">
        <v>313</v>
      </c>
      <c r="Q83" s="2">
        <v>0</v>
      </c>
    </row>
    <row r="84" spans="1:17" x14ac:dyDescent="0.2">
      <c r="A84" s="2">
        <v>55</v>
      </c>
      <c r="B84" s="2" t="str">
        <v>protocatechuic acid, HBAD</v>
      </c>
      <c r="C84" s="2">
        <v>0.39800000000000002</v>
      </c>
      <c r="D84" s="384">
        <v>136.1</v>
      </c>
      <c r="E84" s="2" t="str">
        <v>G</v>
      </c>
      <c r="F84" s="384">
        <v>183</v>
      </c>
      <c r="G84" s="2" t="str">
        <v>CB</v>
      </c>
      <c r="H84" s="384">
        <v>245.9</v>
      </c>
      <c r="I84" s="2" t="str">
        <v>V</v>
      </c>
      <c r="J84" s="2">
        <v>2</v>
      </c>
      <c r="K84" s="2">
        <v>261</v>
      </c>
      <c r="L84" s="2">
        <v>295</v>
      </c>
      <c r="M84" s="2">
        <v>0</v>
      </c>
      <c r="N84" s="2">
        <v>2</v>
      </c>
      <c r="O84" s="2">
        <v>225</v>
      </c>
      <c r="P84" s="2">
        <v>312</v>
      </c>
      <c r="Q84" s="2">
        <v>0</v>
      </c>
    </row>
    <row r="85" spans="1:17" x14ac:dyDescent="0.2">
      <c r="A85" s="2">
        <v>58</v>
      </c>
      <c r="B85" s="2" t="str">
        <v>syringic acid, HBAD</v>
      </c>
      <c r="C85" s="2">
        <v>0.44400000000000001</v>
      </c>
      <c r="D85" s="384">
        <v>137.30000000000001</v>
      </c>
      <c r="E85" s="2" t="str">
        <v>G</v>
      </c>
      <c r="F85" s="384">
        <v>191.5</v>
      </c>
      <c r="G85" s="2" t="str">
        <v>CB</v>
      </c>
      <c r="H85" s="384">
        <v>215.2</v>
      </c>
      <c r="I85" s="2" t="str">
        <v>B</v>
      </c>
      <c r="J85" s="2">
        <v>1</v>
      </c>
      <c r="K85" s="2">
        <v>277</v>
      </c>
      <c r="L85" s="2">
        <v>0</v>
      </c>
      <c r="M85" s="2">
        <v>0</v>
      </c>
      <c r="N85" s="2">
        <v>2</v>
      </c>
      <c r="O85" s="2">
        <v>225</v>
      </c>
      <c r="P85" s="2">
        <v>313</v>
      </c>
      <c r="Q85" s="2">
        <v>0</v>
      </c>
    </row>
    <row r="86" spans="1:17" x14ac:dyDescent="0.2">
      <c r="A86" s="2">
        <v>61</v>
      </c>
      <c r="B86" s="2" t="str">
        <v>caffeic acid, HCAD</v>
      </c>
      <c r="C86" s="2">
        <v>0.42099999999999999</v>
      </c>
      <c r="D86" s="384">
        <v>139.30000000000001</v>
      </c>
      <c r="E86" s="2" t="str">
        <v>G</v>
      </c>
      <c r="F86" s="384">
        <v>211.1</v>
      </c>
      <c r="G86" s="2" t="str">
        <v>B</v>
      </c>
      <c r="H86" s="384">
        <v>196.5</v>
      </c>
      <c r="I86" s="2" t="str">
        <v>CB</v>
      </c>
      <c r="J86" s="2">
        <v>1</v>
      </c>
      <c r="K86" s="2">
        <v>321</v>
      </c>
      <c r="L86" s="2">
        <v>0</v>
      </c>
      <c r="M86" s="2">
        <v>0</v>
      </c>
      <c r="N86" s="2">
        <v>2</v>
      </c>
      <c r="O86" s="2">
        <v>224</v>
      </c>
      <c r="P86" s="2">
        <v>344</v>
      </c>
      <c r="Q86" s="2">
        <v>0</v>
      </c>
    </row>
    <row r="87" spans="1:17" x14ac:dyDescent="0.2">
      <c r="A87" s="2">
        <v>66</v>
      </c>
      <c r="B87" s="2" t="str">
        <v>isoferulic acid, HCAD</v>
      </c>
      <c r="C87" s="2">
        <v>0.45900000000000002</v>
      </c>
      <c r="D87" s="384">
        <v>140.4</v>
      </c>
      <c r="E87" s="2" t="str">
        <v>G</v>
      </c>
      <c r="F87" s="384">
        <v>227.4</v>
      </c>
      <c r="G87" s="2" t="str">
        <v>B</v>
      </c>
      <c r="H87" s="384">
        <v>215.8</v>
      </c>
      <c r="I87" s="2" t="str">
        <v>B</v>
      </c>
      <c r="J87" s="2">
        <v>1</v>
      </c>
      <c r="K87" s="2">
        <v>320</v>
      </c>
      <c r="L87" s="2">
        <v>0</v>
      </c>
      <c r="M87" s="2">
        <v>0</v>
      </c>
      <c r="N87" s="2">
        <v>2</v>
      </c>
      <c r="O87" s="2">
        <v>224</v>
      </c>
      <c r="P87" s="2">
        <v>344</v>
      </c>
      <c r="Q87" s="2">
        <v>0</v>
      </c>
    </row>
    <row r="88" spans="1:17" x14ac:dyDescent="0.2">
      <c r="A88" s="2">
        <v>74</v>
      </c>
      <c r="B88" s="2" t="str">
        <v>sinapic acid, HCAD</v>
      </c>
      <c r="C88" s="2">
        <v>0.439</v>
      </c>
      <c r="D88" s="384">
        <v>138.69999999999999</v>
      </c>
      <c r="E88" s="2" t="str">
        <v>G</v>
      </c>
      <c r="F88" s="384">
        <v>224.1</v>
      </c>
      <c r="G88" s="2" t="str">
        <v>B</v>
      </c>
      <c r="H88" s="384">
        <v>198.1</v>
      </c>
      <c r="I88" s="2" t="str">
        <v>CB</v>
      </c>
      <c r="J88" s="2">
        <v>1</v>
      </c>
      <c r="K88" s="2">
        <v>328</v>
      </c>
      <c r="L88" s="2">
        <v>0</v>
      </c>
      <c r="M88" s="2">
        <v>0</v>
      </c>
      <c r="N88" s="2">
        <v>2</v>
      </c>
      <c r="O88" s="2">
        <v>222</v>
      </c>
      <c r="P88" s="2">
        <v>342</v>
      </c>
      <c r="Q88" s="2">
        <v>0</v>
      </c>
    </row>
    <row r="89" spans="1:17" x14ac:dyDescent="0.2">
      <c r="A89" s="2">
        <v>79</v>
      </c>
      <c r="B89" s="2" t="str">
        <v>Homovanillic Acid, HPAAD</v>
      </c>
      <c r="C89" s="2">
        <v>0.441</v>
      </c>
      <c r="D89" s="384">
        <v>137.30000000000001</v>
      </c>
      <c r="E89" s="2" t="str">
        <v>G</v>
      </c>
      <c r="F89" s="384">
        <v>176.9</v>
      </c>
      <c r="G89" s="2" t="str">
        <v>T</v>
      </c>
      <c r="H89" s="384">
        <v>212.7</v>
      </c>
      <c r="I89" s="2" t="str">
        <v>B</v>
      </c>
      <c r="J89" s="2">
        <v>1</v>
      </c>
      <c r="K89" s="2">
        <v>282</v>
      </c>
      <c r="L89" s="2">
        <v>0</v>
      </c>
      <c r="M89" s="2">
        <v>0</v>
      </c>
      <c r="N89" s="2">
        <v>3</v>
      </c>
      <c r="O89" s="2">
        <v>222</v>
      </c>
      <c r="P89" s="2">
        <v>256</v>
      </c>
      <c r="Q89" s="2">
        <v>351</v>
      </c>
    </row>
    <row r="90" spans="1:17" x14ac:dyDescent="0.2">
      <c r="A90" s="2">
        <v>82</v>
      </c>
      <c r="B90" s="2" t="str">
        <v>p-Hydroxyphenylacetic acid, HPAAD</v>
      </c>
      <c r="C90" s="2">
        <v>0.47099999999999997</v>
      </c>
      <c r="D90" s="384">
        <v>138.1</v>
      </c>
      <c r="E90" s="2" t="str">
        <v>G</v>
      </c>
      <c r="F90" s="384">
        <v>178.8</v>
      </c>
      <c r="G90" s="2" t="str">
        <v>T</v>
      </c>
      <c r="H90" s="384">
        <v>180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3</v>
      </c>
      <c r="O90" s="2">
        <v>222</v>
      </c>
      <c r="P90" s="2">
        <v>252</v>
      </c>
      <c r="Q90" s="2">
        <v>330</v>
      </c>
    </row>
    <row r="91" spans="1:17" x14ac:dyDescent="0.2">
      <c r="A91" s="2">
        <v>84</v>
      </c>
      <c r="B91" s="2" t="str">
        <v>DL-p-Phenyllactic Acid, HPLAD</v>
      </c>
      <c r="C91" s="2">
        <v>0.46600000000000003</v>
      </c>
      <c r="D91" s="384">
        <v>139.19999999999999</v>
      </c>
      <c r="E91" s="2" t="str">
        <v>G</v>
      </c>
      <c r="F91" s="384">
        <v>120</v>
      </c>
      <c r="G91" s="2" t="str">
        <v>G</v>
      </c>
      <c r="H91" s="384">
        <v>171.1</v>
      </c>
      <c r="I91" s="2" t="str">
        <v>T</v>
      </c>
      <c r="J91" s="2">
        <v>1</v>
      </c>
      <c r="K91" s="2">
        <v>278</v>
      </c>
      <c r="L91" s="2">
        <v>0</v>
      </c>
      <c r="M91" s="2">
        <v>0</v>
      </c>
      <c r="N91" s="2">
        <v>3</v>
      </c>
      <c r="O91" s="2">
        <v>223</v>
      </c>
      <c r="P91" s="2">
        <v>253</v>
      </c>
      <c r="Q91" s="2">
        <v>330</v>
      </c>
    </row>
    <row r="92" spans="1:17" x14ac:dyDescent="0.2">
      <c r="A92" s="2">
        <v>87</v>
      </c>
      <c r="B92" s="2" t="str">
        <v>Phloretic acid, HPPAD</v>
      </c>
      <c r="C92" s="2">
        <v>0.48299999999999998</v>
      </c>
      <c r="D92" s="384">
        <v>140.69999999999999</v>
      </c>
      <c r="E92" s="2" t="str">
        <v>G</v>
      </c>
      <c r="F92" s="384">
        <v>187.7</v>
      </c>
      <c r="G92" s="2" t="str">
        <v>CB</v>
      </c>
      <c r="H92" s="384">
        <v>189.8</v>
      </c>
      <c r="I92" s="2" t="str">
        <v>CB</v>
      </c>
      <c r="J92" s="2">
        <v>1</v>
      </c>
      <c r="K92" s="2">
        <v>278</v>
      </c>
      <c r="L92" s="2">
        <v>0</v>
      </c>
      <c r="M92" s="2">
        <v>0</v>
      </c>
      <c r="N92" s="2">
        <v>3</v>
      </c>
      <c r="O92" s="2">
        <v>221</v>
      </c>
      <c r="P92" s="2">
        <v>248</v>
      </c>
      <c r="Q92" s="2">
        <v>341</v>
      </c>
    </row>
    <row r="93" spans="1:17" x14ac:dyDescent="0.2">
      <c r="A93" s="2">
        <v>94</v>
      </c>
      <c r="B93" s="2" t="str">
        <v>Pyrogallol, Phenol</v>
      </c>
      <c r="C93" s="2">
        <v>0.44500000000000001</v>
      </c>
      <c r="D93" s="384">
        <v>136.6</v>
      </c>
      <c r="E93" s="2" t="str">
        <v>G</v>
      </c>
      <c r="F93" s="384">
        <v>185.7</v>
      </c>
      <c r="G93" s="2" t="str">
        <v>CB</v>
      </c>
      <c r="H93" s="384">
        <v>51.1</v>
      </c>
      <c r="I93" s="2" t="str">
        <v>O</v>
      </c>
      <c r="J93" s="2">
        <v>1</v>
      </c>
      <c r="K93" s="2">
        <v>270</v>
      </c>
      <c r="L93" s="2">
        <v>0</v>
      </c>
      <c r="M93" s="2">
        <v>0</v>
      </c>
      <c r="N93" s="2">
        <v>2</v>
      </c>
      <c r="O93" s="2">
        <v>224</v>
      </c>
      <c r="P93" s="2">
        <v>350</v>
      </c>
      <c r="Q93" s="2">
        <v>0</v>
      </c>
    </row>
    <row r="94" spans="1:17" x14ac:dyDescent="0.2">
      <c r="A94" s="2">
        <v>98</v>
      </c>
      <c r="B94" s="2" t="str">
        <v>Protocatechualdehyde, HBzd</v>
      </c>
      <c r="C94" s="2">
        <v>0.45300000000000001</v>
      </c>
      <c r="D94" s="384">
        <v>134.9</v>
      </c>
      <c r="E94" s="2" t="str">
        <v>G</v>
      </c>
      <c r="F94" s="384">
        <v>231.9</v>
      </c>
      <c r="G94" s="2" t="str">
        <v>B</v>
      </c>
      <c r="H94" s="384">
        <v>232.9</v>
      </c>
      <c r="I94" s="2" t="str">
        <v>B</v>
      </c>
      <c r="J94" s="2">
        <v>2</v>
      </c>
      <c r="K94" s="2">
        <v>283</v>
      </c>
      <c r="L94" s="2">
        <v>314</v>
      </c>
      <c r="M94" s="2">
        <v>0</v>
      </c>
      <c r="N94" s="2">
        <v>3</v>
      </c>
      <c r="O94" s="2">
        <v>221</v>
      </c>
      <c r="P94" s="2">
        <v>250</v>
      </c>
      <c r="Q94" s="2">
        <v>342</v>
      </c>
    </row>
    <row r="95" spans="1:17" x14ac:dyDescent="0.2">
      <c r="A95" s="2">
        <v>103</v>
      </c>
      <c r="B95" s="2" t="str">
        <v>Absiscic Acid, Non Phenolic</v>
      </c>
      <c r="C95" s="2">
        <v>0.435</v>
      </c>
      <c r="D95" s="384">
        <v>126.9</v>
      </c>
      <c r="E95" s="2" t="str">
        <v>G</v>
      </c>
      <c r="F95" s="384">
        <v>171.4</v>
      </c>
      <c r="G95" s="2" t="str">
        <v>T</v>
      </c>
      <c r="H95" s="384">
        <v>204.6</v>
      </c>
      <c r="I95" s="2" t="str">
        <v>CB</v>
      </c>
      <c r="J95" s="2">
        <v>1</v>
      </c>
      <c r="K95" s="2">
        <v>268</v>
      </c>
      <c r="L95" s="2">
        <v>0</v>
      </c>
      <c r="M95" s="2">
        <v>0</v>
      </c>
      <c r="N95" s="2">
        <v>2</v>
      </c>
      <c r="O95" s="2">
        <v>221</v>
      </c>
      <c r="P95" s="2">
        <v>344</v>
      </c>
      <c r="Q95" s="2">
        <v>0</v>
      </c>
    </row>
    <row r="96" spans="1:17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384"/>
      <c r="E104" s="2"/>
      <c r="F104" s="384"/>
      <c r="G104" s="2"/>
      <c r="H104" s="384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40">_xlfn._xlws.SORT(_xlfn._xlws.FILTER(KNP[], (KNP[Rf (MPB)]&lt;=$C$5)*(KNP[Rf (MPB)]&gt;=$C$4)*(KNP[H° DEV 254 nm]&lt;=$D$5)*(KNP[H° DEV 254 nm]&gt;=$D$4),"No Result"))</f>
        <v>1</v>
      </c>
      <c r="B123" s="2" t="str">
        <v>5-Methoxyflavone, Flavone</v>
      </c>
      <c r="C123" s="2">
        <v>0.42199999999999999</v>
      </c>
      <c r="D123" s="384">
        <v>163.80000000000001</v>
      </c>
      <c r="E123" s="2" t="str">
        <v>T</v>
      </c>
      <c r="F123" s="384">
        <v>220.9</v>
      </c>
      <c r="G123" s="2" t="str">
        <v>B</v>
      </c>
      <c r="H123" s="384">
        <v>234.3</v>
      </c>
      <c r="I123" s="2" t="str">
        <v>B</v>
      </c>
      <c r="J123" s="2">
        <v>3</v>
      </c>
      <c r="K123" s="2">
        <v>268</v>
      </c>
      <c r="L123" s="2">
        <v>296</v>
      </c>
      <c r="M123" s="2">
        <v>331</v>
      </c>
      <c r="N123" s="2">
        <v>2</v>
      </c>
      <c r="O123" s="2">
        <v>225</v>
      </c>
      <c r="P123" s="2">
        <v>312</v>
      </c>
      <c r="Q123" s="2">
        <v>0</v>
      </c>
      <c r="R123" s="1">
        <f>COUNTIF(A123:A170, "&lt;&gt;")</f>
        <v>18</v>
      </c>
      <c r="S123" s="2" t="s">
        <v>152</v>
      </c>
    </row>
    <row r="124" spans="1:19" x14ac:dyDescent="0.2">
      <c r="A124" s="2">
        <v>8</v>
      </c>
      <c r="B124" s="2" t="str">
        <v>luteolin, Flavone</v>
      </c>
      <c r="C124" s="2">
        <v>0.41799999999999998</v>
      </c>
      <c r="D124" s="384">
        <v>129.1</v>
      </c>
      <c r="E124" s="2" t="str">
        <v>G</v>
      </c>
      <c r="F124" s="384">
        <v>33</v>
      </c>
      <c r="G124" s="2" t="str">
        <v>O</v>
      </c>
      <c r="H124" s="384">
        <v>54.1</v>
      </c>
      <c r="I124" s="2" t="str">
        <v>O</v>
      </c>
      <c r="J124" s="2">
        <v>2</v>
      </c>
      <c r="K124" s="2">
        <v>268</v>
      </c>
      <c r="L124" s="2">
        <v>352</v>
      </c>
      <c r="M124" s="2">
        <v>0</v>
      </c>
      <c r="N124" s="2">
        <v>2</v>
      </c>
      <c r="O124" s="2">
        <v>224</v>
      </c>
      <c r="P124" s="2">
        <v>342</v>
      </c>
      <c r="Q124" s="2">
        <v>0</v>
      </c>
    </row>
    <row r="125" spans="1:19" x14ac:dyDescent="0.2">
      <c r="A125" s="2">
        <v>31</v>
      </c>
      <c r="B125" s="2" t="str">
        <v>daidzein, Isoflavone</v>
      </c>
      <c r="C125" s="2">
        <v>0.42199999999999999</v>
      </c>
      <c r="D125" s="384">
        <v>136.6</v>
      </c>
      <c r="E125" s="2" t="str">
        <v>G</v>
      </c>
      <c r="F125" s="384">
        <v>160.9</v>
      </c>
      <c r="G125" s="2" t="str">
        <v>T</v>
      </c>
      <c r="H125" s="384">
        <v>225.7</v>
      </c>
      <c r="I125" s="2" t="str">
        <v>B</v>
      </c>
      <c r="J125" s="2">
        <v>2</v>
      </c>
      <c r="K125" s="2">
        <v>250</v>
      </c>
      <c r="L125" s="2">
        <v>305</v>
      </c>
      <c r="M125" s="2">
        <v>0</v>
      </c>
      <c r="N125" s="2">
        <v>2</v>
      </c>
      <c r="O125" s="2">
        <v>222</v>
      </c>
      <c r="P125" s="2">
        <v>314</v>
      </c>
      <c r="Q125" s="2">
        <v>0</v>
      </c>
    </row>
    <row r="126" spans="1:19" x14ac:dyDescent="0.2">
      <c r="A126" s="2">
        <v>36</v>
      </c>
      <c r="B126" s="2" t="str">
        <v>2,3,4-THBA, HBAD</v>
      </c>
      <c r="C126" s="2">
        <v>0.437</v>
      </c>
      <c r="D126" s="384">
        <v>137.9</v>
      </c>
      <c r="E126" s="2" t="str">
        <v>G</v>
      </c>
      <c r="F126" s="384">
        <v>185.1</v>
      </c>
      <c r="G126" s="2" t="str">
        <v>CB</v>
      </c>
      <c r="H126" s="384">
        <v>216.2</v>
      </c>
      <c r="I126" s="2" t="str">
        <v>B</v>
      </c>
      <c r="J126" s="2">
        <v>1</v>
      </c>
      <c r="K126" s="2">
        <v>267</v>
      </c>
      <c r="L126" s="2">
        <v>0</v>
      </c>
      <c r="M126" s="2">
        <v>0</v>
      </c>
      <c r="N126" s="2">
        <v>2</v>
      </c>
      <c r="O126" s="2">
        <v>223</v>
      </c>
      <c r="P126" s="2">
        <v>339</v>
      </c>
      <c r="Q126" s="2">
        <v>0</v>
      </c>
    </row>
    <row r="127" spans="1:19" x14ac:dyDescent="0.2">
      <c r="A127" s="2">
        <v>37</v>
      </c>
      <c r="B127" s="2" t="str">
        <v>2,3,4-TMBA, HBAD</v>
      </c>
      <c r="C127" s="2">
        <v>0.47899999999999998</v>
      </c>
      <c r="D127" s="384">
        <v>141.5</v>
      </c>
      <c r="E127" s="2" t="str">
        <v>G</v>
      </c>
      <c r="F127" s="384">
        <v>120</v>
      </c>
      <c r="G127" s="2" t="str">
        <v>G</v>
      </c>
      <c r="H127" s="384">
        <v>147</v>
      </c>
      <c r="I127" s="2" t="str">
        <v>G</v>
      </c>
      <c r="J127" s="2">
        <v>1</v>
      </c>
      <c r="K127" s="2">
        <v>261</v>
      </c>
      <c r="L127" s="2">
        <v>0</v>
      </c>
      <c r="M127" s="2">
        <v>0</v>
      </c>
      <c r="N127" s="2">
        <v>2</v>
      </c>
      <c r="O127" s="2">
        <v>225</v>
      </c>
      <c r="P127" s="2">
        <v>308</v>
      </c>
      <c r="Q127" s="2">
        <v>0</v>
      </c>
    </row>
    <row r="128" spans="1:19" x14ac:dyDescent="0.2">
      <c r="A128" s="2">
        <v>39</v>
      </c>
      <c r="B128" s="2" t="str">
        <v>3,5-Dihydroxybenzoic acid, HBAD</v>
      </c>
      <c r="C128" s="2">
        <v>0.42799999999999999</v>
      </c>
      <c r="D128" s="384">
        <v>138.19999999999999</v>
      </c>
      <c r="E128" s="2" t="str">
        <v>G</v>
      </c>
      <c r="F128" s="384">
        <v>191.3</v>
      </c>
      <c r="G128" s="2" t="str">
        <v>CB</v>
      </c>
      <c r="H128" s="384">
        <v>216.8</v>
      </c>
      <c r="I128" s="2" t="str">
        <v>B</v>
      </c>
      <c r="J128" s="2">
        <v>2</v>
      </c>
      <c r="K128" s="2">
        <v>251</v>
      </c>
      <c r="L128" s="2">
        <v>308</v>
      </c>
      <c r="M128" s="2">
        <v>0</v>
      </c>
      <c r="N128" s="2">
        <v>2</v>
      </c>
      <c r="O128" s="2">
        <v>225</v>
      </c>
      <c r="P128" s="2">
        <v>313</v>
      </c>
      <c r="Q128" s="2">
        <v>0</v>
      </c>
    </row>
    <row r="129" spans="1:17" x14ac:dyDescent="0.2">
      <c r="A129" s="2">
        <v>55</v>
      </c>
      <c r="B129" s="2" t="str">
        <v>protocatechuic acid, HBAD</v>
      </c>
      <c r="C129" s="2">
        <v>0.39800000000000002</v>
      </c>
      <c r="D129" s="384">
        <v>136.1</v>
      </c>
      <c r="E129" s="2" t="str">
        <v>G</v>
      </c>
      <c r="F129" s="384">
        <v>183</v>
      </c>
      <c r="G129" s="2" t="str">
        <v>CB</v>
      </c>
      <c r="H129" s="384">
        <v>245.9</v>
      </c>
      <c r="I129" s="2" t="str">
        <v>V</v>
      </c>
      <c r="J129" s="2">
        <v>2</v>
      </c>
      <c r="K129" s="2">
        <v>261</v>
      </c>
      <c r="L129" s="2">
        <v>295</v>
      </c>
      <c r="M129" s="2">
        <v>0</v>
      </c>
      <c r="N129" s="2">
        <v>2</v>
      </c>
      <c r="O129" s="2">
        <v>225</v>
      </c>
      <c r="P129" s="2">
        <v>312</v>
      </c>
      <c r="Q129" s="2">
        <v>0</v>
      </c>
    </row>
    <row r="130" spans="1:17" x14ac:dyDescent="0.2">
      <c r="A130" s="2">
        <v>58</v>
      </c>
      <c r="B130" s="2" t="str">
        <v>syringic acid, HBAD</v>
      </c>
      <c r="C130" s="2">
        <v>0.44400000000000001</v>
      </c>
      <c r="D130" s="384">
        <v>137.30000000000001</v>
      </c>
      <c r="E130" s="2" t="str">
        <v>G</v>
      </c>
      <c r="F130" s="384">
        <v>191.5</v>
      </c>
      <c r="G130" s="2" t="str">
        <v>CB</v>
      </c>
      <c r="H130" s="384">
        <v>215.2</v>
      </c>
      <c r="I130" s="2" t="str">
        <v>B</v>
      </c>
      <c r="J130" s="2">
        <v>1</v>
      </c>
      <c r="K130" s="2">
        <v>277</v>
      </c>
      <c r="L130" s="2">
        <v>0</v>
      </c>
      <c r="M130" s="2">
        <v>0</v>
      </c>
      <c r="N130" s="2">
        <v>2</v>
      </c>
      <c r="O130" s="2">
        <v>225</v>
      </c>
      <c r="P130" s="2">
        <v>313</v>
      </c>
      <c r="Q130" s="2">
        <v>0</v>
      </c>
    </row>
    <row r="131" spans="1:17" x14ac:dyDescent="0.2">
      <c r="A131" s="2">
        <v>61</v>
      </c>
      <c r="B131" s="2" t="str">
        <v>caffeic acid, HCAD</v>
      </c>
      <c r="C131" s="2">
        <v>0.42099999999999999</v>
      </c>
      <c r="D131" s="384">
        <v>139.30000000000001</v>
      </c>
      <c r="E131" s="2" t="str">
        <v>G</v>
      </c>
      <c r="F131" s="384">
        <v>211.1</v>
      </c>
      <c r="G131" s="2" t="str">
        <v>B</v>
      </c>
      <c r="H131" s="384">
        <v>196.5</v>
      </c>
      <c r="I131" s="2" t="str">
        <v>CB</v>
      </c>
      <c r="J131" s="2">
        <v>1</v>
      </c>
      <c r="K131" s="2">
        <v>321</v>
      </c>
      <c r="L131" s="2">
        <v>0</v>
      </c>
      <c r="M131" s="2">
        <v>0</v>
      </c>
      <c r="N131" s="2">
        <v>2</v>
      </c>
      <c r="O131" s="2">
        <v>224</v>
      </c>
      <c r="P131" s="2">
        <v>344</v>
      </c>
      <c r="Q131" s="2">
        <v>0</v>
      </c>
    </row>
    <row r="132" spans="1:17" x14ac:dyDescent="0.2">
      <c r="A132" s="2">
        <v>66</v>
      </c>
      <c r="B132" s="2" t="str">
        <v>isoferulic acid, HCAD</v>
      </c>
      <c r="C132" s="2">
        <v>0.45900000000000002</v>
      </c>
      <c r="D132" s="384">
        <v>140.4</v>
      </c>
      <c r="E132" s="2" t="str">
        <v>G</v>
      </c>
      <c r="F132" s="384">
        <v>227.4</v>
      </c>
      <c r="G132" s="2" t="str">
        <v>B</v>
      </c>
      <c r="H132" s="384">
        <v>215.8</v>
      </c>
      <c r="I132" s="2" t="str">
        <v>B</v>
      </c>
      <c r="J132" s="2">
        <v>1</v>
      </c>
      <c r="K132" s="2">
        <v>320</v>
      </c>
      <c r="L132" s="2">
        <v>0</v>
      </c>
      <c r="M132" s="2">
        <v>0</v>
      </c>
      <c r="N132" s="2">
        <v>2</v>
      </c>
      <c r="O132" s="2">
        <v>224</v>
      </c>
      <c r="P132" s="2">
        <v>344</v>
      </c>
      <c r="Q132" s="2">
        <v>0</v>
      </c>
    </row>
    <row r="133" spans="1:17" x14ac:dyDescent="0.2">
      <c r="A133" s="2">
        <v>74</v>
      </c>
      <c r="B133" s="2" t="str">
        <v>sinapic acid, HCAD</v>
      </c>
      <c r="C133" s="2">
        <v>0.439</v>
      </c>
      <c r="D133" s="384">
        <v>138.69999999999999</v>
      </c>
      <c r="E133" s="2" t="str">
        <v>G</v>
      </c>
      <c r="F133" s="384">
        <v>224.1</v>
      </c>
      <c r="G133" s="2" t="str">
        <v>B</v>
      </c>
      <c r="H133" s="384">
        <v>198.1</v>
      </c>
      <c r="I133" s="2" t="str">
        <v>CB</v>
      </c>
      <c r="J133" s="2">
        <v>1</v>
      </c>
      <c r="K133" s="2">
        <v>328</v>
      </c>
      <c r="L133" s="2">
        <v>0</v>
      </c>
      <c r="M133" s="2">
        <v>0</v>
      </c>
      <c r="N133" s="2">
        <v>2</v>
      </c>
      <c r="O133" s="2">
        <v>222</v>
      </c>
      <c r="P133" s="2">
        <v>342</v>
      </c>
      <c r="Q133" s="2">
        <v>0</v>
      </c>
    </row>
    <row r="134" spans="1:17" x14ac:dyDescent="0.2">
      <c r="A134" s="2">
        <v>79</v>
      </c>
      <c r="B134" s="2" t="str">
        <v>Homovanillic Acid, HPAAD</v>
      </c>
      <c r="C134" s="2">
        <v>0.441</v>
      </c>
      <c r="D134" s="384">
        <v>137.30000000000001</v>
      </c>
      <c r="E134" s="2" t="str">
        <v>G</v>
      </c>
      <c r="F134" s="384">
        <v>176.9</v>
      </c>
      <c r="G134" s="2" t="str">
        <v>T</v>
      </c>
      <c r="H134" s="384">
        <v>212.7</v>
      </c>
      <c r="I134" s="2" t="str">
        <v>B</v>
      </c>
      <c r="J134" s="2">
        <v>1</v>
      </c>
      <c r="K134" s="2">
        <v>282</v>
      </c>
      <c r="L134" s="2">
        <v>0</v>
      </c>
      <c r="M134" s="2">
        <v>0</v>
      </c>
      <c r="N134" s="2">
        <v>3</v>
      </c>
      <c r="O134" s="2">
        <v>222</v>
      </c>
      <c r="P134" s="2">
        <v>256</v>
      </c>
      <c r="Q134" s="2">
        <v>351</v>
      </c>
    </row>
    <row r="135" spans="1:17" x14ac:dyDescent="0.2">
      <c r="A135" s="2">
        <v>82</v>
      </c>
      <c r="B135" s="2" t="str">
        <v>p-Hydroxyphenylacetic acid, HPAAD</v>
      </c>
      <c r="C135" s="2">
        <v>0.47099999999999997</v>
      </c>
      <c r="D135" s="384">
        <v>138.1</v>
      </c>
      <c r="E135" s="2" t="str">
        <v>G</v>
      </c>
      <c r="F135" s="384">
        <v>178.8</v>
      </c>
      <c r="G135" s="2" t="str">
        <v>T</v>
      </c>
      <c r="H135" s="384">
        <v>180</v>
      </c>
      <c r="I135" s="2" t="str">
        <v>CB</v>
      </c>
      <c r="J135" s="2">
        <v>1</v>
      </c>
      <c r="K135" s="2">
        <v>277</v>
      </c>
      <c r="L135" s="2">
        <v>0</v>
      </c>
      <c r="M135" s="2">
        <v>0</v>
      </c>
      <c r="N135" s="2">
        <v>3</v>
      </c>
      <c r="O135" s="2">
        <v>222</v>
      </c>
      <c r="P135" s="2">
        <v>252</v>
      </c>
      <c r="Q135" s="2">
        <v>330</v>
      </c>
    </row>
    <row r="136" spans="1:17" x14ac:dyDescent="0.2">
      <c r="A136" s="2">
        <v>84</v>
      </c>
      <c r="B136" s="2" t="str">
        <v>DL-p-Phenyllactic Acid, HPLAD</v>
      </c>
      <c r="C136" s="2">
        <v>0.46600000000000003</v>
      </c>
      <c r="D136" s="384">
        <v>139.19999999999999</v>
      </c>
      <c r="E136" s="2" t="str">
        <v>G</v>
      </c>
      <c r="F136" s="384">
        <v>120</v>
      </c>
      <c r="G136" s="2" t="str">
        <v>G</v>
      </c>
      <c r="H136" s="384">
        <v>171.1</v>
      </c>
      <c r="I136" s="2" t="str">
        <v>T</v>
      </c>
      <c r="J136" s="2">
        <v>1</v>
      </c>
      <c r="K136" s="2">
        <v>278</v>
      </c>
      <c r="L136" s="2">
        <v>0</v>
      </c>
      <c r="M136" s="2">
        <v>0</v>
      </c>
      <c r="N136" s="2">
        <v>3</v>
      </c>
      <c r="O136" s="2">
        <v>223</v>
      </c>
      <c r="P136" s="2">
        <v>253</v>
      </c>
      <c r="Q136" s="2">
        <v>330</v>
      </c>
    </row>
    <row r="137" spans="1:17" x14ac:dyDescent="0.2">
      <c r="A137" s="2">
        <v>87</v>
      </c>
      <c r="B137" s="2" t="str">
        <v>Phloretic acid, HPPAD</v>
      </c>
      <c r="C137" s="2">
        <v>0.48299999999999998</v>
      </c>
      <c r="D137" s="384">
        <v>140.69999999999999</v>
      </c>
      <c r="E137" s="2" t="str">
        <v>G</v>
      </c>
      <c r="F137" s="384">
        <v>187.7</v>
      </c>
      <c r="G137" s="2" t="str">
        <v>CB</v>
      </c>
      <c r="H137" s="384">
        <v>189.8</v>
      </c>
      <c r="I137" s="2" t="str">
        <v>CB</v>
      </c>
      <c r="J137" s="2">
        <v>1</v>
      </c>
      <c r="K137" s="2">
        <v>278</v>
      </c>
      <c r="L137" s="2">
        <v>0</v>
      </c>
      <c r="M137" s="2">
        <v>0</v>
      </c>
      <c r="N137" s="2">
        <v>3</v>
      </c>
      <c r="O137" s="2">
        <v>221</v>
      </c>
      <c r="P137" s="2">
        <v>248</v>
      </c>
      <c r="Q137" s="2">
        <v>341</v>
      </c>
    </row>
    <row r="138" spans="1:17" x14ac:dyDescent="0.2">
      <c r="A138" s="2">
        <v>94</v>
      </c>
      <c r="B138" s="2" t="str">
        <v>Pyrogallol, Phenol</v>
      </c>
      <c r="C138" s="2">
        <v>0.44500000000000001</v>
      </c>
      <c r="D138" s="384">
        <v>136.6</v>
      </c>
      <c r="E138" s="2" t="str">
        <v>G</v>
      </c>
      <c r="F138" s="384">
        <v>185.7</v>
      </c>
      <c r="G138" s="2" t="str">
        <v>CB</v>
      </c>
      <c r="H138" s="384">
        <v>51.1</v>
      </c>
      <c r="I138" s="2" t="str">
        <v>O</v>
      </c>
      <c r="J138" s="2">
        <v>1</v>
      </c>
      <c r="K138" s="2">
        <v>270</v>
      </c>
      <c r="L138" s="2">
        <v>0</v>
      </c>
      <c r="M138" s="2">
        <v>0</v>
      </c>
      <c r="N138" s="2">
        <v>2</v>
      </c>
      <c r="O138" s="2">
        <v>224</v>
      </c>
      <c r="P138" s="2">
        <v>350</v>
      </c>
      <c r="Q138" s="2">
        <v>0</v>
      </c>
    </row>
    <row r="139" spans="1:17" x14ac:dyDescent="0.2">
      <c r="A139" s="2">
        <v>98</v>
      </c>
      <c r="B139" s="2" t="str">
        <v>Protocatechualdehyde, HBzd</v>
      </c>
      <c r="C139" s="2">
        <v>0.45300000000000001</v>
      </c>
      <c r="D139" s="384">
        <v>134.9</v>
      </c>
      <c r="E139" s="2" t="str">
        <v>G</v>
      </c>
      <c r="F139" s="384">
        <v>231.9</v>
      </c>
      <c r="G139" s="2" t="str">
        <v>B</v>
      </c>
      <c r="H139" s="384">
        <v>232.9</v>
      </c>
      <c r="I139" s="2" t="str">
        <v>B</v>
      </c>
      <c r="J139" s="2">
        <v>2</v>
      </c>
      <c r="K139" s="2">
        <v>283</v>
      </c>
      <c r="L139" s="2">
        <v>314</v>
      </c>
      <c r="M139" s="2">
        <v>0</v>
      </c>
      <c r="N139" s="2">
        <v>3</v>
      </c>
      <c r="O139" s="2">
        <v>221</v>
      </c>
      <c r="P139" s="2">
        <v>250</v>
      </c>
      <c r="Q139" s="2">
        <v>342</v>
      </c>
    </row>
    <row r="140" spans="1:17" x14ac:dyDescent="0.2">
      <c r="A140" s="2">
        <v>103</v>
      </c>
      <c r="B140" s="2" t="str">
        <v>Absiscic Acid, Non Phenolic</v>
      </c>
      <c r="C140" s="2">
        <v>0.435</v>
      </c>
      <c r="D140" s="384">
        <v>126.9</v>
      </c>
      <c r="E140" s="2" t="str">
        <v>G</v>
      </c>
      <c r="F140" s="384">
        <v>171.4</v>
      </c>
      <c r="G140" s="2" t="str">
        <v>T</v>
      </c>
      <c r="H140" s="384">
        <v>204.6</v>
      </c>
      <c r="I140" s="2" t="str">
        <v>CB</v>
      </c>
      <c r="J140" s="2">
        <v>1</v>
      </c>
      <c r="K140" s="2">
        <v>268</v>
      </c>
      <c r="L140" s="2">
        <v>0</v>
      </c>
      <c r="M140" s="2">
        <v>0</v>
      </c>
      <c r="N140" s="2">
        <v>2</v>
      </c>
      <c r="O140" s="2">
        <v>221</v>
      </c>
      <c r="P140" s="2">
        <v>344</v>
      </c>
      <c r="Q140" s="2">
        <v>0</v>
      </c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384"/>
      <c r="E148" s="2"/>
      <c r="F148" s="384"/>
      <c r="G148" s="2"/>
      <c r="H148" s="384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384"/>
      <c r="E149" s="2"/>
      <c r="F149" s="384"/>
      <c r="G149" s="2"/>
      <c r="H149" s="384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384"/>
      <c r="E150" s="2"/>
      <c r="F150" s="384"/>
      <c r="G150" s="2"/>
      <c r="H150" s="384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384"/>
      <c r="E151" s="2"/>
      <c r="F151" s="384"/>
      <c r="G151" s="2"/>
      <c r="H151" s="384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384"/>
      <c r="E152" s="2"/>
      <c r="F152" s="384"/>
      <c r="G152" s="2"/>
      <c r="H152" s="384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384"/>
      <c r="E153" s="2"/>
      <c r="F153" s="384"/>
      <c r="G153" s="2"/>
      <c r="H153" s="384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384"/>
      <c r="E154" s="2"/>
      <c r="F154" s="384"/>
      <c r="G154" s="2"/>
      <c r="H154" s="384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384"/>
      <c r="E155" s="2"/>
      <c r="F155" s="384"/>
      <c r="G155" s="2"/>
      <c r="H155" s="384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190">_xlfn._xlws.SORT(_xlfn._xlws.FILTER(KNP[], (KNP[Rf (MPB)]&lt;=$C$5)*(KNP[Rf (MPB)]&gt;=$C$4),"No Result"))</f>
        <v>1</v>
      </c>
      <c r="B173" s="2" t="str">
        <v>5-Methoxyflavone, Flavone</v>
      </c>
      <c r="C173" s="2">
        <v>0.42199999999999999</v>
      </c>
      <c r="D173" s="384">
        <v>163.80000000000001</v>
      </c>
      <c r="E173" s="2" t="str">
        <v>T</v>
      </c>
      <c r="F173" s="384">
        <v>220.9</v>
      </c>
      <c r="G173" s="2" t="str">
        <v>B</v>
      </c>
      <c r="H173" s="384">
        <v>234.3</v>
      </c>
      <c r="I173" s="2" t="str">
        <v>B</v>
      </c>
      <c r="J173" s="2">
        <v>3</v>
      </c>
      <c r="K173" s="2">
        <v>268</v>
      </c>
      <c r="L173" s="2">
        <v>296</v>
      </c>
      <c r="M173" s="2">
        <v>331</v>
      </c>
      <c r="N173" s="2">
        <v>2</v>
      </c>
      <c r="O173" s="2">
        <v>225</v>
      </c>
      <c r="P173" s="2">
        <v>312</v>
      </c>
      <c r="Q173" s="2">
        <v>0</v>
      </c>
      <c r="R173" s="1">
        <f>COUNTIF(A173:A220, "&lt;&gt;")</f>
        <v>18</v>
      </c>
      <c r="S173" s="2" t="s">
        <v>153</v>
      </c>
    </row>
    <row r="174" spans="1:19" x14ac:dyDescent="0.2">
      <c r="A174" s="2">
        <v>8</v>
      </c>
      <c r="B174" s="2" t="str">
        <v>luteolin, Flavone</v>
      </c>
      <c r="C174" s="2">
        <v>0.41799999999999998</v>
      </c>
      <c r="D174" s="384">
        <v>129.1</v>
      </c>
      <c r="E174" s="2" t="str">
        <v>G</v>
      </c>
      <c r="F174" s="384">
        <v>33</v>
      </c>
      <c r="G174" s="2" t="str">
        <v>O</v>
      </c>
      <c r="H174" s="384">
        <v>54.1</v>
      </c>
      <c r="I174" s="2" t="str">
        <v>O</v>
      </c>
      <c r="J174" s="2">
        <v>2</v>
      </c>
      <c r="K174" s="2">
        <v>268</v>
      </c>
      <c r="L174" s="2">
        <v>352</v>
      </c>
      <c r="M174" s="2">
        <v>0</v>
      </c>
      <c r="N174" s="2">
        <v>2</v>
      </c>
      <c r="O174" s="2">
        <v>224</v>
      </c>
      <c r="P174" s="2">
        <v>342</v>
      </c>
      <c r="Q174" s="2">
        <v>0</v>
      </c>
    </row>
    <row r="175" spans="1:19" x14ac:dyDescent="0.2">
      <c r="A175" s="2">
        <v>31</v>
      </c>
      <c r="B175" s="2" t="str">
        <v>daidzein, Isoflavone</v>
      </c>
      <c r="C175" s="2">
        <v>0.42199999999999999</v>
      </c>
      <c r="D175" s="384">
        <v>136.6</v>
      </c>
      <c r="E175" s="2" t="str">
        <v>G</v>
      </c>
      <c r="F175" s="384">
        <v>160.9</v>
      </c>
      <c r="G175" s="2" t="str">
        <v>T</v>
      </c>
      <c r="H175" s="384">
        <v>225.7</v>
      </c>
      <c r="I175" s="2" t="str">
        <v>B</v>
      </c>
      <c r="J175" s="2">
        <v>2</v>
      </c>
      <c r="K175" s="2">
        <v>250</v>
      </c>
      <c r="L175" s="2">
        <v>305</v>
      </c>
      <c r="M175" s="2">
        <v>0</v>
      </c>
      <c r="N175" s="2">
        <v>2</v>
      </c>
      <c r="O175" s="2">
        <v>222</v>
      </c>
      <c r="P175" s="2">
        <v>314</v>
      </c>
      <c r="Q175" s="2">
        <v>0</v>
      </c>
    </row>
    <row r="176" spans="1:19" x14ac:dyDescent="0.2">
      <c r="A176" s="2">
        <v>36</v>
      </c>
      <c r="B176" s="2" t="str">
        <v>2,3,4-THBA, HBAD</v>
      </c>
      <c r="C176" s="2">
        <v>0.437</v>
      </c>
      <c r="D176" s="384">
        <v>137.9</v>
      </c>
      <c r="E176" s="2" t="str">
        <v>G</v>
      </c>
      <c r="F176" s="384">
        <v>185.1</v>
      </c>
      <c r="G176" s="2" t="str">
        <v>CB</v>
      </c>
      <c r="H176" s="384">
        <v>216.2</v>
      </c>
      <c r="I176" s="2" t="str">
        <v>B</v>
      </c>
      <c r="J176" s="2">
        <v>1</v>
      </c>
      <c r="K176" s="2">
        <v>267</v>
      </c>
      <c r="L176" s="2">
        <v>0</v>
      </c>
      <c r="M176" s="2">
        <v>0</v>
      </c>
      <c r="N176" s="2">
        <v>2</v>
      </c>
      <c r="O176" s="2">
        <v>223</v>
      </c>
      <c r="P176" s="2">
        <v>339</v>
      </c>
      <c r="Q176" s="2">
        <v>0</v>
      </c>
    </row>
    <row r="177" spans="1:17" x14ac:dyDescent="0.2">
      <c r="A177" s="2">
        <v>37</v>
      </c>
      <c r="B177" s="2" t="str">
        <v>2,3,4-TMBA, HBAD</v>
      </c>
      <c r="C177" s="2">
        <v>0.47899999999999998</v>
      </c>
      <c r="D177" s="384">
        <v>141.5</v>
      </c>
      <c r="E177" s="2" t="str">
        <v>G</v>
      </c>
      <c r="F177" s="384">
        <v>120</v>
      </c>
      <c r="G177" s="2" t="str">
        <v>G</v>
      </c>
      <c r="H177" s="384">
        <v>147</v>
      </c>
      <c r="I177" s="2" t="str">
        <v>G</v>
      </c>
      <c r="J177" s="2">
        <v>1</v>
      </c>
      <c r="K177" s="2">
        <v>261</v>
      </c>
      <c r="L177" s="2">
        <v>0</v>
      </c>
      <c r="M177" s="2">
        <v>0</v>
      </c>
      <c r="N177" s="2">
        <v>2</v>
      </c>
      <c r="O177" s="2">
        <v>225</v>
      </c>
      <c r="P177" s="2">
        <v>308</v>
      </c>
      <c r="Q177" s="2">
        <v>0</v>
      </c>
    </row>
    <row r="178" spans="1:17" x14ac:dyDescent="0.2">
      <c r="A178" s="2">
        <v>39</v>
      </c>
      <c r="B178" s="2" t="str">
        <v>3,5-Dihydroxybenzoic acid, HBAD</v>
      </c>
      <c r="C178" s="2">
        <v>0.42799999999999999</v>
      </c>
      <c r="D178" s="384">
        <v>138.19999999999999</v>
      </c>
      <c r="E178" s="2" t="str">
        <v>G</v>
      </c>
      <c r="F178" s="384">
        <v>191.3</v>
      </c>
      <c r="G178" s="2" t="str">
        <v>CB</v>
      </c>
      <c r="H178" s="384">
        <v>216.8</v>
      </c>
      <c r="I178" s="2" t="str">
        <v>B</v>
      </c>
      <c r="J178" s="2">
        <v>2</v>
      </c>
      <c r="K178" s="2">
        <v>251</v>
      </c>
      <c r="L178" s="2">
        <v>308</v>
      </c>
      <c r="M178" s="2">
        <v>0</v>
      </c>
      <c r="N178" s="2">
        <v>2</v>
      </c>
      <c r="O178" s="2">
        <v>225</v>
      </c>
      <c r="P178" s="2">
        <v>313</v>
      </c>
      <c r="Q178" s="2">
        <v>0</v>
      </c>
    </row>
    <row r="179" spans="1:17" x14ac:dyDescent="0.2">
      <c r="A179" s="2">
        <v>55</v>
      </c>
      <c r="B179" s="2" t="str">
        <v>protocatechuic acid, HBAD</v>
      </c>
      <c r="C179" s="2">
        <v>0.39800000000000002</v>
      </c>
      <c r="D179" s="384">
        <v>136.1</v>
      </c>
      <c r="E179" s="2" t="str">
        <v>G</v>
      </c>
      <c r="F179" s="384">
        <v>183</v>
      </c>
      <c r="G179" s="2" t="str">
        <v>CB</v>
      </c>
      <c r="H179" s="384">
        <v>245.9</v>
      </c>
      <c r="I179" s="2" t="str">
        <v>V</v>
      </c>
      <c r="J179" s="2">
        <v>2</v>
      </c>
      <c r="K179" s="2">
        <v>261</v>
      </c>
      <c r="L179" s="2">
        <v>295</v>
      </c>
      <c r="M179" s="2">
        <v>0</v>
      </c>
      <c r="N179" s="2">
        <v>2</v>
      </c>
      <c r="O179" s="2">
        <v>225</v>
      </c>
      <c r="P179" s="2">
        <v>312</v>
      </c>
      <c r="Q179" s="2">
        <v>0</v>
      </c>
    </row>
    <row r="180" spans="1:17" x14ac:dyDescent="0.2">
      <c r="A180" s="2">
        <v>58</v>
      </c>
      <c r="B180" s="2" t="str">
        <v>syringic acid, HBAD</v>
      </c>
      <c r="C180" s="2">
        <v>0.44400000000000001</v>
      </c>
      <c r="D180" s="384">
        <v>137.30000000000001</v>
      </c>
      <c r="E180" s="2" t="str">
        <v>G</v>
      </c>
      <c r="F180" s="384">
        <v>191.5</v>
      </c>
      <c r="G180" s="2" t="str">
        <v>CB</v>
      </c>
      <c r="H180" s="384">
        <v>215.2</v>
      </c>
      <c r="I180" s="2" t="str">
        <v>B</v>
      </c>
      <c r="J180" s="2">
        <v>1</v>
      </c>
      <c r="K180" s="2">
        <v>277</v>
      </c>
      <c r="L180" s="2">
        <v>0</v>
      </c>
      <c r="M180" s="2">
        <v>0</v>
      </c>
      <c r="N180" s="2">
        <v>2</v>
      </c>
      <c r="O180" s="2">
        <v>225</v>
      </c>
      <c r="P180" s="2">
        <v>313</v>
      </c>
      <c r="Q180" s="2">
        <v>0</v>
      </c>
    </row>
    <row r="181" spans="1:17" x14ac:dyDescent="0.2">
      <c r="A181" s="2">
        <v>61</v>
      </c>
      <c r="B181" s="2" t="str">
        <v>caffeic acid, HCAD</v>
      </c>
      <c r="C181" s="2">
        <v>0.42099999999999999</v>
      </c>
      <c r="D181" s="384">
        <v>139.30000000000001</v>
      </c>
      <c r="E181" s="2" t="str">
        <v>G</v>
      </c>
      <c r="F181" s="384">
        <v>211.1</v>
      </c>
      <c r="G181" s="2" t="str">
        <v>B</v>
      </c>
      <c r="H181" s="384">
        <v>196.5</v>
      </c>
      <c r="I181" s="2" t="str">
        <v>CB</v>
      </c>
      <c r="J181" s="2">
        <v>1</v>
      </c>
      <c r="K181" s="2">
        <v>321</v>
      </c>
      <c r="L181" s="2">
        <v>0</v>
      </c>
      <c r="M181" s="2">
        <v>0</v>
      </c>
      <c r="N181" s="2">
        <v>2</v>
      </c>
      <c r="O181" s="2">
        <v>224</v>
      </c>
      <c r="P181" s="2">
        <v>344</v>
      </c>
      <c r="Q181" s="2">
        <v>0</v>
      </c>
    </row>
    <row r="182" spans="1:17" x14ac:dyDescent="0.2">
      <c r="A182" s="2">
        <v>66</v>
      </c>
      <c r="B182" s="2" t="str">
        <v>isoferulic acid, HCAD</v>
      </c>
      <c r="C182" s="2">
        <v>0.45900000000000002</v>
      </c>
      <c r="D182" s="384">
        <v>140.4</v>
      </c>
      <c r="E182" s="2" t="str">
        <v>G</v>
      </c>
      <c r="F182" s="384">
        <v>227.4</v>
      </c>
      <c r="G182" s="2" t="str">
        <v>B</v>
      </c>
      <c r="H182" s="384">
        <v>215.8</v>
      </c>
      <c r="I182" s="2" t="str">
        <v>B</v>
      </c>
      <c r="J182" s="2">
        <v>1</v>
      </c>
      <c r="K182" s="2">
        <v>320</v>
      </c>
      <c r="L182" s="2">
        <v>0</v>
      </c>
      <c r="M182" s="2">
        <v>0</v>
      </c>
      <c r="N182" s="2">
        <v>2</v>
      </c>
      <c r="O182" s="2">
        <v>224</v>
      </c>
      <c r="P182" s="2">
        <v>344</v>
      </c>
      <c r="Q182" s="2">
        <v>0</v>
      </c>
    </row>
    <row r="183" spans="1:17" x14ac:dyDescent="0.2">
      <c r="A183" s="2">
        <v>74</v>
      </c>
      <c r="B183" s="2" t="str">
        <v>sinapic acid, HCAD</v>
      </c>
      <c r="C183" s="2">
        <v>0.439</v>
      </c>
      <c r="D183" s="384">
        <v>138.69999999999999</v>
      </c>
      <c r="E183" s="2" t="str">
        <v>G</v>
      </c>
      <c r="F183" s="384">
        <v>224.1</v>
      </c>
      <c r="G183" s="2" t="str">
        <v>B</v>
      </c>
      <c r="H183" s="384">
        <v>198.1</v>
      </c>
      <c r="I183" s="2" t="str">
        <v>CB</v>
      </c>
      <c r="J183" s="2">
        <v>1</v>
      </c>
      <c r="K183" s="2">
        <v>328</v>
      </c>
      <c r="L183" s="2">
        <v>0</v>
      </c>
      <c r="M183" s="2">
        <v>0</v>
      </c>
      <c r="N183" s="2">
        <v>2</v>
      </c>
      <c r="O183" s="2">
        <v>222</v>
      </c>
      <c r="P183" s="2">
        <v>342</v>
      </c>
      <c r="Q183" s="2">
        <v>0</v>
      </c>
    </row>
    <row r="184" spans="1:17" x14ac:dyDescent="0.2">
      <c r="A184" s="2">
        <v>79</v>
      </c>
      <c r="B184" s="2" t="str">
        <v>Homovanillic Acid, HPAAD</v>
      </c>
      <c r="C184" s="2">
        <v>0.441</v>
      </c>
      <c r="D184" s="384">
        <v>137.30000000000001</v>
      </c>
      <c r="E184" s="2" t="str">
        <v>G</v>
      </c>
      <c r="F184" s="384">
        <v>176.9</v>
      </c>
      <c r="G184" s="2" t="str">
        <v>T</v>
      </c>
      <c r="H184" s="384">
        <v>212.7</v>
      </c>
      <c r="I184" s="2" t="str">
        <v>B</v>
      </c>
      <c r="J184" s="2">
        <v>1</v>
      </c>
      <c r="K184" s="2">
        <v>282</v>
      </c>
      <c r="L184" s="2">
        <v>0</v>
      </c>
      <c r="M184" s="2">
        <v>0</v>
      </c>
      <c r="N184" s="2">
        <v>3</v>
      </c>
      <c r="O184" s="2">
        <v>222</v>
      </c>
      <c r="P184" s="2">
        <v>256</v>
      </c>
      <c r="Q184" s="2">
        <v>351</v>
      </c>
    </row>
    <row r="185" spans="1:17" x14ac:dyDescent="0.2">
      <c r="A185" s="2">
        <v>82</v>
      </c>
      <c r="B185" s="2" t="str">
        <v>p-Hydroxyphenylacetic acid, HPAAD</v>
      </c>
      <c r="C185" s="2">
        <v>0.47099999999999997</v>
      </c>
      <c r="D185" s="384">
        <v>138.1</v>
      </c>
      <c r="E185" s="2" t="str">
        <v>G</v>
      </c>
      <c r="F185" s="384">
        <v>178.8</v>
      </c>
      <c r="G185" s="2" t="str">
        <v>T</v>
      </c>
      <c r="H185" s="384">
        <v>180</v>
      </c>
      <c r="I185" s="2" t="str">
        <v>CB</v>
      </c>
      <c r="J185" s="2">
        <v>1</v>
      </c>
      <c r="K185" s="2">
        <v>277</v>
      </c>
      <c r="L185" s="2">
        <v>0</v>
      </c>
      <c r="M185" s="2">
        <v>0</v>
      </c>
      <c r="N185" s="2">
        <v>3</v>
      </c>
      <c r="O185" s="2">
        <v>222</v>
      </c>
      <c r="P185" s="2">
        <v>252</v>
      </c>
      <c r="Q185" s="2">
        <v>330</v>
      </c>
    </row>
    <row r="186" spans="1:17" x14ac:dyDescent="0.2">
      <c r="A186" s="2">
        <v>84</v>
      </c>
      <c r="B186" s="2" t="str">
        <v>DL-p-Phenyllactic Acid, HPLAD</v>
      </c>
      <c r="C186" s="2">
        <v>0.46600000000000003</v>
      </c>
      <c r="D186" s="384">
        <v>139.19999999999999</v>
      </c>
      <c r="E186" s="2" t="str">
        <v>G</v>
      </c>
      <c r="F186" s="384">
        <v>120</v>
      </c>
      <c r="G186" s="2" t="str">
        <v>G</v>
      </c>
      <c r="H186" s="384">
        <v>171.1</v>
      </c>
      <c r="I186" s="2" t="str">
        <v>T</v>
      </c>
      <c r="J186" s="2">
        <v>1</v>
      </c>
      <c r="K186" s="2">
        <v>278</v>
      </c>
      <c r="L186" s="2">
        <v>0</v>
      </c>
      <c r="M186" s="2">
        <v>0</v>
      </c>
      <c r="N186" s="2">
        <v>3</v>
      </c>
      <c r="O186" s="2">
        <v>223</v>
      </c>
      <c r="P186" s="2">
        <v>253</v>
      </c>
      <c r="Q186" s="2">
        <v>330</v>
      </c>
    </row>
    <row r="187" spans="1:17" x14ac:dyDescent="0.2">
      <c r="A187" s="2">
        <v>87</v>
      </c>
      <c r="B187" s="2" t="str">
        <v>Phloretic acid, HPPAD</v>
      </c>
      <c r="C187" s="2">
        <v>0.48299999999999998</v>
      </c>
      <c r="D187" s="384">
        <v>140.69999999999999</v>
      </c>
      <c r="E187" s="2" t="str">
        <v>G</v>
      </c>
      <c r="F187" s="384">
        <v>187.7</v>
      </c>
      <c r="G187" s="2" t="str">
        <v>CB</v>
      </c>
      <c r="H187" s="384">
        <v>189.8</v>
      </c>
      <c r="I187" s="2" t="str">
        <v>CB</v>
      </c>
      <c r="J187" s="2">
        <v>1</v>
      </c>
      <c r="K187" s="2">
        <v>278</v>
      </c>
      <c r="L187" s="2">
        <v>0</v>
      </c>
      <c r="M187" s="2">
        <v>0</v>
      </c>
      <c r="N187" s="2">
        <v>3</v>
      </c>
      <c r="O187" s="2">
        <v>221</v>
      </c>
      <c r="P187" s="2">
        <v>248</v>
      </c>
      <c r="Q187" s="2">
        <v>341</v>
      </c>
    </row>
    <row r="188" spans="1:17" x14ac:dyDescent="0.2">
      <c r="A188" s="2">
        <v>94</v>
      </c>
      <c r="B188" s="2" t="str">
        <v>Pyrogallol, Phenol</v>
      </c>
      <c r="C188" s="2">
        <v>0.44500000000000001</v>
      </c>
      <c r="D188" s="384">
        <v>136.6</v>
      </c>
      <c r="E188" s="2" t="str">
        <v>G</v>
      </c>
      <c r="F188" s="384">
        <v>185.7</v>
      </c>
      <c r="G188" s="2" t="str">
        <v>CB</v>
      </c>
      <c r="H188" s="384">
        <v>51.1</v>
      </c>
      <c r="I188" s="2" t="str">
        <v>O</v>
      </c>
      <c r="J188" s="2">
        <v>1</v>
      </c>
      <c r="K188" s="2">
        <v>270</v>
      </c>
      <c r="L188" s="2">
        <v>0</v>
      </c>
      <c r="M188" s="2">
        <v>0</v>
      </c>
      <c r="N188" s="2">
        <v>2</v>
      </c>
      <c r="O188" s="2">
        <v>224</v>
      </c>
      <c r="P188" s="2">
        <v>350</v>
      </c>
      <c r="Q188" s="2">
        <v>0</v>
      </c>
    </row>
    <row r="189" spans="1:17" x14ac:dyDescent="0.2">
      <c r="A189" s="2">
        <v>98</v>
      </c>
      <c r="B189" s="2" t="str">
        <v>Protocatechualdehyde, HBzd</v>
      </c>
      <c r="C189" s="2">
        <v>0.45300000000000001</v>
      </c>
      <c r="D189" s="384">
        <v>134.9</v>
      </c>
      <c r="E189" s="2" t="str">
        <v>G</v>
      </c>
      <c r="F189" s="384">
        <v>231.9</v>
      </c>
      <c r="G189" s="2" t="str">
        <v>B</v>
      </c>
      <c r="H189" s="384">
        <v>232.9</v>
      </c>
      <c r="I189" s="2" t="str">
        <v>B</v>
      </c>
      <c r="J189" s="2">
        <v>2</v>
      </c>
      <c r="K189" s="2">
        <v>283</v>
      </c>
      <c r="L189" s="2">
        <v>314</v>
      </c>
      <c r="M189" s="2">
        <v>0</v>
      </c>
      <c r="N189" s="2">
        <v>3</v>
      </c>
      <c r="O189" s="2">
        <v>221</v>
      </c>
      <c r="P189" s="2">
        <v>250</v>
      </c>
      <c r="Q189" s="2">
        <v>342</v>
      </c>
    </row>
    <row r="190" spans="1:17" x14ac:dyDescent="0.2">
      <c r="A190" s="2">
        <v>103</v>
      </c>
      <c r="B190" s="2" t="str">
        <v>Absiscic Acid, Non Phenolic</v>
      </c>
      <c r="C190" s="2">
        <v>0.435</v>
      </c>
      <c r="D190" s="384">
        <v>126.9</v>
      </c>
      <c r="E190" s="2" t="str">
        <v>G</v>
      </c>
      <c r="F190" s="384">
        <v>171.4</v>
      </c>
      <c r="G190" s="2" t="str">
        <v>T</v>
      </c>
      <c r="H190" s="384">
        <v>204.6</v>
      </c>
      <c r="I190" s="2" t="str">
        <v>CB</v>
      </c>
      <c r="J190" s="2">
        <v>1</v>
      </c>
      <c r="K190" s="2">
        <v>268</v>
      </c>
      <c r="L190" s="2">
        <v>0</v>
      </c>
      <c r="M190" s="2">
        <v>0</v>
      </c>
      <c r="N190" s="2">
        <v>2</v>
      </c>
      <c r="O190" s="2">
        <v>221</v>
      </c>
      <c r="P190" s="2">
        <v>344</v>
      </c>
      <c r="Q190" s="2">
        <v>0</v>
      </c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384"/>
      <c r="E198" s="2"/>
      <c r="F198" s="384"/>
      <c r="G198" s="2"/>
      <c r="H198" s="384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384"/>
      <c r="E199" s="2"/>
      <c r="F199" s="384"/>
      <c r="G199" s="2"/>
      <c r="H199" s="384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384"/>
      <c r="E200" s="2"/>
      <c r="F200" s="384"/>
      <c r="G200" s="2"/>
      <c r="H200" s="384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384"/>
      <c r="E201" s="2"/>
      <c r="F201" s="384"/>
      <c r="G201" s="2"/>
      <c r="H201" s="384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384"/>
      <c r="E202" s="2"/>
      <c r="F202" s="384"/>
      <c r="G202" s="2"/>
      <c r="H202" s="384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384"/>
      <c r="E203" s="2"/>
      <c r="F203" s="384"/>
      <c r="G203" s="2"/>
      <c r="H203" s="384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384"/>
      <c r="E204" s="2"/>
      <c r="F204" s="384"/>
      <c r="G204" s="2"/>
      <c r="H204" s="384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384"/>
      <c r="E205" s="2"/>
      <c r="F205" s="384"/>
      <c r="G205" s="2"/>
      <c r="H205" s="384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2D2-2204-42A3-9B67-1A8B23BE37EC}">
  <dimension ref="A2:BL291"/>
  <sheetViews>
    <sheetView workbookViewId="0">
      <selection activeCell="N20" sqref="N2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154</v>
      </c>
      <c r="C3" s="2">
        <v>0.52</v>
      </c>
      <c r="D3" s="342">
        <v>134.80000000000001</v>
      </c>
      <c r="E3" s="1" t="s">
        <v>23</v>
      </c>
      <c r="F3" s="354">
        <v>151.9</v>
      </c>
      <c r="G3" s="1" t="s">
        <v>18</v>
      </c>
      <c r="H3" s="366">
        <v>147.1</v>
      </c>
      <c r="I3" s="1" t="s">
        <v>23</v>
      </c>
      <c r="J3" s="1">
        <f t="shared" ref="J3" si="0">COUNTIF(K3:M3, "&gt;=0")</f>
        <v>2</v>
      </c>
      <c r="K3" s="2">
        <v>269</v>
      </c>
      <c r="L3" s="2">
        <v>369</v>
      </c>
      <c r="M3" s="1"/>
      <c r="N3" s="1">
        <f t="shared" ref="N3" si="1">COUNTIF(O3:P3, "&gt;=0")</f>
        <v>2</v>
      </c>
      <c r="O3" s="2">
        <v>224</v>
      </c>
      <c r="P3" s="2">
        <v>368</v>
      </c>
      <c r="Q3" s="2"/>
    </row>
    <row r="4" spans="1:64" x14ac:dyDescent="0.2">
      <c r="A4" s="2" t="s">
        <v>140</v>
      </c>
      <c r="B4" s="2">
        <v>-0.05</v>
      </c>
      <c r="C4" s="382">
        <f>C3-0.05</f>
        <v>0.47000000000000003</v>
      </c>
      <c r="D4" s="383">
        <f>D3+D8</f>
        <v>74.800000000000011</v>
      </c>
      <c r="E4" s="2"/>
      <c r="F4" s="383">
        <f>F3+F8</f>
        <v>91.9</v>
      </c>
      <c r="G4" s="2"/>
      <c r="H4" s="383">
        <f>H3+H8</f>
        <v>87.1</v>
      </c>
      <c r="I4" s="2"/>
      <c r="J4" s="2"/>
      <c r="K4" s="2">
        <f>K3*K8</f>
        <v>263.62</v>
      </c>
      <c r="L4" s="2">
        <f>L3*L8</f>
        <v>361.62</v>
      </c>
      <c r="M4" s="2">
        <f>M3*M8</f>
        <v>0</v>
      </c>
      <c r="N4" s="2"/>
      <c r="O4" s="2">
        <f>O3*O7</f>
        <v>219.51999999999998</v>
      </c>
      <c r="P4" s="2">
        <f>P3*P7</f>
        <v>360.64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0.57000000000000006</v>
      </c>
      <c r="D5" s="383">
        <f>D3+D7</f>
        <v>194.8</v>
      </c>
      <c r="E5" s="2"/>
      <c r="F5" s="383">
        <f>F3+F7</f>
        <v>211.9</v>
      </c>
      <c r="G5" s="2"/>
      <c r="H5" s="383">
        <f>H3+H7</f>
        <v>207.1</v>
      </c>
      <c r="I5" s="2"/>
      <c r="J5" s="2"/>
      <c r="K5" s="2">
        <f>K3*K7</f>
        <v>274.38</v>
      </c>
      <c r="L5" s="2">
        <f>L3*L7</f>
        <v>376.38</v>
      </c>
      <c r="M5" s="2">
        <f>M3*M7</f>
        <v>0</v>
      </c>
      <c r="N5" s="2"/>
      <c r="O5" s="2">
        <f>O3*O8</f>
        <v>228.48000000000002</v>
      </c>
      <c r="P5" s="2">
        <f>P3*P8</f>
        <v>375.36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14</v>
      </c>
      <c r="B11" s="2" t="str">
        <v>kaempferol, Flavonol</v>
      </c>
      <c r="C11" s="2">
        <v>0.54700000000000004</v>
      </c>
      <c r="D11" s="384">
        <v>130.9</v>
      </c>
      <c r="E11" s="2" t="str">
        <v>G</v>
      </c>
      <c r="F11" s="384">
        <v>150</v>
      </c>
      <c r="G11" s="2" t="str">
        <v>T</v>
      </c>
      <c r="H11" s="384">
        <v>150</v>
      </c>
      <c r="I11" s="2" t="str">
        <v>T</v>
      </c>
      <c r="J11" s="2">
        <v>2</v>
      </c>
      <c r="K11" s="2">
        <v>269</v>
      </c>
      <c r="L11" s="2">
        <v>371</v>
      </c>
      <c r="M11" s="2">
        <v>0</v>
      </c>
      <c r="N11" s="2">
        <v>2</v>
      </c>
      <c r="O11" s="2">
        <v>223</v>
      </c>
      <c r="P11" s="2">
        <v>361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14</v>
      </c>
      <c r="B15" s="2" t="str">
        <v>kaempferol, Flavonol</v>
      </c>
      <c r="C15" s="2">
        <v>0.54700000000000004</v>
      </c>
      <c r="D15" s="384">
        <v>130.9</v>
      </c>
      <c r="E15" s="2" t="str">
        <v>G</v>
      </c>
      <c r="F15" s="384">
        <v>150</v>
      </c>
      <c r="G15" s="2" t="str">
        <v>T</v>
      </c>
      <c r="H15" s="384">
        <v>150</v>
      </c>
      <c r="I15" s="2" t="str">
        <v>T</v>
      </c>
      <c r="J15" s="2">
        <v>2</v>
      </c>
      <c r="K15" s="2">
        <v>269</v>
      </c>
      <c r="L15" s="2">
        <v>371</v>
      </c>
      <c r="M15" s="2">
        <v>0</v>
      </c>
      <c r="N15" s="2">
        <v>2</v>
      </c>
      <c r="O15" s="2">
        <v>223</v>
      </c>
      <c r="P15" s="2">
        <v>361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14</v>
      </c>
      <c r="B19" s="2" t="str">
        <v>kaempferol, Flavonol</v>
      </c>
      <c r="C19" s="2">
        <v>0.54700000000000004</v>
      </c>
      <c r="D19" s="384">
        <v>130.9</v>
      </c>
      <c r="E19" s="2" t="str">
        <v>G</v>
      </c>
      <c r="F19" s="384">
        <v>150</v>
      </c>
      <c r="G19" s="2" t="str">
        <v>T</v>
      </c>
      <c r="H19" s="384">
        <v>150</v>
      </c>
      <c r="I19" s="2" t="str">
        <v>T</v>
      </c>
      <c r="J19" s="2">
        <v>2</v>
      </c>
      <c r="K19" s="2">
        <v>269</v>
      </c>
      <c r="L19" s="2">
        <v>371</v>
      </c>
      <c r="M19" s="2">
        <v>0</v>
      </c>
      <c r="N19" s="2">
        <v>2</v>
      </c>
      <c r="O19" s="2">
        <v>223</v>
      </c>
      <c r="P19" s="2">
        <v>361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14</v>
      </c>
      <c r="B23" s="2" t="str">
        <v>kaempferol, Flavonol</v>
      </c>
      <c r="C23" s="2">
        <v>0.54700000000000004</v>
      </c>
      <c r="D23" s="384">
        <v>130.9</v>
      </c>
      <c r="E23" s="2" t="str">
        <v>G</v>
      </c>
      <c r="F23" s="384">
        <v>150</v>
      </c>
      <c r="G23" s="2" t="str">
        <v>T</v>
      </c>
      <c r="H23" s="384">
        <v>150</v>
      </c>
      <c r="I23" s="2" t="str">
        <v>T</v>
      </c>
      <c r="J23" s="2">
        <v>2</v>
      </c>
      <c r="K23" s="2">
        <v>269</v>
      </c>
      <c r="L23" s="2">
        <v>371</v>
      </c>
      <c r="M23" s="2">
        <v>0</v>
      </c>
      <c r="N23" s="2">
        <v>2</v>
      </c>
      <c r="O23" s="2">
        <v>223</v>
      </c>
      <c r="P23" s="2">
        <v>361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14</v>
      </c>
      <c r="B27" s="2" t="str">
        <v>kaempferol, Flavonol</v>
      </c>
      <c r="C27" s="2">
        <v>0.54700000000000004</v>
      </c>
      <c r="D27" s="384">
        <v>130.9</v>
      </c>
      <c r="E27" s="2" t="str">
        <v>G</v>
      </c>
      <c r="F27" s="384">
        <v>150</v>
      </c>
      <c r="G27" s="2" t="str">
        <v>T</v>
      </c>
      <c r="H27" s="384">
        <v>150</v>
      </c>
      <c r="I27" s="2" t="str">
        <v>T</v>
      </c>
      <c r="J27" s="2">
        <v>2</v>
      </c>
      <c r="K27" s="2">
        <v>269</v>
      </c>
      <c r="L27" s="2">
        <v>371</v>
      </c>
      <c r="M27" s="2">
        <v>0</v>
      </c>
      <c r="N27" s="2">
        <v>2</v>
      </c>
      <c r="O27" s="2">
        <v>223</v>
      </c>
      <c r="P27" s="2">
        <v>361</v>
      </c>
      <c r="Q27" s="2">
        <v>0</v>
      </c>
      <c r="R27" s="1">
        <f>COUNTIF(A27:A29, "&lt;&gt;")</f>
        <v>1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/>
      <c r="B28" s="2"/>
      <c r="C28" s="2"/>
      <c r="D28" s="384"/>
      <c r="E28" s="2"/>
      <c r="F28" s="384"/>
      <c r="G28" s="2"/>
      <c r="H28" s="384"/>
      <c r="I28" s="2"/>
      <c r="J28" s="2"/>
      <c r="K28" s="2"/>
      <c r="L28" s="2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/>
      <c r="B29" s="2"/>
      <c r="C29" s="2"/>
      <c r="D29" s="384"/>
      <c r="E29" s="2"/>
      <c r="F29" s="384"/>
      <c r="G29" s="2"/>
      <c r="H29" s="384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14</v>
      </c>
      <c r="B31" s="2" t="str">
        <v>kaempferol, Flavonol</v>
      </c>
      <c r="C31" s="2">
        <v>0.54700000000000004</v>
      </c>
      <c r="D31" s="384">
        <v>130.9</v>
      </c>
      <c r="E31" s="2" t="str">
        <v>G</v>
      </c>
      <c r="F31" s="384">
        <v>150</v>
      </c>
      <c r="G31" s="2" t="str">
        <v>T</v>
      </c>
      <c r="H31" s="384">
        <v>150</v>
      </c>
      <c r="I31" s="2" t="str">
        <v>T</v>
      </c>
      <c r="J31" s="2">
        <v>2</v>
      </c>
      <c r="K31" s="2">
        <v>269</v>
      </c>
      <c r="L31" s="2">
        <v>371</v>
      </c>
      <c r="M31" s="2">
        <v>0</v>
      </c>
      <c r="N31" s="2">
        <v>2</v>
      </c>
      <c r="O31" s="2">
        <v>223</v>
      </c>
      <c r="P31" s="2">
        <v>361</v>
      </c>
      <c r="Q31" s="2">
        <v>0</v>
      </c>
      <c r="R31" s="1">
        <f>COUNTIF(A31:A33, "&lt;&gt;")</f>
        <v>1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</v>
      </c>
      <c r="B35" s="2" t="str">
        <v>apigenin, Flavone</v>
      </c>
      <c r="C35" s="2">
        <v>0.50700000000000001</v>
      </c>
      <c r="D35" s="384">
        <v>134</v>
      </c>
      <c r="E35" s="2" t="str">
        <v>G</v>
      </c>
      <c r="F35" s="384">
        <v>199.1</v>
      </c>
      <c r="G35" s="2" t="str">
        <v>CB</v>
      </c>
      <c r="H35" s="384">
        <v>108.7</v>
      </c>
      <c r="I35" s="2" t="str">
        <v>YG</v>
      </c>
      <c r="J35" s="2">
        <v>2</v>
      </c>
      <c r="K35" s="2">
        <v>271</v>
      </c>
      <c r="L35" s="2">
        <v>336</v>
      </c>
      <c r="M35" s="2">
        <v>0</v>
      </c>
      <c r="N35" s="2">
        <v>2</v>
      </c>
      <c r="O35" s="2">
        <v>224</v>
      </c>
      <c r="P35" s="2">
        <v>341</v>
      </c>
      <c r="Q35" s="2">
        <v>0</v>
      </c>
      <c r="R35" s="1">
        <f>COUNTIF(A35:A37, "&lt;&gt;")</f>
        <v>2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14</v>
      </c>
      <c r="B36" s="2" t="str">
        <v>kaempferol, Flavonol</v>
      </c>
      <c r="C36" s="2">
        <v>0.54700000000000004</v>
      </c>
      <c r="D36" s="384">
        <v>130.9</v>
      </c>
      <c r="E36" s="2" t="str">
        <v>G</v>
      </c>
      <c r="F36" s="384">
        <v>150</v>
      </c>
      <c r="G36" s="2" t="str">
        <v>T</v>
      </c>
      <c r="H36" s="384">
        <v>150</v>
      </c>
      <c r="I36" s="2" t="str">
        <v>T</v>
      </c>
      <c r="J36" s="2">
        <v>2</v>
      </c>
      <c r="K36" s="2">
        <v>269</v>
      </c>
      <c r="L36" s="2">
        <v>371</v>
      </c>
      <c r="M36" s="2">
        <v>0</v>
      </c>
      <c r="N36" s="2">
        <v>2</v>
      </c>
      <c r="O36" s="2">
        <v>223</v>
      </c>
      <c r="P36" s="2">
        <v>361</v>
      </c>
      <c r="Q36" s="2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/>
      <c r="B37" s="2"/>
      <c r="C37" s="2"/>
      <c r="D37" s="384"/>
      <c r="E37" s="2"/>
      <c r="F37" s="384"/>
      <c r="G37" s="2"/>
      <c r="H37" s="384"/>
      <c r="I37" s="2"/>
      <c r="J37" s="2"/>
      <c r="K37" s="4"/>
      <c r="L37" s="4"/>
      <c r="M37" s="4"/>
      <c r="N37" s="2"/>
      <c r="O37" s="4"/>
      <c r="P37" s="4"/>
      <c r="Q37" s="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B38" s="2"/>
      <c r="C38" s="2"/>
      <c r="D38" s="384"/>
      <c r="E38" s="2"/>
      <c r="F38" s="384"/>
      <c r="G38" s="2"/>
      <c r="H38" s="384"/>
      <c r="I38" s="2"/>
      <c r="J38" s="2"/>
      <c r="K38" s="4"/>
      <c r="L38" s="4"/>
      <c r="M38" s="4"/>
      <c r="N38" s="2"/>
      <c r="O38" s="4"/>
      <c r="P38" s="4"/>
      <c r="Q38" s="4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cm="1">
        <f t="array" ref="A39:Q4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</v>
      </c>
      <c r="B39" s="2" t="str">
        <v>apigenin, Flavone</v>
      </c>
      <c r="C39" s="2">
        <v>0.50700000000000001</v>
      </c>
      <c r="D39" s="384">
        <v>134</v>
      </c>
      <c r="E39" s="2" t="str">
        <v>G</v>
      </c>
      <c r="F39" s="384">
        <v>199.1</v>
      </c>
      <c r="G39" s="2" t="str">
        <v>CB</v>
      </c>
      <c r="H39" s="384">
        <v>108.7</v>
      </c>
      <c r="I39" s="2" t="str">
        <v>YG</v>
      </c>
      <c r="J39" s="2">
        <v>2</v>
      </c>
      <c r="K39" s="384">
        <v>271</v>
      </c>
      <c r="L39" s="384">
        <v>336</v>
      </c>
      <c r="M39" s="384">
        <v>0</v>
      </c>
      <c r="N39" s="2">
        <v>2</v>
      </c>
      <c r="O39" s="384">
        <v>224</v>
      </c>
      <c r="P39" s="384">
        <v>341</v>
      </c>
      <c r="Q39" s="384">
        <v>0</v>
      </c>
      <c r="R39" s="1">
        <f>COUNTIF(A39:A44, "&lt;&gt;")</f>
        <v>5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12</v>
      </c>
      <c r="B40" s="2" t="str">
        <v>isorhamnetin, Flavonol</v>
      </c>
      <c r="C40" s="2">
        <v>0.53600000000000003</v>
      </c>
      <c r="D40" s="384">
        <v>136.1</v>
      </c>
      <c r="E40" s="2" t="str">
        <v>G</v>
      </c>
      <c r="F40" s="384">
        <v>180</v>
      </c>
      <c r="G40" s="2" t="str">
        <v>CB</v>
      </c>
      <c r="H40" s="384">
        <v>167</v>
      </c>
      <c r="I40" s="2" t="str">
        <v>T</v>
      </c>
      <c r="J40" s="2">
        <v>2</v>
      </c>
      <c r="K40" s="384">
        <v>261</v>
      </c>
      <c r="L40" s="384">
        <v>364</v>
      </c>
      <c r="M40" s="384">
        <v>0</v>
      </c>
      <c r="N40" s="2">
        <v>2</v>
      </c>
      <c r="O40" s="384">
        <v>224</v>
      </c>
      <c r="P40" s="384">
        <v>340</v>
      </c>
      <c r="Q40" s="384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14</v>
      </c>
      <c r="B41" s="2" t="str">
        <v>kaempferol, Flavonol</v>
      </c>
      <c r="C41" s="2">
        <v>0.54700000000000004</v>
      </c>
      <c r="D41" s="384">
        <v>130.9</v>
      </c>
      <c r="E41" s="2" t="str">
        <v>G</v>
      </c>
      <c r="F41" s="384">
        <v>150</v>
      </c>
      <c r="G41" s="2" t="str">
        <v>T</v>
      </c>
      <c r="H41" s="384">
        <v>150</v>
      </c>
      <c r="I41" s="2" t="str">
        <v>T</v>
      </c>
      <c r="J41" s="2">
        <v>2</v>
      </c>
      <c r="K41" s="384">
        <v>269</v>
      </c>
      <c r="L41" s="384">
        <v>371</v>
      </c>
      <c r="M41" s="384">
        <v>0</v>
      </c>
      <c r="N41" s="2">
        <v>2</v>
      </c>
      <c r="O41" s="384">
        <v>223</v>
      </c>
      <c r="P41" s="384">
        <v>361</v>
      </c>
      <c r="Q41" s="384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>
        <v>32</v>
      </c>
      <c r="B42" s="2" t="str">
        <v>formononetin, Isoflavone</v>
      </c>
      <c r="C42" s="2">
        <v>0.51700000000000002</v>
      </c>
      <c r="D42" s="384">
        <v>147.4</v>
      </c>
      <c r="E42" s="2" t="str">
        <v>G</v>
      </c>
      <c r="F42" s="384">
        <v>195.3</v>
      </c>
      <c r="G42" s="2" t="str">
        <v>CB</v>
      </c>
      <c r="H42" s="384">
        <v>194.4</v>
      </c>
      <c r="I42" s="2" t="str">
        <v>CB</v>
      </c>
      <c r="J42" s="2">
        <v>2</v>
      </c>
      <c r="K42" s="384">
        <v>250</v>
      </c>
      <c r="L42" s="384">
        <v>306</v>
      </c>
      <c r="M42" s="384">
        <v>0</v>
      </c>
      <c r="N42" s="2">
        <v>2</v>
      </c>
      <c r="O42" s="384">
        <v>223</v>
      </c>
      <c r="P42" s="384">
        <v>313</v>
      </c>
      <c r="Q42" s="384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>
        <v>70</v>
      </c>
      <c r="B43" s="2" t="str">
        <v>o-coumaric acid, HCAD</v>
      </c>
      <c r="C43" s="2">
        <v>0.51900000000000002</v>
      </c>
      <c r="D43" s="384">
        <v>146.1</v>
      </c>
      <c r="E43" s="2" t="str">
        <v>G</v>
      </c>
      <c r="F43" s="384">
        <v>205.2</v>
      </c>
      <c r="G43" s="2" t="str">
        <v>CB</v>
      </c>
      <c r="H43" s="384">
        <v>203.9</v>
      </c>
      <c r="I43" s="2" t="str">
        <v>CB</v>
      </c>
      <c r="J43" s="2">
        <v>2</v>
      </c>
      <c r="K43" s="384">
        <v>279</v>
      </c>
      <c r="L43" s="384">
        <v>321</v>
      </c>
      <c r="M43" s="384">
        <v>0</v>
      </c>
      <c r="N43" s="2">
        <v>2</v>
      </c>
      <c r="O43" s="384">
        <v>224</v>
      </c>
      <c r="P43" s="384">
        <v>341</v>
      </c>
      <c r="Q43" s="384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47" s="2" t="str">
        <v>apigenin, Flavone</v>
      </c>
      <c r="C47" s="2">
        <v>0.50700000000000001</v>
      </c>
      <c r="D47" s="384">
        <v>134</v>
      </c>
      <c r="E47" s="2" t="str">
        <v>G</v>
      </c>
      <c r="F47" s="384">
        <v>199.1</v>
      </c>
      <c r="G47" s="2" t="str">
        <v>CB</v>
      </c>
      <c r="H47" s="384">
        <v>108.7</v>
      </c>
      <c r="I47" s="2" t="str">
        <v>YG</v>
      </c>
      <c r="J47" s="2">
        <v>2</v>
      </c>
      <c r="K47" s="2">
        <v>271</v>
      </c>
      <c r="L47" s="2">
        <v>336</v>
      </c>
      <c r="M47" s="2">
        <v>0</v>
      </c>
      <c r="N47" s="2">
        <v>2</v>
      </c>
      <c r="O47" s="2">
        <v>224</v>
      </c>
      <c r="P47" s="2">
        <v>341</v>
      </c>
      <c r="Q47" s="2">
        <v>0</v>
      </c>
      <c r="R47" s="1">
        <f>COUNTIF(A47:A76, "&lt;&gt;")</f>
        <v>22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12</v>
      </c>
      <c r="B48" s="2" t="str">
        <v>isorhamnetin, Flavonol</v>
      </c>
      <c r="C48" s="2">
        <v>0.53600000000000003</v>
      </c>
      <c r="D48" s="384">
        <v>136.1</v>
      </c>
      <c r="E48" s="2" t="str">
        <v>G</v>
      </c>
      <c r="F48" s="384">
        <v>180</v>
      </c>
      <c r="G48" s="2" t="str">
        <v>CB</v>
      </c>
      <c r="H48" s="384">
        <v>167</v>
      </c>
      <c r="I48" s="2" t="str">
        <v>T</v>
      </c>
      <c r="J48" s="2">
        <v>2</v>
      </c>
      <c r="K48" s="2">
        <v>261</v>
      </c>
      <c r="L48" s="2">
        <v>364</v>
      </c>
      <c r="M48" s="2">
        <v>0</v>
      </c>
      <c r="N48" s="2">
        <v>2</v>
      </c>
      <c r="O48" s="2">
        <v>224</v>
      </c>
      <c r="P48" s="2">
        <v>340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14</v>
      </c>
      <c r="B49" s="2" t="str">
        <v>kaempferol, Flavonol</v>
      </c>
      <c r="C49" s="2">
        <v>0.54700000000000004</v>
      </c>
      <c r="D49" s="384">
        <v>130.9</v>
      </c>
      <c r="E49" s="2" t="str">
        <v>G</v>
      </c>
      <c r="F49" s="384">
        <v>150</v>
      </c>
      <c r="G49" s="2" t="str">
        <v>T</v>
      </c>
      <c r="H49" s="384">
        <v>150</v>
      </c>
      <c r="I49" s="2" t="str">
        <v>T</v>
      </c>
      <c r="J49" s="2">
        <v>2</v>
      </c>
      <c r="K49" s="2">
        <v>269</v>
      </c>
      <c r="L49" s="2">
        <v>371</v>
      </c>
      <c r="M49" s="2">
        <v>0</v>
      </c>
      <c r="N49" s="2">
        <v>2</v>
      </c>
      <c r="O49" s="2">
        <v>223</v>
      </c>
      <c r="P49" s="2">
        <v>361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18</v>
      </c>
      <c r="B50" s="2" t="str">
        <v>hesperetin, Flavanone</v>
      </c>
      <c r="C50" s="2">
        <v>0.55900000000000005</v>
      </c>
      <c r="D50" s="384">
        <v>136.5</v>
      </c>
      <c r="E50" s="2" t="str">
        <v>G</v>
      </c>
      <c r="F50" s="384">
        <v>169.3</v>
      </c>
      <c r="G50" s="2" t="str">
        <v>T</v>
      </c>
      <c r="H50" s="384">
        <v>160.1</v>
      </c>
      <c r="I50" s="2" t="str">
        <v>T</v>
      </c>
      <c r="J50" s="2">
        <v>1</v>
      </c>
      <c r="K50" s="2">
        <v>290</v>
      </c>
      <c r="L50" s="2">
        <v>0</v>
      </c>
      <c r="M50" s="2">
        <v>0</v>
      </c>
      <c r="N50" s="2">
        <v>3</v>
      </c>
      <c r="O50" s="2">
        <v>222</v>
      </c>
      <c r="P50" s="2">
        <v>247</v>
      </c>
      <c r="Q50" s="2">
        <v>342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32</v>
      </c>
      <c r="B51" s="2" t="str">
        <v>formononetin, Isoflavone</v>
      </c>
      <c r="C51" s="2">
        <v>0.51700000000000002</v>
      </c>
      <c r="D51" s="384">
        <v>147.4</v>
      </c>
      <c r="E51" s="2" t="str">
        <v>G</v>
      </c>
      <c r="F51" s="384">
        <v>195.3</v>
      </c>
      <c r="G51" s="2" t="str">
        <v>CB</v>
      </c>
      <c r="H51" s="384">
        <v>194.4</v>
      </c>
      <c r="I51" s="2" t="str">
        <v>CB</v>
      </c>
      <c r="J51" s="2">
        <v>2</v>
      </c>
      <c r="K51" s="2">
        <v>250</v>
      </c>
      <c r="L51" s="2">
        <v>306</v>
      </c>
      <c r="M51" s="2">
        <v>0</v>
      </c>
      <c r="N51" s="2">
        <v>2</v>
      </c>
      <c r="O51" s="2">
        <v>223</v>
      </c>
      <c r="P51" s="2">
        <v>313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33</v>
      </c>
      <c r="B52" s="2" t="str">
        <v>genistein, Isoflavone</v>
      </c>
      <c r="C52" s="2">
        <v>0.54900000000000004</v>
      </c>
      <c r="D52" s="384">
        <v>128.1</v>
      </c>
      <c r="E52" s="2" t="str">
        <v>G</v>
      </c>
      <c r="F52" s="384">
        <v>181.4</v>
      </c>
      <c r="G52" s="2" t="str">
        <v>CB</v>
      </c>
      <c r="H52" s="384">
        <v>136.1</v>
      </c>
      <c r="I52" s="2" t="str">
        <v>G</v>
      </c>
      <c r="J52" s="2">
        <v>1</v>
      </c>
      <c r="K52" s="2">
        <v>260</v>
      </c>
      <c r="L52" s="2">
        <v>0</v>
      </c>
      <c r="M52" s="2">
        <v>0</v>
      </c>
      <c r="N52" s="2">
        <v>2</v>
      </c>
      <c r="O52" s="2">
        <v>224</v>
      </c>
      <c r="P52" s="2">
        <v>365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37</v>
      </c>
      <c r="B53" s="2" t="str">
        <v>2,3,4-TMBA, HBAD</v>
      </c>
      <c r="C53" s="2">
        <v>0.47899999999999998</v>
      </c>
      <c r="D53" s="384">
        <v>141.5</v>
      </c>
      <c r="E53" s="2" t="str">
        <v>G</v>
      </c>
      <c r="F53" s="384">
        <v>120</v>
      </c>
      <c r="G53" s="2" t="str">
        <v>G</v>
      </c>
      <c r="H53" s="384">
        <v>147</v>
      </c>
      <c r="I53" s="2" t="str">
        <v>G</v>
      </c>
      <c r="J53" s="2">
        <v>1</v>
      </c>
      <c r="K53" s="2">
        <v>261</v>
      </c>
      <c r="L53" s="2">
        <v>0</v>
      </c>
      <c r="M53" s="2">
        <v>0</v>
      </c>
      <c r="N53" s="2">
        <v>2</v>
      </c>
      <c r="O53" s="2">
        <v>225</v>
      </c>
      <c r="P53" s="2">
        <v>308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40</v>
      </c>
      <c r="B54" s="2" t="str">
        <v>benzoic acid, HBAD</v>
      </c>
      <c r="C54" s="2">
        <v>0.56999999999999995</v>
      </c>
      <c r="D54" s="384">
        <v>136.4</v>
      </c>
      <c r="E54" s="2" t="str">
        <v>G</v>
      </c>
      <c r="F54" s="384">
        <v>184.5</v>
      </c>
      <c r="G54" s="2" t="str">
        <v>CB</v>
      </c>
      <c r="H54" s="384">
        <v>159.4</v>
      </c>
      <c r="I54" s="2" t="str">
        <v>T</v>
      </c>
      <c r="J54" s="2">
        <v>1</v>
      </c>
      <c r="K54" s="2">
        <v>276</v>
      </c>
      <c r="L54" s="2">
        <v>0</v>
      </c>
      <c r="M54" s="2">
        <v>0</v>
      </c>
      <c r="N54" s="2">
        <v>2</v>
      </c>
      <c r="O54" s="2">
        <v>221</v>
      </c>
      <c r="P54" s="2">
        <v>328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41</v>
      </c>
      <c r="B55" s="2" t="str">
        <v>Cuminic Acid, HBAD</v>
      </c>
      <c r="C55" s="2">
        <v>0.52500000000000002</v>
      </c>
      <c r="D55" s="384">
        <v>135.5</v>
      </c>
      <c r="E55" s="2" t="str">
        <v>G</v>
      </c>
      <c r="F55" s="384">
        <v>180</v>
      </c>
      <c r="G55" s="2" t="str">
        <v>CB</v>
      </c>
      <c r="H55" s="384">
        <v>185</v>
      </c>
      <c r="I55" s="2" t="str">
        <v>CB</v>
      </c>
      <c r="J55" s="2">
        <v>1</v>
      </c>
      <c r="K55" s="2">
        <v>243</v>
      </c>
      <c r="L55" s="2">
        <v>0</v>
      </c>
      <c r="M55" s="2">
        <v>0</v>
      </c>
      <c r="N55" s="2">
        <v>2</v>
      </c>
      <c r="O55" s="2">
        <v>221</v>
      </c>
      <c r="P55" s="2">
        <v>333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43</v>
      </c>
      <c r="B56" s="2" t="str">
        <v>eudesmic acid, HBAD</v>
      </c>
      <c r="C56" s="2">
        <v>0.504</v>
      </c>
      <c r="D56" s="384">
        <v>138.9</v>
      </c>
      <c r="E56" s="2" t="str">
        <v>G</v>
      </c>
      <c r="F56" s="384">
        <v>180</v>
      </c>
      <c r="G56" s="2" t="str">
        <v>CB</v>
      </c>
      <c r="H56" s="384">
        <v>203.4</v>
      </c>
      <c r="I56" s="2" t="str">
        <v>CB</v>
      </c>
      <c r="J56" s="2">
        <v>1</v>
      </c>
      <c r="K56" s="2">
        <v>264</v>
      </c>
      <c r="L56" s="2">
        <v>0</v>
      </c>
      <c r="M56" s="2">
        <v>0</v>
      </c>
      <c r="N56" s="2">
        <v>2</v>
      </c>
      <c r="O56" s="2">
        <v>228</v>
      </c>
      <c r="P56" s="2">
        <v>310</v>
      </c>
      <c r="Q56" s="2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48</v>
      </c>
      <c r="B57" s="2" t="str">
        <v>methyl syringate, HBAD</v>
      </c>
      <c r="C57" s="2">
        <v>0.52400000000000002</v>
      </c>
      <c r="D57" s="384">
        <v>137.5</v>
      </c>
      <c r="E57" s="2" t="str">
        <v>G</v>
      </c>
      <c r="F57" s="384">
        <v>175.3</v>
      </c>
      <c r="G57" s="2" t="str">
        <v>T</v>
      </c>
      <c r="H57" s="384">
        <v>202.8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2</v>
      </c>
      <c r="O57" s="2">
        <v>237</v>
      </c>
      <c r="P57" s="2">
        <v>312</v>
      </c>
      <c r="Q57" s="2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50</v>
      </c>
      <c r="B58" s="2" t="str">
        <v>m-hydroxybenzoic acid, HBAD</v>
      </c>
      <c r="C58" s="2">
        <v>0.499</v>
      </c>
      <c r="D58" s="384">
        <v>137.5</v>
      </c>
      <c r="E58" s="2" t="str">
        <v>G</v>
      </c>
      <c r="F58" s="384">
        <v>181.3</v>
      </c>
      <c r="G58" s="2" t="str">
        <v>CB</v>
      </c>
      <c r="H58" s="384">
        <v>184</v>
      </c>
      <c r="I58" s="2" t="str">
        <v>CB</v>
      </c>
      <c r="J58" s="2">
        <v>1</v>
      </c>
      <c r="K58" s="2">
        <v>298</v>
      </c>
      <c r="L58" s="2">
        <v>0</v>
      </c>
      <c r="M58" s="2">
        <v>0</v>
      </c>
      <c r="N58" s="2">
        <v>2</v>
      </c>
      <c r="O58" s="2">
        <v>223</v>
      </c>
      <c r="P58" s="2">
        <v>310</v>
      </c>
      <c r="Q58" s="2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52</v>
      </c>
      <c r="B59" s="2" t="str">
        <v>o-Anisic acid , HBAD</v>
      </c>
      <c r="C59" s="2">
        <v>0.499</v>
      </c>
      <c r="D59" s="384">
        <v>138.1</v>
      </c>
      <c r="E59" s="2" t="str">
        <v>G</v>
      </c>
      <c r="F59" s="384">
        <v>206.3</v>
      </c>
      <c r="G59" s="2" t="str">
        <v>CB</v>
      </c>
      <c r="H59" s="384">
        <v>193</v>
      </c>
      <c r="I59" s="2" t="str">
        <v>CB</v>
      </c>
      <c r="J59" s="2">
        <v>1</v>
      </c>
      <c r="K59" s="2">
        <v>299</v>
      </c>
      <c r="L59" s="2">
        <v>0</v>
      </c>
      <c r="M59" s="2">
        <v>0</v>
      </c>
      <c r="N59" s="2">
        <v>3</v>
      </c>
      <c r="O59" s="2">
        <v>221</v>
      </c>
      <c r="P59" s="2">
        <v>264</v>
      </c>
      <c r="Q59" s="2">
        <v>310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2">
        <v>257</v>
      </c>
      <c r="L60" s="2">
        <v>0</v>
      </c>
      <c r="M60" s="2">
        <v>0</v>
      </c>
      <c r="N60" s="2">
        <v>2</v>
      </c>
      <c r="O60" s="2">
        <v>225</v>
      </c>
      <c r="P60" s="2">
        <v>344</v>
      </c>
      <c r="Q60" s="2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65</v>
      </c>
      <c r="B61" s="2" t="str">
        <v>ferulic acid, HCAD</v>
      </c>
      <c r="C61" s="2">
        <v>0.50800000000000001</v>
      </c>
      <c r="D61" s="384">
        <v>139.4</v>
      </c>
      <c r="E61" s="2" t="str">
        <v>G</v>
      </c>
      <c r="F61" s="384">
        <v>209.2</v>
      </c>
      <c r="G61" s="2" t="str">
        <v>CB</v>
      </c>
      <c r="H61" s="384">
        <v>205.5</v>
      </c>
      <c r="I61" s="2" t="str">
        <v>CB</v>
      </c>
      <c r="J61" s="2">
        <v>1</v>
      </c>
      <c r="K61" s="2">
        <v>319</v>
      </c>
      <c r="L61" s="2">
        <v>0</v>
      </c>
      <c r="M61" s="2">
        <v>0</v>
      </c>
      <c r="N61" s="2">
        <v>2</v>
      </c>
      <c r="O61" s="2">
        <v>224</v>
      </c>
      <c r="P61" s="2">
        <v>346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70</v>
      </c>
      <c r="B62" s="2" t="str">
        <v>o-coumaric acid, HCAD</v>
      </c>
      <c r="C62" s="2">
        <v>0.51900000000000002</v>
      </c>
      <c r="D62" s="384">
        <v>146.1</v>
      </c>
      <c r="E62" s="2" t="str">
        <v>G</v>
      </c>
      <c r="F62" s="384">
        <v>205.2</v>
      </c>
      <c r="G62" s="2" t="str">
        <v>CB</v>
      </c>
      <c r="H62" s="384">
        <v>203.9</v>
      </c>
      <c r="I62" s="2" t="str">
        <v>CB</v>
      </c>
      <c r="J62" s="2">
        <v>2</v>
      </c>
      <c r="K62" s="2">
        <v>279</v>
      </c>
      <c r="L62" s="2">
        <v>321</v>
      </c>
      <c r="M62" s="2">
        <v>0</v>
      </c>
      <c r="N62" s="2">
        <v>2</v>
      </c>
      <c r="O62" s="2">
        <v>224</v>
      </c>
      <c r="P62" s="2">
        <v>341</v>
      </c>
      <c r="Q62" s="2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2">
        <v>307</v>
      </c>
      <c r="L63" s="2">
        <v>0</v>
      </c>
      <c r="M63" s="2">
        <v>0</v>
      </c>
      <c r="N63" s="2">
        <v>2</v>
      </c>
      <c r="O63" s="2">
        <v>223</v>
      </c>
      <c r="P63" s="2">
        <v>354</v>
      </c>
      <c r="Q63" s="2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2">
        <v>307</v>
      </c>
      <c r="L64" s="2">
        <v>0</v>
      </c>
      <c r="M64" s="2">
        <v>0</v>
      </c>
      <c r="N64" s="2">
        <v>2</v>
      </c>
      <c r="O64" s="2">
        <v>222</v>
      </c>
      <c r="P64" s="2">
        <v>0</v>
      </c>
      <c r="Q64" s="2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82</v>
      </c>
      <c r="B65" s="2" t="str">
        <v>p-Hydroxyphenylacetic acid, HPAAD</v>
      </c>
      <c r="C65" s="2">
        <v>0.47099999999999997</v>
      </c>
      <c r="D65" s="384">
        <v>138.1</v>
      </c>
      <c r="E65" s="2" t="str">
        <v>G</v>
      </c>
      <c r="F65" s="384">
        <v>178.8</v>
      </c>
      <c r="G65" s="2" t="str">
        <v>T</v>
      </c>
      <c r="H65" s="384">
        <v>180</v>
      </c>
      <c r="I65" s="2" t="str">
        <v>CB</v>
      </c>
      <c r="J65" s="2">
        <v>1</v>
      </c>
      <c r="K65" s="2">
        <v>277</v>
      </c>
      <c r="L65" s="2">
        <v>0</v>
      </c>
      <c r="M65" s="2">
        <v>0</v>
      </c>
      <c r="N65" s="2">
        <v>3</v>
      </c>
      <c r="O65" s="2">
        <v>222</v>
      </c>
      <c r="P65" s="2">
        <v>252</v>
      </c>
      <c r="Q65" s="2">
        <v>330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2">
        <v>276</v>
      </c>
      <c r="L66" s="2">
        <v>0</v>
      </c>
      <c r="M66" s="2">
        <v>0</v>
      </c>
      <c r="N66" s="2">
        <v>3</v>
      </c>
      <c r="O66" s="2">
        <v>222</v>
      </c>
      <c r="P66" s="2">
        <v>251</v>
      </c>
      <c r="Q66" s="2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87</v>
      </c>
      <c r="B67" s="2" t="str">
        <v>Phloretic acid, HPPAD</v>
      </c>
      <c r="C67" s="2">
        <v>0.48299999999999998</v>
      </c>
      <c r="D67" s="384">
        <v>140.69999999999999</v>
      </c>
      <c r="E67" s="2" t="str">
        <v>G</v>
      </c>
      <c r="F67" s="384">
        <v>187.7</v>
      </c>
      <c r="G67" s="2" t="str">
        <v>CB</v>
      </c>
      <c r="H67" s="384">
        <v>189.8</v>
      </c>
      <c r="I67" s="2" t="str">
        <v>CB</v>
      </c>
      <c r="J67" s="2">
        <v>1</v>
      </c>
      <c r="K67" s="2">
        <v>278</v>
      </c>
      <c r="L67" s="2">
        <v>0</v>
      </c>
      <c r="M67" s="2">
        <v>0</v>
      </c>
      <c r="N67" s="2">
        <v>3</v>
      </c>
      <c r="O67" s="2">
        <v>221</v>
      </c>
      <c r="P67" s="2">
        <v>248</v>
      </c>
      <c r="Q67" s="2">
        <v>341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90</v>
      </c>
      <c r="B68" s="2" t="str">
        <v>4-methylpyrocatechol, APh</v>
      </c>
      <c r="C68" s="2">
        <v>0.54600000000000004</v>
      </c>
      <c r="D68" s="384">
        <v>136.6</v>
      </c>
      <c r="E68" s="2" t="str">
        <v>G</v>
      </c>
      <c r="F68" s="384">
        <v>180</v>
      </c>
      <c r="G68" s="2" t="str">
        <v>CB</v>
      </c>
      <c r="H68" s="384">
        <v>160.9</v>
      </c>
      <c r="I68" s="2" t="str">
        <v>T</v>
      </c>
      <c r="J68" s="2">
        <v>1</v>
      </c>
      <c r="K68" s="2">
        <v>283</v>
      </c>
      <c r="L68" s="2">
        <v>0</v>
      </c>
      <c r="M68" s="2">
        <v>0</v>
      </c>
      <c r="N68" s="2">
        <v>2</v>
      </c>
      <c r="O68" s="2">
        <v>223</v>
      </c>
      <c r="P68" s="2">
        <v>341</v>
      </c>
      <c r="Q68" s="2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104">_xlfn._xlws.SORT(_xlfn._xlws.FILTER(KNP[], (KNP[Rf (MPB)]&lt;=$C$5)*(KNP[Rf (MPB)]&gt;=$C$4)*(KNP[H° DEV 254 nm]&lt;=$D$5)*(KNP[H° DEV 254 nm]&gt;=$D$4)*(KNP[H° DEV 366 nm]&lt;=$F$5)*(KNP[H° DEV 366 nm]&gt;=$F$4),"No Result"))</f>
        <v>3</v>
      </c>
      <c r="B79" s="2" t="str">
        <v>acacetin, Flavone</v>
      </c>
      <c r="C79" s="2">
        <v>0.56399999999999995</v>
      </c>
      <c r="D79" s="384">
        <v>134.6</v>
      </c>
      <c r="E79" s="2" t="str">
        <v>G</v>
      </c>
      <c r="F79" s="384">
        <v>180</v>
      </c>
      <c r="G79" s="2" t="str">
        <v>CB</v>
      </c>
      <c r="H79" s="384">
        <v>77.599999999999994</v>
      </c>
      <c r="I79" s="2" t="str">
        <v>Y</v>
      </c>
      <c r="J79" s="2">
        <v>2</v>
      </c>
      <c r="K79" s="2">
        <v>270</v>
      </c>
      <c r="L79" s="2">
        <v>329</v>
      </c>
      <c r="M79" s="2">
        <v>0</v>
      </c>
      <c r="N79" s="2">
        <v>2</v>
      </c>
      <c r="O79" s="2">
        <v>224</v>
      </c>
      <c r="P79" s="2">
        <v>357</v>
      </c>
      <c r="Q79" s="2">
        <v>0</v>
      </c>
      <c r="R79" s="1">
        <f>COUNTIF(A79:A120, "&lt;&gt;")</f>
        <v>26</v>
      </c>
      <c r="S79" s="2" t="s">
        <v>151</v>
      </c>
    </row>
    <row r="80" spans="1:64" x14ac:dyDescent="0.2">
      <c r="A80" s="2">
        <v>4</v>
      </c>
      <c r="B80" s="2" t="str">
        <v>apigenin, Flavone</v>
      </c>
      <c r="C80" s="2">
        <v>0.50700000000000001</v>
      </c>
      <c r="D80" s="384">
        <v>134</v>
      </c>
      <c r="E80" s="2" t="str">
        <v>G</v>
      </c>
      <c r="F80" s="384">
        <v>199.1</v>
      </c>
      <c r="G80" s="2" t="str">
        <v>CB</v>
      </c>
      <c r="H80" s="384">
        <v>108.7</v>
      </c>
      <c r="I80" s="2" t="str">
        <v>YG</v>
      </c>
      <c r="J80" s="2">
        <v>2</v>
      </c>
      <c r="K80" s="2">
        <v>271</v>
      </c>
      <c r="L80" s="2">
        <v>336</v>
      </c>
      <c r="M80" s="2">
        <v>0</v>
      </c>
      <c r="N80" s="2">
        <v>2</v>
      </c>
      <c r="O80" s="2">
        <v>224</v>
      </c>
      <c r="P80" s="2">
        <v>341</v>
      </c>
      <c r="Q80" s="2">
        <v>0</v>
      </c>
    </row>
    <row r="81" spans="1:17" x14ac:dyDescent="0.2">
      <c r="A81" s="2">
        <v>12</v>
      </c>
      <c r="B81" s="2" t="str">
        <v>isorhamnetin, Flavonol</v>
      </c>
      <c r="C81" s="2">
        <v>0.53600000000000003</v>
      </c>
      <c r="D81" s="384">
        <v>136.1</v>
      </c>
      <c r="E81" s="2" t="str">
        <v>G</v>
      </c>
      <c r="F81" s="384">
        <v>180</v>
      </c>
      <c r="G81" s="2" t="str">
        <v>CB</v>
      </c>
      <c r="H81" s="384">
        <v>167</v>
      </c>
      <c r="I81" s="2" t="str">
        <v>T</v>
      </c>
      <c r="J81" s="2">
        <v>2</v>
      </c>
      <c r="K81" s="2">
        <v>261</v>
      </c>
      <c r="L81" s="2">
        <v>364</v>
      </c>
      <c r="M81" s="2">
        <v>0</v>
      </c>
      <c r="N81" s="2">
        <v>2</v>
      </c>
      <c r="O81" s="2">
        <v>224</v>
      </c>
      <c r="P81" s="2">
        <v>340</v>
      </c>
      <c r="Q81" s="2">
        <v>0</v>
      </c>
    </row>
    <row r="82" spans="1:17" x14ac:dyDescent="0.2">
      <c r="A82" s="2">
        <v>14</v>
      </c>
      <c r="B82" s="2" t="str">
        <v>kaempferol, Flavonol</v>
      </c>
      <c r="C82" s="2">
        <v>0.54700000000000004</v>
      </c>
      <c r="D82" s="384">
        <v>130.9</v>
      </c>
      <c r="E82" s="2" t="str">
        <v>G</v>
      </c>
      <c r="F82" s="384">
        <v>150</v>
      </c>
      <c r="G82" s="2" t="str">
        <v>T</v>
      </c>
      <c r="H82" s="384">
        <v>150</v>
      </c>
      <c r="I82" s="2" t="str">
        <v>T</v>
      </c>
      <c r="J82" s="2">
        <v>2</v>
      </c>
      <c r="K82" s="2">
        <v>269</v>
      </c>
      <c r="L82" s="2">
        <v>371</v>
      </c>
      <c r="M82" s="2">
        <v>0</v>
      </c>
      <c r="N82" s="2">
        <v>2</v>
      </c>
      <c r="O82" s="2">
        <v>223</v>
      </c>
      <c r="P82" s="2">
        <v>361</v>
      </c>
      <c r="Q82" s="2">
        <v>0</v>
      </c>
    </row>
    <row r="83" spans="1:17" x14ac:dyDescent="0.2">
      <c r="A83" s="2">
        <v>18</v>
      </c>
      <c r="B83" s="2" t="str">
        <v>hesperetin, Flavanone</v>
      </c>
      <c r="C83" s="2">
        <v>0.55900000000000005</v>
      </c>
      <c r="D83" s="384">
        <v>136.5</v>
      </c>
      <c r="E83" s="2" t="str">
        <v>G</v>
      </c>
      <c r="F83" s="384">
        <v>169.3</v>
      </c>
      <c r="G83" s="2" t="str">
        <v>T</v>
      </c>
      <c r="H83" s="384">
        <v>160.1</v>
      </c>
      <c r="I83" s="2" t="str">
        <v>T</v>
      </c>
      <c r="J83" s="2">
        <v>1</v>
      </c>
      <c r="K83" s="2">
        <v>290</v>
      </c>
      <c r="L83" s="2">
        <v>0</v>
      </c>
      <c r="M83" s="2">
        <v>0</v>
      </c>
      <c r="N83" s="2">
        <v>3</v>
      </c>
      <c r="O83" s="2">
        <v>222</v>
      </c>
      <c r="P83" s="2">
        <v>247</v>
      </c>
      <c r="Q83" s="2">
        <v>342</v>
      </c>
    </row>
    <row r="84" spans="1:17" x14ac:dyDescent="0.2">
      <c r="A84" s="2">
        <v>32</v>
      </c>
      <c r="B84" s="2" t="str">
        <v>formononetin, Isoflavone</v>
      </c>
      <c r="C84" s="2">
        <v>0.51700000000000002</v>
      </c>
      <c r="D84" s="384">
        <v>147.4</v>
      </c>
      <c r="E84" s="2" t="str">
        <v>G</v>
      </c>
      <c r="F84" s="384">
        <v>195.3</v>
      </c>
      <c r="G84" s="2" t="str">
        <v>CB</v>
      </c>
      <c r="H84" s="384">
        <v>194.4</v>
      </c>
      <c r="I84" s="2" t="str">
        <v>CB</v>
      </c>
      <c r="J84" s="2">
        <v>2</v>
      </c>
      <c r="K84" s="2">
        <v>250</v>
      </c>
      <c r="L84" s="2">
        <v>306</v>
      </c>
      <c r="M84" s="2">
        <v>0</v>
      </c>
      <c r="N84" s="2">
        <v>2</v>
      </c>
      <c r="O84" s="2">
        <v>223</v>
      </c>
      <c r="P84" s="2">
        <v>313</v>
      </c>
      <c r="Q84" s="2">
        <v>0</v>
      </c>
    </row>
    <row r="85" spans="1:17" x14ac:dyDescent="0.2">
      <c r="A85" s="2">
        <v>33</v>
      </c>
      <c r="B85" s="2" t="str">
        <v>genistein, Isoflavone</v>
      </c>
      <c r="C85" s="2">
        <v>0.54900000000000004</v>
      </c>
      <c r="D85" s="384">
        <v>128.1</v>
      </c>
      <c r="E85" s="2" t="str">
        <v>G</v>
      </c>
      <c r="F85" s="384">
        <v>181.4</v>
      </c>
      <c r="G85" s="2" t="str">
        <v>CB</v>
      </c>
      <c r="H85" s="384">
        <v>136.1</v>
      </c>
      <c r="I85" s="2" t="str">
        <v>G</v>
      </c>
      <c r="J85" s="2">
        <v>1</v>
      </c>
      <c r="K85" s="2">
        <v>260</v>
      </c>
      <c r="L85" s="2">
        <v>0</v>
      </c>
      <c r="M85" s="2">
        <v>0</v>
      </c>
      <c r="N85" s="2">
        <v>2</v>
      </c>
      <c r="O85" s="2">
        <v>224</v>
      </c>
      <c r="P85" s="2">
        <v>365</v>
      </c>
      <c r="Q85" s="2">
        <v>0</v>
      </c>
    </row>
    <row r="86" spans="1:17" x14ac:dyDescent="0.2">
      <c r="A86" s="2">
        <v>37</v>
      </c>
      <c r="B86" s="2" t="str">
        <v>2,3,4-TMBA, HBAD</v>
      </c>
      <c r="C86" s="2">
        <v>0.47899999999999998</v>
      </c>
      <c r="D86" s="384">
        <v>141.5</v>
      </c>
      <c r="E86" s="2" t="str">
        <v>G</v>
      </c>
      <c r="F86" s="384">
        <v>120</v>
      </c>
      <c r="G86" s="2" t="str">
        <v>G</v>
      </c>
      <c r="H86" s="384">
        <v>147</v>
      </c>
      <c r="I86" s="2" t="str">
        <v>G</v>
      </c>
      <c r="J86" s="2">
        <v>1</v>
      </c>
      <c r="K86" s="2">
        <v>261</v>
      </c>
      <c r="L86" s="2">
        <v>0</v>
      </c>
      <c r="M86" s="2">
        <v>0</v>
      </c>
      <c r="N86" s="2">
        <v>2</v>
      </c>
      <c r="O86" s="2">
        <v>225</v>
      </c>
      <c r="P86" s="2">
        <v>308</v>
      </c>
      <c r="Q86" s="2">
        <v>0</v>
      </c>
    </row>
    <row r="87" spans="1:17" x14ac:dyDescent="0.2">
      <c r="A87" s="2">
        <v>40</v>
      </c>
      <c r="B87" s="2" t="str">
        <v>benzoic acid, HBAD</v>
      </c>
      <c r="C87" s="2">
        <v>0.56999999999999995</v>
      </c>
      <c r="D87" s="384">
        <v>136.4</v>
      </c>
      <c r="E87" s="2" t="str">
        <v>G</v>
      </c>
      <c r="F87" s="384">
        <v>184.5</v>
      </c>
      <c r="G87" s="2" t="str">
        <v>CB</v>
      </c>
      <c r="H87" s="384">
        <v>159.4</v>
      </c>
      <c r="I87" s="2" t="str">
        <v>T</v>
      </c>
      <c r="J87" s="2">
        <v>1</v>
      </c>
      <c r="K87" s="2">
        <v>276</v>
      </c>
      <c r="L87" s="2">
        <v>0</v>
      </c>
      <c r="M87" s="2">
        <v>0</v>
      </c>
      <c r="N87" s="2">
        <v>2</v>
      </c>
      <c r="O87" s="2">
        <v>221</v>
      </c>
      <c r="P87" s="2">
        <v>328</v>
      </c>
      <c r="Q87" s="2">
        <v>0</v>
      </c>
    </row>
    <row r="88" spans="1:17" x14ac:dyDescent="0.2">
      <c r="A88" s="2">
        <v>41</v>
      </c>
      <c r="B88" s="2" t="str">
        <v>Cuminic Acid, HBAD</v>
      </c>
      <c r="C88" s="2">
        <v>0.52500000000000002</v>
      </c>
      <c r="D88" s="384">
        <v>135.5</v>
      </c>
      <c r="E88" s="2" t="str">
        <v>G</v>
      </c>
      <c r="F88" s="384">
        <v>180</v>
      </c>
      <c r="G88" s="2" t="str">
        <v>CB</v>
      </c>
      <c r="H88" s="384">
        <v>185</v>
      </c>
      <c r="I88" s="2" t="str">
        <v>CB</v>
      </c>
      <c r="J88" s="2">
        <v>1</v>
      </c>
      <c r="K88" s="2">
        <v>243</v>
      </c>
      <c r="L88" s="2">
        <v>0</v>
      </c>
      <c r="M88" s="2">
        <v>0</v>
      </c>
      <c r="N88" s="2">
        <v>2</v>
      </c>
      <c r="O88" s="2">
        <v>221</v>
      </c>
      <c r="P88" s="2">
        <v>333</v>
      </c>
      <c r="Q88" s="2">
        <v>0</v>
      </c>
    </row>
    <row r="89" spans="1:17" x14ac:dyDescent="0.2">
      <c r="A89" s="2">
        <v>43</v>
      </c>
      <c r="B89" s="2" t="str">
        <v>eudesmic acid, HBAD</v>
      </c>
      <c r="C89" s="2">
        <v>0.504</v>
      </c>
      <c r="D89" s="384">
        <v>138.9</v>
      </c>
      <c r="E89" s="2" t="str">
        <v>G</v>
      </c>
      <c r="F89" s="384">
        <v>180</v>
      </c>
      <c r="G89" s="2" t="str">
        <v>CB</v>
      </c>
      <c r="H89" s="384">
        <v>203.4</v>
      </c>
      <c r="I89" s="2" t="str">
        <v>CB</v>
      </c>
      <c r="J89" s="2">
        <v>1</v>
      </c>
      <c r="K89" s="2">
        <v>264</v>
      </c>
      <c r="L89" s="2">
        <v>0</v>
      </c>
      <c r="M89" s="2">
        <v>0</v>
      </c>
      <c r="N89" s="2">
        <v>2</v>
      </c>
      <c r="O89" s="2">
        <v>228</v>
      </c>
      <c r="P89" s="2">
        <v>310</v>
      </c>
      <c r="Q89" s="2">
        <v>0</v>
      </c>
    </row>
    <row r="90" spans="1:17" x14ac:dyDescent="0.2">
      <c r="A90" s="2">
        <v>48</v>
      </c>
      <c r="B90" s="2" t="str">
        <v>methyl syringate, HBAD</v>
      </c>
      <c r="C90" s="2">
        <v>0.52400000000000002</v>
      </c>
      <c r="D90" s="384">
        <v>137.5</v>
      </c>
      <c r="E90" s="2" t="str">
        <v>G</v>
      </c>
      <c r="F90" s="384">
        <v>175.3</v>
      </c>
      <c r="G90" s="2" t="str">
        <v>T</v>
      </c>
      <c r="H90" s="384">
        <v>202.8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2</v>
      </c>
      <c r="O90" s="2">
        <v>237</v>
      </c>
      <c r="P90" s="2">
        <v>312</v>
      </c>
      <c r="Q90" s="2">
        <v>0</v>
      </c>
    </row>
    <row r="91" spans="1:17" x14ac:dyDescent="0.2">
      <c r="A91" s="2">
        <v>50</v>
      </c>
      <c r="B91" s="2" t="str">
        <v>m-hydroxybenzoic acid, HBAD</v>
      </c>
      <c r="C91" s="2">
        <v>0.499</v>
      </c>
      <c r="D91" s="384">
        <v>137.5</v>
      </c>
      <c r="E91" s="2" t="str">
        <v>G</v>
      </c>
      <c r="F91" s="384">
        <v>181.3</v>
      </c>
      <c r="G91" s="2" t="str">
        <v>CB</v>
      </c>
      <c r="H91" s="384">
        <v>184</v>
      </c>
      <c r="I91" s="2" t="str">
        <v>CB</v>
      </c>
      <c r="J91" s="2">
        <v>1</v>
      </c>
      <c r="K91" s="2">
        <v>298</v>
      </c>
      <c r="L91" s="2">
        <v>0</v>
      </c>
      <c r="M91" s="2">
        <v>0</v>
      </c>
      <c r="N91" s="2">
        <v>2</v>
      </c>
      <c r="O91" s="2">
        <v>223</v>
      </c>
      <c r="P91" s="2">
        <v>310</v>
      </c>
      <c r="Q91" s="2">
        <v>0</v>
      </c>
    </row>
    <row r="92" spans="1:17" x14ac:dyDescent="0.2">
      <c r="A92" s="2">
        <v>52</v>
      </c>
      <c r="B92" s="2" t="str">
        <v>o-Anisic acid , HBAD</v>
      </c>
      <c r="C92" s="2">
        <v>0.499</v>
      </c>
      <c r="D92" s="384">
        <v>138.1</v>
      </c>
      <c r="E92" s="2" t="str">
        <v>G</v>
      </c>
      <c r="F92" s="384">
        <v>206.3</v>
      </c>
      <c r="G92" s="2" t="str">
        <v>CB</v>
      </c>
      <c r="H92" s="384">
        <v>193</v>
      </c>
      <c r="I92" s="2" t="str">
        <v>CB</v>
      </c>
      <c r="J92" s="2">
        <v>1</v>
      </c>
      <c r="K92" s="2">
        <v>299</v>
      </c>
      <c r="L92" s="2">
        <v>0</v>
      </c>
      <c r="M92" s="2">
        <v>0</v>
      </c>
      <c r="N92" s="2">
        <v>3</v>
      </c>
      <c r="O92" s="2">
        <v>221</v>
      </c>
      <c r="P92" s="2">
        <v>264</v>
      </c>
      <c r="Q92" s="2">
        <v>310</v>
      </c>
    </row>
    <row r="93" spans="1:17" x14ac:dyDescent="0.2">
      <c r="A93" s="2">
        <v>54</v>
      </c>
      <c r="B93" s="2" t="str">
        <v>p-hydroxybenzoic acid, HBAD</v>
      </c>
      <c r="C93" s="2">
        <v>0.51300000000000001</v>
      </c>
      <c r="D93" s="384">
        <v>129.6</v>
      </c>
      <c r="E93" s="2" t="str">
        <v>G</v>
      </c>
      <c r="F93" s="384">
        <v>183.8</v>
      </c>
      <c r="G93" s="2" t="str">
        <v>CB</v>
      </c>
      <c r="H93" s="384">
        <v>180</v>
      </c>
      <c r="I93" s="2" t="str">
        <v>CB</v>
      </c>
      <c r="J93" s="2">
        <v>1</v>
      </c>
      <c r="K93" s="2">
        <v>257</v>
      </c>
      <c r="L93" s="2">
        <v>0</v>
      </c>
      <c r="M93" s="2">
        <v>0</v>
      </c>
      <c r="N93" s="2">
        <v>2</v>
      </c>
      <c r="O93" s="2">
        <v>225</v>
      </c>
      <c r="P93" s="2">
        <v>344</v>
      </c>
      <c r="Q93" s="2">
        <v>0</v>
      </c>
    </row>
    <row r="94" spans="1:17" x14ac:dyDescent="0.2">
      <c r="A94" s="2">
        <v>59</v>
      </c>
      <c r="B94" s="2" t="str">
        <v>vanillic acid, HBAD</v>
      </c>
      <c r="C94" s="2">
        <v>0.504</v>
      </c>
      <c r="D94" s="384">
        <v>135.80000000000001</v>
      </c>
      <c r="E94" s="2" t="str">
        <v>G</v>
      </c>
      <c r="F94" s="384">
        <v>191.5</v>
      </c>
      <c r="G94" s="2" t="str">
        <v>CB</v>
      </c>
      <c r="H94" s="384">
        <v>208.7</v>
      </c>
      <c r="I94" s="2" t="str">
        <v>CB</v>
      </c>
      <c r="J94" s="2">
        <v>2</v>
      </c>
      <c r="K94" s="2">
        <v>263</v>
      </c>
      <c r="L94" s="2">
        <v>294</v>
      </c>
      <c r="M94" s="2">
        <v>0</v>
      </c>
      <c r="N94" s="2">
        <v>2</v>
      </c>
      <c r="O94" s="2">
        <v>228</v>
      </c>
      <c r="P94" s="2">
        <v>312</v>
      </c>
      <c r="Q94" s="2">
        <v>0</v>
      </c>
    </row>
    <row r="95" spans="1:17" x14ac:dyDescent="0.2">
      <c r="A95" s="2">
        <v>60</v>
      </c>
      <c r="B95" s="2" t="str">
        <v>vanillic acid methyl ester, HBAD</v>
      </c>
      <c r="C95" s="2">
        <v>0.56999999999999995</v>
      </c>
      <c r="D95" s="384">
        <v>135.19999999999999</v>
      </c>
      <c r="E95" s="2" t="str">
        <v>G</v>
      </c>
      <c r="F95" s="384">
        <v>178.9</v>
      </c>
      <c r="G95" s="2" t="str">
        <v>T</v>
      </c>
      <c r="H95" s="384">
        <v>230.9</v>
      </c>
      <c r="I95" s="2" t="str">
        <v>B</v>
      </c>
      <c r="J95" s="2">
        <v>2</v>
      </c>
      <c r="K95" s="2">
        <v>263</v>
      </c>
      <c r="L95" s="2">
        <v>294</v>
      </c>
      <c r="M95" s="2">
        <v>0</v>
      </c>
      <c r="N95" s="2">
        <v>2</v>
      </c>
      <c r="O95" s="2">
        <v>225</v>
      </c>
      <c r="P95" s="2">
        <v>347</v>
      </c>
      <c r="Q95" s="2">
        <v>0</v>
      </c>
    </row>
    <row r="96" spans="1:17" x14ac:dyDescent="0.2">
      <c r="A96" s="2">
        <v>65</v>
      </c>
      <c r="B96" s="2" t="str">
        <v>ferulic acid, HCAD</v>
      </c>
      <c r="C96" s="2">
        <v>0.50800000000000001</v>
      </c>
      <c r="D96" s="384">
        <v>139.4</v>
      </c>
      <c r="E96" s="2" t="str">
        <v>G</v>
      </c>
      <c r="F96" s="384">
        <v>209.2</v>
      </c>
      <c r="G96" s="2" t="str">
        <v>CB</v>
      </c>
      <c r="H96" s="384">
        <v>205.5</v>
      </c>
      <c r="I96" s="2" t="str">
        <v>CB</v>
      </c>
      <c r="J96" s="2">
        <v>1</v>
      </c>
      <c r="K96" s="2">
        <v>319</v>
      </c>
      <c r="L96" s="2">
        <v>0</v>
      </c>
      <c r="M96" s="2">
        <v>0</v>
      </c>
      <c r="N96" s="2">
        <v>2</v>
      </c>
      <c r="O96" s="2">
        <v>224</v>
      </c>
      <c r="P96" s="2">
        <v>346</v>
      </c>
      <c r="Q96" s="2">
        <v>0</v>
      </c>
    </row>
    <row r="97" spans="1:17" x14ac:dyDescent="0.2">
      <c r="A97" s="2">
        <v>70</v>
      </c>
      <c r="B97" s="2" t="str">
        <v>o-coumaric acid, HCAD</v>
      </c>
      <c r="C97" s="2">
        <v>0.51900000000000002</v>
      </c>
      <c r="D97" s="384">
        <v>146.1</v>
      </c>
      <c r="E97" s="2" t="str">
        <v>G</v>
      </c>
      <c r="F97" s="384">
        <v>205.2</v>
      </c>
      <c r="G97" s="2" t="str">
        <v>CB</v>
      </c>
      <c r="H97" s="384">
        <v>203.9</v>
      </c>
      <c r="I97" s="2" t="str">
        <v>CB</v>
      </c>
      <c r="J97" s="2">
        <v>2</v>
      </c>
      <c r="K97" s="2">
        <v>279</v>
      </c>
      <c r="L97" s="2">
        <v>321</v>
      </c>
      <c r="M97" s="2">
        <v>0</v>
      </c>
      <c r="N97" s="2">
        <v>2</v>
      </c>
      <c r="O97" s="2">
        <v>224</v>
      </c>
      <c r="P97" s="2">
        <v>341</v>
      </c>
      <c r="Q97" s="2">
        <v>0</v>
      </c>
    </row>
    <row r="98" spans="1:17" x14ac:dyDescent="0.2">
      <c r="A98" s="2">
        <v>71</v>
      </c>
      <c r="B98" s="2" t="str">
        <v>p-coumaric acid, HCAD</v>
      </c>
      <c r="C98" s="2">
        <v>0.51</v>
      </c>
      <c r="D98" s="384">
        <v>135.69999999999999</v>
      </c>
      <c r="E98" s="2" t="str">
        <v>G</v>
      </c>
      <c r="F98" s="384">
        <v>198.8</v>
      </c>
      <c r="G98" s="2" t="str">
        <v>CB</v>
      </c>
      <c r="H98" s="384">
        <v>205.3</v>
      </c>
      <c r="I98" s="2" t="str">
        <v>CB</v>
      </c>
      <c r="J98" s="2">
        <v>1</v>
      </c>
      <c r="K98" s="2">
        <v>307</v>
      </c>
      <c r="L98" s="2">
        <v>0</v>
      </c>
      <c r="M98" s="2">
        <v>0</v>
      </c>
      <c r="N98" s="2">
        <v>2</v>
      </c>
      <c r="O98" s="2">
        <v>223</v>
      </c>
      <c r="P98" s="2">
        <v>354</v>
      </c>
      <c r="Q98" s="2">
        <v>0</v>
      </c>
    </row>
    <row r="99" spans="1:17" x14ac:dyDescent="0.2">
      <c r="A99" s="2">
        <v>72</v>
      </c>
      <c r="B99" s="2" t="str">
        <v>p-MCA, HCAD</v>
      </c>
      <c r="C99" s="2">
        <v>0.55600000000000005</v>
      </c>
      <c r="D99" s="384">
        <v>137.4</v>
      </c>
      <c r="E99" s="2" t="str">
        <v>G</v>
      </c>
      <c r="F99" s="384">
        <v>190.9</v>
      </c>
      <c r="G99" s="2" t="str">
        <v>CB</v>
      </c>
      <c r="H99" s="384">
        <v>130.9</v>
      </c>
      <c r="I99" s="2" t="str">
        <v>G</v>
      </c>
      <c r="J99" s="2">
        <v>1</v>
      </c>
      <c r="K99" s="2">
        <v>307</v>
      </c>
      <c r="L99" s="2">
        <v>0</v>
      </c>
      <c r="M99" s="2">
        <v>0</v>
      </c>
      <c r="N99" s="2">
        <v>2</v>
      </c>
      <c r="O99" s="2">
        <v>222</v>
      </c>
      <c r="P99" s="2">
        <v>0</v>
      </c>
      <c r="Q99" s="2">
        <v>0</v>
      </c>
    </row>
    <row r="100" spans="1:17" x14ac:dyDescent="0.2">
      <c r="A100" s="2">
        <v>82</v>
      </c>
      <c r="B100" s="2" t="str">
        <v>p-Hydroxyphenylacetic acid, HPAAD</v>
      </c>
      <c r="C100" s="2">
        <v>0.47099999999999997</v>
      </c>
      <c r="D100" s="384">
        <v>138.1</v>
      </c>
      <c r="E100" s="2" t="str">
        <v>G</v>
      </c>
      <c r="F100" s="384">
        <v>178.8</v>
      </c>
      <c r="G100" s="2" t="str">
        <v>T</v>
      </c>
      <c r="H100" s="384">
        <v>180</v>
      </c>
      <c r="I100" s="2" t="str">
        <v>CB</v>
      </c>
      <c r="J100" s="2">
        <v>1</v>
      </c>
      <c r="K100" s="2">
        <v>277</v>
      </c>
      <c r="L100" s="2">
        <v>0</v>
      </c>
      <c r="M100" s="2">
        <v>0</v>
      </c>
      <c r="N100" s="2">
        <v>3</v>
      </c>
      <c r="O100" s="2">
        <v>222</v>
      </c>
      <c r="P100" s="2">
        <v>252</v>
      </c>
      <c r="Q100" s="2">
        <v>330</v>
      </c>
    </row>
    <row r="101" spans="1:17" x14ac:dyDescent="0.2">
      <c r="A101" s="2">
        <v>85</v>
      </c>
      <c r="B101" s="2" t="str">
        <v>p-methoxyphenyllactic acid, HPLAD</v>
      </c>
      <c r="C101" s="2">
        <v>0.53600000000000003</v>
      </c>
      <c r="D101" s="384">
        <v>138</v>
      </c>
      <c r="E101" s="2" t="str">
        <v>G</v>
      </c>
      <c r="F101" s="384">
        <v>178.7</v>
      </c>
      <c r="G101" s="2" t="str">
        <v>T</v>
      </c>
      <c r="H101" s="384">
        <v>192.2</v>
      </c>
      <c r="I101" s="2" t="str">
        <v>CB</v>
      </c>
      <c r="J101" s="2">
        <v>1</v>
      </c>
      <c r="K101" s="2">
        <v>276</v>
      </c>
      <c r="L101" s="2">
        <v>0</v>
      </c>
      <c r="M101" s="2">
        <v>0</v>
      </c>
      <c r="N101" s="2">
        <v>3</v>
      </c>
      <c r="O101" s="2">
        <v>222</v>
      </c>
      <c r="P101" s="2">
        <v>251</v>
      </c>
      <c r="Q101" s="2">
        <v>336</v>
      </c>
    </row>
    <row r="102" spans="1:17" x14ac:dyDescent="0.2">
      <c r="A102" s="2">
        <v>87</v>
      </c>
      <c r="B102" s="2" t="str">
        <v>Phloretic acid, HPPAD</v>
      </c>
      <c r="C102" s="2">
        <v>0.48299999999999998</v>
      </c>
      <c r="D102" s="384">
        <v>140.69999999999999</v>
      </c>
      <c r="E102" s="2" t="str">
        <v>G</v>
      </c>
      <c r="F102" s="384">
        <v>187.7</v>
      </c>
      <c r="G102" s="2" t="str">
        <v>CB</v>
      </c>
      <c r="H102" s="384">
        <v>189.8</v>
      </c>
      <c r="I102" s="2" t="str">
        <v>CB</v>
      </c>
      <c r="J102" s="2">
        <v>1</v>
      </c>
      <c r="K102" s="2">
        <v>278</v>
      </c>
      <c r="L102" s="2">
        <v>0</v>
      </c>
      <c r="M102" s="2">
        <v>0</v>
      </c>
      <c r="N102" s="2">
        <v>3</v>
      </c>
      <c r="O102" s="2">
        <v>221</v>
      </c>
      <c r="P102" s="2">
        <v>248</v>
      </c>
      <c r="Q102" s="2">
        <v>341</v>
      </c>
    </row>
    <row r="103" spans="1:17" x14ac:dyDescent="0.2">
      <c r="A103" s="2">
        <v>90</v>
      </c>
      <c r="B103" s="2" t="str">
        <v>4-methylpyrocatechol, APh</v>
      </c>
      <c r="C103" s="2">
        <v>0.54600000000000004</v>
      </c>
      <c r="D103" s="384">
        <v>136.6</v>
      </c>
      <c r="E103" s="2" t="str">
        <v>G</v>
      </c>
      <c r="F103" s="384">
        <v>180</v>
      </c>
      <c r="G103" s="2" t="str">
        <v>CB</v>
      </c>
      <c r="H103" s="384">
        <v>160.9</v>
      </c>
      <c r="I103" s="2" t="str">
        <v>T</v>
      </c>
      <c r="J103" s="2">
        <v>1</v>
      </c>
      <c r="K103" s="2">
        <v>283</v>
      </c>
      <c r="L103" s="2">
        <v>0</v>
      </c>
      <c r="M103" s="2">
        <v>0</v>
      </c>
      <c r="N103" s="2">
        <v>2</v>
      </c>
      <c r="O103" s="2">
        <v>223</v>
      </c>
      <c r="P103" s="2">
        <v>341</v>
      </c>
      <c r="Q103" s="2">
        <v>0</v>
      </c>
    </row>
    <row r="104" spans="1:17" x14ac:dyDescent="0.2">
      <c r="A104" s="2">
        <v>95</v>
      </c>
      <c r="B104" s="2" t="str">
        <v>Pyrocatechol, Phenol</v>
      </c>
      <c r="C104" s="2">
        <v>0.55400000000000005</v>
      </c>
      <c r="D104" s="384">
        <v>137.4</v>
      </c>
      <c r="E104" s="2" t="str">
        <v>G</v>
      </c>
      <c r="F104" s="384">
        <v>180.8</v>
      </c>
      <c r="G104" s="2" t="str">
        <v>CB</v>
      </c>
      <c r="H104" s="384">
        <v>75.3</v>
      </c>
      <c r="I104" s="2" t="str">
        <v>Y</v>
      </c>
      <c r="J104" s="2">
        <v>1</v>
      </c>
      <c r="K104" s="2">
        <v>277</v>
      </c>
      <c r="L104" s="2">
        <v>0</v>
      </c>
      <c r="M104" s="2">
        <v>0</v>
      </c>
      <c r="N104" s="2">
        <v>3</v>
      </c>
      <c r="O104" s="2">
        <v>226</v>
      </c>
      <c r="P104" s="2">
        <v>240</v>
      </c>
      <c r="Q104" s="2">
        <v>336</v>
      </c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55">_xlfn._xlws.SORT(_xlfn._xlws.FILTER(KNP[], (KNP[Rf (MPB)]&lt;=$C$5)*(KNP[Rf (MPB)]&gt;=$C$4)*(KNP[H° DEV 254 nm]&lt;=$D$5)*(KNP[H° DEV 254 nm]&gt;=$D$4),"No Result"))</f>
        <v>3</v>
      </c>
      <c r="B123" s="2" t="str">
        <v>acacetin, Flavone</v>
      </c>
      <c r="C123" s="2">
        <v>0.56399999999999995</v>
      </c>
      <c r="D123" s="384">
        <v>134.6</v>
      </c>
      <c r="E123" s="2" t="str">
        <v>G</v>
      </c>
      <c r="F123" s="384">
        <v>180</v>
      </c>
      <c r="G123" s="2" t="str">
        <v>CB</v>
      </c>
      <c r="H123" s="384">
        <v>77.599999999999994</v>
      </c>
      <c r="I123" s="2" t="str">
        <v>Y</v>
      </c>
      <c r="J123" s="2">
        <v>2</v>
      </c>
      <c r="K123" s="2">
        <v>270</v>
      </c>
      <c r="L123" s="2">
        <v>329</v>
      </c>
      <c r="M123" s="2">
        <v>0</v>
      </c>
      <c r="N123" s="2">
        <v>2</v>
      </c>
      <c r="O123" s="2">
        <v>224</v>
      </c>
      <c r="P123" s="2">
        <v>357</v>
      </c>
      <c r="Q123" s="2">
        <v>0</v>
      </c>
      <c r="R123" s="1">
        <f>COUNTIF(A123:A170, "&lt;&gt;")</f>
        <v>33</v>
      </c>
      <c r="S123" s="2" t="s">
        <v>152</v>
      </c>
    </row>
    <row r="124" spans="1:19" x14ac:dyDescent="0.2">
      <c r="A124" s="2">
        <v>4</v>
      </c>
      <c r="B124" s="2" t="str">
        <v>apigenin, Flavone</v>
      </c>
      <c r="C124" s="2">
        <v>0.50700000000000001</v>
      </c>
      <c r="D124" s="384">
        <v>134</v>
      </c>
      <c r="E124" s="2" t="str">
        <v>G</v>
      </c>
      <c r="F124" s="384">
        <v>199.1</v>
      </c>
      <c r="G124" s="2" t="str">
        <v>CB</v>
      </c>
      <c r="H124" s="384">
        <v>108.7</v>
      </c>
      <c r="I124" s="2" t="str">
        <v>YG</v>
      </c>
      <c r="J124" s="2">
        <v>2</v>
      </c>
      <c r="K124" s="2">
        <v>271</v>
      </c>
      <c r="L124" s="2">
        <v>336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9" x14ac:dyDescent="0.2">
      <c r="A125" s="2">
        <v>7</v>
      </c>
      <c r="B125" s="2" t="str">
        <v>Genkwanin, Flavone</v>
      </c>
      <c r="C125" s="2">
        <v>0.53300000000000003</v>
      </c>
      <c r="D125" s="384">
        <v>138.9</v>
      </c>
      <c r="E125" s="2" t="str">
        <v>G</v>
      </c>
      <c r="F125" s="384">
        <v>46.1</v>
      </c>
      <c r="G125" s="2" t="str">
        <v>O</v>
      </c>
      <c r="H125" s="384">
        <v>125.6</v>
      </c>
      <c r="I125" s="2" t="str">
        <v>G</v>
      </c>
      <c r="J125" s="2">
        <v>2</v>
      </c>
      <c r="K125" s="2">
        <v>268</v>
      </c>
      <c r="L125" s="2">
        <v>338</v>
      </c>
      <c r="M125" s="2">
        <v>0</v>
      </c>
      <c r="N125" s="2">
        <v>2</v>
      </c>
      <c r="O125" s="2">
        <v>224</v>
      </c>
      <c r="P125" s="2">
        <v>367</v>
      </c>
      <c r="Q125" s="2">
        <v>0</v>
      </c>
    </row>
    <row r="126" spans="1:19" x14ac:dyDescent="0.2">
      <c r="A126" s="2">
        <v>12</v>
      </c>
      <c r="B126" s="2" t="str">
        <v>isorhamnetin, Flavonol</v>
      </c>
      <c r="C126" s="2">
        <v>0.53600000000000003</v>
      </c>
      <c r="D126" s="384">
        <v>136.1</v>
      </c>
      <c r="E126" s="2" t="str">
        <v>G</v>
      </c>
      <c r="F126" s="384">
        <v>180</v>
      </c>
      <c r="G126" s="2" t="str">
        <v>CB</v>
      </c>
      <c r="H126" s="384">
        <v>167</v>
      </c>
      <c r="I126" s="2" t="str">
        <v>T</v>
      </c>
      <c r="J126" s="2">
        <v>2</v>
      </c>
      <c r="K126" s="2">
        <v>261</v>
      </c>
      <c r="L126" s="2">
        <v>364</v>
      </c>
      <c r="M126" s="2">
        <v>0</v>
      </c>
      <c r="N126" s="2">
        <v>2</v>
      </c>
      <c r="O126" s="2">
        <v>224</v>
      </c>
      <c r="P126" s="2">
        <v>340</v>
      </c>
      <c r="Q126" s="2">
        <v>0</v>
      </c>
    </row>
    <row r="127" spans="1:19" x14ac:dyDescent="0.2">
      <c r="A127" s="2">
        <v>14</v>
      </c>
      <c r="B127" s="2" t="str">
        <v>kaempferol, Flavonol</v>
      </c>
      <c r="C127" s="2">
        <v>0.54700000000000004</v>
      </c>
      <c r="D127" s="384">
        <v>130.9</v>
      </c>
      <c r="E127" s="2" t="str">
        <v>G</v>
      </c>
      <c r="F127" s="384">
        <v>150</v>
      </c>
      <c r="G127" s="2" t="str">
        <v>T</v>
      </c>
      <c r="H127" s="384">
        <v>150</v>
      </c>
      <c r="I127" s="2" t="str">
        <v>T</v>
      </c>
      <c r="J127" s="2">
        <v>2</v>
      </c>
      <c r="K127" s="2">
        <v>269</v>
      </c>
      <c r="L127" s="2">
        <v>371</v>
      </c>
      <c r="M127" s="2">
        <v>0</v>
      </c>
      <c r="N127" s="2">
        <v>2</v>
      </c>
      <c r="O127" s="2">
        <v>223</v>
      </c>
      <c r="P127" s="2">
        <v>361</v>
      </c>
      <c r="Q127" s="2">
        <v>0</v>
      </c>
    </row>
    <row r="128" spans="1:19" x14ac:dyDescent="0.2">
      <c r="A128" s="2">
        <v>18</v>
      </c>
      <c r="B128" s="2" t="str">
        <v>hesperetin, Flavanone</v>
      </c>
      <c r="C128" s="2">
        <v>0.55900000000000005</v>
      </c>
      <c r="D128" s="384">
        <v>136.5</v>
      </c>
      <c r="E128" s="2" t="str">
        <v>G</v>
      </c>
      <c r="F128" s="384">
        <v>169.3</v>
      </c>
      <c r="G128" s="2" t="str">
        <v>T</v>
      </c>
      <c r="H128" s="384">
        <v>160.1</v>
      </c>
      <c r="I128" s="2" t="str">
        <v>T</v>
      </c>
      <c r="J128" s="2">
        <v>1</v>
      </c>
      <c r="K128" s="2">
        <v>290</v>
      </c>
      <c r="L128" s="2">
        <v>0</v>
      </c>
      <c r="M128" s="2">
        <v>0</v>
      </c>
      <c r="N128" s="2">
        <v>3</v>
      </c>
      <c r="O128" s="2">
        <v>222</v>
      </c>
      <c r="P128" s="2">
        <v>247</v>
      </c>
      <c r="Q128" s="2">
        <v>342</v>
      </c>
    </row>
    <row r="129" spans="1:17" x14ac:dyDescent="0.2">
      <c r="A129" s="2">
        <v>32</v>
      </c>
      <c r="B129" s="2" t="str">
        <v>formononetin, Isoflavone</v>
      </c>
      <c r="C129" s="2">
        <v>0.51700000000000002</v>
      </c>
      <c r="D129" s="384">
        <v>147.4</v>
      </c>
      <c r="E129" s="2" t="str">
        <v>G</v>
      </c>
      <c r="F129" s="384">
        <v>195.3</v>
      </c>
      <c r="G129" s="2" t="str">
        <v>CB</v>
      </c>
      <c r="H129" s="384">
        <v>194.4</v>
      </c>
      <c r="I129" s="2" t="str">
        <v>CB</v>
      </c>
      <c r="J129" s="2">
        <v>2</v>
      </c>
      <c r="K129" s="2">
        <v>250</v>
      </c>
      <c r="L129" s="2">
        <v>306</v>
      </c>
      <c r="M129" s="2">
        <v>0</v>
      </c>
      <c r="N129" s="2">
        <v>2</v>
      </c>
      <c r="O129" s="2">
        <v>223</v>
      </c>
      <c r="P129" s="2">
        <v>313</v>
      </c>
      <c r="Q129" s="2">
        <v>0</v>
      </c>
    </row>
    <row r="130" spans="1:17" x14ac:dyDescent="0.2">
      <c r="A130" s="2">
        <v>33</v>
      </c>
      <c r="B130" s="2" t="str">
        <v>genistein, Isoflavone</v>
      </c>
      <c r="C130" s="2">
        <v>0.54900000000000004</v>
      </c>
      <c r="D130" s="384">
        <v>128.1</v>
      </c>
      <c r="E130" s="2" t="str">
        <v>G</v>
      </c>
      <c r="F130" s="384">
        <v>181.4</v>
      </c>
      <c r="G130" s="2" t="str">
        <v>CB</v>
      </c>
      <c r="H130" s="384">
        <v>136.1</v>
      </c>
      <c r="I130" s="2" t="str">
        <v>G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224</v>
      </c>
      <c r="P130" s="2">
        <v>365</v>
      </c>
      <c r="Q130" s="2">
        <v>0</v>
      </c>
    </row>
    <row r="131" spans="1:17" x14ac:dyDescent="0.2">
      <c r="A131" s="2">
        <v>37</v>
      </c>
      <c r="B131" s="2" t="str">
        <v>2,3,4-TMBA, HBAD</v>
      </c>
      <c r="C131" s="2">
        <v>0.47899999999999998</v>
      </c>
      <c r="D131" s="384">
        <v>141.5</v>
      </c>
      <c r="E131" s="2" t="str">
        <v>G</v>
      </c>
      <c r="F131" s="384">
        <v>120</v>
      </c>
      <c r="G131" s="2" t="str">
        <v>G</v>
      </c>
      <c r="H131" s="384">
        <v>147</v>
      </c>
      <c r="I131" s="2" t="str">
        <v>G</v>
      </c>
      <c r="J131" s="2">
        <v>1</v>
      </c>
      <c r="K131" s="2">
        <v>261</v>
      </c>
      <c r="L131" s="2">
        <v>0</v>
      </c>
      <c r="M131" s="2">
        <v>0</v>
      </c>
      <c r="N131" s="2">
        <v>2</v>
      </c>
      <c r="O131" s="2">
        <v>225</v>
      </c>
      <c r="P131" s="2">
        <v>308</v>
      </c>
      <c r="Q131" s="2">
        <v>0</v>
      </c>
    </row>
    <row r="132" spans="1:17" x14ac:dyDescent="0.2">
      <c r="A132" s="2">
        <v>40</v>
      </c>
      <c r="B132" s="2" t="str">
        <v>benzoic acid, HBAD</v>
      </c>
      <c r="C132" s="2">
        <v>0.56999999999999995</v>
      </c>
      <c r="D132" s="384">
        <v>136.4</v>
      </c>
      <c r="E132" s="2" t="str">
        <v>G</v>
      </c>
      <c r="F132" s="384">
        <v>184.5</v>
      </c>
      <c r="G132" s="2" t="str">
        <v>CB</v>
      </c>
      <c r="H132" s="384">
        <v>159.4</v>
      </c>
      <c r="I132" s="2" t="str">
        <v>T</v>
      </c>
      <c r="J132" s="2">
        <v>1</v>
      </c>
      <c r="K132" s="2">
        <v>276</v>
      </c>
      <c r="L132" s="2">
        <v>0</v>
      </c>
      <c r="M132" s="2">
        <v>0</v>
      </c>
      <c r="N132" s="2">
        <v>2</v>
      </c>
      <c r="O132" s="2">
        <v>221</v>
      </c>
      <c r="P132" s="2">
        <v>328</v>
      </c>
      <c r="Q132" s="2">
        <v>0</v>
      </c>
    </row>
    <row r="133" spans="1:17" x14ac:dyDescent="0.2">
      <c r="A133" s="2">
        <v>41</v>
      </c>
      <c r="B133" s="2" t="str">
        <v>Cuminic Acid, HBAD</v>
      </c>
      <c r="C133" s="2">
        <v>0.52500000000000002</v>
      </c>
      <c r="D133" s="384">
        <v>135.5</v>
      </c>
      <c r="E133" s="2" t="str">
        <v>G</v>
      </c>
      <c r="F133" s="384">
        <v>180</v>
      </c>
      <c r="G133" s="2" t="str">
        <v>CB</v>
      </c>
      <c r="H133" s="384">
        <v>185</v>
      </c>
      <c r="I133" s="2" t="str">
        <v>CB</v>
      </c>
      <c r="J133" s="2">
        <v>1</v>
      </c>
      <c r="K133" s="2">
        <v>243</v>
      </c>
      <c r="L133" s="2">
        <v>0</v>
      </c>
      <c r="M133" s="2">
        <v>0</v>
      </c>
      <c r="N133" s="2">
        <v>2</v>
      </c>
      <c r="O133" s="2">
        <v>221</v>
      </c>
      <c r="P133" s="2">
        <v>333</v>
      </c>
      <c r="Q133" s="2">
        <v>0</v>
      </c>
    </row>
    <row r="134" spans="1:17" x14ac:dyDescent="0.2">
      <c r="A134" s="2">
        <v>43</v>
      </c>
      <c r="B134" s="2" t="str">
        <v>eudesmic acid, HBAD</v>
      </c>
      <c r="C134" s="2">
        <v>0.504</v>
      </c>
      <c r="D134" s="384">
        <v>138.9</v>
      </c>
      <c r="E134" s="2" t="str">
        <v>G</v>
      </c>
      <c r="F134" s="384">
        <v>180</v>
      </c>
      <c r="G134" s="2" t="str">
        <v>CB</v>
      </c>
      <c r="H134" s="384">
        <v>203.4</v>
      </c>
      <c r="I134" s="2" t="str">
        <v>CB</v>
      </c>
      <c r="J134" s="2">
        <v>1</v>
      </c>
      <c r="K134" s="2">
        <v>264</v>
      </c>
      <c r="L134" s="2">
        <v>0</v>
      </c>
      <c r="M134" s="2">
        <v>0</v>
      </c>
      <c r="N134" s="2">
        <v>2</v>
      </c>
      <c r="O134" s="2">
        <v>228</v>
      </c>
      <c r="P134" s="2">
        <v>310</v>
      </c>
      <c r="Q134" s="2">
        <v>0</v>
      </c>
    </row>
    <row r="135" spans="1:17" x14ac:dyDescent="0.2">
      <c r="A135" s="2">
        <v>45</v>
      </c>
      <c r="B135" s="2" t="str">
        <v>gentisic acid, HBAD</v>
      </c>
      <c r="C135" s="2">
        <v>0.50800000000000001</v>
      </c>
      <c r="D135" s="384">
        <v>142.69999999999999</v>
      </c>
      <c r="E135" s="2" t="str">
        <v>G</v>
      </c>
      <c r="F135" s="384">
        <v>224.2</v>
      </c>
      <c r="G135" s="2" t="str">
        <v>B</v>
      </c>
      <c r="H135" s="384">
        <v>245.7</v>
      </c>
      <c r="I135" s="2" t="str">
        <v>V</v>
      </c>
      <c r="J135" s="2">
        <v>1</v>
      </c>
      <c r="K135" s="2">
        <v>326</v>
      </c>
      <c r="L135" s="2">
        <v>0</v>
      </c>
      <c r="M135" s="2">
        <v>0</v>
      </c>
      <c r="N135" s="2">
        <v>2</v>
      </c>
      <c r="O135" s="2">
        <v>224</v>
      </c>
      <c r="P135" s="2">
        <v>320</v>
      </c>
      <c r="Q135" s="2">
        <v>0</v>
      </c>
    </row>
    <row r="136" spans="1:17" x14ac:dyDescent="0.2">
      <c r="A136" s="2">
        <v>48</v>
      </c>
      <c r="B136" s="2" t="str">
        <v>methyl syringate, HBAD</v>
      </c>
      <c r="C136" s="2">
        <v>0.52400000000000002</v>
      </c>
      <c r="D136" s="384">
        <v>137.5</v>
      </c>
      <c r="E136" s="2" t="str">
        <v>G</v>
      </c>
      <c r="F136" s="384">
        <v>175.3</v>
      </c>
      <c r="G136" s="2" t="str">
        <v>T</v>
      </c>
      <c r="H136" s="384">
        <v>202.8</v>
      </c>
      <c r="I136" s="2" t="str">
        <v>CB</v>
      </c>
      <c r="J136" s="2">
        <v>1</v>
      </c>
      <c r="K136" s="2">
        <v>277</v>
      </c>
      <c r="L136" s="2">
        <v>0</v>
      </c>
      <c r="M136" s="2">
        <v>0</v>
      </c>
      <c r="N136" s="2">
        <v>2</v>
      </c>
      <c r="O136" s="2">
        <v>237</v>
      </c>
      <c r="P136" s="2">
        <v>312</v>
      </c>
      <c r="Q136" s="2">
        <v>0</v>
      </c>
    </row>
    <row r="137" spans="1:17" x14ac:dyDescent="0.2">
      <c r="A137" s="2">
        <v>50</v>
      </c>
      <c r="B137" s="2" t="str">
        <v>m-hydroxybenzoic acid, HBAD</v>
      </c>
      <c r="C137" s="2">
        <v>0.499</v>
      </c>
      <c r="D137" s="384">
        <v>137.5</v>
      </c>
      <c r="E137" s="2" t="str">
        <v>G</v>
      </c>
      <c r="F137" s="384">
        <v>181.3</v>
      </c>
      <c r="G137" s="2" t="str">
        <v>CB</v>
      </c>
      <c r="H137" s="384">
        <v>184</v>
      </c>
      <c r="I137" s="2" t="str">
        <v>CB</v>
      </c>
      <c r="J137" s="2">
        <v>1</v>
      </c>
      <c r="K137" s="2">
        <v>298</v>
      </c>
      <c r="L137" s="2">
        <v>0</v>
      </c>
      <c r="M137" s="2">
        <v>0</v>
      </c>
      <c r="N137" s="2">
        <v>2</v>
      </c>
      <c r="O137" s="2">
        <v>223</v>
      </c>
      <c r="P137" s="2">
        <v>310</v>
      </c>
      <c r="Q137" s="2">
        <v>0</v>
      </c>
    </row>
    <row r="138" spans="1:17" x14ac:dyDescent="0.2">
      <c r="A138" s="2">
        <v>52</v>
      </c>
      <c r="B138" s="2" t="str">
        <v>o-Anisic acid , HBAD</v>
      </c>
      <c r="C138" s="2">
        <v>0.499</v>
      </c>
      <c r="D138" s="384">
        <v>138.1</v>
      </c>
      <c r="E138" s="2" t="str">
        <v>G</v>
      </c>
      <c r="F138" s="384">
        <v>206.3</v>
      </c>
      <c r="G138" s="2" t="str">
        <v>CB</v>
      </c>
      <c r="H138" s="384">
        <v>193</v>
      </c>
      <c r="I138" s="2" t="str">
        <v>CB</v>
      </c>
      <c r="J138" s="2">
        <v>1</v>
      </c>
      <c r="K138" s="2">
        <v>299</v>
      </c>
      <c r="L138" s="2">
        <v>0</v>
      </c>
      <c r="M138" s="2">
        <v>0</v>
      </c>
      <c r="N138" s="2">
        <v>3</v>
      </c>
      <c r="O138" s="2">
        <v>221</v>
      </c>
      <c r="P138" s="2">
        <v>264</v>
      </c>
      <c r="Q138" s="2">
        <v>310</v>
      </c>
    </row>
    <row r="139" spans="1:17" x14ac:dyDescent="0.2">
      <c r="A139" s="2">
        <v>54</v>
      </c>
      <c r="B139" s="2" t="str">
        <v>p-hydroxybenzoic acid, HBAD</v>
      </c>
      <c r="C139" s="2">
        <v>0.51300000000000001</v>
      </c>
      <c r="D139" s="384">
        <v>129.6</v>
      </c>
      <c r="E139" s="2" t="str">
        <v>G</v>
      </c>
      <c r="F139" s="384">
        <v>183.8</v>
      </c>
      <c r="G139" s="2" t="str">
        <v>CB</v>
      </c>
      <c r="H139" s="384">
        <v>180</v>
      </c>
      <c r="I139" s="2" t="str">
        <v>CB</v>
      </c>
      <c r="J139" s="2">
        <v>1</v>
      </c>
      <c r="K139" s="2">
        <v>257</v>
      </c>
      <c r="L139" s="2">
        <v>0</v>
      </c>
      <c r="M139" s="2">
        <v>0</v>
      </c>
      <c r="N139" s="2">
        <v>2</v>
      </c>
      <c r="O139" s="2">
        <v>225</v>
      </c>
      <c r="P139" s="2">
        <v>344</v>
      </c>
      <c r="Q139" s="2">
        <v>0</v>
      </c>
    </row>
    <row r="140" spans="1:17" x14ac:dyDescent="0.2">
      <c r="A140" s="2">
        <v>56</v>
      </c>
      <c r="B140" s="2" t="str">
        <v>resorcylic acid, HBAD</v>
      </c>
      <c r="C140" s="2">
        <v>0.504</v>
      </c>
      <c r="D140" s="384">
        <v>143.5</v>
      </c>
      <c r="E140" s="2" t="str">
        <v>G</v>
      </c>
      <c r="F140" s="384">
        <v>213.7</v>
      </c>
      <c r="G140" s="2" t="str">
        <v>B</v>
      </c>
      <c r="H140" s="384">
        <v>225.5</v>
      </c>
      <c r="I140" s="2" t="str">
        <v>B</v>
      </c>
      <c r="J140" s="2">
        <v>2</v>
      </c>
      <c r="K140" s="2">
        <v>246</v>
      </c>
      <c r="L140" s="2">
        <v>313</v>
      </c>
      <c r="M140" s="2">
        <v>0</v>
      </c>
      <c r="N140" s="2">
        <v>2</v>
      </c>
      <c r="O140" s="2">
        <v>224</v>
      </c>
      <c r="P140" s="2">
        <v>311</v>
      </c>
      <c r="Q140" s="2">
        <v>0</v>
      </c>
    </row>
    <row r="141" spans="1:17" x14ac:dyDescent="0.2">
      <c r="A141" s="2">
        <v>59</v>
      </c>
      <c r="B141" s="2" t="str">
        <v>vanillic acid, HBAD</v>
      </c>
      <c r="C141" s="2">
        <v>0.504</v>
      </c>
      <c r="D141" s="384">
        <v>135.80000000000001</v>
      </c>
      <c r="E141" s="2" t="str">
        <v>G</v>
      </c>
      <c r="F141" s="384">
        <v>191.5</v>
      </c>
      <c r="G141" s="2" t="str">
        <v>CB</v>
      </c>
      <c r="H141" s="384">
        <v>208.7</v>
      </c>
      <c r="I141" s="2" t="str">
        <v>CB</v>
      </c>
      <c r="J141" s="2">
        <v>2</v>
      </c>
      <c r="K141" s="2">
        <v>263</v>
      </c>
      <c r="L141" s="2">
        <v>294</v>
      </c>
      <c r="M141" s="2">
        <v>0</v>
      </c>
      <c r="N141" s="2">
        <v>2</v>
      </c>
      <c r="O141" s="2">
        <v>228</v>
      </c>
      <c r="P141" s="2">
        <v>312</v>
      </c>
      <c r="Q141" s="2">
        <v>0</v>
      </c>
    </row>
    <row r="142" spans="1:17" x14ac:dyDescent="0.2">
      <c r="A142" s="2">
        <v>60</v>
      </c>
      <c r="B142" s="2" t="str">
        <v>vanillic acid methyl ester, HBAD</v>
      </c>
      <c r="C142" s="2">
        <v>0.56999999999999995</v>
      </c>
      <c r="D142" s="384">
        <v>135.19999999999999</v>
      </c>
      <c r="E142" s="2" t="str">
        <v>G</v>
      </c>
      <c r="F142" s="384">
        <v>178.9</v>
      </c>
      <c r="G142" s="2" t="str">
        <v>T</v>
      </c>
      <c r="H142" s="384">
        <v>230.9</v>
      </c>
      <c r="I142" s="2" t="str">
        <v>B</v>
      </c>
      <c r="J142" s="2">
        <v>2</v>
      </c>
      <c r="K142" s="2">
        <v>263</v>
      </c>
      <c r="L142" s="2">
        <v>294</v>
      </c>
      <c r="M142" s="2">
        <v>0</v>
      </c>
      <c r="N142" s="2">
        <v>2</v>
      </c>
      <c r="O142" s="2">
        <v>225</v>
      </c>
      <c r="P142" s="2">
        <v>347</v>
      </c>
      <c r="Q142" s="2">
        <v>0</v>
      </c>
    </row>
    <row r="143" spans="1:17" x14ac:dyDescent="0.2">
      <c r="A143" s="2">
        <v>62</v>
      </c>
      <c r="B143" s="2" t="str">
        <v>caffeic acid dimethyl ether, HCAD</v>
      </c>
      <c r="C143" s="2">
        <v>0.501</v>
      </c>
      <c r="D143" s="384">
        <v>141.9</v>
      </c>
      <c r="E143" s="2" t="str">
        <v>G</v>
      </c>
      <c r="F143" s="384">
        <v>239.3</v>
      </c>
      <c r="G143" s="2" t="str">
        <v>B</v>
      </c>
      <c r="H143" s="384">
        <v>223</v>
      </c>
      <c r="I143" s="2" t="str">
        <v>B</v>
      </c>
      <c r="J143" s="2">
        <v>1</v>
      </c>
      <c r="K143" s="2">
        <v>317</v>
      </c>
      <c r="L143" s="2">
        <v>0</v>
      </c>
      <c r="M143" s="2">
        <v>0</v>
      </c>
      <c r="N143" s="2">
        <v>2</v>
      </c>
      <c r="O143" s="2">
        <v>223</v>
      </c>
      <c r="P143" s="2">
        <v>342</v>
      </c>
      <c r="Q143" s="2">
        <v>0</v>
      </c>
    </row>
    <row r="144" spans="1:17" x14ac:dyDescent="0.2">
      <c r="A144" s="2">
        <v>63</v>
      </c>
      <c r="B144" s="2" t="str">
        <v>CAPE, HCAD</v>
      </c>
      <c r="C144" s="2">
        <v>0.55349999999999999</v>
      </c>
      <c r="D144" s="384">
        <v>140.30000000000001</v>
      </c>
      <c r="E144" s="2" t="str">
        <v>G</v>
      </c>
      <c r="F144" s="384">
        <v>234.8</v>
      </c>
      <c r="G144" s="2" t="str">
        <v>B</v>
      </c>
      <c r="H144" s="384">
        <v>208.7</v>
      </c>
      <c r="I144" s="2" t="str">
        <v>CB</v>
      </c>
      <c r="J144" s="2">
        <v>1</v>
      </c>
      <c r="K144" s="2">
        <v>325</v>
      </c>
      <c r="L144" s="2">
        <v>0</v>
      </c>
      <c r="M144" s="2">
        <v>0</v>
      </c>
      <c r="N144" s="2">
        <v>2</v>
      </c>
      <c r="O144" s="2">
        <v>225</v>
      </c>
      <c r="P144" s="2">
        <v>337</v>
      </c>
      <c r="Q144" s="2">
        <v>0</v>
      </c>
    </row>
    <row r="145" spans="1:17" x14ac:dyDescent="0.2">
      <c r="A145" s="2">
        <v>65</v>
      </c>
      <c r="B145" s="2" t="str">
        <v>ferulic acid, HCAD</v>
      </c>
      <c r="C145" s="2">
        <v>0.50800000000000001</v>
      </c>
      <c r="D145" s="384">
        <v>139.4</v>
      </c>
      <c r="E145" s="2" t="str">
        <v>G</v>
      </c>
      <c r="F145" s="384">
        <v>209.2</v>
      </c>
      <c r="G145" s="2" t="str">
        <v>CB</v>
      </c>
      <c r="H145" s="384">
        <v>205.5</v>
      </c>
      <c r="I145" s="2" t="str">
        <v>CB</v>
      </c>
      <c r="J145" s="2">
        <v>1</v>
      </c>
      <c r="K145" s="2">
        <v>319</v>
      </c>
      <c r="L145" s="2">
        <v>0</v>
      </c>
      <c r="M145" s="2">
        <v>0</v>
      </c>
      <c r="N145" s="2">
        <v>2</v>
      </c>
      <c r="O145" s="2">
        <v>224</v>
      </c>
      <c r="P145" s="2">
        <v>346</v>
      </c>
      <c r="Q145" s="2">
        <v>0</v>
      </c>
    </row>
    <row r="146" spans="1:17" x14ac:dyDescent="0.2">
      <c r="A146" s="2">
        <v>67</v>
      </c>
      <c r="B146" s="2" t="str">
        <v>m-coumaric acid, HCAD</v>
      </c>
      <c r="C146" s="2">
        <v>0.49299999999999999</v>
      </c>
      <c r="D146" s="384">
        <v>143.4</v>
      </c>
      <c r="E146" s="2" t="str">
        <v>G</v>
      </c>
      <c r="F146" s="384">
        <v>214.6</v>
      </c>
      <c r="G146" s="2" t="str">
        <v>B</v>
      </c>
      <c r="H146" s="384">
        <v>220.4</v>
      </c>
      <c r="I146" s="2" t="str">
        <v>B</v>
      </c>
      <c r="J146" s="2">
        <v>1</v>
      </c>
      <c r="K146" s="2">
        <v>280</v>
      </c>
      <c r="L146" s="2">
        <v>0</v>
      </c>
      <c r="M146" s="2">
        <v>0</v>
      </c>
      <c r="N146" s="2">
        <v>2</v>
      </c>
      <c r="O146" s="2">
        <v>224</v>
      </c>
      <c r="P146" s="2">
        <v>315</v>
      </c>
      <c r="Q146" s="2">
        <v>0</v>
      </c>
    </row>
    <row r="147" spans="1:17" x14ac:dyDescent="0.2">
      <c r="A147" s="2">
        <v>70</v>
      </c>
      <c r="B147" s="2" t="str">
        <v>o-coumaric acid, HCAD</v>
      </c>
      <c r="C147" s="2">
        <v>0.51900000000000002</v>
      </c>
      <c r="D147" s="384">
        <v>146.1</v>
      </c>
      <c r="E147" s="2" t="str">
        <v>G</v>
      </c>
      <c r="F147" s="384">
        <v>205.2</v>
      </c>
      <c r="G147" s="2" t="str">
        <v>CB</v>
      </c>
      <c r="H147" s="384">
        <v>203.9</v>
      </c>
      <c r="I147" s="2" t="str">
        <v>CB</v>
      </c>
      <c r="J147" s="2">
        <v>2</v>
      </c>
      <c r="K147" s="2">
        <v>279</v>
      </c>
      <c r="L147" s="2">
        <v>321</v>
      </c>
      <c r="M147" s="2">
        <v>0</v>
      </c>
      <c r="N147" s="2">
        <v>2</v>
      </c>
      <c r="O147" s="2">
        <v>224</v>
      </c>
      <c r="P147" s="2">
        <v>341</v>
      </c>
      <c r="Q147" s="2">
        <v>0</v>
      </c>
    </row>
    <row r="148" spans="1:17" x14ac:dyDescent="0.2">
      <c r="A148" s="2">
        <v>71</v>
      </c>
      <c r="B148" s="2" t="str">
        <v>p-coumaric acid, HCAD</v>
      </c>
      <c r="C148" s="2">
        <v>0.51</v>
      </c>
      <c r="D148" s="384">
        <v>135.69999999999999</v>
      </c>
      <c r="E148" s="2" t="str">
        <v>G</v>
      </c>
      <c r="F148" s="384">
        <v>198.8</v>
      </c>
      <c r="G148" s="2" t="str">
        <v>CB</v>
      </c>
      <c r="H148" s="384">
        <v>205.3</v>
      </c>
      <c r="I148" s="2" t="str">
        <v>CB</v>
      </c>
      <c r="J148" s="2">
        <v>1</v>
      </c>
      <c r="K148" s="2">
        <v>307</v>
      </c>
      <c r="L148" s="2">
        <v>0</v>
      </c>
      <c r="M148" s="2">
        <v>0</v>
      </c>
      <c r="N148" s="2">
        <v>2</v>
      </c>
      <c r="O148" s="2">
        <v>223</v>
      </c>
      <c r="P148" s="2">
        <v>354</v>
      </c>
      <c r="Q148" s="2">
        <v>0</v>
      </c>
    </row>
    <row r="149" spans="1:17" x14ac:dyDescent="0.2">
      <c r="A149" s="2">
        <v>72</v>
      </c>
      <c r="B149" s="2" t="str">
        <v>p-MCA, HCAD</v>
      </c>
      <c r="C149" s="2">
        <v>0.55600000000000005</v>
      </c>
      <c r="D149" s="384">
        <v>137.4</v>
      </c>
      <c r="E149" s="2" t="str">
        <v>G</v>
      </c>
      <c r="F149" s="384">
        <v>190.9</v>
      </c>
      <c r="G149" s="2" t="str">
        <v>CB</v>
      </c>
      <c r="H149" s="384">
        <v>130.9</v>
      </c>
      <c r="I149" s="2" t="str">
        <v>G</v>
      </c>
      <c r="J149" s="2">
        <v>1</v>
      </c>
      <c r="K149" s="2">
        <v>307</v>
      </c>
      <c r="L149" s="2">
        <v>0</v>
      </c>
      <c r="M149" s="2">
        <v>0</v>
      </c>
      <c r="N149" s="2">
        <v>2</v>
      </c>
      <c r="O149" s="2">
        <v>222</v>
      </c>
      <c r="P149" s="2">
        <v>0</v>
      </c>
      <c r="Q149" s="2">
        <v>0</v>
      </c>
    </row>
    <row r="150" spans="1:17" x14ac:dyDescent="0.2">
      <c r="A150" s="2">
        <v>82</v>
      </c>
      <c r="B150" s="2" t="str">
        <v>p-Hydroxyphenylacetic acid, HPAAD</v>
      </c>
      <c r="C150" s="2">
        <v>0.47099999999999997</v>
      </c>
      <c r="D150" s="384">
        <v>138.1</v>
      </c>
      <c r="E150" s="2" t="str">
        <v>G</v>
      </c>
      <c r="F150" s="384">
        <v>178.8</v>
      </c>
      <c r="G150" s="2" t="str">
        <v>T</v>
      </c>
      <c r="H150" s="384">
        <v>180</v>
      </c>
      <c r="I150" s="2" t="str">
        <v>CB</v>
      </c>
      <c r="J150" s="2">
        <v>1</v>
      </c>
      <c r="K150" s="2">
        <v>277</v>
      </c>
      <c r="L150" s="2">
        <v>0</v>
      </c>
      <c r="M150" s="2">
        <v>0</v>
      </c>
      <c r="N150" s="2">
        <v>3</v>
      </c>
      <c r="O150" s="2">
        <v>222</v>
      </c>
      <c r="P150" s="2">
        <v>252</v>
      </c>
      <c r="Q150" s="2">
        <v>330</v>
      </c>
    </row>
    <row r="151" spans="1:17" x14ac:dyDescent="0.2">
      <c r="A151" s="2">
        <v>85</v>
      </c>
      <c r="B151" s="2" t="str">
        <v>p-methoxyphenyllactic acid, HPLAD</v>
      </c>
      <c r="C151" s="2">
        <v>0.53600000000000003</v>
      </c>
      <c r="D151" s="384">
        <v>138</v>
      </c>
      <c r="E151" s="2" t="str">
        <v>G</v>
      </c>
      <c r="F151" s="384">
        <v>178.7</v>
      </c>
      <c r="G151" s="2" t="str">
        <v>T</v>
      </c>
      <c r="H151" s="384">
        <v>192.2</v>
      </c>
      <c r="I151" s="2" t="str">
        <v>CB</v>
      </c>
      <c r="J151" s="2">
        <v>1</v>
      </c>
      <c r="K151" s="2">
        <v>276</v>
      </c>
      <c r="L151" s="2">
        <v>0</v>
      </c>
      <c r="M151" s="2">
        <v>0</v>
      </c>
      <c r="N151" s="2">
        <v>3</v>
      </c>
      <c r="O151" s="2">
        <v>222</v>
      </c>
      <c r="P151" s="2">
        <v>251</v>
      </c>
      <c r="Q151" s="2">
        <v>336</v>
      </c>
    </row>
    <row r="152" spans="1:17" x14ac:dyDescent="0.2">
      <c r="A152" s="2">
        <v>87</v>
      </c>
      <c r="B152" s="2" t="str">
        <v>Phloretic acid, HPPAD</v>
      </c>
      <c r="C152" s="2">
        <v>0.48299999999999998</v>
      </c>
      <c r="D152" s="384">
        <v>140.69999999999999</v>
      </c>
      <c r="E152" s="2" t="str">
        <v>G</v>
      </c>
      <c r="F152" s="384">
        <v>187.7</v>
      </c>
      <c r="G152" s="2" t="str">
        <v>CB</v>
      </c>
      <c r="H152" s="384">
        <v>189.8</v>
      </c>
      <c r="I152" s="2" t="str">
        <v>CB</v>
      </c>
      <c r="J152" s="2">
        <v>1</v>
      </c>
      <c r="K152" s="2">
        <v>278</v>
      </c>
      <c r="L152" s="2">
        <v>0</v>
      </c>
      <c r="M152" s="2">
        <v>0</v>
      </c>
      <c r="N152" s="2">
        <v>3</v>
      </c>
      <c r="O152" s="2">
        <v>221</v>
      </c>
      <c r="P152" s="2">
        <v>248</v>
      </c>
      <c r="Q152" s="2">
        <v>341</v>
      </c>
    </row>
    <row r="153" spans="1:17" x14ac:dyDescent="0.2">
      <c r="A153" s="2">
        <v>90</v>
      </c>
      <c r="B153" s="2" t="str">
        <v>4-methylpyrocatechol, APh</v>
      </c>
      <c r="C153" s="2">
        <v>0.54600000000000004</v>
      </c>
      <c r="D153" s="384">
        <v>136.6</v>
      </c>
      <c r="E153" s="2" t="str">
        <v>G</v>
      </c>
      <c r="F153" s="384">
        <v>180</v>
      </c>
      <c r="G153" s="2" t="str">
        <v>CB</v>
      </c>
      <c r="H153" s="384">
        <v>160.9</v>
      </c>
      <c r="I153" s="2" t="str">
        <v>T</v>
      </c>
      <c r="J153" s="2">
        <v>1</v>
      </c>
      <c r="K153" s="2">
        <v>283</v>
      </c>
      <c r="L153" s="2">
        <v>0</v>
      </c>
      <c r="M153" s="2">
        <v>0</v>
      </c>
      <c r="N153" s="2">
        <v>2</v>
      </c>
      <c r="O153" s="2">
        <v>223</v>
      </c>
      <c r="P153" s="2">
        <v>341</v>
      </c>
      <c r="Q153" s="2">
        <v>0</v>
      </c>
    </row>
    <row r="154" spans="1:17" x14ac:dyDescent="0.2">
      <c r="A154" s="2">
        <v>95</v>
      </c>
      <c r="B154" s="2" t="str">
        <v>Pyrocatechol, Phenol</v>
      </c>
      <c r="C154" s="2">
        <v>0.55400000000000005</v>
      </c>
      <c r="D154" s="384">
        <v>137.4</v>
      </c>
      <c r="E154" s="2" t="str">
        <v>G</v>
      </c>
      <c r="F154" s="384">
        <v>180.8</v>
      </c>
      <c r="G154" s="2" t="str">
        <v>CB</v>
      </c>
      <c r="H154" s="384">
        <v>75.3</v>
      </c>
      <c r="I154" s="2" t="str">
        <v>Y</v>
      </c>
      <c r="J154" s="2">
        <v>1</v>
      </c>
      <c r="K154" s="2">
        <v>277</v>
      </c>
      <c r="L154" s="2">
        <v>0</v>
      </c>
      <c r="M154" s="2">
        <v>0</v>
      </c>
      <c r="N154" s="2">
        <v>3</v>
      </c>
      <c r="O154" s="2">
        <v>226</v>
      </c>
      <c r="P154" s="2">
        <v>240</v>
      </c>
      <c r="Q154" s="2">
        <v>336</v>
      </c>
    </row>
    <row r="155" spans="1:17" x14ac:dyDescent="0.2">
      <c r="A155" s="2">
        <v>99</v>
      </c>
      <c r="B155" s="2" t="str">
        <v>Vanillin, HBzd</v>
      </c>
      <c r="C155" s="2">
        <v>0.54800000000000004</v>
      </c>
      <c r="D155" s="384">
        <v>136.19999999999999</v>
      </c>
      <c r="E155" s="2" t="str">
        <v>G</v>
      </c>
      <c r="F155" s="384">
        <v>221.6</v>
      </c>
      <c r="G155" s="2" t="str">
        <v>B</v>
      </c>
      <c r="H155" s="384">
        <v>223.7</v>
      </c>
      <c r="I155" s="2" t="str">
        <v>B</v>
      </c>
      <c r="J155" s="2">
        <v>2</v>
      </c>
      <c r="K155" s="2">
        <v>284</v>
      </c>
      <c r="L155" s="2">
        <v>312</v>
      </c>
      <c r="M155" s="2">
        <v>0</v>
      </c>
      <c r="N155" s="2">
        <v>3</v>
      </c>
      <c r="O155" s="2">
        <v>221</v>
      </c>
      <c r="P155" s="2">
        <v>248</v>
      </c>
      <c r="Q155" s="2">
        <v>341</v>
      </c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205">_xlfn._xlws.SORT(_xlfn._xlws.FILTER(KNP[], (KNP[Rf (MPB)]&lt;=$C$5)*(KNP[Rf (MPB)]&gt;=$C$4),"No Result"))</f>
        <v>3</v>
      </c>
      <c r="B173" s="2" t="str">
        <v>acacetin, Flavone</v>
      </c>
      <c r="C173" s="2">
        <v>0.56399999999999995</v>
      </c>
      <c r="D173" s="384">
        <v>134.6</v>
      </c>
      <c r="E173" s="2" t="str">
        <v>G</v>
      </c>
      <c r="F173" s="384">
        <v>180</v>
      </c>
      <c r="G173" s="2" t="str">
        <v>CB</v>
      </c>
      <c r="H173" s="384">
        <v>77.599999999999994</v>
      </c>
      <c r="I173" s="2" t="str">
        <v>Y</v>
      </c>
      <c r="J173" s="2">
        <v>2</v>
      </c>
      <c r="K173" s="2">
        <v>270</v>
      </c>
      <c r="L173" s="2">
        <v>329</v>
      </c>
      <c r="M173" s="2">
        <v>0</v>
      </c>
      <c r="N173" s="2">
        <v>2</v>
      </c>
      <c r="O173" s="2">
        <v>224</v>
      </c>
      <c r="P173" s="2">
        <v>357</v>
      </c>
      <c r="Q173" s="2">
        <v>0</v>
      </c>
      <c r="R173" s="1">
        <f>COUNTIF(A173:A220, "&lt;&gt;")</f>
        <v>33</v>
      </c>
      <c r="S173" s="2" t="s">
        <v>153</v>
      </c>
    </row>
    <row r="174" spans="1:19" x14ac:dyDescent="0.2">
      <c r="A174" s="2">
        <v>4</v>
      </c>
      <c r="B174" s="2" t="str">
        <v>apigenin, Flavone</v>
      </c>
      <c r="C174" s="2">
        <v>0.50700000000000001</v>
      </c>
      <c r="D174" s="384">
        <v>134</v>
      </c>
      <c r="E174" s="2" t="str">
        <v>G</v>
      </c>
      <c r="F174" s="384">
        <v>199.1</v>
      </c>
      <c r="G174" s="2" t="str">
        <v>CB</v>
      </c>
      <c r="H174" s="384">
        <v>108.7</v>
      </c>
      <c r="I174" s="2" t="str">
        <v>YG</v>
      </c>
      <c r="J174" s="2">
        <v>2</v>
      </c>
      <c r="K174" s="2">
        <v>271</v>
      </c>
      <c r="L174" s="2">
        <v>336</v>
      </c>
      <c r="M174" s="2">
        <v>0</v>
      </c>
      <c r="N174" s="2">
        <v>2</v>
      </c>
      <c r="O174" s="2">
        <v>224</v>
      </c>
      <c r="P174" s="2">
        <v>341</v>
      </c>
      <c r="Q174" s="2">
        <v>0</v>
      </c>
    </row>
    <row r="175" spans="1:19" x14ac:dyDescent="0.2">
      <c r="A175" s="2">
        <v>7</v>
      </c>
      <c r="B175" s="2" t="str">
        <v>Genkwanin, Flavone</v>
      </c>
      <c r="C175" s="2">
        <v>0.53300000000000003</v>
      </c>
      <c r="D175" s="384">
        <v>138.9</v>
      </c>
      <c r="E175" s="2" t="str">
        <v>G</v>
      </c>
      <c r="F175" s="384">
        <v>46.1</v>
      </c>
      <c r="G175" s="2" t="str">
        <v>O</v>
      </c>
      <c r="H175" s="384">
        <v>125.6</v>
      </c>
      <c r="I175" s="2" t="str">
        <v>G</v>
      </c>
      <c r="J175" s="2">
        <v>2</v>
      </c>
      <c r="K175" s="2">
        <v>268</v>
      </c>
      <c r="L175" s="2">
        <v>338</v>
      </c>
      <c r="M175" s="2">
        <v>0</v>
      </c>
      <c r="N175" s="2">
        <v>2</v>
      </c>
      <c r="O175" s="2">
        <v>224</v>
      </c>
      <c r="P175" s="2">
        <v>367</v>
      </c>
      <c r="Q175" s="2">
        <v>0</v>
      </c>
    </row>
    <row r="176" spans="1:19" x14ac:dyDescent="0.2">
      <c r="A176" s="2">
        <v>12</v>
      </c>
      <c r="B176" s="2" t="str">
        <v>isorhamnetin, Flavonol</v>
      </c>
      <c r="C176" s="2">
        <v>0.53600000000000003</v>
      </c>
      <c r="D176" s="384">
        <v>136.1</v>
      </c>
      <c r="E176" s="2" t="str">
        <v>G</v>
      </c>
      <c r="F176" s="384">
        <v>180</v>
      </c>
      <c r="G176" s="2" t="str">
        <v>CB</v>
      </c>
      <c r="H176" s="384">
        <v>167</v>
      </c>
      <c r="I176" s="2" t="str">
        <v>T</v>
      </c>
      <c r="J176" s="2">
        <v>2</v>
      </c>
      <c r="K176" s="2">
        <v>261</v>
      </c>
      <c r="L176" s="2">
        <v>364</v>
      </c>
      <c r="M176" s="2">
        <v>0</v>
      </c>
      <c r="N176" s="2">
        <v>2</v>
      </c>
      <c r="O176" s="2">
        <v>224</v>
      </c>
      <c r="P176" s="2">
        <v>340</v>
      </c>
      <c r="Q176" s="2">
        <v>0</v>
      </c>
    </row>
    <row r="177" spans="1:17" x14ac:dyDescent="0.2">
      <c r="A177" s="2">
        <v>14</v>
      </c>
      <c r="B177" s="2" t="str">
        <v>kaempferol, Flavonol</v>
      </c>
      <c r="C177" s="2">
        <v>0.54700000000000004</v>
      </c>
      <c r="D177" s="384">
        <v>130.9</v>
      </c>
      <c r="E177" s="2" t="str">
        <v>G</v>
      </c>
      <c r="F177" s="384">
        <v>150</v>
      </c>
      <c r="G177" s="2" t="str">
        <v>T</v>
      </c>
      <c r="H177" s="384">
        <v>150</v>
      </c>
      <c r="I177" s="2" t="str">
        <v>T</v>
      </c>
      <c r="J177" s="2">
        <v>2</v>
      </c>
      <c r="K177" s="2">
        <v>269</v>
      </c>
      <c r="L177" s="2">
        <v>371</v>
      </c>
      <c r="M177" s="2">
        <v>0</v>
      </c>
      <c r="N177" s="2">
        <v>2</v>
      </c>
      <c r="O177" s="2">
        <v>223</v>
      </c>
      <c r="P177" s="2">
        <v>361</v>
      </c>
      <c r="Q177" s="2">
        <v>0</v>
      </c>
    </row>
    <row r="178" spans="1:17" x14ac:dyDescent="0.2">
      <c r="A178" s="2">
        <v>18</v>
      </c>
      <c r="B178" s="2" t="str">
        <v>hesperetin, Flavanone</v>
      </c>
      <c r="C178" s="2">
        <v>0.55900000000000005</v>
      </c>
      <c r="D178" s="384">
        <v>136.5</v>
      </c>
      <c r="E178" s="2" t="str">
        <v>G</v>
      </c>
      <c r="F178" s="384">
        <v>169.3</v>
      </c>
      <c r="G178" s="2" t="str">
        <v>T</v>
      </c>
      <c r="H178" s="384">
        <v>160.1</v>
      </c>
      <c r="I178" s="2" t="str">
        <v>T</v>
      </c>
      <c r="J178" s="2">
        <v>1</v>
      </c>
      <c r="K178" s="2">
        <v>290</v>
      </c>
      <c r="L178" s="2">
        <v>0</v>
      </c>
      <c r="M178" s="2">
        <v>0</v>
      </c>
      <c r="N178" s="2">
        <v>3</v>
      </c>
      <c r="O178" s="2">
        <v>222</v>
      </c>
      <c r="P178" s="2">
        <v>247</v>
      </c>
      <c r="Q178" s="2">
        <v>342</v>
      </c>
    </row>
    <row r="179" spans="1:17" x14ac:dyDescent="0.2">
      <c r="A179" s="2">
        <v>32</v>
      </c>
      <c r="B179" s="2" t="str">
        <v>formononetin, Isoflavone</v>
      </c>
      <c r="C179" s="2">
        <v>0.51700000000000002</v>
      </c>
      <c r="D179" s="384">
        <v>147.4</v>
      </c>
      <c r="E179" s="2" t="str">
        <v>G</v>
      </c>
      <c r="F179" s="384">
        <v>195.3</v>
      </c>
      <c r="G179" s="2" t="str">
        <v>CB</v>
      </c>
      <c r="H179" s="384">
        <v>194.4</v>
      </c>
      <c r="I179" s="2" t="str">
        <v>CB</v>
      </c>
      <c r="J179" s="2">
        <v>2</v>
      </c>
      <c r="K179" s="2">
        <v>250</v>
      </c>
      <c r="L179" s="2">
        <v>306</v>
      </c>
      <c r="M179" s="2">
        <v>0</v>
      </c>
      <c r="N179" s="2">
        <v>2</v>
      </c>
      <c r="O179" s="2">
        <v>223</v>
      </c>
      <c r="P179" s="2">
        <v>313</v>
      </c>
      <c r="Q179" s="2">
        <v>0</v>
      </c>
    </row>
    <row r="180" spans="1:17" x14ac:dyDescent="0.2">
      <c r="A180" s="2">
        <v>33</v>
      </c>
      <c r="B180" s="2" t="str">
        <v>genistein, Isoflavone</v>
      </c>
      <c r="C180" s="2">
        <v>0.54900000000000004</v>
      </c>
      <c r="D180" s="384">
        <v>128.1</v>
      </c>
      <c r="E180" s="2" t="str">
        <v>G</v>
      </c>
      <c r="F180" s="384">
        <v>181.4</v>
      </c>
      <c r="G180" s="2" t="str">
        <v>CB</v>
      </c>
      <c r="H180" s="384">
        <v>136.1</v>
      </c>
      <c r="I180" s="2" t="str">
        <v>G</v>
      </c>
      <c r="J180" s="2">
        <v>1</v>
      </c>
      <c r="K180" s="2">
        <v>260</v>
      </c>
      <c r="L180" s="2">
        <v>0</v>
      </c>
      <c r="M180" s="2">
        <v>0</v>
      </c>
      <c r="N180" s="2">
        <v>2</v>
      </c>
      <c r="O180" s="2">
        <v>224</v>
      </c>
      <c r="P180" s="2">
        <v>365</v>
      </c>
      <c r="Q180" s="2">
        <v>0</v>
      </c>
    </row>
    <row r="181" spans="1:17" x14ac:dyDescent="0.2">
      <c r="A181" s="2">
        <v>37</v>
      </c>
      <c r="B181" s="2" t="str">
        <v>2,3,4-TMBA, HBAD</v>
      </c>
      <c r="C181" s="2">
        <v>0.47899999999999998</v>
      </c>
      <c r="D181" s="384">
        <v>141.5</v>
      </c>
      <c r="E181" s="2" t="str">
        <v>G</v>
      </c>
      <c r="F181" s="384">
        <v>120</v>
      </c>
      <c r="G181" s="2" t="str">
        <v>G</v>
      </c>
      <c r="H181" s="384">
        <v>147</v>
      </c>
      <c r="I181" s="2" t="str">
        <v>G</v>
      </c>
      <c r="J181" s="2">
        <v>1</v>
      </c>
      <c r="K181" s="2">
        <v>261</v>
      </c>
      <c r="L181" s="2">
        <v>0</v>
      </c>
      <c r="M181" s="2">
        <v>0</v>
      </c>
      <c r="N181" s="2">
        <v>2</v>
      </c>
      <c r="O181" s="2">
        <v>225</v>
      </c>
      <c r="P181" s="2">
        <v>308</v>
      </c>
      <c r="Q181" s="2">
        <v>0</v>
      </c>
    </row>
    <row r="182" spans="1:17" x14ac:dyDescent="0.2">
      <c r="A182" s="2">
        <v>40</v>
      </c>
      <c r="B182" s="2" t="str">
        <v>benzoic acid, HBAD</v>
      </c>
      <c r="C182" s="2">
        <v>0.56999999999999995</v>
      </c>
      <c r="D182" s="384">
        <v>136.4</v>
      </c>
      <c r="E182" s="2" t="str">
        <v>G</v>
      </c>
      <c r="F182" s="384">
        <v>184.5</v>
      </c>
      <c r="G182" s="2" t="str">
        <v>CB</v>
      </c>
      <c r="H182" s="384">
        <v>159.4</v>
      </c>
      <c r="I182" s="2" t="str">
        <v>T</v>
      </c>
      <c r="J182" s="2">
        <v>1</v>
      </c>
      <c r="K182" s="2">
        <v>276</v>
      </c>
      <c r="L182" s="2">
        <v>0</v>
      </c>
      <c r="M182" s="2">
        <v>0</v>
      </c>
      <c r="N182" s="2">
        <v>2</v>
      </c>
      <c r="O182" s="2">
        <v>221</v>
      </c>
      <c r="P182" s="2">
        <v>328</v>
      </c>
      <c r="Q182" s="2">
        <v>0</v>
      </c>
    </row>
    <row r="183" spans="1:17" x14ac:dyDescent="0.2">
      <c r="A183" s="2">
        <v>41</v>
      </c>
      <c r="B183" s="2" t="str">
        <v>Cuminic Acid, HBAD</v>
      </c>
      <c r="C183" s="2">
        <v>0.52500000000000002</v>
      </c>
      <c r="D183" s="384">
        <v>135.5</v>
      </c>
      <c r="E183" s="2" t="str">
        <v>G</v>
      </c>
      <c r="F183" s="384">
        <v>180</v>
      </c>
      <c r="G183" s="2" t="str">
        <v>CB</v>
      </c>
      <c r="H183" s="384">
        <v>185</v>
      </c>
      <c r="I183" s="2" t="str">
        <v>CB</v>
      </c>
      <c r="J183" s="2">
        <v>1</v>
      </c>
      <c r="K183" s="2">
        <v>243</v>
      </c>
      <c r="L183" s="2">
        <v>0</v>
      </c>
      <c r="M183" s="2">
        <v>0</v>
      </c>
      <c r="N183" s="2">
        <v>2</v>
      </c>
      <c r="O183" s="2">
        <v>221</v>
      </c>
      <c r="P183" s="2">
        <v>333</v>
      </c>
      <c r="Q183" s="2">
        <v>0</v>
      </c>
    </row>
    <row r="184" spans="1:17" x14ac:dyDescent="0.2">
      <c r="A184" s="2">
        <v>43</v>
      </c>
      <c r="B184" s="2" t="str">
        <v>eudesmic acid, HBAD</v>
      </c>
      <c r="C184" s="2">
        <v>0.504</v>
      </c>
      <c r="D184" s="384">
        <v>138.9</v>
      </c>
      <c r="E184" s="2" t="str">
        <v>G</v>
      </c>
      <c r="F184" s="384">
        <v>180</v>
      </c>
      <c r="G184" s="2" t="str">
        <v>CB</v>
      </c>
      <c r="H184" s="384">
        <v>203.4</v>
      </c>
      <c r="I184" s="2" t="str">
        <v>CB</v>
      </c>
      <c r="J184" s="2">
        <v>1</v>
      </c>
      <c r="K184" s="2">
        <v>264</v>
      </c>
      <c r="L184" s="2">
        <v>0</v>
      </c>
      <c r="M184" s="2">
        <v>0</v>
      </c>
      <c r="N184" s="2">
        <v>2</v>
      </c>
      <c r="O184" s="2">
        <v>228</v>
      </c>
      <c r="P184" s="2">
        <v>310</v>
      </c>
      <c r="Q184" s="2">
        <v>0</v>
      </c>
    </row>
    <row r="185" spans="1:17" x14ac:dyDescent="0.2">
      <c r="A185" s="2">
        <v>45</v>
      </c>
      <c r="B185" s="2" t="str">
        <v>gentisic acid, HBAD</v>
      </c>
      <c r="C185" s="2">
        <v>0.50800000000000001</v>
      </c>
      <c r="D185" s="384">
        <v>142.69999999999999</v>
      </c>
      <c r="E185" s="2" t="str">
        <v>G</v>
      </c>
      <c r="F185" s="384">
        <v>224.2</v>
      </c>
      <c r="G185" s="2" t="str">
        <v>B</v>
      </c>
      <c r="H185" s="384">
        <v>245.7</v>
      </c>
      <c r="I185" s="2" t="str">
        <v>V</v>
      </c>
      <c r="J185" s="2">
        <v>1</v>
      </c>
      <c r="K185" s="2">
        <v>326</v>
      </c>
      <c r="L185" s="2">
        <v>0</v>
      </c>
      <c r="M185" s="2">
        <v>0</v>
      </c>
      <c r="N185" s="2">
        <v>2</v>
      </c>
      <c r="O185" s="2">
        <v>224</v>
      </c>
      <c r="P185" s="2">
        <v>320</v>
      </c>
      <c r="Q185" s="2">
        <v>0</v>
      </c>
    </row>
    <row r="186" spans="1:17" x14ac:dyDescent="0.2">
      <c r="A186" s="2">
        <v>48</v>
      </c>
      <c r="B186" s="2" t="str">
        <v>methyl syringate, HBAD</v>
      </c>
      <c r="C186" s="2">
        <v>0.52400000000000002</v>
      </c>
      <c r="D186" s="384">
        <v>137.5</v>
      </c>
      <c r="E186" s="2" t="str">
        <v>G</v>
      </c>
      <c r="F186" s="384">
        <v>175.3</v>
      </c>
      <c r="G186" s="2" t="str">
        <v>T</v>
      </c>
      <c r="H186" s="384">
        <v>202.8</v>
      </c>
      <c r="I186" s="2" t="str">
        <v>CB</v>
      </c>
      <c r="J186" s="2">
        <v>1</v>
      </c>
      <c r="K186" s="2">
        <v>277</v>
      </c>
      <c r="L186" s="2">
        <v>0</v>
      </c>
      <c r="M186" s="2">
        <v>0</v>
      </c>
      <c r="N186" s="2">
        <v>2</v>
      </c>
      <c r="O186" s="2">
        <v>237</v>
      </c>
      <c r="P186" s="2">
        <v>312</v>
      </c>
      <c r="Q186" s="2">
        <v>0</v>
      </c>
    </row>
    <row r="187" spans="1:17" x14ac:dyDescent="0.2">
      <c r="A187" s="2">
        <v>50</v>
      </c>
      <c r="B187" s="2" t="str">
        <v>m-hydroxybenzoic acid, HBAD</v>
      </c>
      <c r="C187" s="2">
        <v>0.499</v>
      </c>
      <c r="D187" s="384">
        <v>137.5</v>
      </c>
      <c r="E187" s="2" t="str">
        <v>G</v>
      </c>
      <c r="F187" s="384">
        <v>181.3</v>
      </c>
      <c r="G187" s="2" t="str">
        <v>CB</v>
      </c>
      <c r="H187" s="384">
        <v>184</v>
      </c>
      <c r="I187" s="2" t="str">
        <v>CB</v>
      </c>
      <c r="J187" s="2">
        <v>1</v>
      </c>
      <c r="K187" s="2">
        <v>298</v>
      </c>
      <c r="L187" s="2">
        <v>0</v>
      </c>
      <c r="M187" s="2">
        <v>0</v>
      </c>
      <c r="N187" s="2">
        <v>2</v>
      </c>
      <c r="O187" s="2">
        <v>223</v>
      </c>
      <c r="P187" s="2">
        <v>310</v>
      </c>
      <c r="Q187" s="2">
        <v>0</v>
      </c>
    </row>
    <row r="188" spans="1:17" x14ac:dyDescent="0.2">
      <c r="A188" s="2">
        <v>52</v>
      </c>
      <c r="B188" s="2" t="str">
        <v>o-Anisic acid , HBAD</v>
      </c>
      <c r="C188" s="2">
        <v>0.499</v>
      </c>
      <c r="D188" s="384">
        <v>138.1</v>
      </c>
      <c r="E188" s="2" t="str">
        <v>G</v>
      </c>
      <c r="F188" s="384">
        <v>206.3</v>
      </c>
      <c r="G188" s="2" t="str">
        <v>CB</v>
      </c>
      <c r="H188" s="384">
        <v>193</v>
      </c>
      <c r="I188" s="2" t="str">
        <v>CB</v>
      </c>
      <c r="J188" s="2">
        <v>1</v>
      </c>
      <c r="K188" s="2">
        <v>299</v>
      </c>
      <c r="L188" s="2">
        <v>0</v>
      </c>
      <c r="M188" s="2">
        <v>0</v>
      </c>
      <c r="N188" s="2">
        <v>3</v>
      </c>
      <c r="O188" s="2">
        <v>221</v>
      </c>
      <c r="P188" s="2">
        <v>264</v>
      </c>
      <c r="Q188" s="2">
        <v>310</v>
      </c>
    </row>
    <row r="189" spans="1:17" x14ac:dyDescent="0.2">
      <c r="A189" s="2">
        <v>54</v>
      </c>
      <c r="B189" s="2" t="str">
        <v>p-hydroxybenzoic acid, HBAD</v>
      </c>
      <c r="C189" s="2">
        <v>0.51300000000000001</v>
      </c>
      <c r="D189" s="384">
        <v>129.6</v>
      </c>
      <c r="E189" s="2" t="str">
        <v>G</v>
      </c>
      <c r="F189" s="384">
        <v>183.8</v>
      </c>
      <c r="G189" s="2" t="str">
        <v>CB</v>
      </c>
      <c r="H189" s="384">
        <v>180</v>
      </c>
      <c r="I189" s="2" t="str">
        <v>CB</v>
      </c>
      <c r="J189" s="2">
        <v>1</v>
      </c>
      <c r="K189" s="2">
        <v>257</v>
      </c>
      <c r="L189" s="2">
        <v>0</v>
      </c>
      <c r="M189" s="2">
        <v>0</v>
      </c>
      <c r="N189" s="2">
        <v>2</v>
      </c>
      <c r="O189" s="2">
        <v>225</v>
      </c>
      <c r="P189" s="2">
        <v>344</v>
      </c>
      <c r="Q189" s="2">
        <v>0</v>
      </c>
    </row>
    <row r="190" spans="1:17" x14ac:dyDescent="0.2">
      <c r="A190" s="2">
        <v>56</v>
      </c>
      <c r="B190" s="2" t="str">
        <v>resorcylic acid, HBAD</v>
      </c>
      <c r="C190" s="2">
        <v>0.504</v>
      </c>
      <c r="D190" s="384">
        <v>143.5</v>
      </c>
      <c r="E190" s="2" t="str">
        <v>G</v>
      </c>
      <c r="F190" s="384">
        <v>213.7</v>
      </c>
      <c r="G190" s="2" t="str">
        <v>B</v>
      </c>
      <c r="H190" s="384">
        <v>225.5</v>
      </c>
      <c r="I190" s="2" t="str">
        <v>B</v>
      </c>
      <c r="J190" s="2">
        <v>2</v>
      </c>
      <c r="K190" s="2">
        <v>246</v>
      </c>
      <c r="L190" s="2">
        <v>313</v>
      </c>
      <c r="M190" s="2">
        <v>0</v>
      </c>
      <c r="N190" s="2">
        <v>2</v>
      </c>
      <c r="O190" s="2">
        <v>224</v>
      </c>
      <c r="P190" s="2">
        <v>311</v>
      </c>
      <c r="Q190" s="2">
        <v>0</v>
      </c>
    </row>
    <row r="191" spans="1:17" x14ac:dyDescent="0.2">
      <c r="A191" s="2">
        <v>59</v>
      </c>
      <c r="B191" s="2" t="str">
        <v>vanillic acid, HBAD</v>
      </c>
      <c r="C191" s="2">
        <v>0.504</v>
      </c>
      <c r="D191" s="384">
        <v>135.80000000000001</v>
      </c>
      <c r="E191" s="2" t="str">
        <v>G</v>
      </c>
      <c r="F191" s="384">
        <v>191.5</v>
      </c>
      <c r="G191" s="2" t="str">
        <v>CB</v>
      </c>
      <c r="H191" s="384">
        <v>208.7</v>
      </c>
      <c r="I191" s="2" t="str">
        <v>CB</v>
      </c>
      <c r="J191" s="2">
        <v>2</v>
      </c>
      <c r="K191" s="2">
        <v>263</v>
      </c>
      <c r="L191" s="2">
        <v>294</v>
      </c>
      <c r="M191" s="2">
        <v>0</v>
      </c>
      <c r="N191" s="2">
        <v>2</v>
      </c>
      <c r="O191" s="2">
        <v>228</v>
      </c>
      <c r="P191" s="2">
        <v>312</v>
      </c>
      <c r="Q191" s="2">
        <v>0</v>
      </c>
    </row>
    <row r="192" spans="1:17" x14ac:dyDescent="0.2">
      <c r="A192" s="2">
        <v>60</v>
      </c>
      <c r="B192" s="2" t="str">
        <v>vanillic acid methyl ester, HBAD</v>
      </c>
      <c r="C192" s="2">
        <v>0.56999999999999995</v>
      </c>
      <c r="D192" s="384">
        <v>135.19999999999999</v>
      </c>
      <c r="E192" s="2" t="str">
        <v>G</v>
      </c>
      <c r="F192" s="384">
        <v>178.9</v>
      </c>
      <c r="G192" s="2" t="str">
        <v>T</v>
      </c>
      <c r="H192" s="384">
        <v>230.9</v>
      </c>
      <c r="I192" s="2" t="str">
        <v>B</v>
      </c>
      <c r="J192" s="2">
        <v>2</v>
      </c>
      <c r="K192" s="2">
        <v>263</v>
      </c>
      <c r="L192" s="2">
        <v>294</v>
      </c>
      <c r="M192" s="2">
        <v>0</v>
      </c>
      <c r="N192" s="2">
        <v>2</v>
      </c>
      <c r="O192" s="2">
        <v>225</v>
      </c>
      <c r="P192" s="2">
        <v>347</v>
      </c>
      <c r="Q192" s="2">
        <v>0</v>
      </c>
    </row>
    <row r="193" spans="1:17" x14ac:dyDescent="0.2">
      <c r="A193" s="2">
        <v>62</v>
      </c>
      <c r="B193" s="2" t="str">
        <v>caffeic acid dimethyl ether, HCAD</v>
      </c>
      <c r="C193" s="2">
        <v>0.501</v>
      </c>
      <c r="D193" s="384">
        <v>141.9</v>
      </c>
      <c r="E193" s="2" t="str">
        <v>G</v>
      </c>
      <c r="F193" s="384">
        <v>239.3</v>
      </c>
      <c r="G193" s="2" t="str">
        <v>B</v>
      </c>
      <c r="H193" s="384">
        <v>223</v>
      </c>
      <c r="I193" s="2" t="str">
        <v>B</v>
      </c>
      <c r="J193" s="2">
        <v>1</v>
      </c>
      <c r="K193" s="2">
        <v>317</v>
      </c>
      <c r="L193" s="2">
        <v>0</v>
      </c>
      <c r="M193" s="2">
        <v>0</v>
      </c>
      <c r="N193" s="2">
        <v>2</v>
      </c>
      <c r="O193" s="2">
        <v>223</v>
      </c>
      <c r="P193" s="2">
        <v>342</v>
      </c>
      <c r="Q193" s="2">
        <v>0</v>
      </c>
    </row>
    <row r="194" spans="1:17" x14ac:dyDescent="0.2">
      <c r="A194" s="2">
        <v>63</v>
      </c>
      <c r="B194" s="2" t="str">
        <v>CAPE, HCAD</v>
      </c>
      <c r="C194" s="2">
        <v>0.55349999999999999</v>
      </c>
      <c r="D194" s="384">
        <v>140.30000000000001</v>
      </c>
      <c r="E194" s="2" t="str">
        <v>G</v>
      </c>
      <c r="F194" s="384">
        <v>234.8</v>
      </c>
      <c r="G194" s="2" t="str">
        <v>B</v>
      </c>
      <c r="H194" s="384">
        <v>208.7</v>
      </c>
      <c r="I194" s="2" t="str">
        <v>CB</v>
      </c>
      <c r="J194" s="2">
        <v>1</v>
      </c>
      <c r="K194" s="2">
        <v>325</v>
      </c>
      <c r="L194" s="2">
        <v>0</v>
      </c>
      <c r="M194" s="2">
        <v>0</v>
      </c>
      <c r="N194" s="2">
        <v>2</v>
      </c>
      <c r="O194" s="2">
        <v>225</v>
      </c>
      <c r="P194" s="2">
        <v>337</v>
      </c>
      <c r="Q194" s="2">
        <v>0</v>
      </c>
    </row>
    <row r="195" spans="1:17" x14ac:dyDescent="0.2">
      <c r="A195" s="2">
        <v>65</v>
      </c>
      <c r="B195" s="2" t="str">
        <v>ferulic acid, HCAD</v>
      </c>
      <c r="C195" s="2">
        <v>0.50800000000000001</v>
      </c>
      <c r="D195" s="384">
        <v>139.4</v>
      </c>
      <c r="E195" s="2" t="str">
        <v>G</v>
      </c>
      <c r="F195" s="384">
        <v>209.2</v>
      </c>
      <c r="G195" s="2" t="str">
        <v>CB</v>
      </c>
      <c r="H195" s="384">
        <v>205.5</v>
      </c>
      <c r="I195" s="2" t="str">
        <v>CB</v>
      </c>
      <c r="J195" s="2">
        <v>1</v>
      </c>
      <c r="K195" s="2">
        <v>319</v>
      </c>
      <c r="L195" s="2">
        <v>0</v>
      </c>
      <c r="M195" s="2">
        <v>0</v>
      </c>
      <c r="N195" s="2">
        <v>2</v>
      </c>
      <c r="O195" s="2">
        <v>224</v>
      </c>
      <c r="P195" s="2">
        <v>346</v>
      </c>
      <c r="Q195" s="2">
        <v>0</v>
      </c>
    </row>
    <row r="196" spans="1:17" x14ac:dyDescent="0.2">
      <c r="A196" s="2">
        <v>67</v>
      </c>
      <c r="B196" s="2" t="str">
        <v>m-coumaric acid, HCAD</v>
      </c>
      <c r="C196" s="2">
        <v>0.49299999999999999</v>
      </c>
      <c r="D196" s="384">
        <v>143.4</v>
      </c>
      <c r="E196" s="2" t="str">
        <v>G</v>
      </c>
      <c r="F196" s="384">
        <v>214.6</v>
      </c>
      <c r="G196" s="2" t="str">
        <v>B</v>
      </c>
      <c r="H196" s="384">
        <v>220.4</v>
      </c>
      <c r="I196" s="2" t="str">
        <v>B</v>
      </c>
      <c r="J196" s="2">
        <v>1</v>
      </c>
      <c r="K196" s="2">
        <v>280</v>
      </c>
      <c r="L196" s="2">
        <v>0</v>
      </c>
      <c r="M196" s="2">
        <v>0</v>
      </c>
      <c r="N196" s="2">
        <v>2</v>
      </c>
      <c r="O196" s="2">
        <v>224</v>
      </c>
      <c r="P196" s="2">
        <v>315</v>
      </c>
      <c r="Q196" s="2">
        <v>0</v>
      </c>
    </row>
    <row r="197" spans="1:17" x14ac:dyDescent="0.2">
      <c r="A197" s="2">
        <v>70</v>
      </c>
      <c r="B197" s="2" t="str">
        <v>o-coumaric acid, HCAD</v>
      </c>
      <c r="C197" s="2">
        <v>0.51900000000000002</v>
      </c>
      <c r="D197" s="384">
        <v>146.1</v>
      </c>
      <c r="E197" s="2" t="str">
        <v>G</v>
      </c>
      <c r="F197" s="384">
        <v>205.2</v>
      </c>
      <c r="G197" s="2" t="str">
        <v>CB</v>
      </c>
      <c r="H197" s="384">
        <v>203.9</v>
      </c>
      <c r="I197" s="2" t="str">
        <v>CB</v>
      </c>
      <c r="J197" s="2">
        <v>2</v>
      </c>
      <c r="K197" s="2">
        <v>279</v>
      </c>
      <c r="L197" s="2">
        <v>321</v>
      </c>
      <c r="M197" s="2">
        <v>0</v>
      </c>
      <c r="N197" s="2">
        <v>2</v>
      </c>
      <c r="O197" s="2">
        <v>224</v>
      </c>
      <c r="P197" s="2">
        <v>341</v>
      </c>
      <c r="Q197" s="2">
        <v>0</v>
      </c>
    </row>
    <row r="198" spans="1:17" x14ac:dyDescent="0.2">
      <c r="A198" s="2">
        <v>71</v>
      </c>
      <c r="B198" s="2" t="str">
        <v>p-coumaric acid, HCAD</v>
      </c>
      <c r="C198" s="2">
        <v>0.51</v>
      </c>
      <c r="D198" s="384">
        <v>135.69999999999999</v>
      </c>
      <c r="E198" s="2" t="str">
        <v>G</v>
      </c>
      <c r="F198" s="384">
        <v>198.8</v>
      </c>
      <c r="G198" s="2" t="str">
        <v>CB</v>
      </c>
      <c r="H198" s="384">
        <v>205.3</v>
      </c>
      <c r="I198" s="2" t="str">
        <v>CB</v>
      </c>
      <c r="J198" s="2">
        <v>1</v>
      </c>
      <c r="K198" s="2">
        <v>307</v>
      </c>
      <c r="L198" s="2">
        <v>0</v>
      </c>
      <c r="M198" s="2">
        <v>0</v>
      </c>
      <c r="N198" s="2">
        <v>2</v>
      </c>
      <c r="O198" s="2">
        <v>223</v>
      </c>
      <c r="P198" s="2">
        <v>354</v>
      </c>
      <c r="Q198" s="2">
        <v>0</v>
      </c>
    </row>
    <row r="199" spans="1:17" x14ac:dyDescent="0.2">
      <c r="A199" s="2">
        <v>72</v>
      </c>
      <c r="B199" s="2" t="str">
        <v>p-MCA, HCAD</v>
      </c>
      <c r="C199" s="2">
        <v>0.55600000000000005</v>
      </c>
      <c r="D199" s="384">
        <v>137.4</v>
      </c>
      <c r="E199" s="2" t="str">
        <v>G</v>
      </c>
      <c r="F199" s="384">
        <v>190.9</v>
      </c>
      <c r="G199" s="2" t="str">
        <v>CB</v>
      </c>
      <c r="H199" s="384">
        <v>130.9</v>
      </c>
      <c r="I199" s="2" t="str">
        <v>G</v>
      </c>
      <c r="J199" s="2">
        <v>1</v>
      </c>
      <c r="K199" s="2">
        <v>307</v>
      </c>
      <c r="L199" s="2">
        <v>0</v>
      </c>
      <c r="M199" s="2">
        <v>0</v>
      </c>
      <c r="N199" s="2">
        <v>2</v>
      </c>
      <c r="O199" s="2">
        <v>222</v>
      </c>
      <c r="P199" s="2">
        <v>0</v>
      </c>
      <c r="Q199" s="2">
        <v>0</v>
      </c>
    </row>
    <row r="200" spans="1:17" x14ac:dyDescent="0.2">
      <c r="A200" s="2">
        <v>82</v>
      </c>
      <c r="B200" s="2" t="str">
        <v>p-Hydroxyphenylacetic acid, HPAAD</v>
      </c>
      <c r="C200" s="2">
        <v>0.47099999999999997</v>
      </c>
      <c r="D200" s="384">
        <v>138.1</v>
      </c>
      <c r="E200" s="2" t="str">
        <v>G</v>
      </c>
      <c r="F200" s="384">
        <v>178.8</v>
      </c>
      <c r="G200" s="2" t="str">
        <v>T</v>
      </c>
      <c r="H200" s="384">
        <v>180</v>
      </c>
      <c r="I200" s="2" t="str">
        <v>CB</v>
      </c>
      <c r="J200" s="2">
        <v>1</v>
      </c>
      <c r="K200" s="2">
        <v>277</v>
      </c>
      <c r="L200" s="2">
        <v>0</v>
      </c>
      <c r="M200" s="2">
        <v>0</v>
      </c>
      <c r="N200" s="2">
        <v>3</v>
      </c>
      <c r="O200" s="2">
        <v>222</v>
      </c>
      <c r="P200" s="2">
        <v>252</v>
      </c>
      <c r="Q200" s="2">
        <v>330</v>
      </c>
    </row>
    <row r="201" spans="1:17" x14ac:dyDescent="0.2">
      <c r="A201" s="2">
        <v>85</v>
      </c>
      <c r="B201" s="2" t="str">
        <v>p-methoxyphenyllactic acid, HPLAD</v>
      </c>
      <c r="C201" s="2">
        <v>0.53600000000000003</v>
      </c>
      <c r="D201" s="384">
        <v>138</v>
      </c>
      <c r="E201" s="2" t="str">
        <v>G</v>
      </c>
      <c r="F201" s="384">
        <v>178.7</v>
      </c>
      <c r="G201" s="2" t="str">
        <v>T</v>
      </c>
      <c r="H201" s="384">
        <v>192.2</v>
      </c>
      <c r="I201" s="2" t="str">
        <v>CB</v>
      </c>
      <c r="J201" s="2">
        <v>1</v>
      </c>
      <c r="K201" s="2">
        <v>276</v>
      </c>
      <c r="L201" s="2">
        <v>0</v>
      </c>
      <c r="M201" s="2">
        <v>0</v>
      </c>
      <c r="N201" s="2">
        <v>3</v>
      </c>
      <c r="O201" s="2">
        <v>222</v>
      </c>
      <c r="P201" s="2">
        <v>251</v>
      </c>
      <c r="Q201" s="2">
        <v>336</v>
      </c>
    </row>
    <row r="202" spans="1:17" x14ac:dyDescent="0.2">
      <c r="A202" s="2">
        <v>87</v>
      </c>
      <c r="B202" s="2" t="str">
        <v>Phloretic acid, HPPAD</v>
      </c>
      <c r="C202" s="2">
        <v>0.48299999999999998</v>
      </c>
      <c r="D202" s="384">
        <v>140.69999999999999</v>
      </c>
      <c r="E202" s="2" t="str">
        <v>G</v>
      </c>
      <c r="F202" s="384">
        <v>187.7</v>
      </c>
      <c r="G202" s="2" t="str">
        <v>CB</v>
      </c>
      <c r="H202" s="384">
        <v>189.8</v>
      </c>
      <c r="I202" s="2" t="str">
        <v>CB</v>
      </c>
      <c r="J202" s="2">
        <v>1</v>
      </c>
      <c r="K202" s="2">
        <v>278</v>
      </c>
      <c r="L202" s="2">
        <v>0</v>
      </c>
      <c r="M202" s="2">
        <v>0</v>
      </c>
      <c r="N202" s="2">
        <v>3</v>
      </c>
      <c r="O202" s="2">
        <v>221</v>
      </c>
      <c r="P202" s="2">
        <v>248</v>
      </c>
      <c r="Q202" s="2">
        <v>341</v>
      </c>
    </row>
    <row r="203" spans="1:17" x14ac:dyDescent="0.2">
      <c r="A203" s="2">
        <v>90</v>
      </c>
      <c r="B203" s="2" t="str">
        <v>4-methylpyrocatechol, APh</v>
      </c>
      <c r="C203" s="2">
        <v>0.54600000000000004</v>
      </c>
      <c r="D203" s="384">
        <v>136.6</v>
      </c>
      <c r="E203" s="2" t="str">
        <v>G</v>
      </c>
      <c r="F203" s="384">
        <v>180</v>
      </c>
      <c r="G203" s="2" t="str">
        <v>CB</v>
      </c>
      <c r="H203" s="384">
        <v>160.9</v>
      </c>
      <c r="I203" s="2" t="str">
        <v>T</v>
      </c>
      <c r="J203" s="2">
        <v>1</v>
      </c>
      <c r="K203" s="2">
        <v>283</v>
      </c>
      <c r="L203" s="2">
        <v>0</v>
      </c>
      <c r="M203" s="2">
        <v>0</v>
      </c>
      <c r="N203" s="2">
        <v>2</v>
      </c>
      <c r="O203" s="2">
        <v>223</v>
      </c>
      <c r="P203" s="2">
        <v>341</v>
      </c>
      <c r="Q203" s="2">
        <v>0</v>
      </c>
    </row>
    <row r="204" spans="1:17" x14ac:dyDescent="0.2">
      <c r="A204" s="2">
        <v>95</v>
      </c>
      <c r="B204" s="2" t="str">
        <v>Pyrocatechol, Phenol</v>
      </c>
      <c r="C204" s="2">
        <v>0.55400000000000005</v>
      </c>
      <c r="D204" s="384">
        <v>137.4</v>
      </c>
      <c r="E204" s="2" t="str">
        <v>G</v>
      </c>
      <c r="F204" s="384">
        <v>180.8</v>
      </c>
      <c r="G204" s="2" t="str">
        <v>CB</v>
      </c>
      <c r="H204" s="384">
        <v>75.3</v>
      </c>
      <c r="I204" s="2" t="str">
        <v>Y</v>
      </c>
      <c r="J204" s="2">
        <v>1</v>
      </c>
      <c r="K204" s="2">
        <v>277</v>
      </c>
      <c r="L204" s="2">
        <v>0</v>
      </c>
      <c r="M204" s="2">
        <v>0</v>
      </c>
      <c r="N204" s="2">
        <v>3</v>
      </c>
      <c r="O204" s="2">
        <v>226</v>
      </c>
      <c r="P204" s="2">
        <v>240</v>
      </c>
      <c r="Q204" s="2">
        <v>336</v>
      </c>
    </row>
    <row r="205" spans="1:17" x14ac:dyDescent="0.2">
      <c r="A205" s="2">
        <v>99</v>
      </c>
      <c r="B205" s="2" t="str">
        <v>Vanillin, HBzd</v>
      </c>
      <c r="C205" s="2">
        <v>0.54800000000000004</v>
      </c>
      <c r="D205" s="384">
        <v>136.19999999999999</v>
      </c>
      <c r="E205" s="2" t="str">
        <v>G</v>
      </c>
      <c r="F205" s="384">
        <v>221.6</v>
      </c>
      <c r="G205" s="2" t="str">
        <v>B</v>
      </c>
      <c r="H205" s="384">
        <v>223.7</v>
      </c>
      <c r="I205" s="2" t="str">
        <v>B</v>
      </c>
      <c r="J205" s="2">
        <v>2</v>
      </c>
      <c r="K205" s="2">
        <v>284</v>
      </c>
      <c r="L205" s="2">
        <v>312</v>
      </c>
      <c r="M205" s="2">
        <v>0</v>
      </c>
      <c r="N205" s="2">
        <v>3</v>
      </c>
      <c r="O205" s="2">
        <v>221</v>
      </c>
      <c r="P205" s="2">
        <v>248</v>
      </c>
      <c r="Q205" s="2">
        <v>341</v>
      </c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291E-4901-4398-B1B6-E36A54A4CFA2}">
  <dimension ref="A2:BL31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80.099999999999994</v>
      </c>
      <c r="E4" s="2"/>
      <c r="F4" s="383">
        <f>F3+F8</f>
        <v>120</v>
      </c>
      <c r="G4" s="2"/>
      <c r="H4" s="383">
        <f>H3+H8</f>
        <v>133.30000000000001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200.1</v>
      </c>
      <c r="E5" s="2"/>
      <c r="F5" s="383">
        <f>F3+F7</f>
        <v>240</v>
      </c>
      <c r="G5" s="2"/>
      <c r="H5" s="383">
        <f>H3+H7</f>
        <v>253.3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67</v>
      </c>
      <c r="B19" s="2" t="str">
        <v>m-coumaric acid, HCAD</v>
      </c>
      <c r="C19" s="2">
        <v>0.49299999999999999</v>
      </c>
      <c r="D19" s="384">
        <v>143.4</v>
      </c>
      <c r="E19" s="2" t="str">
        <v>G</v>
      </c>
      <c r="F19" s="384">
        <v>214.6</v>
      </c>
      <c r="G19" s="2" t="str">
        <v>B</v>
      </c>
      <c r="H19" s="384">
        <v>220.4</v>
      </c>
      <c r="I19" s="2" t="str">
        <v>B</v>
      </c>
      <c r="J19" s="2">
        <v>1</v>
      </c>
      <c r="K19" s="2">
        <v>280</v>
      </c>
      <c r="L19" s="2">
        <v>0</v>
      </c>
      <c r="M19" s="2">
        <v>0</v>
      </c>
      <c r="N19" s="2">
        <v>2</v>
      </c>
      <c r="O19" s="2">
        <v>224</v>
      </c>
      <c r="P19" s="2">
        <v>315</v>
      </c>
      <c r="Q19" s="2">
        <v>0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90</v>
      </c>
      <c r="B20" s="2" t="str">
        <v>4-methylpyrocatechol, APh</v>
      </c>
      <c r="C20" s="2">
        <v>0.54600000000000004</v>
      </c>
      <c r="D20" s="384">
        <v>136.6</v>
      </c>
      <c r="E20" s="2" t="str">
        <v>G</v>
      </c>
      <c r="F20" s="384">
        <v>180</v>
      </c>
      <c r="G20" s="2" t="str">
        <v>CB</v>
      </c>
      <c r="H20" s="384">
        <v>160.9</v>
      </c>
      <c r="I20" s="2" t="str">
        <v>T</v>
      </c>
      <c r="J20" s="2">
        <v>1</v>
      </c>
      <c r="K20" s="2">
        <v>283</v>
      </c>
      <c r="L20" s="2">
        <v>0</v>
      </c>
      <c r="M20" s="2">
        <v>0</v>
      </c>
      <c r="N20" s="2">
        <v>2</v>
      </c>
      <c r="O20" s="2">
        <v>223</v>
      </c>
      <c r="P20" s="2">
        <v>341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3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67</v>
      </c>
      <c r="B24" s="2" t="str">
        <v>m-coumaric acid, HCAD</v>
      </c>
      <c r="C24" s="2">
        <v>0.49299999999999999</v>
      </c>
      <c r="D24" s="384">
        <v>143.4</v>
      </c>
      <c r="E24" s="2" t="str">
        <v>G</v>
      </c>
      <c r="F24" s="384">
        <v>214.6</v>
      </c>
      <c r="G24" s="2" t="str">
        <v>B</v>
      </c>
      <c r="H24" s="384">
        <v>220.4</v>
      </c>
      <c r="I24" s="2" t="str">
        <v>B</v>
      </c>
      <c r="J24" s="2">
        <v>1</v>
      </c>
      <c r="K24" s="2">
        <v>280</v>
      </c>
      <c r="L24" s="2">
        <v>0</v>
      </c>
      <c r="M24" s="2">
        <v>0</v>
      </c>
      <c r="N24" s="2">
        <v>2</v>
      </c>
      <c r="O24" s="2">
        <v>224</v>
      </c>
      <c r="P24" s="2">
        <v>315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>
        <v>90</v>
      </c>
      <c r="B25" s="2" t="str">
        <v>4-methylpyrocatechol, APh</v>
      </c>
      <c r="C25" s="2">
        <v>0.54600000000000004</v>
      </c>
      <c r="D25" s="384">
        <v>136.6</v>
      </c>
      <c r="E25" s="2" t="str">
        <v>G</v>
      </c>
      <c r="F25" s="384">
        <v>180</v>
      </c>
      <c r="G25" s="2" t="str">
        <v>CB</v>
      </c>
      <c r="H25" s="384">
        <v>160.9</v>
      </c>
      <c r="I25" s="2" t="str">
        <v>T</v>
      </c>
      <c r="J25" s="2">
        <v>1</v>
      </c>
      <c r="K25" s="2">
        <v>283</v>
      </c>
      <c r="L25" s="2">
        <v>0</v>
      </c>
      <c r="M25" s="2">
        <v>0</v>
      </c>
      <c r="N25" s="2">
        <v>2</v>
      </c>
      <c r="O25" s="2">
        <v>223</v>
      </c>
      <c r="P25" s="2">
        <v>341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6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67</v>
      </c>
      <c r="B28" s="2" t="str">
        <v>m-coumaric acid, HCAD</v>
      </c>
      <c r="C28" s="2">
        <v>0.49299999999999999</v>
      </c>
      <c r="D28" s="384">
        <v>143.4</v>
      </c>
      <c r="E28" s="2" t="str">
        <v>G</v>
      </c>
      <c r="F28" s="384">
        <v>214.6</v>
      </c>
      <c r="G28" s="2" t="str">
        <v>B</v>
      </c>
      <c r="H28" s="384">
        <v>220.4</v>
      </c>
      <c r="I28" s="2" t="str">
        <v>B</v>
      </c>
      <c r="J28" s="2">
        <v>1</v>
      </c>
      <c r="K28" s="2">
        <v>280</v>
      </c>
      <c r="L28" s="2">
        <v>0</v>
      </c>
      <c r="M28" s="2">
        <v>0</v>
      </c>
      <c r="N28" s="2">
        <v>2</v>
      </c>
      <c r="O28" s="2">
        <v>224</v>
      </c>
      <c r="P28" s="2">
        <v>315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82</v>
      </c>
      <c r="B29" s="2" t="str">
        <v>p-Hydroxyphenylacetic acid, HPAAD</v>
      </c>
      <c r="C29" s="2">
        <v>0.47099999999999997</v>
      </c>
      <c r="D29" s="384">
        <v>138.1</v>
      </c>
      <c r="E29" s="2" t="str">
        <v>G</v>
      </c>
      <c r="F29" s="384">
        <v>178.8</v>
      </c>
      <c r="G29" s="2" t="str">
        <v>T</v>
      </c>
      <c r="H29" s="384">
        <v>180</v>
      </c>
      <c r="I29" s="2" t="str">
        <v>CB</v>
      </c>
      <c r="J29" s="2">
        <v>1</v>
      </c>
      <c r="K29" s="2">
        <v>277</v>
      </c>
      <c r="L29" s="2">
        <v>0</v>
      </c>
      <c r="M29" s="2">
        <v>0</v>
      </c>
      <c r="N29" s="2">
        <v>3</v>
      </c>
      <c r="O29" s="2">
        <v>222</v>
      </c>
      <c r="P29" s="2">
        <v>252</v>
      </c>
      <c r="Q29" s="2">
        <v>330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84</v>
      </c>
      <c r="B30" s="2" t="str">
        <v>DL-p-Phenyllactic Acid, HPLAD</v>
      </c>
      <c r="C30" s="2">
        <v>0.46600000000000003</v>
      </c>
      <c r="D30" s="384">
        <v>139.19999999999999</v>
      </c>
      <c r="E30" s="2" t="str">
        <v>G</v>
      </c>
      <c r="F30" s="384">
        <v>120</v>
      </c>
      <c r="G30" s="2" t="str">
        <v>G</v>
      </c>
      <c r="H30" s="384">
        <v>171.1</v>
      </c>
      <c r="I30" s="2" t="str">
        <v>T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223</v>
      </c>
      <c r="P30" s="2">
        <v>253</v>
      </c>
      <c r="Q30" s="2">
        <v>330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>
        <v>85</v>
      </c>
      <c r="B31" s="2" t="str">
        <v>p-methoxyphenyllactic acid, HPLAD</v>
      </c>
      <c r="C31" s="2">
        <v>0.53600000000000003</v>
      </c>
      <c r="D31" s="384">
        <v>138</v>
      </c>
      <c r="E31" s="2" t="str">
        <v>G</v>
      </c>
      <c r="F31" s="384">
        <v>178.7</v>
      </c>
      <c r="G31" s="2" t="str">
        <v>T</v>
      </c>
      <c r="H31" s="384">
        <v>192.2</v>
      </c>
      <c r="I31" s="2" t="str">
        <v>CB</v>
      </c>
      <c r="J31" s="2">
        <v>1</v>
      </c>
      <c r="K31" s="2">
        <v>276</v>
      </c>
      <c r="L31" s="2">
        <v>0</v>
      </c>
      <c r="M31" s="2">
        <v>0</v>
      </c>
      <c r="N31" s="2">
        <v>3</v>
      </c>
      <c r="O31" s="2">
        <v>222</v>
      </c>
      <c r="P31" s="2">
        <v>251</v>
      </c>
      <c r="Q31" s="2">
        <v>336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87</v>
      </c>
      <c r="B32" s="2" t="str">
        <v>Phloretic acid, HPPAD</v>
      </c>
      <c r="C32" s="2">
        <v>0.48299999999999998</v>
      </c>
      <c r="D32" s="384">
        <v>140.69999999999999</v>
      </c>
      <c r="E32" s="2" t="str">
        <v>G</v>
      </c>
      <c r="F32" s="384">
        <v>187.7</v>
      </c>
      <c r="G32" s="2" t="str">
        <v>CB</v>
      </c>
      <c r="H32" s="384">
        <v>189.8</v>
      </c>
      <c r="I32" s="2" t="str">
        <v>CB</v>
      </c>
      <c r="J32" s="2">
        <v>1</v>
      </c>
      <c r="K32" s="2">
        <v>278</v>
      </c>
      <c r="L32" s="2">
        <v>0</v>
      </c>
      <c r="M32" s="2">
        <v>0</v>
      </c>
      <c r="N32" s="2">
        <v>3</v>
      </c>
      <c r="O32" s="2">
        <v>221</v>
      </c>
      <c r="P32" s="2">
        <v>248</v>
      </c>
      <c r="Q32" s="2">
        <v>341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90</v>
      </c>
      <c r="B33" s="2" t="str">
        <v>4-methylpyrocatechol, APh</v>
      </c>
      <c r="C33" s="2">
        <v>0.54600000000000004</v>
      </c>
      <c r="D33" s="384">
        <v>136.6</v>
      </c>
      <c r="E33" s="2" t="str">
        <v>G</v>
      </c>
      <c r="F33" s="384">
        <v>180</v>
      </c>
      <c r="G33" s="2" t="str">
        <v>CB</v>
      </c>
      <c r="H33" s="384">
        <v>160.9</v>
      </c>
      <c r="I33" s="2" t="str">
        <v>T</v>
      </c>
      <c r="J33" s="2">
        <v>1</v>
      </c>
      <c r="K33" s="2">
        <v>283</v>
      </c>
      <c r="L33" s="2">
        <v>0</v>
      </c>
      <c r="M33" s="2">
        <v>0</v>
      </c>
      <c r="N33" s="2">
        <v>2</v>
      </c>
      <c r="O33" s="2">
        <v>223</v>
      </c>
      <c r="P33" s="2">
        <v>341</v>
      </c>
      <c r="Q33" s="2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4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6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67</v>
      </c>
      <c r="B36" s="2" t="str">
        <v>m-coumaric acid, HCAD</v>
      </c>
      <c r="C36" s="2">
        <v>0.49299999999999999</v>
      </c>
      <c r="D36" s="384">
        <v>143.4</v>
      </c>
      <c r="E36" s="2" t="str">
        <v>G</v>
      </c>
      <c r="F36" s="384">
        <v>214.6</v>
      </c>
      <c r="G36" s="2" t="str">
        <v>B</v>
      </c>
      <c r="H36" s="384">
        <v>220.4</v>
      </c>
      <c r="I36" s="2" t="str">
        <v>B</v>
      </c>
      <c r="J36" s="2">
        <v>1</v>
      </c>
      <c r="K36" s="2">
        <v>280</v>
      </c>
      <c r="L36" s="2">
        <v>0</v>
      </c>
      <c r="M36" s="2">
        <v>0</v>
      </c>
      <c r="N36" s="2">
        <v>2</v>
      </c>
      <c r="O36" s="2">
        <v>224</v>
      </c>
      <c r="P36" s="2">
        <v>315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82</v>
      </c>
      <c r="B37" s="2" t="str">
        <v>p-Hydroxyphenylacetic acid, HPAAD</v>
      </c>
      <c r="C37" s="2">
        <v>0.47099999999999997</v>
      </c>
      <c r="D37" s="384">
        <v>138.1</v>
      </c>
      <c r="E37" s="2" t="str">
        <v>G</v>
      </c>
      <c r="F37" s="384">
        <v>178.8</v>
      </c>
      <c r="G37" s="2" t="str">
        <v>T</v>
      </c>
      <c r="H37" s="384">
        <v>180</v>
      </c>
      <c r="I37" s="2" t="str">
        <v>CB</v>
      </c>
      <c r="J37" s="2">
        <v>1</v>
      </c>
      <c r="K37" s="2">
        <v>277</v>
      </c>
      <c r="L37" s="2">
        <v>0</v>
      </c>
      <c r="M37" s="2">
        <v>0</v>
      </c>
      <c r="N37" s="2">
        <v>3</v>
      </c>
      <c r="O37" s="2">
        <v>222</v>
      </c>
      <c r="P37" s="2">
        <v>252</v>
      </c>
      <c r="Q37" s="2">
        <v>330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84</v>
      </c>
      <c r="B38" s="2" t="str">
        <v>DL-p-Phenyllactic Acid, HPLAD</v>
      </c>
      <c r="C38" s="2">
        <v>0.46600000000000003</v>
      </c>
      <c r="D38" s="384">
        <v>139.19999999999999</v>
      </c>
      <c r="E38" s="2" t="str">
        <v>G</v>
      </c>
      <c r="F38" s="384">
        <v>120</v>
      </c>
      <c r="G38" s="2" t="str">
        <v>G</v>
      </c>
      <c r="H38" s="384">
        <v>171.1</v>
      </c>
      <c r="I38" s="2" t="str">
        <v>T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223</v>
      </c>
      <c r="P38" s="2">
        <v>253</v>
      </c>
      <c r="Q38" s="2">
        <v>330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>
        <v>85</v>
      </c>
      <c r="B39" s="2" t="str">
        <v>p-methoxyphenyllactic acid, HPLAD</v>
      </c>
      <c r="C39" s="2">
        <v>0.53600000000000003</v>
      </c>
      <c r="D39" s="384">
        <v>138</v>
      </c>
      <c r="E39" s="2" t="str">
        <v>G</v>
      </c>
      <c r="F39" s="384">
        <v>178.7</v>
      </c>
      <c r="G39" s="2" t="str">
        <v>T</v>
      </c>
      <c r="H39" s="384">
        <v>192.2</v>
      </c>
      <c r="I39" s="2" t="str">
        <v>CB</v>
      </c>
      <c r="J39" s="2">
        <v>1</v>
      </c>
      <c r="K39" s="2">
        <v>276</v>
      </c>
      <c r="L39" s="2">
        <v>0</v>
      </c>
      <c r="M39" s="2">
        <v>0</v>
      </c>
      <c r="N39" s="2">
        <v>3</v>
      </c>
      <c r="O39" s="2">
        <v>222</v>
      </c>
      <c r="P39" s="2">
        <v>251</v>
      </c>
      <c r="Q39" s="2">
        <v>336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87</v>
      </c>
      <c r="B40" s="2" t="str">
        <v>Phloretic acid, HPPAD</v>
      </c>
      <c r="C40" s="2">
        <v>0.48299999999999998</v>
      </c>
      <c r="D40" s="384">
        <v>140.69999999999999</v>
      </c>
      <c r="E40" s="2" t="str">
        <v>G</v>
      </c>
      <c r="F40" s="384">
        <v>187.7</v>
      </c>
      <c r="G40" s="2" t="str">
        <v>CB</v>
      </c>
      <c r="H40" s="384">
        <v>189.8</v>
      </c>
      <c r="I40" s="2" t="str">
        <v>CB</v>
      </c>
      <c r="J40" s="2">
        <v>1</v>
      </c>
      <c r="K40" s="2">
        <v>278</v>
      </c>
      <c r="L40" s="2">
        <v>0</v>
      </c>
      <c r="M40" s="2">
        <v>0</v>
      </c>
      <c r="N40" s="2">
        <v>3</v>
      </c>
      <c r="O40" s="2">
        <v>221</v>
      </c>
      <c r="P40" s="2">
        <v>248</v>
      </c>
      <c r="Q40" s="2">
        <v>341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90</v>
      </c>
      <c r="B41" s="2" t="str">
        <v>4-methylpyrocatechol, APh</v>
      </c>
      <c r="C41" s="2">
        <v>0.54600000000000004</v>
      </c>
      <c r="D41" s="384">
        <v>136.6</v>
      </c>
      <c r="E41" s="2" t="str">
        <v>G</v>
      </c>
      <c r="F41" s="384">
        <v>180</v>
      </c>
      <c r="G41" s="2" t="str">
        <v>CB</v>
      </c>
      <c r="H41" s="384">
        <v>160.9</v>
      </c>
      <c r="I41" s="2" t="str">
        <v>T</v>
      </c>
      <c r="J41" s="2">
        <v>1</v>
      </c>
      <c r="K41" s="2">
        <v>283</v>
      </c>
      <c r="L41" s="2">
        <v>0</v>
      </c>
      <c r="M41" s="2">
        <v>0</v>
      </c>
      <c r="N41" s="2">
        <v>2</v>
      </c>
      <c r="O41" s="2">
        <v>223</v>
      </c>
      <c r="P41" s="2">
        <v>341</v>
      </c>
      <c r="Q41" s="2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6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67</v>
      </c>
      <c r="B44" s="2" t="str">
        <v>m-coumaric acid, HCAD</v>
      </c>
      <c r="C44" s="2">
        <v>0.49299999999999999</v>
      </c>
      <c r="D44" s="384">
        <v>143.4</v>
      </c>
      <c r="E44" s="2" t="str">
        <v>G</v>
      </c>
      <c r="F44" s="384">
        <v>214.6</v>
      </c>
      <c r="G44" s="2" t="str">
        <v>B</v>
      </c>
      <c r="H44" s="384">
        <v>220.4</v>
      </c>
      <c r="I44" s="2" t="str">
        <v>B</v>
      </c>
      <c r="J44" s="2">
        <v>1</v>
      </c>
      <c r="K44" s="2">
        <v>280</v>
      </c>
      <c r="L44" s="2">
        <v>0</v>
      </c>
      <c r="M44" s="2">
        <v>0</v>
      </c>
      <c r="N44" s="2">
        <v>2</v>
      </c>
      <c r="O44" s="2">
        <v>224</v>
      </c>
      <c r="P44" s="2">
        <v>315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82</v>
      </c>
      <c r="B45" s="2" t="str">
        <v>p-Hydroxyphenylacetic acid, HPAAD</v>
      </c>
      <c r="C45" s="2">
        <v>0.47099999999999997</v>
      </c>
      <c r="D45" s="384">
        <v>138.1</v>
      </c>
      <c r="E45" s="2" t="str">
        <v>G</v>
      </c>
      <c r="F45" s="384">
        <v>178.8</v>
      </c>
      <c r="G45" s="2" t="str">
        <v>T</v>
      </c>
      <c r="H45" s="384">
        <v>180</v>
      </c>
      <c r="I45" s="2" t="str">
        <v>CB</v>
      </c>
      <c r="J45" s="2">
        <v>1</v>
      </c>
      <c r="K45" s="2">
        <v>277</v>
      </c>
      <c r="L45" s="2">
        <v>0</v>
      </c>
      <c r="M45" s="2">
        <v>0</v>
      </c>
      <c r="N45" s="2">
        <v>3</v>
      </c>
      <c r="O45" s="2">
        <v>222</v>
      </c>
      <c r="P45" s="2">
        <v>252</v>
      </c>
      <c r="Q45" s="2">
        <v>330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84</v>
      </c>
      <c r="B46" s="2" t="str">
        <v>DL-p-Phenyllactic Acid, HPLAD</v>
      </c>
      <c r="C46" s="2">
        <v>0.46600000000000003</v>
      </c>
      <c r="D46" s="384">
        <v>139.19999999999999</v>
      </c>
      <c r="E46" s="2" t="str">
        <v>G</v>
      </c>
      <c r="F46" s="384">
        <v>120</v>
      </c>
      <c r="G46" s="2" t="str">
        <v>G</v>
      </c>
      <c r="H46" s="384">
        <v>171.1</v>
      </c>
      <c r="I46" s="2" t="str">
        <v>T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223</v>
      </c>
      <c r="P46" s="2">
        <v>253</v>
      </c>
      <c r="Q46" s="2">
        <v>330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>
        <v>85</v>
      </c>
      <c r="B47" s="2" t="str">
        <v>p-methoxyphenyllactic acid, HPLAD</v>
      </c>
      <c r="C47" s="2">
        <v>0.53600000000000003</v>
      </c>
      <c r="D47" s="384">
        <v>138</v>
      </c>
      <c r="E47" s="2" t="str">
        <v>G</v>
      </c>
      <c r="F47" s="384">
        <v>178.7</v>
      </c>
      <c r="G47" s="2" t="str">
        <v>T</v>
      </c>
      <c r="H47" s="384">
        <v>192.2</v>
      </c>
      <c r="I47" s="2" t="str">
        <v>CB</v>
      </c>
      <c r="J47" s="2">
        <v>1</v>
      </c>
      <c r="K47" s="2">
        <v>276</v>
      </c>
      <c r="L47" s="2">
        <v>0</v>
      </c>
      <c r="M47" s="2">
        <v>0</v>
      </c>
      <c r="N47" s="2">
        <v>3</v>
      </c>
      <c r="O47" s="2">
        <v>222</v>
      </c>
      <c r="P47" s="2">
        <v>251</v>
      </c>
      <c r="Q47" s="2">
        <v>336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87</v>
      </c>
      <c r="B48" s="2" t="str">
        <v>Phloretic acid, HPPAD</v>
      </c>
      <c r="C48" s="2">
        <v>0.48299999999999998</v>
      </c>
      <c r="D48" s="384">
        <v>140.69999999999999</v>
      </c>
      <c r="E48" s="2" t="str">
        <v>G</v>
      </c>
      <c r="F48" s="384">
        <v>187.7</v>
      </c>
      <c r="G48" s="2" t="str">
        <v>CB</v>
      </c>
      <c r="H48" s="384">
        <v>189.8</v>
      </c>
      <c r="I48" s="2" t="str">
        <v>CB</v>
      </c>
      <c r="J48" s="2">
        <v>1</v>
      </c>
      <c r="K48" s="4">
        <v>278</v>
      </c>
      <c r="L48" s="4">
        <v>0</v>
      </c>
      <c r="M48" s="4">
        <v>0</v>
      </c>
      <c r="N48" s="2">
        <v>3</v>
      </c>
      <c r="O48" s="4">
        <v>221</v>
      </c>
      <c r="P48" s="4">
        <v>248</v>
      </c>
      <c r="Q48" s="386">
        <v>341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90</v>
      </c>
      <c r="B49" s="2" t="str">
        <v>4-methylpyrocatechol, APh</v>
      </c>
      <c r="C49" s="2">
        <v>0.54600000000000004</v>
      </c>
      <c r="D49" s="384">
        <v>136.6</v>
      </c>
      <c r="E49" s="2" t="str">
        <v>G</v>
      </c>
      <c r="F49" s="384">
        <v>180</v>
      </c>
      <c r="G49" s="2" t="str">
        <v>CB</v>
      </c>
      <c r="H49" s="384">
        <v>160.9</v>
      </c>
      <c r="I49" s="2" t="str">
        <v>T</v>
      </c>
      <c r="J49" s="2">
        <v>1</v>
      </c>
      <c r="K49" s="4">
        <v>283</v>
      </c>
      <c r="L49" s="4">
        <v>0</v>
      </c>
      <c r="M49" s="4">
        <v>0</v>
      </c>
      <c r="N49" s="2">
        <v>2</v>
      </c>
      <c r="O49" s="4">
        <v>223</v>
      </c>
      <c r="P49" s="4">
        <v>341</v>
      </c>
      <c r="Q49" s="4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7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33</v>
      </c>
      <c r="B51" s="2" t="str">
        <v>genistein, Isoflavone</v>
      </c>
      <c r="C51" s="2">
        <v>0.54900000000000004</v>
      </c>
      <c r="D51" s="384">
        <v>128.1</v>
      </c>
      <c r="E51" s="2" t="str">
        <v>G</v>
      </c>
      <c r="F51" s="384">
        <v>181.4</v>
      </c>
      <c r="G51" s="2" t="str">
        <v>CB</v>
      </c>
      <c r="H51" s="384">
        <v>136.1</v>
      </c>
      <c r="I51" s="2" t="str">
        <v>G</v>
      </c>
      <c r="J51" s="2">
        <v>1</v>
      </c>
      <c r="K51" s="384">
        <v>260</v>
      </c>
      <c r="L51" s="384">
        <v>0</v>
      </c>
      <c r="M51" s="384">
        <v>0</v>
      </c>
      <c r="N51" s="2">
        <v>2</v>
      </c>
      <c r="O51" s="384">
        <v>224</v>
      </c>
      <c r="P51" s="384">
        <v>365</v>
      </c>
      <c r="Q51" s="384">
        <v>0</v>
      </c>
      <c r="R51" s="1">
        <f>COUNTIF(A51:A70, "&lt;&gt;")</f>
        <v>20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37</v>
      </c>
      <c r="B52" s="2" t="str">
        <v>2,3,4-TMBA, HBAD</v>
      </c>
      <c r="C52" s="2">
        <v>0.47899999999999998</v>
      </c>
      <c r="D52" s="384">
        <v>141.5</v>
      </c>
      <c r="E52" s="2" t="str">
        <v>G</v>
      </c>
      <c r="F52" s="384">
        <v>120</v>
      </c>
      <c r="G52" s="2" t="str">
        <v>G</v>
      </c>
      <c r="H52" s="384">
        <v>147</v>
      </c>
      <c r="I52" s="2" t="str">
        <v>G</v>
      </c>
      <c r="J52" s="2">
        <v>1</v>
      </c>
      <c r="K52" s="384">
        <v>261</v>
      </c>
      <c r="L52" s="384">
        <v>0</v>
      </c>
      <c r="M52" s="384">
        <v>0</v>
      </c>
      <c r="N52" s="2">
        <v>2</v>
      </c>
      <c r="O52" s="384">
        <v>225</v>
      </c>
      <c r="P52" s="384">
        <v>308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41</v>
      </c>
      <c r="B53" s="2" t="str">
        <v>Cuminic Acid, HBAD</v>
      </c>
      <c r="C53" s="2">
        <v>0.52500000000000002</v>
      </c>
      <c r="D53" s="384">
        <v>135.5</v>
      </c>
      <c r="E53" s="2" t="str">
        <v>G</v>
      </c>
      <c r="F53" s="384">
        <v>180</v>
      </c>
      <c r="G53" s="2" t="str">
        <v>CB</v>
      </c>
      <c r="H53" s="384">
        <v>185</v>
      </c>
      <c r="I53" s="2" t="str">
        <v>CB</v>
      </c>
      <c r="J53" s="2">
        <v>1</v>
      </c>
      <c r="K53" s="384">
        <v>243</v>
      </c>
      <c r="L53" s="384">
        <v>0</v>
      </c>
      <c r="M53" s="384">
        <v>0</v>
      </c>
      <c r="N53" s="2">
        <v>2</v>
      </c>
      <c r="O53" s="384">
        <v>221</v>
      </c>
      <c r="P53" s="384">
        <v>333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43</v>
      </c>
      <c r="B54" s="2" t="str">
        <v>eudesmic acid, HBAD</v>
      </c>
      <c r="C54" s="2">
        <v>0.504</v>
      </c>
      <c r="D54" s="384">
        <v>138.9</v>
      </c>
      <c r="E54" s="2" t="str">
        <v>G</v>
      </c>
      <c r="F54" s="384">
        <v>180</v>
      </c>
      <c r="G54" s="2" t="str">
        <v>CB</v>
      </c>
      <c r="H54" s="384">
        <v>203.4</v>
      </c>
      <c r="I54" s="2" t="str">
        <v>CB</v>
      </c>
      <c r="J54" s="2">
        <v>1</v>
      </c>
      <c r="K54" s="384">
        <v>264</v>
      </c>
      <c r="L54" s="384">
        <v>0</v>
      </c>
      <c r="M54" s="384">
        <v>0</v>
      </c>
      <c r="N54" s="2">
        <v>2</v>
      </c>
      <c r="O54" s="384">
        <v>228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45</v>
      </c>
      <c r="B55" s="2" t="str">
        <v>gentisic acid, HBAD</v>
      </c>
      <c r="C55" s="2">
        <v>0.50800000000000001</v>
      </c>
      <c r="D55" s="384">
        <v>142.69999999999999</v>
      </c>
      <c r="E55" s="2" t="str">
        <v>G</v>
      </c>
      <c r="F55" s="384">
        <v>224.2</v>
      </c>
      <c r="G55" s="2" t="str">
        <v>B</v>
      </c>
      <c r="H55" s="384">
        <v>245.7</v>
      </c>
      <c r="I55" s="2" t="str">
        <v>V</v>
      </c>
      <c r="J55" s="2">
        <v>1</v>
      </c>
      <c r="K55" s="384">
        <v>326</v>
      </c>
      <c r="L55" s="384">
        <v>0</v>
      </c>
      <c r="M55" s="384">
        <v>0</v>
      </c>
      <c r="N55" s="2">
        <v>2</v>
      </c>
      <c r="O55" s="384">
        <v>224</v>
      </c>
      <c r="P55" s="384">
        <v>320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48</v>
      </c>
      <c r="B56" s="2" t="str">
        <v>methyl syringate, HBAD</v>
      </c>
      <c r="C56" s="2">
        <v>0.52400000000000002</v>
      </c>
      <c r="D56" s="384">
        <v>137.5</v>
      </c>
      <c r="E56" s="2" t="str">
        <v>G</v>
      </c>
      <c r="F56" s="384">
        <v>175.3</v>
      </c>
      <c r="G56" s="2" t="str">
        <v>T</v>
      </c>
      <c r="H56" s="384">
        <v>202.8</v>
      </c>
      <c r="I56" s="2" t="str">
        <v>CB</v>
      </c>
      <c r="J56" s="2">
        <v>1</v>
      </c>
      <c r="K56" s="384">
        <v>277</v>
      </c>
      <c r="L56" s="384">
        <v>0</v>
      </c>
      <c r="M56" s="384">
        <v>0</v>
      </c>
      <c r="N56" s="2">
        <v>2</v>
      </c>
      <c r="O56" s="384">
        <v>237</v>
      </c>
      <c r="P56" s="384">
        <v>312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50</v>
      </c>
      <c r="B57" s="2" t="str">
        <v>m-hydroxybenzoic acid, HBAD</v>
      </c>
      <c r="C57" s="2">
        <v>0.499</v>
      </c>
      <c r="D57" s="384">
        <v>137.5</v>
      </c>
      <c r="E57" s="2" t="str">
        <v>G</v>
      </c>
      <c r="F57" s="384">
        <v>181.3</v>
      </c>
      <c r="G57" s="2" t="str">
        <v>CB</v>
      </c>
      <c r="H57" s="384">
        <v>184</v>
      </c>
      <c r="I57" s="2" t="str">
        <v>CB</v>
      </c>
      <c r="J57" s="2">
        <v>1</v>
      </c>
      <c r="K57" s="384">
        <v>298</v>
      </c>
      <c r="L57" s="384">
        <v>0</v>
      </c>
      <c r="M57" s="384">
        <v>0</v>
      </c>
      <c r="N57" s="2">
        <v>2</v>
      </c>
      <c r="O57" s="384">
        <v>223</v>
      </c>
      <c r="P57" s="384">
        <v>310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52</v>
      </c>
      <c r="B58" s="2" t="str">
        <v>o-Anisic acid , HBAD</v>
      </c>
      <c r="C58" s="2">
        <v>0.499</v>
      </c>
      <c r="D58" s="384">
        <v>138.1</v>
      </c>
      <c r="E58" s="2" t="str">
        <v>G</v>
      </c>
      <c r="F58" s="384">
        <v>206.3</v>
      </c>
      <c r="G58" s="2" t="str">
        <v>CB</v>
      </c>
      <c r="H58" s="384">
        <v>193</v>
      </c>
      <c r="I58" s="2" t="str">
        <v>CB</v>
      </c>
      <c r="J58" s="2">
        <v>1</v>
      </c>
      <c r="K58" s="384">
        <v>299</v>
      </c>
      <c r="L58" s="384">
        <v>0</v>
      </c>
      <c r="M58" s="384">
        <v>0</v>
      </c>
      <c r="N58" s="2">
        <v>3</v>
      </c>
      <c r="O58" s="384">
        <v>221</v>
      </c>
      <c r="P58" s="384">
        <v>264</v>
      </c>
      <c r="Q58" s="384">
        <v>310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54</v>
      </c>
      <c r="B59" s="2" t="str">
        <v>p-hydroxybenzoic acid, HBAD</v>
      </c>
      <c r="C59" s="2">
        <v>0.51300000000000001</v>
      </c>
      <c r="D59" s="384">
        <v>129.6</v>
      </c>
      <c r="E59" s="2" t="str">
        <v>G</v>
      </c>
      <c r="F59" s="384">
        <v>183.8</v>
      </c>
      <c r="G59" s="2" t="str">
        <v>CB</v>
      </c>
      <c r="H59" s="384">
        <v>180</v>
      </c>
      <c r="I59" s="2" t="str">
        <v>CB</v>
      </c>
      <c r="J59" s="2">
        <v>1</v>
      </c>
      <c r="K59" s="384">
        <v>257</v>
      </c>
      <c r="L59" s="384">
        <v>0</v>
      </c>
      <c r="M59" s="384">
        <v>0</v>
      </c>
      <c r="N59" s="2">
        <v>2</v>
      </c>
      <c r="O59" s="384">
        <v>225</v>
      </c>
      <c r="P59" s="384">
        <v>344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62</v>
      </c>
      <c r="B60" s="2" t="str">
        <v>caffeic acid dimethyl ether, HCAD</v>
      </c>
      <c r="C60" s="2">
        <v>0.501</v>
      </c>
      <c r="D60" s="384">
        <v>141.9</v>
      </c>
      <c r="E60" s="2" t="str">
        <v>G</v>
      </c>
      <c r="F60" s="384">
        <v>239.3</v>
      </c>
      <c r="G60" s="2" t="str">
        <v>B</v>
      </c>
      <c r="H60" s="384">
        <v>223</v>
      </c>
      <c r="I60" s="2" t="str">
        <v>B</v>
      </c>
      <c r="J60" s="2">
        <v>1</v>
      </c>
      <c r="K60" s="384">
        <v>317</v>
      </c>
      <c r="L60" s="384">
        <v>0</v>
      </c>
      <c r="M60" s="384">
        <v>0</v>
      </c>
      <c r="N60" s="2">
        <v>2</v>
      </c>
      <c r="O60" s="384">
        <v>223</v>
      </c>
      <c r="P60" s="384">
        <v>342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63</v>
      </c>
      <c r="B61" s="2" t="str">
        <v>CAPE, HCAD</v>
      </c>
      <c r="C61" s="2">
        <v>0.55349999999999999</v>
      </c>
      <c r="D61" s="384">
        <v>140.30000000000001</v>
      </c>
      <c r="E61" s="2" t="str">
        <v>G</v>
      </c>
      <c r="F61" s="384">
        <v>234.8</v>
      </c>
      <c r="G61" s="2" t="str">
        <v>B</v>
      </c>
      <c r="H61" s="384">
        <v>208.7</v>
      </c>
      <c r="I61" s="2" t="str">
        <v>CB</v>
      </c>
      <c r="J61" s="2">
        <v>1</v>
      </c>
      <c r="K61" s="384">
        <v>325</v>
      </c>
      <c r="L61" s="384">
        <v>0</v>
      </c>
      <c r="M61" s="384">
        <v>0</v>
      </c>
      <c r="N61" s="2">
        <v>2</v>
      </c>
      <c r="O61" s="384">
        <v>225</v>
      </c>
      <c r="P61" s="384">
        <v>337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66</v>
      </c>
      <c r="B63" s="2" t="str">
        <v>isoferulic acid, HCAD</v>
      </c>
      <c r="C63" s="2">
        <v>0.45900000000000002</v>
      </c>
      <c r="D63" s="384">
        <v>140.4</v>
      </c>
      <c r="E63" s="2" t="str">
        <v>G</v>
      </c>
      <c r="F63" s="384">
        <v>227.4</v>
      </c>
      <c r="G63" s="2" t="str">
        <v>B</v>
      </c>
      <c r="H63" s="384">
        <v>215.8</v>
      </c>
      <c r="I63" s="2" t="str">
        <v>B</v>
      </c>
      <c r="J63" s="2">
        <v>1</v>
      </c>
      <c r="K63" s="384">
        <v>320</v>
      </c>
      <c r="L63" s="384">
        <v>0</v>
      </c>
      <c r="M63" s="384">
        <v>0</v>
      </c>
      <c r="N63" s="2">
        <v>2</v>
      </c>
      <c r="O63" s="384">
        <v>224</v>
      </c>
      <c r="P63" s="384">
        <v>344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67</v>
      </c>
      <c r="B64" s="2" t="str">
        <v>m-coumaric acid, HCAD</v>
      </c>
      <c r="C64" s="2">
        <v>0.49299999999999999</v>
      </c>
      <c r="D64" s="384">
        <v>143.4</v>
      </c>
      <c r="E64" s="2" t="str">
        <v>G</v>
      </c>
      <c r="F64" s="384">
        <v>214.6</v>
      </c>
      <c r="G64" s="2" t="str">
        <v>B</v>
      </c>
      <c r="H64" s="384">
        <v>220.4</v>
      </c>
      <c r="I64" s="2" t="str">
        <v>B</v>
      </c>
      <c r="J64" s="2">
        <v>1</v>
      </c>
      <c r="K64" s="384">
        <v>280</v>
      </c>
      <c r="L64" s="384">
        <v>0</v>
      </c>
      <c r="M64" s="384">
        <v>0</v>
      </c>
      <c r="N64" s="2">
        <v>2</v>
      </c>
      <c r="O64" s="384">
        <v>224</v>
      </c>
      <c r="P64" s="384">
        <v>315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71</v>
      </c>
      <c r="B65" s="2" t="str">
        <v>p-coumaric acid, HCAD</v>
      </c>
      <c r="C65" s="2">
        <v>0.51</v>
      </c>
      <c r="D65" s="384">
        <v>135.69999999999999</v>
      </c>
      <c r="E65" s="2" t="str">
        <v>G</v>
      </c>
      <c r="F65" s="384">
        <v>198.8</v>
      </c>
      <c r="G65" s="2" t="str">
        <v>CB</v>
      </c>
      <c r="H65" s="384">
        <v>205.3</v>
      </c>
      <c r="I65" s="2" t="str">
        <v>CB</v>
      </c>
      <c r="J65" s="2">
        <v>1</v>
      </c>
      <c r="K65" s="384">
        <v>307</v>
      </c>
      <c r="L65" s="384">
        <v>0</v>
      </c>
      <c r="M65" s="384">
        <v>0</v>
      </c>
      <c r="N65" s="2">
        <v>2</v>
      </c>
      <c r="O65" s="384">
        <v>223</v>
      </c>
      <c r="P65" s="384">
        <v>354</v>
      </c>
      <c r="Q65" s="384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82</v>
      </c>
      <c r="B66" s="2" t="str">
        <v>p-Hydroxyphenylacetic acid, HPAAD</v>
      </c>
      <c r="C66" s="2">
        <v>0.47099999999999997</v>
      </c>
      <c r="D66" s="384">
        <v>138.1</v>
      </c>
      <c r="E66" s="2" t="str">
        <v>G</v>
      </c>
      <c r="F66" s="384">
        <v>178.8</v>
      </c>
      <c r="G66" s="2" t="str">
        <v>T</v>
      </c>
      <c r="H66" s="384">
        <v>180</v>
      </c>
      <c r="I66" s="2" t="str">
        <v>CB</v>
      </c>
      <c r="J66" s="2">
        <v>1</v>
      </c>
      <c r="K66" s="384">
        <v>277</v>
      </c>
      <c r="L66" s="384">
        <v>0</v>
      </c>
      <c r="M66" s="384">
        <v>0</v>
      </c>
      <c r="N66" s="2">
        <v>3</v>
      </c>
      <c r="O66" s="384">
        <v>222</v>
      </c>
      <c r="P66" s="384">
        <v>252</v>
      </c>
      <c r="Q66" s="384">
        <v>330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84</v>
      </c>
      <c r="B67" s="2" t="str">
        <v>DL-p-Phenyllactic Acid, HPLAD</v>
      </c>
      <c r="C67" s="2">
        <v>0.46600000000000003</v>
      </c>
      <c r="D67" s="384">
        <v>139.19999999999999</v>
      </c>
      <c r="E67" s="2" t="str">
        <v>G</v>
      </c>
      <c r="F67" s="384">
        <v>120</v>
      </c>
      <c r="G67" s="2" t="str">
        <v>G</v>
      </c>
      <c r="H67" s="384">
        <v>171.1</v>
      </c>
      <c r="I67" s="2" t="str">
        <v>T</v>
      </c>
      <c r="J67" s="2">
        <v>1</v>
      </c>
      <c r="K67" s="384">
        <v>278</v>
      </c>
      <c r="L67" s="384">
        <v>0</v>
      </c>
      <c r="M67" s="384">
        <v>0</v>
      </c>
      <c r="N67" s="2">
        <v>3</v>
      </c>
      <c r="O67" s="384">
        <v>223</v>
      </c>
      <c r="P67" s="384">
        <v>253</v>
      </c>
      <c r="Q67" s="384">
        <v>330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85</v>
      </c>
      <c r="B68" s="2" t="str">
        <v>p-methoxyphenyllactic acid, HPLAD</v>
      </c>
      <c r="C68" s="2">
        <v>0.53600000000000003</v>
      </c>
      <c r="D68" s="384">
        <v>138</v>
      </c>
      <c r="E68" s="2" t="str">
        <v>G</v>
      </c>
      <c r="F68" s="384">
        <v>178.7</v>
      </c>
      <c r="G68" s="2" t="str">
        <v>T</v>
      </c>
      <c r="H68" s="384">
        <v>192.2</v>
      </c>
      <c r="I68" s="2" t="str">
        <v>CB</v>
      </c>
      <c r="J68" s="2">
        <v>1</v>
      </c>
      <c r="K68" s="384">
        <v>276</v>
      </c>
      <c r="L68" s="384">
        <v>0</v>
      </c>
      <c r="M68" s="384">
        <v>0</v>
      </c>
      <c r="N68" s="2">
        <v>3</v>
      </c>
      <c r="O68" s="384">
        <v>222</v>
      </c>
      <c r="P68" s="384">
        <v>251</v>
      </c>
      <c r="Q68" s="384">
        <v>336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>
        <v>87</v>
      </c>
      <c r="B69" s="2" t="str">
        <v>Phloretic acid, HPPAD</v>
      </c>
      <c r="C69" s="2">
        <v>0.48299999999999998</v>
      </c>
      <c r="D69" s="384">
        <v>140.69999999999999</v>
      </c>
      <c r="E69" s="2" t="str">
        <v>G</v>
      </c>
      <c r="F69" s="384">
        <v>187.7</v>
      </c>
      <c r="G69" s="2" t="str">
        <v>CB</v>
      </c>
      <c r="H69" s="384">
        <v>189.8</v>
      </c>
      <c r="I69" s="2" t="str">
        <v>CB</v>
      </c>
      <c r="J69" s="2">
        <v>1</v>
      </c>
      <c r="K69" s="384">
        <v>278</v>
      </c>
      <c r="L69" s="384">
        <v>0</v>
      </c>
      <c r="M69" s="384">
        <v>0</v>
      </c>
      <c r="N69" s="2">
        <v>3</v>
      </c>
      <c r="O69" s="384">
        <v>221</v>
      </c>
      <c r="P69" s="384">
        <v>248</v>
      </c>
      <c r="Q69" s="384">
        <v>341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>
        <v>90</v>
      </c>
      <c r="B70" s="2" t="str">
        <v>4-methylpyrocatechol, APh</v>
      </c>
      <c r="C70" s="2">
        <v>0.54600000000000004</v>
      </c>
      <c r="D70" s="384">
        <v>136.6</v>
      </c>
      <c r="E70" s="2" t="str">
        <v>G</v>
      </c>
      <c r="F70" s="384">
        <v>180</v>
      </c>
      <c r="G70" s="2" t="str">
        <v>CB</v>
      </c>
      <c r="H70" s="384">
        <v>160.9</v>
      </c>
      <c r="I70" s="2" t="str">
        <v>T</v>
      </c>
      <c r="J70" s="2">
        <v>1</v>
      </c>
      <c r="K70" s="4">
        <v>283</v>
      </c>
      <c r="L70" s="4">
        <v>0</v>
      </c>
      <c r="M70" s="4">
        <v>0</v>
      </c>
      <c r="N70" s="2">
        <v>2</v>
      </c>
      <c r="O70" s="4">
        <v>223</v>
      </c>
      <c r="P70" s="4">
        <v>341</v>
      </c>
      <c r="Q70" s="4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27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14</v>
      </c>
      <c r="B73" s="2" t="str">
        <v>kaempferol, Flavonol</v>
      </c>
      <c r="C73" s="2">
        <v>0.54700000000000004</v>
      </c>
      <c r="D73" s="384">
        <v>130.9</v>
      </c>
      <c r="E73" s="2" t="str">
        <v>G</v>
      </c>
      <c r="F73" s="384">
        <v>150</v>
      </c>
      <c r="G73" s="2" t="str">
        <v>T</v>
      </c>
      <c r="H73" s="384">
        <v>150</v>
      </c>
      <c r="I73" s="2" t="str">
        <v>T</v>
      </c>
      <c r="J73" s="2">
        <v>2</v>
      </c>
      <c r="K73" s="2">
        <v>269</v>
      </c>
      <c r="L73" s="2">
        <v>371</v>
      </c>
      <c r="M73" s="2">
        <v>0</v>
      </c>
      <c r="N73" s="2">
        <v>2</v>
      </c>
      <c r="O73" s="2">
        <v>223</v>
      </c>
      <c r="P73" s="2">
        <v>361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32</v>
      </c>
      <c r="B74" s="2" t="str">
        <v>formononetin, Isoflavone</v>
      </c>
      <c r="C74" s="2">
        <v>0.51700000000000002</v>
      </c>
      <c r="D74" s="384">
        <v>147.4</v>
      </c>
      <c r="E74" s="2" t="str">
        <v>G</v>
      </c>
      <c r="F74" s="384">
        <v>195.3</v>
      </c>
      <c r="G74" s="2" t="str">
        <v>CB</v>
      </c>
      <c r="H74" s="384">
        <v>194.4</v>
      </c>
      <c r="I74" s="2" t="str">
        <v>CB</v>
      </c>
      <c r="J74" s="2">
        <v>2</v>
      </c>
      <c r="K74" s="2">
        <v>250</v>
      </c>
      <c r="L74" s="2">
        <v>306</v>
      </c>
      <c r="M74" s="2">
        <v>0</v>
      </c>
      <c r="N74" s="2">
        <v>2</v>
      </c>
      <c r="O74" s="2">
        <v>223</v>
      </c>
      <c r="P74" s="2">
        <v>313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33</v>
      </c>
      <c r="B75" s="2" t="str">
        <v>genistein, Isoflavone</v>
      </c>
      <c r="C75" s="2">
        <v>0.54900000000000004</v>
      </c>
      <c r="D75" s="384">
        <v>128.1</v>
      </c>
      <c r="E75" s="2" t="str">
        <v>G</v>
      </c>
      <c r="F75" s="384">
        <v>181.4</v>
      </c>
      <c r="G75" s="2" t="str">
        <v>CB</v>
      </c>
      <c r="H75" s="384">
        <v>136.1</v>
      </c>
      <c r="I75" s="2" t="str">
        <v>G</v>
      </c>
      <c r="J75" s="2">
        <v>1</v>
      </c>
      <c r="K75" s="2">
        <v>260</v>
      </c>
      <c r="L75" s="2">
        <v>0</v>
      </c>
      <c r="M75" s="2">
        <v>0</v>
      </c>
      <c r="N75" s="2">
        <v>2</v>
      </c>
      <c r="O75" s="2">
        <v>224</v>
      </c>
      <c r="P75" s="2">
        <v>365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37</v>
      </c>
      <c r="B76" s="2" t="str">
        <v>2,3,4-TMBA, HBAD</v>
      </c>
      <c r="C76" s="2">
        <v>0.47899999999999998</v>
      </c>
      <c r="D76" s="384">
        <v>141.5</v>
      </c>
      <c r="E76" s="2" t="str">
        <v>G</v>
      </c>
      <c r="F76" s="384">
        <v>120</v>
      </c>
      <c r="G76" s="2" t="str">
        <v>G</v>
      </c>
      <c r="H76" s="384">
        <v>147</v>
      </c>
      <c r="I76" s="2" t="str">
        <v>G</v>
      </c>
      <c r="J76" s="2">
        <v>1</v>
      </c>
      <c r="K76" s="2">
        <v>261</v>
      </c>
      <c r="L76" s="2">
        <v>0</v>
      </c>
      <c r="M76" s="2">
        <v>0</v>
      </c>
      <c r="N76" s="2">
        <v>2</v>
      </c>
      <c r="O76" s="2">
        <v>225</v>
      </c>
      <c r="P76" s="2">
        <v>308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41</v>
      </c>
      <c r="B77" s="2" t="str">
        <v>Cuminic Acid, HBAD</v>
      </c>
      <c r="C77" s="2">
        <v>0.52500000000000002</v>
      </c>
      <c r="D77" s="384">
        <v>135.5</v>
      </c>
      <c r="E77" s="2" t="str">
        <v>G</v>
      </c>
      <c r="F77" s="384">
        <v>180</v>
      </c>
      <c r="G77" s="2" t="str">
        <v>CB</v>
      </c>
      <c r="H77" s="384">
        <v>185</v>
      </c>
      <c r="I77" s="2" t="str">
        <v>CB</v>
      </c>
      <c r="J77" s="2">
        <v>1</v>
      </c>
      <c r="K77" s="2">
        <v>243</v>
      </c>
      <c r="L77" s="2">
        <v>0</v>
      </c>
      <c r="M77" s="2">
        <v>0</v>
      </c>
      <c r="N77" s="2">
        <v>2</v>
      </c>
      <c r="O77" s="2">
        <v>221</v>
      </c>
      <c r="P77" s="2">
        <v>333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43</v>
      </c>
      <c r="B78" s="2" t="str">
        <v>eudesmic acid, HBAD</v>
      </c>
      <c r="C78" s="2">
        <v>0.504</v>
      </c>
      <c r="D78" s="384">
        <v>138.9</v>
      </c>
      <c r="E78" s="2" t="str">
        <v>G</v>
      </c>
      <c r="F78" s="384">
        <v>180</v>
      </c>
      <c r="G78" s="2" t="str">
        <v>CB</v>
      </c>
      <c r="H78" s="384">
        <v>203.4</v>
      </c>
      <c r="I78" s="2" t="str">
        <v>CB</v>
      </c>
      <c r="J78" s="2">
        <v>1</v>
      </c>
      <c r="K78" s="2">
        <v>264</v>
      </c>
      <c r="L78" s="2">
        <v>0</v>
      </c>
      <c r="M78" s="2">
        <v>0</v>
      </c>
      <c r="N78" s="2">
        <v>2</v>
      </c>
      <c r="O78" s="2">
        <v>228</v>
      </c>
      <c r="P78" s="2">
        <v>310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45</v>
      </c>
      <c r="B79" s="2" t="str">
        <v>gentisic acid, HBAD</v>
      </c>
      <c r="C79" s="2">
        <v>0.50800000000000001</v>
      </c>
      <c r="D79" s="384">
        <v>142.69999999999999</v>
      </c>
      <c r="E79" s="2" t="str">
        <v>G</v>
      </c>
      <c r="F79" s="384">
        <v>224.2</v>
      </c>
      <c r="G79" s="2" t="str">
        <v>B</v>
      </c>
      <c r="H79" s="384">
        <v>245.7</v>
      </c>
      <c r="I79" s="2" t="str">
        <v>V</v>
      </c>
      <c r="J79" s="2">
        <v>1</v>
      </c>
      <c r="K79" s="2">
        <v>326</v>
      </c>
      <c r="L79" s="2">
        <v>0</v>
      </c>
      <c r="M79" s="2">
        <v>0</v>
      </c>
      <c r="N79" s="2">
        <v>2</v>
      </c>
      <c r="O79" s="2">
        <v>224</v>
      </c>
      <c r="P79" s="2">
        <v>320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48</v>
      </c>
      <c r="B80" s="2" t="str">
        <v>methyl syringate, HBAD</v>
      </c>
      <c r="C80" s="2">
        <v>0.52400000000000002</v>
      </c>
      <c r="D80" s="384">
        <v>137.5</v>
      </c>
      <c r="E80" s="2" t="str">
        <v>G</v>
      </c>
      <c r="F80" s="384">
        <v>175.3</v>
      </c>
      <c r="G80" s="2" t="str">
        <v>T</v>
      </c>
      <c r="H80" s="384">
        <v>202.8</v>
      </c>
      <c r="I80" s="2" t="str">
        <v>CB</v>
      </c>
      <c r="J80" s="2">
        <v>1</v>
      </c>
      <c r="K80" s="2">
        <v>277</v>
      </c>
      <c r="L80" s="2">
        <v>0</v>
      </c>
      <c r="M80" s="2">
        <v>0</v>
      </c>
      <c r="N80" s="2">
        <v>2</v>
      </c>
      <c r="O80" s="2">
        <v>237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50</v>
      </c>
      <c r="B81" s="2" t="str">
        <v>m-hydroxybenzoic acid, HBAD</v>
      </c>
      <c r="C81" s="2">
        <v>0.499</v>
      </c>
      <c r="D81" s="384">
        <v>137.5</v>
      </c>
      <c r="E81" s="2" t="str">
        <v>G</v>
      </c>
      <c r="F81" s="384">
        <v>181.3</v>
      </c>
      <c r="G81" s="2" t="str">
        <v>CB</v>
      </c>
      <c r="H81" s="384">
        <v>184</v>
      </c>
      <c r="I81" s="2" t="str">
        <v>CB</v>
      </c>
      <c r="J81" s="2">
        <v>1</v>
      </c>
      <c r="K81" s="2">
        <v>298</v>
      </c>
      <c r="L81" s="2">
        <v>0</v>
      </c>
      <c r="M81" s="2">
        <v>0</v>
      </c>
      <c r="N81" s="2">
        <v>2</v>
      </c>
      <c r="O81" s="2">
        <v>223</v>
      </c>
      <c r="P81" s="2">
        <v>310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52</v>
      </c>
      <c r="B82" s="2" t="str">
        <v>o-Anisic acid , HBAD</v>
      </c>
      <c r="C82" s="2">
        <v>0.499</v>
      </c>
      <c r="D82" s="384">
        <v>138.1</v>
      </c>
      <c r="E82" s="2" t="str">
        <v>G</v>
      </c>
      <c r="F82" s="384">
        <v>206.3</v>
      </c>
      <c r="G82" s="2" t="str">
        <v>CB</v>
      </c>
      <c r="H82" s="384">
        <v>193</v>
      </c>
      <c r="I82" s="2" t="str">
        <v>CB</v>
      </c>
      <c r="J82" s="2">
        <v>1</v>
      </c>
      <c r="K82" s="2">
        <v>299</v>
      </c>
      <c r="L82" s="2">
        <v>0</v>
      </c>
      <c r="M82" s="2">
        <v>0</v>
      </c>
      <c r="N82" s="2">
        <v>3</v>
      </c>
      <c r="O82" s="2">
        <v>221</v>
      </c>
      <c r="P82" s="2">
        <v>264</v>
      </c>
      <c r="Q82" s="2">
        <v>310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54</v>
      </c>
      <c r="B83" s="2" t="str">
        <v>p-hydroxybenzoic acid, HBAD</v>
      </c>
      <c r="C83" s="2">
        <v>0.51300000000000001</v>
      </c>
      <c r="D83" s="384">
        <v>129.6</v>
      </c>
      <c r="E83" s="2" t="str">
        <v>G</v>
      </c>
      <c r="F83" s="384">
        <v>183.8</v>
      </c>
      <c r="G83" s="2" t="str">
        <v>CB</v>
      </c>
      <c r="H83" s="384">
        <v>180</v>
      </c>
      <c r="I83" s="2" t="str">
        <v>CB</v>
      </c>
      <c r="J83" s="2">
        <v>1</v>
      </c>
      <c r="K83" s="2">
        <v>257</v>
      </c>
      <c r="L83" s="2">
        <v>0</v>
      </c>
      <c r="M83" s="2">
        <v>0</v>
      </c>
      <c r="N83" s="2">
        <v>2</v>
      </c>
      <c r="O83" s="2">
        <v>225</v>
      </c>
      <c r="P83" s="2">
        <v>344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56</v>
      </c>
      <c r="B84" s="2" t="str">
        <v>resorcylic acid, HBAD</v>
      </c>
      <c r="C84" s="2">
        <v>0.504</v>
      </c>
      <c r="D84" s="384">
        <v>143.5</v>
      </c>
      <c r="E84" s="2" t="str">
        <v>G</v>
      </c>
      <c r="F84" s="384">
        <v>213.7</v>
      </c>
      <c r="G84" s="2" t="str">
        <v>B</v>
      </c>
      <c r="H84" s="384">
        <v>225.5</v>
      </c>
      <c r="I84" s="2" t="str">
        <v>B</v>
      </c>
      <c r="J84" s="2">
        <v>2</v>
      </c>
      <c r="K84" s="2">
        <v>246</v>
      </c>
      <c r="L84" s="2">
        <v>313</v>
      </c>
      <c r="M84" s="2">
        <v>0</v>
      </c>
      <c r="N84" s="2">
        <v>2</v>
      </c>
      <c r="O84" s="2">
        <v>224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59</v>
      </c>
      <c r="B85" s="2" t="str">
        <v>vanillic acid, HBAD</v>
      </c>
      <c r="C85" s="2">
        <v>0.504</v>
      </c>
      <c r="D85" s="384">
        <v>135.80000000000001</v>
      </c>
      <c r="E85" s="2" t="str">
        <v>G</v>
      </c>
      <c r="F85" s="384">
        <v>191.5</v>
      </c>
      <c r="G85" s="2" t="str">
        <v>CB</v>
      </c>
      <c r="H85" s="384">
        <v>208.7</v>
      </c>
      <c r="I85" s="2" t="str">
        <v>CB</v>
      </c>
      <c r="J85" s="2">
        <v>2</v>
      </c>
      <c r="K85" s="2">
        <v>263</v>
      </c>
      <c r="L85" s="2">
        <v>294</v>
      </c>
      <c r="M85" s="2">
        <v>0</v>
      </c>
      <c r="N85" s="2">
        <v>2</v>
      </c>
      <c r="O85" s="2">
        <v>228</v>
      </c>
      <c r="P85" s="2">
        <v>312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62</v>
      </c>
      <c r="B86" s="2" t="str">
        <v>caffeic acid dimethyl ether, HCAD</v>
      </c>
      <c r="C86" s="2">
        <v>0.501</v>
      </c>
      <c r="D86" s="384">
        <v>141.9</v>
      </c>
      <c r="E86" s="2" t="str">
        <v>G</v>
      </c>
      <c r="F86" s="384">
        <v>239.3</v>
      </c>
      <c r="G86" s="2" t="str">
        <v>B</v>
      </c>
      <c r="H86" s="384">
        <v>223</v>
      </c>
      <c r="I86" s="2" t="str">
        <v>B</v>
      </c>
      <c r="J86" s="2">
        <v>1</v>
      </c>
      <c r="K86" s="2">
        <v>317</v>
      </c>
      <c r="L86" s="2">
        <v>0</v>
      </c>
      <c r="M86" s="2">
        <v>0</v>
      </c>
      <c r="N86" s="2">
        <v>2</v>
      </c>
      <c r="O86" s="2">
        <v>223</v>
      </c>
      <c r="P86" s="2">
        <v>342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63</v>
      </c>
      <c r="B87" s="2" t="str">
        <v>CAPE, HCAD</v>
      </c>
      <c r="C87" s="2">
        <v>0.55349999999999999</v>
      </c>
      <c r="D87" s="384">
        <v>140.30000000000001</v>
      </c>
      <c r="E87" s="2" t="str">
        <v>G</v>
      </c>
      <c r="F87" s="384">
        <v>234.8</v>
      </c>
      <c r="G87" s="2" t="str">
        <v>B</v>
      </c>
      <c r="H87" s="384">
        <v>208.7</v>
      </c>
      <c r="I87" s="2" t="str">
        <v>CB</v>
      </c>
      <c r="J87" s="2">
        <v>1</v>
      </c>
      <c r="K87" s="2">
        <v>325</v>
      </c>
      <c r="L87" s="2">
        <v>0</v>
      </c>
      <c r="M87" s="2">
        <v>0</v>
      </c>
      <c r="N87" s="2">
        <v>2</v>
      </c>
      <c r="O87" s="2">
        <v>225</v>
      </c>
      <c r="P87" s="2">
        <v>337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65</v>
      </c>
      <c r="B88" s="2" t="str">
        <v>ferulic acid, HCAD</v>
      </c>
      <c r="C88" s="2">
        <v>0.50800000000000001</v>
      </c>
      <c r="D88" s="384">
        <v>139.4</v>
      </c>
      <c r="E88" s="2" t="str">
        <v>G</v>
      </c>
      <c r="F88" s="384">
        <v>209.2</v>
      </c>
      <c r="G88" s="2" t="str">
        <v>CB</v>
      </c>
      <c r="H88" s="384">
        <v>205.5</v>
      </c>
      <c r="I88" s="2" t="str">
        <v>CB</v>
      </c>
      <c r="J88" s="2">
        <v>1</v>
      </c>
      <c r="K88" s="2">
        <v>319</v>
      </c>
      <c r="L88" s="2">
        <v>0</v>
      </c>
      <c r="M88" s="2">
        <v>0</v>
      </c>
      <c r="N88" s="2">
        <v>2</v>
      </c>
      <c r="O88" s="2">
        <v>224</v>
      </c>
      <c r="P88" s="2">
        <v>346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66</v>
      </c>
      <c r="B89" s="2" t="str">
        <v>isoferulic acid, HCAD</v>
      </c>
      <c r="C89" s="2">
        <v>0.45900000000000002</v>
      </c>
      <c r="D89" s="384">
        <v>140.4</v>
      </c>
      <c r="E89" s="2" t="str">
        <v>G</v>
      </c>
      <c r="F89" s="384">
        <v>227.4</v>
      </c>
      <c r="G89" s="2" t="str">
        <v>B</v>
      </c>
      <c r="H89" s="384">
        <v>215.8</v>
      </c>
      <c r="I89" s="2" t="str">
        <v>B</v>
      </c>
      <c r="J89" s="2">
        <v>1</v>
      </c>
      <c r="K89" s="2">
        <v>320</v>
      </c>
      <c r="L89" s="2">
        <v>0</v>
      </c>
      <c r="M89" s="2">
        <v>0</v>
      </c>
      <c r="N89" s="2">
        <v>2</v>
      </c>
      <c r="O89" s="2">
        <v>224</v>
      </c>
      <c r="P89" s="2">
        <v>344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67</v>
      </c>
      <c r="B90" s="2" t="str">
        <v>m-coumaric acid, HCAD</v>
      </c>
      <c r="C90" s="2">
        <v>0.49299999999999999</v>
      </c>
      <c r="D90" s="384">
        <v>143.4</v>
      </c>
      <c r="E90" s="2" t="str">
        <v>G</v>
      </c>
      <c r="F90" s="384">
        <v>214.6</v>
      </c>
      <c r="G90" s="2" t="str">
        <v>B</v>
      </c>
      <c r="H90" s="384">
        <v>220.4</v>
      </c>
      <c r="I90" s="2" t="str">
        <v>B</v>
      </c>
      <c r="J90" s="2">
        <v>1</v>
      </c>
      <c r="K90" s="2">
        <v>280</v>
      </c>
      <c r="L90" s="2">
        <v>0</v>
      </c>
      <c r="M90" s="2">
        <v>0</v>
      </c>
      <c r="N90" s="2">
        <v>2</v>
      </c>
      <c r="O90" s="2">
        <v>224</v>
      </c>
      <c r="P90" s="2">
        <v>315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70</v>
      </c>
      <c r="B91" s="2" t="str">
        <v>o-coumaric acid, HCAD</v>
      </c>
      <c r="C91" s="2">
        <v>0.51900000000000002</v>
      </c>
      <c r="D91" s="384">
        <v>146.1</v>
      </c>
      <c r="E91" s="2" t="str">
        <v>G</v>
      </c>
      <c r="F91" s="384">
        <v>205.2</v>
      </c>
      <c r="G91" s="2" t="str">
        <v>CB</v>
      </c>
      <c r="H91" s="384">
        <v>203.9</v>
      </c>
      <c r="I91" s="2" t="str">
        <v>CB</v>
      </c>
      <c r="J91" s="2">
        <v>2</v>
      </c>
      <c r="K91" s="2">
        <v>279</v>
      </c>
      <c r="L91" s="2">
        <v>321</v>
      </c>
      <c r="M91" s="2">
        <v>0</v>
      </c>
      <c r="N91" s="2">
        <v>2</v>
      </c>
      <c r="O91" s="2">
        <v>224</v>
      </c>
      <c r="P91" s="2">
        <v>341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71</v>
      </c>
      <c r="B92" s="2" t="str">
        <v>p-coumaric acid, HCAD</v>
      </c>
      <c r="C92" s="2">
        <v>0.51</v>
      </c>
      <c r="D92" s="384">
        <v>135.69999999999999</v>
      </c>
      <c r="E92" s="2" t="str">
        <v>G</v>
      </c>
      <c r="F92" s="384">
        <v>198.8</v>
      </c>
      <c r="G92" s="2" t="str">
        <v>CB</v>
      </c>
      <c r="H92" s="384">
        <v>205.3</v>
      </c>
      <c r="I92" s="2" t="str">
        <v>CB</v>
      </c>
      <c r="J92" s="2">
        <v>1</v>
      </c>
      <c r="K92" s="2">
        <v>307</v>
      </c>
      <c r="L92" s="2">
        <v>0</v>
      </c>
      <c r="M92" s="2">
        <v>0</v>
      </c>
      <c r="N92" s="2">
        <v>2</v>
      </c>
      <c r="O92" s="2">
        <v>223</v>
      </c>
      <c r="P92" s="2">
        <v>354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82</v>
      </c>
      <c r="B93" s="2" t="str">
        <v>p-Hydroxyphenylacetic acid, HPAAD</v>
      </c>
      <c r="C93" s="2">
        <v>0.47099999999999997</v>
      </c>
      <c r="D93" s="384">
        <v>138.1</v>
      </c>
      <c r="E93" s="2" t="str">
        <v>G</v>
      </c>
      <c r="F93" s="384">
        <v>178.8</v>
      </c>
      <c r="G93" s="2" t="str">
        <v>T</v>
      </c>
      <c r="H93" s="384">
        <v>180</v>
      </c>
      <c r="I93" s="2" t="str">
        <v>CB</v>
      </c>
      <c r="J93" s="2">
        <v>1</v>
      </c>
      <c r="K93" s="2">
        <v>277</v>
      </c>
      <c r="L93" s="2">
        <v>0</v>
      </c>
      <c r="M93" s="2">
        <v>0</v>
      </c>
      <c r="N93" s="2">
        <v>3</v>
      </c>
      <c r="O93" s="2">
        <v>222</v>
      </c>
      <c r="P93" s="2">
        <v>252</v>
      </c>
      <c r="Q93" s="2">
        <v>330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84</v>
      </c>
      <c r="B94" s="2" t="str">
        <v>DL-p-Phenyllactic Acid, HPLAD</v>
      </c>
      <c r="C94" s="2">
        <v>0.46600000000000003</v>
      </c>
      <c r="D94" s="384">
        <v>139.19999999999999</v>
      </c>
      <c r="E94" s="2" t="str">
        <v>G</v>
      </c>
      <c r="F94" s="384">
        <v>120</v>
      </c>
      <c r="G94" s="2" t="str">
        <v>G</v>
      </c>
      <c r="H94" s="384">
        <v>171.1</v>
      </c>
      <c r="I94" s="2" t="str">
        <v>T</v>
      </c>
      <c r="J94" s="2">
        <v>1</v>
      </c>
      <c r="K94" s="2">
        <v>278</v>
      </c>
      <c r="L94" s="2">
        <v>0</v>
      </c>
      <c r="M94" s="2">
        <v>0</v>
      </c>
      <c r="N94" s="2">
        <v>3</v>
      </c>
      <c r="O94" s="2">
        <v>223</v>
      </c>
      <c r="P94" s="2">
        <v>253</v>
      </c>
      <c r="Q94" s="2">
        <v>330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>
        <v>85</v>
      </c>
      <c r="B95" s="2" t="str">
        <v>p-methoxyphenyllactic acid, HPLAD</v>
      </c>
      <c r="C95" s="2">
        <v>0.53600000000000003</v>
      </c>
      <c r="D95" s="384">
        <v>138</v>
      </c>
      <c r="E95" s="2" t="str">
        <v>G</v>
      </c>
      <c r="F95" s="384">
        <v>178.7</v>
      </c>
      <c r="G95" s="2" t="str">
        <v>T</v>
      </c>
      <c r="H95" s="384">
        <v>192.2</v>
      </c>
      <c r="I95" s="2" t="str">
        <v>CB</v>
      </c>
      <c r="J95" s="2">
        <v>1</v>
      </c>
      <c r="K95" s="2">
        <v>276</v>
      </c>
      <c r="L95" s="2">
        <v>0</v>
      </c>
      <c r="M95" s="2">
        <v>0</v>
      </c>
      <c r="N95" s="2">
        <v>3</v>
      </c>
      <c r="O95" s="2">
        <v>222</v>
      </c>
      <c r="P95" s="2">
        <v>251</v>
      </c>
      <c r="Q95" s="2">
        <v>336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>
        <v>87</v>
      </c>
      <c r="B96" s="2" t="str">
        <v>Phloretic acid, HPPAD</v>
      </c>
      <c r="C96" s="2">
        <v>0.48299999999999998</v>
      </c>
      <c r="D96" s="384">
        <v>140.69999999999999</v>
      </c>
      <c r="E96" s="2" t="str">
        <v>G</v>
      </c>
      <c r="F96" s="384">
        <v>187.7</v>
      </c>
      <c r="G96" s="2" t="str">
        <v>CB</v>
      </c>
      <c r="H96" s="384">
        <v>189.8</v>
      </c>
      <c r="I96" s="2" t="str">
        <v>CB</v>
      </c>
      <c r="J96" s="2">
        <v>1</v>
      </c>
      <c r="K96" s="2">
        <v>278</v>
      </c>
      <c r="L96" s="2">
        <v>0</v>
      </c>
      <c r="M96" s="2">
        <v>0</v>
      </c>
      <c r="N96" s="2">
        <v>3</v>
      </c>
      <c r="O96" s="2">
        <v>221</v>
      </c>
      <c r="P96" s="2">
        <v>248</v>
      </c>
      <c r="Q96" s="2">
        <v>341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>
        <v>90</v>
      </c>
      <c r="B97" s="2" t="str">
        <v>4-methylpyrocatechol, APh</v>
      </c>
      <c r="C97" s="2">
        <v>0.54600000000000004</v>
      </c>
      <c r="D97" s="384">
        <v>136.6</v>
      </c>
      <c r="E97" s="2" t="str">
        <v>G</v>
      </c>
      <c r="F97" s="384">
        <v>180</v>
      </c>
      <c r="G97" s="2" t="str">
        <v>CB</v>
      </c>
      <c r="H97" s="384">
        <v>160.9</v>
      </c>
      <c r="I97" s="2" t="str">
        <v>T</v>
      </c>
      <c r="J97" s="2">
        <v>1</v>
      </c>
      <c r="K97" s="2">
        <v>283</v>
      </c>
      <c r="L97" s="2">
        <v>0</v>
      </c>
      <c r="M97" s="2">
        <v>0</v>
      </c>
      <c r="N97" s="2">
        <v>2</v>
      </c>
      <c r="O97" s="2">
        <v>223</v>
      </c>
      <c r="P97" s="2">
        <v>341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>
        <v>99</v>
      </c>
      <c r="B98" s="2" t="str">
        <v>Vanillin, HBzd</v>
      </c>
      <c r="C98" s="2">
        <v>0.54800000000000004</v>
      </c>
      <c r="D98" s="384">
        <v>136.19999999999999</v>
      </c>
      <c r="E98" s="2" t="str">
        <v>G</v>
      </c>
      <c r="F98" s="384">
        <v>221.6</v>
      </c>
      <c r="G98" s="2" t="str">
        <v>B</v>
      </c>
      <c r="H98" s="384">
        <v>223.7</v>
      </c>
      <c r="I98" s="2" t="str">
        <v>B</v>
      </c>
      <c r="J98" s="2">
        <v>2</v>
      </c>
      <c r="K98" s="2">
        <v>284</v>
      </c>
      <c r="L98" s="2">
        <v>312</v>
      </c>
      <c r="M98" s="2">
        <v>0</v>
      </c>
      <c r="N98" s="2">
        <v>3</v>
      </c>
      <c r="O98" s="2">
        <v>221</v>
      </c>
      <c r="P98" s="2">
        <v>248</v>
      </c>
      <c r="Q98" s="2">
        <v>341</v>
      </c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2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29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37</v>
      </c>
      <c r="B109" s="2" t="str">
        <v>2,3,4-TMBA, HBAD</v>
      </c>
      <c r="C109" s="2">
        <v>0.47899999999999998</v>
      </c>
      <c r="D109" s="384">
        <v>141.5</v>
      </c>
      <c r="E109" s="2" t="str">
        <v>G</v>
      </c>
      <c r="F109" s="384">
        <v>120</v>
      </c>
      <c r="G109" s="2" t="str">
        <v>G</v>
      </c>
      <c r="H109" s="384">
        <v>147</v>
      </c>
      <c r="I109" s="2" t="str">
        <v>G</v>
      </c>
      <c r="J109" s="2">
        <v>1</v>
      </c>
      <c r="K109" s="2">
        <v>261</v>
      </c>
      <c r="L109" s="2">
        <v>0</v>
      </c>
      <c r="M109" s="2">
        <v>0</v>
      </c>
      <c r="N109" s="2">
        <v>2</v>
      </c>
      <c r="O109" s="2">
        <v>225</v>
      </c>
      <c r="P109" s="2">
        <v>308</v>
      </c>
      <c r="Q109" s="2">
        <v>0</v>
      </c>
    </row>
    <row r="110" spans="1:64" x14ac:dyDescent="0.2">
      <c r="A110" s="2">
        <v>41</v>
      </c>
      <c r="B110" s="2" t="str">
        <v>Cuminic Acid, HBAD</v>
      </c>
      <c r="C110" s="2">
        <v>0.52500000000000002</v>
      </c>
      <c r="D110" s="384">
        <v>135.5</v>
      </c>
      <c r="E110" s="2" t="str">
        <v>G</v>
      </c>
      <c r="F110" s="384">
        <v>180</v>
      </c>
      <c r="G110" s="2" t="str">
        <v>CB</v>
      </c>
      <c r="H110" s="384">
        <v>185</v>
      </c>
      <c r="I110" s="2" t="str">
        <v>CB</v>
      </c>
      <c r="J110" s="2">
        <v>1</v>
      </c>
      <c r="K110" s="2">
        <v>243</v>
      </c>
      <c r="L110" s="2">
        <v>0</v>
      </c>
      <c r="M110" s="2">
        <v>0</v>
      </c>
      <c r="N110" s="2">
        <v>2</v>
      </c>
      <c r="O110" s="2">
        <v>221</v>
      </c>
      <c r="P110" s="2">
        <v>333</v>
      </c>
      <c r="Q110" s="2">
        <v>0</v>
      </c>
    </row>
    <row r="111" spans="1:64" x14ac:dyDescent="0.2">
      <c r="A111" s="2">
        <v>43</v>
      </c>
      <c r="B111" s="2" t="str">
        <v>eudesmic acid, HBAD</v>
      </c>
      <c r="C111" s="2">
        <v>0.504</v>
      </c>
      <c r="D111" s="384">
        <v>138.9</v>
      </c>
      <c r="E111" s="2" t="str">
        <v>G</v>
      </c>
      <c r="F111" s="384">
        <v>180</v>
      </c>
      <c r="G111" s="2" t="str">
        <v>CB</v>
      </c>
      <c r="H111" s="384">
        <v>203.4</v>
      </c>
      <c r="I111" s="2" t="str">
        <v>CB</v>
      </c>
      <c r="J111" s="2">
        <v>1</v>
      </c>
      <c r="K111" s="2">
        <v>264</v>
      </c>
      <c r="L111" s="2">
        <v>0</v>
      </c>
      <c r="M111" s="2">
        <v>0</v>
      </c>
      <c r="N111" s="2">
        <v>2</v>
      </c>
      <c r="O111" s="2">
        <v>228</v>
      </c>
      <c r="P111" s="2">
        <v>310</v>
      </c>
      <c r="Q111" s="2">
        <v>0</v>
      </c>
    </row>
    <row r="112" spans="1:64" x14ac:dyDescent="0.2">
      <c r="A112" s="2">
        <v>45</v>
      </c>
      <c r="B112" s="2" t="str">
        <v>gentisic acid, HBAD</v>
      </c>
      <c r="C112" s="2">
        <v>0.50800000000000001</v>
      </c>
      <c r="D112" s="384">
        <v>142.69999999999999</v>
      </c>
      <c r="E112" s="2" t="str">
        <v>G</v>
      </c>
      <c r="F112" s="384">
        <v>224.2</v>
      </c>
      <c r="G112" s="2" t="str">
        <v>B</v>
      </c>
      <c r="H112" s="384">
        <v>245.7</v>
      </c>
      <c r="I112" s="2" t="str">
        <v>V</v>
      </c>
      <c r="J112" s="2">
        <v>1</v>
      </c>
      <c r="K112" s="2">
        <v>326</v>
      </c>
      <c r="L112" s="2">
        <v>0</v>
      </c>
      <c r="M112" s="2">
        <v>0</v>
      </c>
      <c r="N112" s="2">
        <v>2</v>
      </c>
      <c r="O112" s="2">
        <v>224</v>
      </c>
      <c r="P112" s="2">
        <v>320</v>
      </c>
      <c r="Q112" s="2">
        <v>0</v>
      </c>
    </row>
    <row r="113" spans="1:17" x14ac:dyDescent="0.2">
      <c r="A113" s="2">
        <v>48</v>
      </c>
      <c r="B113" s="2" t="str">
        <v>methyl syringate, HBAD</v>
      </c>
      <c r="C113" s="2">
        <v>0.52400000000000002</v>
      </c>
      <c r="D113" s="384">
        <v>137.5</v>
      </c>
      <c r="E113" s="2" t="str">
        <v>G</v>
      </c>
      <c r="F113" s="384">
        <v>175.3</v>
      </c>
      <c r="G113" s="2" t="str">
        <v>T</v>
      </c>
      <c r="H113" s="384">
        <v>202.8</v>
      </c>
      <c r="I113" s="2" t="str">
        <v>CB</v>
      </c>
      <c r="J113" s="2">
        <v>1</v>
      </c>
      <c r="K113" s="2">
        <v>277</v>
      </c>
      <c r="L113" s="2">
        <v>0</v>
      </c>
      <c r="M113" s="2">
        <v>0</v>
      </c>
      <c r="N113" s="2">
        <v>2</v>
      </c>
      <c r="O113" s="2">
        <v>237</v>
      </c>
      <c r="P113" s="2">
        <v>312</v>
      </c>
      <c r="Q113" s="2">
        <v>0</v>
      </c>
    </row>
    <row r="114" spans="1:17" x14ac:dyDescent="0.2">
      <c r="A114" s="2">
        <v>50</v>
      </c>
      <c r="B114" s="2" t="str">
        <v>m-hydroxybenzoic acid, HBAD</v>
      </c>
      <c r="C114" s="2">
        <v>0.499</v>
      </c>
      <c r="D114" s="384">
        <v>137.5</v>
      </c>
      <c r="E114" s="2" t="str">
        <v>G</v>
      </c>
      <c r="F114" s="384">
        <v>181.3</v>
      </c>
      <c r="G114" s="2" t="str">
        <v>CB</v>
      </c>
      <c r="H114" s="384">
        <v>184</v>
      </c>
      <c r="I114" s="2" t="str">
        <v>CB</v>
      </c>
      <c r="J114" s="2">
        <v>1</v>
      </c>
      <c r="K114" s="2">
        <v>298</v>
      </c>
      <c r="L114" s="2">
        <v>0</v>
      </c>
      <c r="M114" s="2">
        <v>0</v>
      </c>
      <c r="N114" s="2">
        <v>2</v>
      </c>
      <c r="O114" s="2">
        <v>223</v>
      </c>
      <c r="P114" s="2">
        <v>310</v>
      </c>
      <c r="Q114" s="2">
        <v>0</v>
      </c>
    </row>
    <row r="115" spans="1:17" x14ac:dyDescent="0.2">
      <c r="A115" s="2">
        <v>52</v>
      </c>
      <c r="B115" s="2" t="str">
        <v>o-Anisic acid , HBAD</v>
      </c>
      <c r="C115" s="2">
        <v>0.499</v>
      </c>
      <c r="D115" s="384">
        <v>138.1</v>
      </c>
      <c r="E115" s="2" t="str">
        <v>G</v>
      </c>
      <c r="F115" s="384">
        <v>206.3</v>
      </c>
      <c r="G115" s="2" t="str">
        <v>CB</v>
      </c>
      <c r="H115" s="384">
        <v>193</v>
      </c>
      <c r="I115" s="2" t="str">
        <v>CB</v>
      </c>
      <c r="J115" s="2">
        <v>1</v>
      </c>
      <c r="K115" s="2">
        <v>299</v>
      </c>
      <c r="L115" s="2">
        <v>0</v>
      </c>
      <c r="M115" s="2">
        <v>0</v>
      </c>
      <c r="N115" s="2">
        <v>3</v>
      </c>
      <c r="O115" s="2">
        <v>221</v>
      </c>
      <c r="P115" s="2">
        <v>264</v>
      </c>
      <c r="Q115" s="2">
        <v>310</v>
      </c>
    </row>
    <row r="116" spans="1:17" x14ac:dyDescent="0.2">
      <c r="A116" s="2">
        <v>54</v>
      </c>
      <c r="B116" s="2" t="str">
        <v>p-hydroxybenzoic acid, HBAD</v>
      </c>
      <c r="C116" s="2">
        <v>0.51300000000000001</v>
      </c>
      <c r="D116" s="384">
        <v>129.6</v>
      </c>
      <c r="E116" s="2" t="str">
        <v>G</v>
      </c>
      <c r="F116" s="384">
        <v>183.8</v>
      </c>
      <c r="G116" s="2" t="str">
        <v>CB</v>
      </c>
      <c r="H116" s="384">
        <v>180</v>
      </c>
      <c r="I116" s="2" t="str">
        <v>CB</v>
      </c>
      <c r="J116" s="2">
        <v>1</v>
      </c>
      <c r="K116" s="2">
        <v>257</v>
      </c>
      <c r="L116" s="2">
        <v>0</v>
      </c>
      <c r="M116" s="2">
        <v>0</v>
      </c>
      <c r="N116" s="2">
        <v>2</v>
      </c>
      <c r="O116" s="2">
        <v>225</v>
      </c>
      <c r="P116" s="2">
        <v>344</v>
      </c>
      <c r="Q116" s="2">
        <v>0</v>
      </c>
    </row>
    <row r="117" spans="1:17" x14ac:dyDescent="0.2">
      <c r="A117" s="2">
        <v>56</v>
      </c>
      <c r="B117" s="2" t="str">
        <v>resorcylic acid, HBAD</v>
      </c>
      <c r="C117" s="2">
        <v>0.504</v>
      </c>
      <c r="D117" s="384">
        <v>143.5</v>
      </c>
      <c r="E117" s="2" t="str">
        <v>G</v>
      </c>
      <c r="F117" s="384">
        <v>213.7</v>
      </c>
      <c r="G117" s="2" t="str">
        <v>B</v>
      </c>
      <c r="H117" s="384">
        <v>225.5</v>
      </c>
      <c r="I117" s="2" t="str">
        <v>B</v>
      </c>
      <c r="J117" s="2">
        <v>2</v>
      </c>
      <c r="K117" s="2">
        <v>246</v>
      </c>
      <c r="L117" s="2">
        <v>313</v>
      </c>
      <c r="M117" s="2">
        <v>0</v>
      </c>
      <c r="N117" s="2">
        <v>2</v>
      </c>
      <c r="O117" s="2">
        <v>224</v>
      </c>
      <c r="P117" s="2">
        <v>311</v>
      </c>
      <c r="Q117" s="2">
        <v>0</v>
      </c>
    </row>
    <row r="118" spans="1:17" x14ac:dyDescent="0.2">
      <c r="A118" s="2">
        <v>59</v>
      </c>
      <c r="B118" s="2" t="str">
        <v>vanillic acid, HBAD</v>
      </c>
      <c r="C118" s="2">
        <v>0.504</v>
      </c>
      <c r="D118" s="384">
        <v>135.80000000000001</v>
      </c>
      <c r="E118" s="2" t="str">
        <v>G</v>
      </c>
      <c r="F118" s="384">
        <v>191.5</v>
      </c>
      <c r="G118" s="2" t="str">
        <v>CB</v>
      </c>
      <c r="H118" s="384">
        <v>208.7</v>
      </c>
      <c r="I118" s="2" t="str">
        <v>CB</v>
      </c>
      <c r="J118" s="2">
        <v>2</v>
      </c>
      <c r="K118" s="2">
        <v>263</v>
      </c>
      <c r="L118" s="2">
        <v>294</v>
      </c>
      <c r="M118" s="2">
        <v>0</v>
      </c>
      <c r="N118" s="2">
        <v>2</v>
      </c>
      <c r="O118" s="2">
        <v>228</v>
      </c>
      <c r="P118" s="2">
        <v>312</v>
      </c>
      <c r="Q118" s="2">
        <v>0</v>
      </c>
    </row>
    <row r="119" spans="1:17" x14ac:dyDescent="0.2">
      <c r="A119" s="2">
        <v>62</v>
      </c>
      <c r="B119" s="2" t="str">
        <v>caffeic acid dimethyl ether, HCAD</v>
      </c>
      <c r="C119" s="2">
        <v>0.501</v>
      </c>
      <c r="D119" s="384">
        <v>141.9</v>
      </c>
      <c r="E119" s="2" t="str">
        <v>G</v>
      </c>
      <c r="F119" s="384">
        <v>239.3</v>
      </c>
      <c r="G119" s="2" t="str">
        <v>B</v>
      </c>
      <c r="H119" s="384">
        <v>223</v>
      </c>
      <c r="I119" s="2" t="str">
        <v>B</v>
      </c>
      <c r="J119" s="2">
        <v>1</v>
      </c>
      <c r="K119" s="2">
        <v>317</v>
      </c>
      <c r="L119" s="2">
        <v>0</v>
      </c>
      <c r="M119" s="2">
        <v>0</v>
      </c>
      <c r="N119" s="2">
        <v>2</v>
      </c>
      <c r="O119" s="2">
        <v>223</v>
      </c>
      <c r="P119" s="2">
        <v>342</v>
      </c>
      <c r="Q119" s="2">
        <v>0</v>
      </c>
    </row>
    <row r="120" spans="1:17" x14ac:dyDescent="0.2">
      <c r="A120" s="2">
        <v>63</v>
      </c>
      <c r="B120" s="2" t="str">
        <v>CAPE, HCAD</v>
      </c>
      <c r="C120" s="2">
        <v>0.55349999999999999</v>
      </c>
      <c r="D120" s="384">
        <v>140.30000000000001</v>
      </c>
      <c r="E120" s="2" t="str">
        <v>G</v>
      </c>
      <c r="F120" s="384">
        <v>234.8</v>
      </c>
      <c r="G120" s="2" t="str">
        <v>B</v>
      </c>
      <c r="H120" s="384">
        <v>208.7</v>
      </c>
      <c r="I120" s="2" t="str">
        <v>CB</v>
      </c>
      <c r="J120" s="2">
        <v>1</v>
      </c>
      <c r="K120" s="2">
        <v>325</v>
      </c>
      <c r="L120" s="2">
        <v>0</v>
      </c>
      <c r="M120" s="2">
        <v>0</v>
      </c>
      <c r="N120" s="2">
        <v>2</v>
      </c>
      <c r="O120" s="2">
        <v>225</v>
      </c>
      <c r="P120" s="2">
        <v>337</v>
      </c>
      <c r="Q120" s="2">
        <v>0</v>
      </c>
    </row>
    <row r="121" spans="1:17" x14ac:dyDescent="0.2">
      <c r="A121" s="2">
        <v>65</v>
      </c>
      <c r="B121" s="2" t="str">
        <v>ferulic acid, HCAD</v>
      </c>
      <c r="C121" s="2">
        <v>0.50800000000000001</v>
      </c>
      <c r="D121" s="384">
        <v>139.4</v>
      </c>
      <c r="E121" s="2" t="str">
        <v>G</v>
      </c>
      <c r="F121" s="384">
        <v>209.2</v>
      </c>
      <c r="G121" s="2" t="str">
        <v>CB</v>
      </c>
      <c r="H121" s="384">
        <v>205.5</v>
      </c>
      <c r="I121" s="2" t="str">
        <v>CB</v>
      </c>
      <c r="J121" s="2">
        <v>1</v>
      </c>
      <c r="K121" s="2">
        <v>319</v>
      </c>
      <c r="L121" s="2">
        <v>0</v>
      </c>
      <c r="M121" s="2">
        <v>0</v>
      </c>
      <c r="N121" s="2">
        <v>2</v>
      </c>
      <c r="O121" s="2">
        <v>224</v>
      </c>
      <c r="P121" s="2">
        <v>346</v>
      </c>
      <c r="Q121" s="2">
        <v>0</v>
      </c>
    </row>
    <row r="122" spans="1:17" x14ac:dyDescent="0.2">
      <c r="A122" s="2">
        <v>66</v>
      </c>
      <c r="B122" s="2" t="str">
        <v>isoferulic acid, HCAD</v>
      </c>
      <c r="C122" s="2">
        <v>0.45900000000000002</v>
      </c>
      <c r="D122" s="384">
        <v>140.4</v>
      </c>
      <c r="E122" s="2" t="str">
        <v>G</v>
      </c>
      <c r="F122" s="384">
        <v>227.4</v>
      </c>
      <c r="G122" s="2" t="str">
        <v>B</v>
      </c>
      <c r="H122" s="384">
        <v>215.8</v>
      </c>
      <c r="I122" s="2" t="str">
        <v>B</v>
      </c>
      <c r="J122" s="2">
        <v>1</v>
      </c>
      <c r="K122" s="2">
        <v>320</v>
      </c>
      <c r="L122" s="2">
        <v>0</v>
      </c>
      <c r="M122" s="2">
        <v>0</v>
      </c>
      <c r="N122" s="2">
        <v>2</v>
      </c>
      <c r="O122" s="2">
        <v>224</v>
      </c>
      <c r="P122" s="2">
        <v>344</v>
      </c>
      <c r="Q122" s="2">
        <v>0</v>
      </c>
    </row>
    <row r="123" spans="1:17" x14ac:dyDescent="0.2">
      <c r="A123" s="2">
        <v>67</v>
      </c>
      <c r="B123" s="2" t="str">
        <v>m-coumaric acid, HCAD</v>
      </c>
      <c r="C123" s="2">
        <v>0.49299999999999999</v>
      </c>
      <c r="D123" s="384">
        <v>143.4</v>
      </c>
      <c r="E123" s="2" t="str">
        <v>G</v>
      </c>
      <c r="F123" s="384">
        <v>214.6</v>
      </c>
      <c r="G123" s="2" t="str">
        <v>B</v>
      </c>
      <c r="H123" s="384">
        <v>220.4</v>
      </c>
      <c r="I123" s="2" t="str">
        <v>B</v>
      </c>
      <c r="J123" s="2">
        <v>1</v>
      </c>
      <c r="K123" s="2">
        <v>280</v>
      </c>
      <c r="L123" s="2">
        <v>0</v>
      </c>
      <c r="M123" s="2">
        <v>0</v>
      </c>
      <c r="N123" s="2">
        <v>2</v>
      </c>
      <c r="O123" s="2">
        <v>224</v>
      </c>
      <c r="P123" s="2">
        <v>315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82</v>
      </c>
      <c r="B126" s="2" t="str">
        <v>p-Hydroxyphenylacetic acid, HPAAD</v>
      </c>
      <c r="C126" s="2">
        <v>0.47099999999999997</v>
      </c>
      <c r="D126" s="384">
        <v>138.1</v>
      </c>
      <c r="E126" s="2" t="str">
        <v>G</v>
      </c>
      <c r="F126" s="384">
        <v>178.8</v>
      </c>
      <c r="G126" s="2" t="str">
        <v>T</v>
      </c>
      <c r="H126" s="384">
        <v>180</v>
      </c>
      <c r="I126" s="2" t="str">
        <v>CB</v>
      </c>
      <c r="J126" s="2">
        <v>1</v>
      </c>
      <c r="K126" s="2">
        <v>277</v>
      </c>
      <c r="L126" s="2">
        <v>0</v>
      </c>
      <c r="M126" s="2">
        <v>0</v>
      </c>
      <c r="N126" s="2">
        <v>3</v>
      </c>
      <c r="O126" s="2">
        <v>222</v>
      </c>
      <c r="P126" s="2">
        <v>252</v>
      </c>
      <c r="Q126" s="2">
        <v>330</v>
      </c>
    </row>
    <row r="127" spans="1:17" x14ac:dyDescent="0.2">
      <c r="A127" s="2">
        <v>84</v>
      </c>
      <c r="B127" s="2" t="str">
        <v>DL-p-Phenyllactic Acid, HPLAD</v>
      </c>
      <c r="C127" s="2">
        <v>0.46600000000000003</v>
      </c>
      <c r="D127" s="384">
        <v>139.19999999999999</v>
      </c>
      <c r="E127" s="2" t="str">
        <v>G</v>
      </c>
      <c r="F127" s="384">
        <v>120</v>
      </c>
      <c r="G127" s="2" t="str">
        <v>G</v>
      </c>
      <c r="H127" s="384">
        <v>171.1</v>
      </c>
      <c r="I127" s="2" t="str">
        <v>T</v>
      </c>
      <c r="J127" s="2">
        <v>1</v>
      </c>
      <c r="K127" s="2">
        <v>278</v>
      </c>
      <c r="L127" s="2">
        <v>0</v>
      </c>
      <c r="M127" s="2">
        <v>0</v>
      </c>
      <c r="N127" s="2">
        <v>3</v>
      </c>
      <c r="O127" s="2">
        <v>223</v>
      </c>
      <c r="P127" s="2">
        <v>253</v>
      </c>
      <c r="Q127" s="2">
        <v>330</v>
      </c>
    </row>
    <row r="128" spans="1:17" x14ac:dyDescent="0.2">
      <c r="A128" s="2">
        <v>85</v>
      </c>
      <c r="B128" s="2" t="str">
        <v>p-methoxyphenyllactic acid, HPLAD</v>
      </c>
      <c r="C128" s="2">
        <v>0.53600000000000003</v>
      </c>
      <c r="D128" s="384">
        <v>138</v>
      </c>
      <c r="E128" s="2" t="str">
        <v>G</v>
      </c>
      <c r="F128" s="384">
        <v>178.7</v>
      </c>
      <c r="G128" s="2" t="str">
        <v>T</v>
      </c>
      <c r="H128" s="384">
        <v>192.2</v>
      </c>
      <c r="I128" s="2" t="str">
        <v>CB</v>
      </c>
      <c r="J128" s="2">
        <v>1</v>
      </c>
      <c r="K128" s="2">
        <v>276</v>
      </c>
      <c r="L128" s="2">
        <v>0</v>
      </c>
      <c r="M128" s="2">
        <v>0</v>
      </c>
      <c r="N128" s="2">
        <v>3</v>
      </c>
      <c r="O128" s="2">
        <v>222</v>
      </c>
      <c r="P128" s="2">
        <v>251</v>
      </c>
      <c r="Q128" s="2">
        <v>336</v>
      </c>
    </row>
    <row r="129" spans="1:17" x14ac:dyDescent="0.2">
      <c r="A129" s="2">
        <v>87</v>
      </c>
      <c r="B129" s="2" t="str">
        <v>Phloretic acid, HPPAD</v>
      </c>
      <c r="C129" s="2">
        <v>0.48299999999999998</v>
      </c>
      <c r="D129" s="384">
        <v>140.69999999999999</v>
      </c>
      <c r="E129" s="2" t="str">
        <v>G</v>
      </c>
      <c r="F129" s="384">
        <v>187.7</v>
      </c>
      <c r="G129" s="2" t="str">
        <v>CB</v>
      </c>
      <c r="H129" s="384">
        <v>189.8</v>
      </c>
      <c r="I129" s="2" t="str">
        <v>CB</v>
      </c>
      <c r="J129" s="2">
        <v>1</v>
      </c>
      <c r="K129" s="2">
        <v>278</v>
      </c>
      <c r="L129" s="2">
        <v>0</v>
      </c>
      <c r="M129" s="2">
        <v>0</v>
      </c>
      <c r="N129" s="2">
        <v>3</v>
      </c>
      <c r="O129" s="2">
        <v>221</v>
      </c>
      <c r="P129" s="2">
        <v>248</v>
      </c>
      <c r="Q129" s="2">
        <v>341</v>
      </c>
    </row>
    <row r="130" spans="1:17" x14ac:dyDescent="0.2">
      <c r="A130" s="2">
        <v>90</v>
      </c>
      <c r="B130" s="2" t="str">
        <v>4-methylpyrocatechol, APh</v>
      </c>
      <c r="C130" s="2">
        <v>0.54600000000000004</v>
      </c>
      <c r="D130" s="384">
        <v>136.6</v>
      </c>
      <c r="E130" s="2" t="str">
        <v>G</v>
      </c>
      <c r="F130" s="384">
        <v>180</v>
      </c>
      <c r="G130" s="2" t="str">
        <v>CB</v>
      </c>
      <c r="H130" s="384">
        <v>160.9</v>
      </c>
      <c r="I130" s="2" t="str">
        <v>T</v>
      </c>
      <c r="J130" s="2">
        <v>1</v>
      </c>
      <c r="K130" s="2">
        <v>283</v>
      </c>
      <c r="L130" s="2">
        <v>0</v>
      </c>
      <c r="M130" s="2">
        <v>0</v>
      </c>
      <c r="N130" s="2">
        <v>2</v>
      </c>
      <c r="O130" s="2">
        <v>223</v>
      </c>
      <c r="P130" s="2">
        <v>341</v>
      </c>
      <c r="Q130" s="2">
        <v>0</v>
      </c>
    </row>
    <row r="131" spans="1:17" x14ac:dyDescent="0.2">
      <c r="A131" s="2">
        <v>95</v>
      </c>
      <c r="B131" s="2" t="str">
        <v>Pyrocatechol, Phenol</v>
      </c>
      <c r="C131" s="2">
        <v>0.55400000000000005</v>
      </c>
      <c r="D131" s="384">
        <v>137.4</v>
      </c>
      <c r="E131" s="2" t="str">
        <v>G</v>
      </c>
      <c r="F131" s="384">
        <v>180.8</v>
      </c>
      <c r="G131" s="2" t="str">
        <v>CB</v>
      </c>
      <c r="H131" s="384">
        <v>75.3</v>
      </c>
      <c r="I131" s="2" t="str">
        <v>Y</v>
      </c>
      <c r="J131" s="2">
        <v>1</v>
      </c>
      <c r="K131" s="2">
        <v>277</v>
      </c>
      <c r="L131" s="2">
        <v>0</v>
      </c>
      <c r="M131" s="2">
        <v>0</v>
      </c>
      <c r="N131" s="2">
        <v>3</v>
      </c>
      <c r="O131" s="2">
        <v>226</v>
      </c>
      <c r="P131" s="2">
        <v>240</v>
      </c>
      <c r="Q131" s="2">
        <v>336</v>
      </c>
    </row>
    <row r="132" spans="1:17" x14ac:dyDescent="0.2">
      <c r="A132" s="2">
        <v>99</v>
      </c>
      <c r="B132" s="2" t="str">
        <v>Vanillin, HBzd</v>
      </c>
      <c r="C132" s="2">
        <v>0.54800000000000004</v>
      </c>
      <c r="D132" s="384">
        <v>136.19999999999999</v>
      </c>
      <c r="E132" s="2" t="str">
        <v>G</v>
      </c>
      <c r="F132" s="384">
        <v>221.6</v>
      </c>
      <c r="G132" s="2" t="str">
        <v>B</v>
      </c>
      <c r="H132" s="384">
        <v>223.7</v>
      </c>
      <c r="I132" s="2" t="str">
        <v>B</v>
      </c>
      <c r="J132" s="2">
        <v>2</v>
      </c>
      <c r="K132" s="2">
        <v>284</v>
      </c>
      <c r="L132" s="2">
        <v>312</v>
      </c>
      <c r="M132" s="2">
        <v>0</v>
      </c>
      <c r="N132" s="2">
        <v>3</v>
      </c>
      <c r="O132" s="2">
        <v>221</v>
      </c>
      <c r="P132" s="2">
        <v>248</v>
      </c>
      <c r="Q132" s="2">
        <v>341</v>
      </c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A0BA-9090-4D5C-A573-D6AB81B0C9F8}">
  <dimension ref="A2:BL316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110.1</v>
      </c>
      <c r="E4" s="2"/>
      <c r="F4" s="383">
        <f>F3+F8</f>
        <v>150</v>
      </c>
      <c r="G4" s="2"/>
      <c r="H4" s="383">
        <f>H3+H8</f>
        <v>163.30000000000001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170.1</v>
      </c>
      <c r="E5" s="2"/>
      <c r="F5" s="383">
        <f>F3+F7</f>
        <v>210</v>
      </c>
      <c r="G5" s="2"/>
      <c r="H5" s="383">
        <f>H3+H7</f>
        <v>223.3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30</v>
      </c>
      <c r="E7" s="2"/>
      <c r="F7" s="384">
        <v>30</v>
      </c>
      <c r="G7" s="2"/>
      <c r="H7" s="384">
        <v>30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-30</v>
      </c>
      <c r="E8" s="2"/>
      <c r="F8" s="384">
        <v>-30</v>
      </c>
      <c r="G8" s="2"/>
      <c r="H8" s="384">
        <v>-30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t="str" cm="1">
        <f t="array" ref="A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No Result</v>
      </c>
      <c r="B19" s="2"/>
      <c r="C19" s="2"/>
      <c r="D19" s="384"/>
      <c r="E19" s="2"/>
      <c r="F19" s="384"/>
      <c r="G19" s="2"/>
      <c r="H19" s="384"/>
      <c r="I19" s="2"/>
      <c r="J19" s="2"/>
      <c r="K19" s="2"/>
      <c r="L19" s="2"/>
      <c r="M19" s="2"/>
      <c r="N19" s="2"/>
      <c r="O19" s="2"/>
      <c r="P19" s="2"/>
      <c r="Q19" s="2"/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4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85</v>
      </c>
      <c r="B29" s="2" t="str">
        <v>p-methoxyphenyllactic acid, HPLAD</v>
      </c>
      <c r="C29" s="2">
        <v>0.53600000000000003</v>
      </c>
      <c r="D29" s="384">
        <v>138</v>
      </c>
      <c r="E29" s="2" t="str">
        <v>G</v>
      </c>
      <c r="F29" s="384">
        <v>178.7</v>
      </c>
      <c r="G29" s="2" t="str">
        <v>T</v>
      </c>
      <c r="H29" s="384">
        <v>192.2</v>
      </c>
      <c r="I29" s="2" t="str">
        <v>CB</v>
      </c>
      <c r="J29" s="2">
        <v>1</v>
      </c>
      <c r="K29" s="2">
        <v>276</v>
      </c>
      <c r="L29" s="2">
        <v>0</v>
      </c>
      <c r="M29" s="2">
        <v>0</v>
      </c>
      <c r="N29" s="2">
        <v>3</v>
      </c>
      <c r="O29" s="2">
        <v>222</v>
      </c>
      <c r="P29" s="2">
        <v>251</v>
      </c>
      <c r="Q29" s="2">
        <v>336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4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85</v>
      </c>
      <c r="B37" s="2" t="str">
        <v>p-methoxyphenyllactic acid, HPLAD</v>
      </c>
      <c r="C37" s="2">
        <v>0.53600000000000003</v>
      </c>
      <c r="D37" s="384">
        <v>138</v>
      </c>
      <c r="E37" s="2" t="str">
        <v>G</v>
      </c>
      <c r="F37" s="384">
        <v>178.7</v>
      </c>
      <c r="G37" s="2" t="str">
        <v>T</v>
      </c>
      <c r="H37" s="384">
        <v>192.2</v>
      </c>
      <c r="I37" s="2" t="str">
        <v>CB</v>
      </c>
      <c r="J37" s="2">
        <v>1</v>
      </c>
      <c r="K37" s="2">
        <v>276</v>
      </c>
      <c r="L37" s="2">
        <v>0</v>
      </c>
      <c r="M37" s="2">
        <v>0</v>
      </c>
      <c r="N37" s="2">
        <v>3</v>
      </c>
      <c r="O37" s="2">
        <v>222</v>
      </c>
      <c r="P37" s="2">
        <v>251</v>
      </c>
      <c r="Q37" s="2">
        <v>336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221</v>
      </c>
      <c r="P38" s="2">
        <v>248</v>
      </c>
      <c r="Q38" s="2">
        <v>341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4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82</v>
      </c>
      <c r="B44" s="2" t="str">
        <v>p-Hydroxyphenylacetic acid, HPAAD</v>
      </c>
      <c r="C44" s="2">
        <v>0.47099999999999997</v>
      </c>
      <c r="D44" s="384">
        <v>138.1</v>
      </c>
      <c r="E44" s="2" t="str">
        <v>G</v>
      </c>
      <c r="F44" s="384">
        <v>178.8</v>
      </c>
      <c r="G44" s="2" t="str">
        <v>T</v>
      </c>
      <c r="H44" s="384">
        <v>180</v>
      </c>
      <c r="I44" s="2" t="str">
        <v>CB</v>
      </c>
      <c r="J44" s="2">
        <v>1</v>
      </c>
      <c r="K44" s="2">
        <v>277</v>
      </c>
      <c r="L44" s="2">
        <v>0</v>
      </c>
      <c r="M44" s="2">
        <v>0</v>
      </c>
      <c r="N44" s="2">
        <v>3</v>
      </c>
      <c r="O44" s="2">
        <v>222</v>
      </c>
      <c r="P44" s="2">
        <v>252</v>
      </c>
      <c r="Q44" s="2">
        <v>330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85</v>
      </c>
      <c r="B45" s="2" t="str">
        <v>p-methoxyphenyllactic acid, HPLAD</v>
      </c>
      <c r="C45" s="2">
        <v>0.53600000000000003</v>
      </c>
      <c r="D45" s="384">
        <v>138</v>
      </c>
      <c r="E45" s="2" t="str">
        <v>G</v>
      </c>
      <c r="F45" s="384">
        <v>178.7</v>
      </c>
      <c r="G45" s="2" t="str">
        <v>T</v>
      </c>
      <c r="H45" s="384">
        <v>192.2</v>
      </c>
      <c r="I45" s="2" t="str">
        <v>CB</v>
      </c>
      <c r="J45" s="2">
        <v>1</v>
      </c>
      <c r="K45" s="2">
        <v>276</v>
      </c>
      <c r="L45" s="2">
        <v>0</v>
      </c>
      <c r="M45" s="2">
        <v>0</v>
      </c>
      <c r="N45" s="2">
        <v>3</v>
      </c>
      <c r="O45" s="2">
        <v>222</v>
      </c>
      <c r="P45" s="2">
        <v>251</v>
      </c>
      <c r="Q45" s="2">
        <v>336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87</v>
      </c>
      <c r="B46" s="2" t="str">
        <v>Phloretic acid, HPPAD</v>
      </c>
      <c r="C46" s="2">
        <v>0.48299999999999998</v>
      </c>
      <c r="D46" s="384">
        <v>140.69999999999999</v>
      </c>
      <c r="E46" s="2" t="str">
        <v>G</v>
      </c>
      <c r="F46" s="384">
        <v>187.7</v>
      </c>
      <c r="G46" s="2" t="str">
        <v>CB</v>
      </c>
      <c r="H46" s="384">
        <v>189.8</v>
      </c>
      <c r="I46" s="2" t="str">
        <v>CB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221</v>
      </c>
      <c r="P46" s="2">
        <v>248</v>
      </c>
      <c r="Q46" s="2">
        <v>341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41</v>
      </c>
      <c r="B51" s="2" t="str">
        <v>Cuminic Acid, HBAD</v>
      </c>
      <c r="C51" s="2">
        <v>0.52500000000000002</v>
      </c>
      <c r="D51" s="384">
        <v>135.5</v>
      </c>
      <c r="E51" s="2" t="str">
        <v>G</v>
      </c>
      <c r="F51" s="384">
        <v>180</v>
      </c>
      <c r="G51" s="2" t="str">
        <v>CB</v>
      </c>
      <c r="H51" s="384">
        <v>185</v>
      </c>
      <c r="I51" s="2" t="str">
        <v>CB</v>
      </c>
      <c r="J51" s="2">
        <v>1</v>
      </c>
      <c r="K51" s="384">
        <v>243</v>
      </c>
      <c r="L51" s="384">
        <v>0</v>
      </c>
      <c r="M51" s="384">
        <v>0</v>
      </c>
      <c r="N51" s="2">
        <v>2</v>
      </c>
      <c r="O51" s="384">
        <v>221</v>
      </c>
      <c r="P51" s="384">
        <v>333</v>
      </c>
      <c r="Q51" s="384">
        <v>0</v>
      </c>
      <c r="R51" s="1">
        <f>COUNTIF(A51:A70, "&lt;&gt;")</f>
        <v>11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43</v>
      </c>
      <c r="B52" s="2" t="str">
        <v>eudesmic acid, HBAD</v>
      </c>
      <c r="C52" s="2">
        <v>0.504</v>
      </c>
      <c r="D52" s="384">
        <v>138.9</v>
      </c>
      <c r="E52" s="2" t="str">
        <v>G</v>
      </c>
      <c r="F52" s="384">
        <v>180</v>
      </c>
      <c r="G52" s="2" t="str">
        <v>CB</v>
      </c>
      <c r="H52" s="384">
        <v>203.4</v>
      </c>
      <c r="I52" s="2" t="str">
        <v>CB</v>
      </c>
      <c r="J52" s="2">
        <v>1</v>
      </c>
      <c r="K52" s="384">
        <v>264</v>
      </c>
      <c r="L52" s="384">
        <v>0</v>
      </c>
      <c r="M52" s="384">
        <v>0</v>
      </c>
      <c r="N52" s="2">
        <v>2</v>
      </c>
      <c r="O52" s="384">
        <v>228</v>
      </c>
      <c r="P52" s="384">
        <v>310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48</v>
      </c>
      <c r="B53" s="2" t="str">
        <v>methyl syringate, HBAD</v>
      </c>
      <c r="C53" s="2">
        <v>0.52400000000000002</v>
      </c>
      <c r="D53" s="384">
        <v>137.5</v>
      </c>
      <c r="E53" s="2" t="str">
        <v>G</v>
      </c>
      <c r="F53" s="384">
        <v>175.3</v>
      </c>
      <c r="G53" s="2" t="str">
        <v>T</v>
      </c>
      <c r="H53" s="384">
        <v>202.8</v>
      </c>
      <c r="I53" s="2" t="str">
        <v>CB</v>
      </c>
      <c r="J53" s="2">
        <v>1</v>
      </c>
      <c r="K53" s="384">
        <v>277</v>
      </c>
      <c r="L53" s="384">
        <v>0</v>
      </c>
      <c r="M53" s="384">
        <v>0</v>
      </c>
      <c r="N53" s="2">
        <v>2</v>
      </c>
      <c r="O53" s="384">
        <v>237</v>
      </c>
      <c r="P53" s="384">
        <v>312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50</v>
      </c>
      <c r="B54" s="2" t="str">
        <v>m-hydroxybenzoic acid, HBAD</v>
      </c>
      <c r="C54" s="2">
        <v>0.499</v>
      </c>
      <c r="D54" s="384">
        <v>137.5</v>
      </c>
      <c r="E54" s="2" t="str">
        <v>G</v>
      </c>
      <c r="F54" s="384">
        <v>181.3</v>
      </c>
      <c r="G54" s="2" t="str">
        <v>CB</v>
      </c>
      <c r="H54" s="384">
        <v>184</v>
      </c>
      <c r="I54" s="2" t="str">
        <v>CB</v>
      </c>
      <c r="J54" s="2">
        <v>1</v>
      </c>
      <c r="K54" s="384">
        <v>298</v>
      </c>
      <c r="L54" s="384">
        <v>0</v>
      </c>
      <c r="M54" s="384">
        <v>0</v>
      </c>
      <c r="N54" s="2">
        <v>2</v>
      </c>
      <c r="O54" s="384">
        <v>223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52</v>
      </c>
      <c r="B55" s="2" t="str">
        <v>o-Anisic acid , HBAD</v>
      </c>
      <c r="C55" s="2">
        <v>0.499</v>
      </c>
      <c r="D55" s="384">
        <v>138.1</v>
      </c>
      <c r="E55" s="2" t="str">
        <v>G</v>
      </c>
      <c r="F55" s="384">
        <v>206.3</v>
      </c>
      <c r="G55" s="2" t="str">
        <v>CB</v>
      </c>
      <c r="H55" s="384">
        <v>193</v>
      </c>
      <c r="I55" s="2" t="str">
        <v>CB</v>
      </c>
      <c r="J55" s="2">
        <v>1</v>
      </c>
      <c r="K55" s="384">
        <v>299</v>
      </c>
      <c r="L55" s="384">
        <v>0</v>
      </c>
      <c r="M55" s="384">
        <v>0</v>
      </c>
      <c r="N55" s="2">
        <v>3</v>
      </c>
      <c r="O55" s="384">
        <v>221</v>
      </c>
      <c r="P55" s="384">
        <v>264</v>
      </c>
      <c r="Q55" s="384">
        <v>310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54</v>
      </c>
      <c r="B56" s="2" t="str">
        <v>p-hydroxybenzoic acid, HBAD</v>
      </c>
      <c r="C56" s="2">
        <v>0.51300000000000001</v>
      </c>
      <c r="D56" s="384">
        <v>129.6</v>
      </c>
      <c r="E56" s="2" t="str">
        <v>G</v>
      </c>
      <c r="F56" s="384">
        <v>183.8</v>
      </c>
      <c r="G56" s="2" t="str">
        <v>CB</v>
      </c>
      <c r="H56" s="384">
        <v>180</v>
      </c>
      <c r="I56" s="2" t="str">
        <v>CB</v>
      </c>
      <c r="J56" s="2">
        <v>1</v>
      </c>
      <c r="K56" s="384">
        <v>257</v>
      </c>
      <c r="L56" s="384">
        <v>0</v>
      </c>
      <c r="M56" s="384">
        <v>0</v>
      </c>
      <c r="N56" s="2">
        <v>2</v>
      </c>
      <c r="O56" s="384">
        <v>225</v>
      </c>
      <c r="P56" s="384">
        <v>344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65</v>
      </c>
      <c r="B57" s="2" t="str">
        <v>ferulic acid, HCAD</v>
      </c>
      <c r="C57" s="2">
        <v>0.50800000000000001</v>
      </c>
      <c r="D57" s="384">
        <v>139.4</v>
      </c>
      <c r="E57" s="2" t="str">
        <v>G</v>
      </c>
      <c r="F57" s="384">
        <v>209.2</v>
      </c>
      <c r="G57" s="2" t="str">
        <v>CB</v>
      </c>
      <c r="H57" s="384">
        <v>205.5</v>
      </c>
      <c r="I57" s="2" t="str">
        <v>CB</v>
      </c>
      <c r="J57" s="2">
        <v>1</v>
      </c>
      <c r="K57" s="384">
        <v>319</v>
      </c>
      <c r="L57" s="384">
        <v>0</v>
      </c>
      <c r="M57" s="384">
        <v>0</v>
      </c>
      <c r="N57" s="2">
        <v>2</v>
      </c>
      <c r="O57" s="384">
        <v>224</v>
      </c>
      <c r="P57" s="384">
        <v>346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71</v>
      </c>
      <c r="B58" s="2" t="str">
        <v>p-coumaric acid, HCAD</v>
      </c>
      <c r="C58" s="2">
        <v>0.51</v>
      </c>
      <c r="D58" s="384">
        <v>135.69999999999999</v>
      </c>
      <c r="E58" s="2" t="str">
        <v>G</v>
      </c>
      <c r="F58" s="384">
        <v>198.8</v>
      </c>
      <c r="G58" s="2" t="str">
        <v>CB</v>
      </c>
      <c r="H58" s="384">
        <v>205.3</v>
      </c>
      <c r="I58" s="2" t="str">
        <v>CB</v>
      </c>
      <c r="J58" s="2">
        <v>1</v>
      </c>
      <c r="K58" s="384">
        <v>307</v>
      </c>
      <c r="L58" s="384">
        <v>0</v>
      </c>
      <c r="M58" s="384">
        <v>0</v>
      </c>
      <c r="N58" s="2">
        <v>2</v>
      </c>
      <c r="O58" s="384">
        <v>223</v>
      </c>
      <c r="P58" s="384">
        <v>354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82</v>
      </c>
      <c r="B59" s="2" t="str">
        <v>p-Hydroxyphenylacetic acid, HPAAD</v>
      </c>
      <c r="C59" s="2">
        <v>0.47099999999999997</v>
      </c>
      <c r="D59" s="384">
        <v>138.1</v>
      </c>
      <c r="E59" s="2" t="str">
        <v>G</v>
      </c>
      <c r="F59" s="384">
        <v>178.8</v>
      </c>
      <c r="G59" s="2" t="str">
        <v>T</v>
      </c>
      <c r="H59" s="384">
        <v>180</v>
      </c>
      <c r="I59" s="2" t="str">
        <v>CB</v>
      </c>
      <c r="J59" s="2">
        <v>1</v>
      </c>
      <c r="K59" s="384">
        <v>277</v>
      </c>
      <c r="L59" s="384">
        <v>0</v>
      </c>
      <c r="M59" s="384">
        <v>0</v>
      </c>
      <c r="N59" s="2">
        <v>3</v>
      </c>
      <c r="O59" s="384">
        <v>222</v>
      </c>
      <c r="P59" s="384">
        <v>252</v>
      </c>
      <c r="Q59" s="384">
        <v>330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85</v>
      </c>
      <c r="B60" s="2" t="str">
        <v>p-methoxyphenyllactic acid, HPLAD</v>
      </c>
      <c r="C60" s="2">
        <v>0.53600000000000003</v>
      </c>
      <c r="D60" s="384">
        <v>138</v>
      </c>
      <c r="E60" s="2" t="str">
        <v>G</v>
      </c>
      <c r="F60" s="384">
        <v>178.7</v>
      </c>
      <c r="G60" s="2" t="str">
        <v>T</v>
      </c>
      <c r="H60" s="384">
        <v>192.2</v>
      </c>
      <c r="I60" s="2" t="str">
        <v>CB</v>
      </c>
      <c r="J60" s="2">
        <v>1</v>
      </c>
      <c r="K60" s="384">
        <v>276</v>
      </c>
      <c r="L60" s="384">
        <v>0</v>
      </c>
      <c r="M60" s="384">
        <v>0</v>
      </c>
      <c r="N60" s="2">
        <v>3</v>
      </c>
      <c r="O60" s="384">
        <v>222</v>
      </c>
      <c r="P60" s="384">
        <v>251</v>
      </c>
      <c r="Q60" s="384">
        <v>336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87</v>
      </c>
      <c r="B61" s="2" t="str">
        <v>Phloretic acid, HPPAD</v>
      </c>
      <c r="C61" s="2">
        <v>0.48299999999999998</v>
      </c>
      <c r="D61" s="384">
        <v>140.69999999999999</v>
      </c>
      <c r="E61" s="2" t="str">
        <v>G</v>
      </c>
      <c r="F61" s="384">
        <v>187.7</v>
      </c>
      <c r="G61" s="2" t="str">
        <v>CB</v>
      </c>
      <c r="H61" s="384">
        <v>189.8</v>
      </c>
      <c r="I61" s="2" t="str">
        <v>CB</v>
      </c>
      <c r="J61" s="2">
        <v>1</v>
      </c>
      <c r="K61" s="384">
        <v>278</v>
      </c>
      <c r="L61" s="384">
        <v>0</v>
      </c>
      <c r="M61" s="384">
        <v>0</v>
      </c>
      <c r="N61" s="2">
        <v>3</v>
      </c>
      <c r="O61" s="384">
        <v>221</v>
      </c>
      <c r="P61" s="384">
        <v>248</v>
      </c>
      <c r="Q61" s="384">
        <v>341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384"/>
      <c r="L62" s="384"/>
      <c r="M62" s="384"/>
      <c r="N62" s="2"/>
      <c r="O62" s="384"/>
      <c r="P62" s="384"/>
      <c r="Q62" s="384"/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384"/>
      <c r="L63" s="384"/>
      <c r="M63" s="384"/>
      <c r="N63" s="2"/>
      <c r="O63" s="384"/>
      <c r="P63" s="384"/>
      <c r="Q63" s="384"/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384"/>
      <c r="L64" s="384"/>
      <c r="M64" s="384"/>
      <c r="N64" s="2"/>
      <c r="O64" s="384"/>
      <c r="P64" s="384"/>
      <c r="Q64" s="384"/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384"/>
      <c r="L65" s="384"/>
      <c r="M65" s="384"/>
      <c r="N65" s="2"/>
      <c r="O65" s="384"/>
      <c r="P65" s="384"/>
      <c r="Q65" s="384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384"/>
      <c r="L66" s="384"/>
      <c r="M66" s="384"/>
      <c r="N66" s="2"/>
      <c r="O66" s="384"/>
      <c r="P66" s="384"/>
      <c r="Q66" s="384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384"/>
      <c r="L67" s="384"/>
      <c r="M67" s="384"/>
      <c r="N67" s="2"/>
      <c r="O67" s="384"/>
      <c r="P67" s="384"/>
      <c r="Q67" s="384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86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15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32</v>
      </c>
      <c r="B73" s="2" t="str">
        <v>formononetin, Isoflavone</v>
      </c>
      <c r="C73" s="2">
        <v>0.51700000000000002</v>
      </c>
      <c r="D73" s="384">
        <v>147.4</v>
      </c>
      <c r="E73" s="2" t="str">
        <v>G</v>
      </c>
      <c r="F73" s="384">
        <v>195.3</v>
      </c>
      <c r="G73" s="2" t="str">
        <v>CB</v>
      </c>
      <c r="H73" s="384">
        <v>194.4</v>
      </c>
      <c r="I73" s="2" t="str">
        <v>CB</v>
      </c>
      <c r="J73" s="2">
        <v>2</v>
      </c>
      <c r="K73" s="2">
        <v>250</v>
      </c>
      <c r="L73" s="2">
        <v>306</v>
      </c>
      <c r="M73" s="2">
        <v>0</v>
      </c>
      <c r="N73" s="2">
        <v>2</v>
      </c>
      <c r="O73" s="2">
        <v>223</v>
      </c>
      <c r="P73" s="2">
        <v>313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41</v>
      </c>
      <c r="B74" s="2" t="str">
        <v>Cuminic Acid, HBAD</v>
      </c>
      <c r="C74" s="2">
        <v>0.52500000000000002</v>
      </c>
      <c r="D74" s="384">
        <v>135.5</v>
      </c>
      <c r="E74" s="2" t="str">
        <v>G</v>
      </c>
      <c r="F74" s="384">
        <v>180</v>
      </c>
      <c r="G74" s="2" t="str">
        <v>CB</v>
      </c>
      <c r="H74" s="384">
        <v>185</v>
      </c>
      <c r="I74" s="2" t="str">
        <v>CB</v>
      </c>
      <c r="J74" s="2">
        <v>1</v>
      </c>
      <c r="K74" s="2">
        <v>243</v>
      </c>
      <c r="L74" s="2">
        <v>0</v>
      </c>
      <c r="M74" s="2">
        <v>0</v>
      </c>
      <c r="N74" s="2">
        <v>2</v>
      </c>
      <c r="O74" s="2">
        <v>221</v>
      </c>
      <c r="P74" s="2">
        <v>333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43</v>
      </c>
      <c r="B75" s="2" t="str">
        <v>eudesmic acid, HBAD</v>
      </c>
      <c r="C75" s="2">
        <v>0.504</v>
      </c>
      <c r="D75" s="384">
        <v>138.9</v>
      </c>
      <c r="E75" s="2" t="str">
        <v>G</v>
      </c>
      <c r="F75" s="384">
        <v>180</v>
      </c>
      <c r="G75" s="2" t="str">
        <v>CB</v>
      </c>
      <c r="H75" s="384">
        <v>203.4</v>
      </c>
      <c r="I75" s="2" t="str">
        <v>CB</v>
      </c>
      <c r="J75" s="2">
        <v>1</v>
      </c>
      <c r="K75" s="2">
        <v>264</v>
      </c>
      <c r="L75" s="2">
        <v>0</v>
      </c>
      <c r="M75" s="2">
        <v>0</v>
      </c>
      <c r="N75" s="2">
        <v>2</v>
      </c>
      <c r="O75" s="2">
        <v>228</v>
      </c>
      <c r="P75" s="2">
        <v>310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48</v>
      </c>
      <c r="B76" s="2" t="str">
        <v>methyl syringate, HBAD</v>
      </c>
      <c r="C76" s="2">
        <v>0.52400000000000002</v>
      </c>
      <c r="D76" s="384">
        <v>137.5</v>
      </c>
      <c r="E76" s="2" t="str">
        <v>G</v>
      </c>
      <c r="F76" s="384">
        <v>175.3</v>
      </c>
      <c r="G76" s="2" t="str">
        <v>T</v>
      </c>
      <c r="H76" s="384">
        <v>202.8</v>
      </c>
      <c r="I76" s="2" t="str">
        <v>CB</v>
      </c>
      <c r="J76" s="2">
        <v>1</v>
      </c>
      <c r="K76" s="2">
        <v>277</v>
      </c>
      <c r="L76" s="2">
        <v>0</v>
      </c>
      <c r="M76" s="2">
        <v>0</v>
      </c>
      <c r="N76" s="2">
        <v>2</v>
      </c>
      <c r="O76" s="2">
        <v>237</v>
      </c>
      <c r="P76" s="2">
        <v>312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50</v>
      </c>
      <c r="B77" s="2" t="str">
        <v>m-hydroxybenzoic acid, HBAD</v>
      </c>
      <c r="C77" s="2">
        <v>0.499</v>
      </c>
      <c r="D77" s="384">
        <v>137.5</v>
      </c>
      <c r="E77" s="2" t="str">
        <v>G</v>
      </c>
      <c r="F77" s="384">
        <v>181.3</v>
      </c>
      <c r="G77" s="2" t="str">
        <v>CB</v>
      </c>
      <c r="H77" s="384">
        <v>184</v>
      </c>
      <c r="I77" s="2" t="str">
        <v>CB</v>
      </c>
      <c r="J77" s="2">
        <v>1</v>
      </c>
      <c r="K77" s="2">
        <v>298</v>
      </c>
      <c r="L77" s="2">
        <v>0</v>
      </c>
      <c r="M77" s="2">
        <v>0</v>
      </c>
      <c r="N77" s="2">
        <v>2</v>
      </c>
      <c r="O77" s="2">
        <v>223</v>
      </c>
      <c r="P77" s="2">
        <v>310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52</v>
      </c>
      <c r="B78" s="2" t="str">
        <v>o-Anisic acid , HBAD</v>
      </c>
      <c r="C78" s="2">
        <v>0.499</v>
      </c>
      <c r="D78" s="384">
        <v>138.1</v>
      </c>
      <c r="E78" s="2" t="str">
        <v>G</v>
      </c>
      <c r="F78" s="384">
        <v>206.3</v>
      </c>
      <c r="G78" s="2" t="str">
        <v>CB</v>
      </c>
      <c r="H78" s="384">
        <v>193</v>
      </c>
      <c r="I78" s="2" t="str">
        <v>CB</v>
      </c>
      <c r="J78" s="2">
        <v>1</v>
      </c>
      <c r="K78" s="2">
        <v>299</v>
      </c>
      <c r="L78" s="2">
        <v>0</v>
      </c>
      <c r="M78" s="2">
        <v>0</v>
      </c>
      <c r="N78" s="2">
        <v>3</v>
      </c>
      <c r="O78" s="2">
        <v>221</v>
      </c>
      <c r="P78" s="2">
        <v>264</v>
      </c>
      <c r="Q78" s="2">
        <v>310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54</v>
      </c>
      <c r="B79" s="2" t="str">
        <v>p-hydroxybenzoic acid, HBAD</v>
      </c>
      <c r="C79" s="2">
        <v>0.51300000000000001</v>
      </c>
      <c r="D79" s="384">
        <v>129.6</v>
      </c>
      <c r="E79" s="2" t="str">
        <v>G</v>
      </c>
      <c r="F79" s="384">
        <v>183.8</v>
      </c>
      <c r="G79" s="2" t="str">
        <v>CB</v>
      </c>
      <c r="H79" s="384">
        <v>180</v>
      </c>
      <c r="I79" s="2" t="str">
        <v>CB</v>
      </c>
      <c r="J79" s="2">
        <v>1</v>
      </c>
      <c r="K79" s="2">
        <v>257</v>
      </c>
      <c r="L79" s="2">
        <v>0</v>
      </c>
      <c r="M79" s="2">
        <v>0</v>
      </c>
      <c r="N79" s="2">
        <v>2</v>
      </c>
      <c r="O79" s="2">
        <v>225</v>
      </c>
      <c r="P79" s="2">
        <v>344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59</v>
      </c>
      <c r="B80" s="2" t="str">
        <v>vanillic acid, HBAD</v>
      </c>
      <c r="C80" s="2">
        <v>0.504</v>
      </c>
      <c r="D80" s="384">
        <v>135.80000000000001</v>
      </c>
      <c r="E80" s="2" t="str">
        <v>G</v>
      </c>
      <c r="F80" s="384">
        <v>191.5</v>
      </c>
      <c r="G80" s="2" t="str">
        <v>CB</v>
      </c>
      <c r="H80" s="384">
        <v>208.7</v>
      </c>
      <c r="I80" s="2" t="str">
        <v>CB</v>
      </c>
      <c r="J80" s="2">
        <v>2</v>
      </c>
      <c r="K80" s="2">
        <v>263</v>
      </c>
      <c r="L80" s="2">
        <v>294</v>
      </c>
      <c r="M80" s="2">
        <v>0</v>
      </c>
      <c r="N80" s="2">
        <v>2</v>
      </c>
      <c r="O80" s="2">
        <v>228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65</v>
      </c>
      <c r="B81" s="2" t="str">
        <v>ferulic acid, HCAD</v>
      </c>
      <c r="C81" s="2">
        <v>0.50800000000000001</v>
      </c>
      <c r="D81" s="384">
        <v>139.4</v>
      </c>
      <c r="E81" s="2" t="str">
        <v>G</v>
      </c>
      <c r="F81" s="384">
        <v>209.2</v>
      </c>
      <c r="G81" s="2" t="str">
        <v>CB</v>
      </c>
      <c r="H81" s="384">
        <v>205.5</v>
      </c>
      <c r="I81" s="2" t="str">
        <v>CB</v>
      </c>
      <c r="J81" s="2">
        <v>1</v>
      </c>
      <c r="K81" s="2">
        <v>319</v>
      </c>
      <c r="L81" s="2">
        <v>0</v>
      </c>
      <c r="M81" s="2">
        <v>0</v>
      </c>
      <c r="N81" s="2">
        <v>2</v>
      </c>
      <c r="O81" s="2">
        <v>224</v>
      </c>
      <c r="P81" s="2">
        <v>346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70</v>
      </c>
      <c r="B82" s="2" t="str">
        <v>o-coumaric acid, HCAD</v>
      </c>
      <c r="C82" s="2">
        <v>0.51900000000000002</v>
      </c>
      <c r="D82" s="384">
        <v>146.1</v>
      </c>
      <c r="E82" s="2" t="str">
        <v>G</v>
      </c>
      <c r="F82" s="384">
        <v>205.2</v>
      </c>
      <c r="G82" s="2" t="str">
        <v>CB</v>
      </c>
      <c r="H82" s="384">
        <v>203.9</v>
      </c>
      <c r="I82" s="2" t="str">
        <v>CB</v>
      </c>
      <c r="J82" s="2">
        <v>2</v>
      </c>
      <c r="K82" s="2">
        <v>279</v>
      </c>
      <c r="L82" s="2">
        <v>321</v>
      </c>
      <c r="M82" s="2">
        <v>0</v>
      </c>
      <c r="N82" s="2">
        <v>2</v>
      </c>
      <c r="O82" s="2">
        <v>224</v>
      </c>
      <c r="P82" s="2">
        <v>341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71</v>
      </c>
      <c r="B83" s="2" t="str">
        <v>p-coumaric acid, HCAD</v>
      </c>
      <c r="C83" s="2">
        <v>0.51</v>
      </c>
      <c r="D83" s="384">
        <v>135.69999999999999</v>
      </c>
      <c r="E83" s="2" t="str">
        <v>G</v>
      </c>
      <c r="F83" s="384">
        <v>198.8</v>
      </c>
      <c r="G83" s="2" t="str">
        <v>CB</v>
      </c>
      <c r="H83" s="384">
        <v>205.3</v>
      </c>
      <c r="I83" s="2" t="str">
        <v>CB</v>
      </c>
      <c r="J83" s="2">
        <v>1</v>
      </c>
      <c r="K83" s="2">
        <v>307</v>
      </c>
      <c r="L83" s="2">
        <v>0</v>
      </c>
      <c r="M83" s="2">
        <v>0</v>
      </c>
      <c r="N83" s="2">
        <v>2</v>
      </c>
      <c r="O83" s="2">
        <v>223</v>
      </c>
      <c r="P83" s="2">
        <v>354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82</v>
      </c>
      <c r="B84" s="2" t="str">
        <v>p-Hydroxyphenylacetic acid, HPAAD</v>
      </c>
      <c r="C84" s="2">
        <v>0.47099999999999997</v>
      </c>
      <c r="D84" s="384">
        <v>138.1</v>
      </c>
      <c r="E84" s="2" t="str">
        <v>G</v>
      </c>
      <c r="F84" s="384">
        <v>178.8</v>
      </c>
      <c r="G84" s="2" t="str">
        <v>T</v>
      </c>
      <c r="H84" s="384">
        <v>180</v>
      </c>
      <c r="I84" s="2" t="str">
        <v>CB</v>
      </c>
      <c r="J84" s="2">
        <v>1</v>
      </c>
      <c r="K84" s="2">
        <v>277</v>
      </c>
      <c r="L84" s="2">
        <v>0</v>
      </c>
      <c r="M84" s="2">
        <v>0</v>
      </c>
      <c r="N84" s="2">
        <v>3</v>
      </c>
      <c r="O84" s="2">
        <v>222</v>
      </c>
      <c r="P84" s="2">
        <v>252</v>
      </c>
      <c r="Q84" s="2">
        <v>330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85</v>
      </c>
      <c r="B85" s="2" t="str">
        <v>p-methoxyphenyllactic acid, HPLAD</v>
      </c>
      <c r="C85" s="2">
        <v>0.53600000000000003</v>
      </c>
      <c r="D85" s="384">
        <v>138</v>
      </c>
      <c r="E85" s="2" t="str">
        <v>G</v>
      </c>
      <c r="F85" s="384">
        <v>178.7</v>
      </c>
      <c r="G85" s="2" t="str">
        <v>T</v>
      </c>
      <c r="H85" s="384">
        <v>192.2</v>
      </c>
      <c r="I85" s="2" t="str">
        <v>CB</v>
      </c>
      <c r="J85" s="2">
        <v>1</v>
      </c>
      <c r="K85" s="2">
        <v>276</v>
      </c>
      <c r="L85" s="2">
        <v>0</v>
      </c>
      <c r="M85" s="2">
        <v>0</v>
      </c>
      <c r="N85" s="2">
        <v>3</v>
      </c>
      <c r="O85" s="2">
        <v>222</v>
      </c>
      <c r="P85" s="2">
        <v>251</v>
      </c>
      <c r="Q85" s="2">
        <v>336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87</v>
      </c>
      <c r="B86" s="2" t="str">
        <v>Phloretic acid, HPPAD</v>
      </c>
      <c r="C86" s="2">
        <v>0.48299999999999998</v>
      </c>
      <c r="D86" s="384">
        <v>140.69999999999999</v>
      </c>
      <c r="E86" s="2" t="str">
        <v>G</v>
      </c>
      <c r="F86" s="384">
        <v>187.7</v>
      </c>
      <c r="G86" s="2" t="str">
        <v>CB</v>
      </c>
      <c r="H86" s="384">
        <v>189.8</v>
      </c>
      <c r="I86" s="2" t="str">
        <v>CB</v>
      </c>
      <c r="J86" s="2">
        <v>1</v>
      </c>
      <c r="K86" s="2">
        <v>278</v>
      </c>
      <c r="L86" s="2">
        <v>0</v>
      </c>
      <c r="M86" s="2">
        <v>0</v>
      </c>
      <c r="N86" s="2">
        <v>3</v>
      </c>
      <c r="O86" s="2">
        <v>221</v>
      </c>
      <c r="P86" s="2">
        <v>248</v>
      </c>
      <c r="Q86" s="2">
        <v>341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/>
      <c r="B87" s="2"/>
      <c r="C87" s="2"/>
      <c r="D87" s="384"/>
      <c r="E87" s="2"/>
      <c r="F87" s="384"/>
      <c r="G87" s="2"/>
      <c r="H87" s="384"/>
      <c r="I87" s="2"/>
      <c r="J87" s="2"/>
      <c r="K87" s="2"/>
      <c r="L87" s="2"/>
      <c r="M87" s="2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/>
      <c r="B88" s="2"/>
      <c r="C88" s="2"/>
      <c r="D88" s="384"/>
      <c r="E88" s="2"/>
      <c r="F88" s="384"/>
      <c r="G88" s="2"/>
      <c r="H88" s="384"/>
      <c r="I88" s="2"/>
      <c r="J88" s="2"/>
      <c r="K88" s="2"/>
      <c r="L88" s="2"/>
      <c r="M88" s="2"/>
      <c r="N88" s="2"/>
      <c r="O88" s="2"/>
      <c r="P88" s="2"/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/>
      <c r="B89" s="2"/>
      <c r="C89" s="2"/>
      <c r="D89" s="384"/>
      <c r="E89" s="2"/>
      <c r="F89" s="384"/>
      <c r="G89" s="2"/>
      <c r="H89" s="384"/>
      <c r="I89" s="2"/>
      <c r="J89" s="2"/>
      <c r="K89" s="2"/>
      <c r="L89" s="2"/>
      <c r="M89" s="2"/>
      <c r="N89" s="2"/>
      <c r="O89" s="2"/>
      <c r="P89" s="2"/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/>
      <c r="B90" s="2"/>
      <c r="C90" s="2"/>
      <c r="D90" s="384"/>
      <c r="E90" s="2"/>
      <c r="F90" s="384"/>
      <c r="G90" s="2"/>
      <c r="H90" s="384"/>
      <c r="I90" s="2"/>
      <c r="J90" s="2"/>
      <c r="K90" s="2"/>
      <c r="L90" s="2"/>
      <c r="M90" s="2"/>
      <c r="N90" s="2"/>
      <c r="O90" s="2"/>
      <c r="P90" s="2"/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/>
      <c r="B91" s="2"/>
      <c r="C91" s="2"/>
      <c r="D91" s="384"/>
      <c r="E91" s="2"/>
      <c r="F91" s="384"/>
      <c r="G91" s="2"/>
      <c r="H91" s="384"/>
      <c r="I91" s="2"/>
      <c r="J91" s="2"/>
      <c r="K91" s="2"/>
      <c r="L91" s="2"/>
      <c r="M91" s="2"/>
      <c r="N91" s="2"/>
      <c r="O91" s="2"/>
      <c r="P91" s="2"/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/>
      <c r="B92" s="2"/>
      <c r="C92" s="2"/>
      <c r="D92" s="384"/>
      <c r="E92" s="2"/>
      <c r="F92" s="384"/>
      <c r="G92" s="2"/>
      <c r="H92" s="384"/>
      <c r="I92" s="2"/>
      <c r="J92" s="2"/>
      <c r="K92" s="2"/>
      <c r="L92" s="2"/>
      <c r="M92" s="2"/>
      <c r="N92" s="2"/>
      <c r="O92" s="2"/>
      <c r="P92" s="2"/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/>
      <c r="B93" s="2"/>
      <c r="C93" s="2"/>
      <c r="D93" s="384"/>
      <c r="E93" s="2"/>
      <c r="F93" s="384"/>
      <c r="G93" s="2"/>
      <c r="H93" s="384"/>
      <c r="I93" s="2"/>
      <c r="J93" s="2"/>
      <c r="K93" s="2"/>
      <c r="L93" s="2"/>
      <c r="M93" s="2"/>
      <c r="N93" s="2"/>
      <c r="O93" s="2"/>
      <c r="P93" s="2"/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/>
      <c r="B94" s="2"/>
      <c r="C94" s="2"/>
      <c r="D94" s="384"/>
      <c r="E94" s="2"/>
      <c r="F94" s="384"/>
      <c r="G94" s="2"/>
      <c r="H94" s="384"/>
      <c r="I94" s="2"/>
      <c r="J94" s="2"/>
      <c r="K94" s="2"/>
      <c r="L94" s="2"/>
      <c r="M94" s="2"/>
      <c r="N94" s="2"/>
      <c r="O94" s="2"/>
      <c r="P94" s="2"/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23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20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41</v>
      </c>
      <c r="B109" s="2" t="str">
        <v>Cuminic Acid, HBAD</v>
      </c>
      <c r="C109" s="2">
        <v>0.52500000000000002</v>
      </c>
      <c r="D109" s="384">
        <v>135.5</v>
      </c>
      <c r="E109" s="2" t="str">
        <v>G</v>
      </c>
      <c r="F109" s="384">
        <v>180</v>
      </c>
      <c r="G109" s="2" t="str">
        <v>CB</v>
      </c>
      <c r="H109" s="384">
        <v>185</v>
      </c>
      <c r="I109" s="2" t="str">
        <v>CB</v>
      </c>
      <c r="J109" s="2">
        <v>1</v>
      </c>
      <c r="K109" s="2">
        <v>243</v>
      </c>
      <c r="L109" s="2">
        <v>0</v>
      </c>
      <c r="M109" s="2">
        <v>0</v>
      </c>
      <c r="N109" s="2">
        <v>2</v>
      </c>
      <c r="O109" s="2">
        <v>221</v>
      </c>
      <c r="P109" s="2">
        <v>333</v>
      </c>
      <c r="Q109" s="2">
        <v>0</v>
      </c>
    </row>
    <row r="110" spans="1:64" x14ac:dyDescent="0.2">
      <c r="A110" s="2">
        <v>43</v>
      </c>
      <c r="B110" s="2" t="str">
        <v>eudesmic acid, HBAD</v>
      </c>
      <c r="C110" s="2">
        <v>0.504</v>
      </c>
      <c r="D110" s="384">
        <v>138.9</v>
      </c>
      <c r="E110" s="2" t="str">
        <v>G</v>
      </c>
      <c r="F110" s="384">
        <v>180</v>
      </c>
      <c r="G110" s="2" t="str">
        <v>CB</v>
      </c>
      <c r="H110" s="384">
        <v>203.4</v>
      </c>
      <c r="I110" s="2" t="str">
        <v>CB</v>
      </c>
      <c r="J110" s="2">
        <v>1</v>
      </c>
      <c r="K110" s="2">
        <v>264</v>
      </c>
      <c r="L110" s="2">
        <v>0</v>
      </c>
      <c r="M110" s="2">
        <v>0</v>
      </c>
      <c r="N110" s="2">
        <v>2</v>
      </c>
      <c r="O110" s="2">
        <v>228</v>
      </c>
      <c r="P110" s="2">
        <v>310</v>
      </c>
      <c r="Q110" s="2">
        <v>0</v>
      </c>
    </row>
    <row r="111" spans="1:64" x14ac:dyDescent="0.2">
      <c r="A111" s="2">
        <v>48</v>
      </c>
      <c r="B111" s="2" t="str">
        <v>methyl syringate, HBAD</v>
      </c>
      <c r="C111" s="2">
        <v>0.52400000000000002</v>
      </c>
      <c r="D111" s="384">
        <v>137.5</v>
      </c>
      <c r="E111" s="2" t="str">
        <v>G</v>
      </c>
      <c r="F111" s="384">
        <v>175.3</v>
      </c>
      <c r="G111" s="2" t="str">
        <v>T</v>
      </c>
      <c r="H111" s="384">
        <v>202.8</v>
      </c>
      <c r="I111" s="2" t="str">
        <v>CB</v>
      </c>
      <c r="J111" s="2">
        <v>1</v>
      </c>
      <c r="K111" s="2">
        <v>277</v>
      </c>
      <c r="L111" s="2">
        <v>0</v>
      </c>
      <c r="M111" s="2">
        <v>0</v>
      </c>
      <c r="N111" s="2">
        <v>2</v>
      </c>
      <c r="O111" s="2">
        <v>237</v>
      </c>
      <c r="P111" s="2">
        <v>312</v>
      </c>
      <c r="Q111" s="2">
        <v>0</v>
      </c>
    </row>
    <row r="112" spans="1:64" x14ac:dyDescent="0.2">
      <c r="A112" s="2">
        <v>50</v>
      </c>
      <c r="B112" s="2" t="str">
        <v>m-hydroxybenzoic acid, HBAD</v>
      </c>
      <c r="C112" s="2">
        <v>0.499</v>
      </c>
      <c r="D112" s="384">
        <v>137.5</v>
      </c>
      <c r="E112" s="2" t="str">
        <v>G</v>
      </c>
      <c r="F112" s="384">
        <v>181.3</v>
      </c>
      <c r="G112" s="2" t="str">
        <v>CB</v>
      </c>
      <c r="H112" s="384">
        <v>184</v>
      </c>
      <c r="I112" s="2" t="str">
        <v>CB</v>
      </c>
      <c r="J112" s="2">
        <v>1</v>
      </c>
      <c r="K112" s="2">
        <v>298</v>
      </c>
      <c r="L112" s="2">
        <v>0</v>
      </c>
      <c r="M112" s="2">
        <v>0</v>
      </c>
      <c r="N112" s="2">
        <v>2</v>
      </c>
      <c r="O112" s="2">
        <v>223</v>
      </c>
      <c r="P112" s="2">
        <v>310</v>
      </c>
      <c r="Q112" s="2">
        <v>0</v>
      </c>
    </row>
    <row r="113" spans="1:17" x14ac:dyDescent="0.2">
      <c r="A113" s="2">
        <v>52</v>
      </c>
      <c r="B113" s="2" t="str">
        <v>o-Anisic acid , HBAD</v>
      </c>
      <c r="C113" s="2">
        <v>0.499</v>
      </c>
      <c r="D113" s="384">
        <v>138.1</v>
      </c>
      <c r="E113" s="2" t="str">
        <v>G</v>
      </c>
      <c r="F113" s="384">
        <v>206.3</v>
      </c>
      <c r="G113" s="2" t="str">
        <v>CB</v>
      </c>
      <c r="H113" s="384">
        <v>193</v>
      </c>
      <c r="I113" s="2" t="str">
        <v>CB</v>
      </c>
      <c r="J113" s="2">
        <v>1</v>
      </c>
      <c r="K113" s="2">
        <v>299</v>
      </c>
      <c r="L113" s="2">
        <v>0</v>
      </c>
      <c r="M113" s="2">
        <v>0</v>
      </c>
      <c r="N113" s="2">
        <v>3</v>
      </c>
      <c r="O113" s="2">
        <v>221</v>
      </c>
      <c r="P113" s="2">
        <v>264</v>
      </c>
      <c r="Q113" s="2">
        <v>310</v>
      </c>
    </row>
    <row r="114" spans="1:17" x14ac:dyDescent="0.2">
      <c r="A114" s="2">
        <v>54</v>
      </c>
      <c r="B114" s="2" t="str">
        <v>p-hydroxybenzoic acid, HBAD</v>
      </c>
      <c r="C114" s="2">
        <v>0.51300000000000001</v>
      </c>
      <c r="D114" s="384">
        <v>129.6</v>
      </c>
      <c r="E114" s="2" t="str">
        <v>G</v>
      </c>
      <c r="F114" s="384">
        <v>183.8</v>
      </c>
      <c r="G114" s="2" t="str">
        <v>CB</v>
      </c>
      <c r="H114" s="384">
        <v>180</v>
      </c>
      <c r="I114" s="2" t="str">
        <v>CB</v>
      </c>
      <c r="J114" s="2">
        <v>1</v>
      </c>
      <c r="K114" s="2">
        <v>257</v>
      </c>
      <c r="L114" s="2">
        <v>0</v>
      </c>
      <c r="M114" s="2">
        <v>0</v>
      </c>
      <c r="N114" s="2">
        <v>2</v>
      </c>
      <c r="O114" s="2">
        <v>225</v>
      </c>
      <c r="P114" s="2">
        <v>344</v>
      </c>
      <c r="Q114" s="2">
        <v>0</v>
      </c>
    </row>
    <row r="115" spans="1:17" x14ac:dyDescent="0.2">
      <c r="A115" s="2">
        <v>59</v>
      </c>
      <c r="B115" s="2" t="str">
        <v>vanillic acid, HBAD</v>
      </c>
      <c r="C115" s="2">
        <v>0.504</v>
      </c>
      <c r="D115" s="384">
        <v>135.80000000000001</v>
      </c>
      <c r="E115" s="2" t="str">
        <v>G</v>
      </c>
      <c r="F115" s="384">
        <v>191.5</v>
      </c>
      <c r="G115" s="2" t="str">
        <v>CB</v>
      </c>
      <c r="H115" s="384">
        <v>208.7</v>
      </c>
      <c r="I115" s="2" t="str">
        <v>CB</v>
      </c>
      <c r="J115" s="2">
        <v>2</v>
      </c>
      <c r="K115" s="2">
        <v>263</v>
      </c>
      <c r="L115" s="2">
        <v>294</v>
      </c>
      <c r="M115" s="2">
        <v>0</v>
      </c>
      <c r="N115" s="2">
        <v>2</v>
      </c>
      <c r="O115" s="2">
        <v>228</v>
      </c>
      <c r="P115" s="2">
        <v>312</v>
      </c>
      <c r="Q115" s="2">
        <v>0</v>
      </c>
    </row>
    <row r="116" spans="1:17" x14ac:dyDescent="0.2">
      <c r="A116" s="2">
        <v>65</v>
      </c>
      <c r="B116" s="2" t="str">
        <v>ferulic acid, HCAD</v>
      </c>
      <c r="C116" s="2">
        <v>0.50800000000000001</v>
      </c>
      <c r="D116" s="384">
        <v>139.4</v>
      </c>
      <c r="E116" s="2" t="str">
        <v>G</v>
      </c>
      <c r="F116" s="384">
        <v>209.2</v>
      </c>
      <c r="G116" s="2" t="str">
        <v>CB</v>
      </c>
      <c r="H116" s="384">
        <v>205.5</v>
      </c>
      <c r="I116" s="2" t="str">
        <v>CB</v>
      </c>
      <c r="J116" s="2">
        <v>1</v>
      </c>
      <c r="K116" s="2">
        <v>319</v>
      </c>
      <c r="L116" s="2">
        <v>0</v>
      </c>
      <c r="M116" s="2">
        <v>0</v>
      </c>
      <c r="N116" s="2">
        <v>2</v>
      </c>
      <c r="O116" s="2">
        <v>224</v>
      </c>
      <c r="P116" s="2">
        <v>346</v>
      </c>
      <c r="Q116" s="2">
        <v>0</v>
      </c>
    </row>
    <row r="117" spans="1:17" x14ac:dyDescent="0.2">
      <c r="A117" s="2">
        <v>70</v>
      </c>
      <c r="B117" s="2" t="str">
        <v>o-coumaric acid, HCAD</v>
      </c>
      <c r="C117" s="2">
        <v>0.51900000000000002</v>
      </c>
      <c r="D117" s="384">
        <v>146.1</v>
      </c>
      <c r="E117" s="2" t="str">
        <v>G</v>
      </c>
      <c r="F117" s="384">
        <v>205.2</v>
      </c>
      <c r="G117" s="2" t="str">
        <v>CB</v>
      </c>
      <c r="H117" s="384">
        <v>203.9</v>
      </c>
      <c r="I117" s="2" t="str">
        <v>CB</v>
      </c>
      <c r="J117" s="2">
        <v>2</v>
      </c>
      <c r="K117" s="2">
        <v>279</v>
      </c>
      <c r="L117" s="2">
        <v>321</v>
      </c>
      <c r="M117" s="2">
        <v>0</v>
      </c>
      <c r="N117" s="2">
        <v>2</v>
      </c>
      <c r="O117" s="2">
        <v>224</v>
      </c>
      <c r="P117" s="2">
        <v>341</v>
      </c>
      <c r="Q117" s="2">
        <v>0</v>
      </c>
    </row>
    <row r="118" spans="1:17" x14ac:dyDescent="0.2">
      <c r="A118" s="2">
        <v>71</v>
      </c>
      <c r="B118" s="2" t="str">
        <v>p-coumaric acid, HCAD</v>
      </c>
      <c r="C118" s="2">
        <v>0.51</v>
      </c>
      <c r="D118" s="384">
        <v>135.69999999999999</v>
      </c>
      <c r="E118" s="2" t="str">
        <v>G</v>
      </c>
      <c r="F118" s="384">
        <v>198.8</v>
      </c>
      <c r="G118" s="2" t="str">
        <v>CB</v>
      </c>
      <c r="H118" s="384">
        <v>205.3</v>
      </c>
      <c r="I118" s="2" t="str">
        <v>CB</v>
      </c>
      <c r="J118" s="2">
        <v>1</v>
      </c>
      <c r="K118" s="2">
        <v>307</v>
      </c>
      <c r="L118" s="2">
        <v>0</v>
      </c>
      <c r="M118" s="2">
        <v>0</v>
      </c>
      <c r="N118" s="2">
        <v>2</v>
      </c>
      <c r="O118" s="2">
        <v>223</v>
      </c>
      <c r="P118" s="2">
        <v>354</v>
      </c>
      <c r="Q118" s="2">
        <v>0</v>
      </c>
    </row>
    <row r="119" spans="1:17" x14ac:dyDescent="0.2">
      <c r="A119" s="2">
        <v>82</v>
      </c>
      <c r="B119" s="2" t="str">
        <v>p-Hydroxyphenylacetic acid, HPAAD</v>
      </c>
      <c r="C119" s="2">
        <v>0.47099999999999997</v>
      </c>
      <c r="D119" s="384">
        <v>138.1</v>
      </c>
      <c r="E119" s="2" t="str">
        <v>G</v>
      </c>
      <c r="F119" s="384">
        <v>178.8</v>
      </c>
      <c r="G119" s="2" t="str">
        <v>T</v>
      </c>
      <c r="H119" s="384">
        <v>180</v>
      </c>
      <c r="I119" s="2" t="str">
        <v>CB</v>
      </c>
      <c r="J119" s="2">
        <v>1</v>
      </c>
      <c r="K119" s="2">
        <v>277</v>
      </c>
      <c r="L119" s="2">
        <v>0</v>
      </c>
      <c r="M119" s="2">
        <v>0</v>
      </c>
      <c r="N119" s="2">
        <v>3</v>
      </c>
      <c r="O119" s="2">
        <v>222</v>
      </c>
      <c r="P119" s="2">
        <v>252</v>
      </c>
      <c r="Q119" s="2">
        <v>330</v>
      </c>
    </row>
    <row r="120" spans="1:17" x14ac:dyDescent="0.2">
      <c r="A120" s="2">
        <v>85</v>
      </c>
      <c r="B120" s="2" t="str">
        <v>p-methoxyphenyllactic acid, HPLAD</v>
      </c>
      <c r="C120" s="2">
        <v>0.53600000000000003</v>
      </c>
      <c r="D120" s="384">
        <v>138</v>
      </c>
      <c r="E120" s="2" t="str">
        <v>G</v>
      </c>
      <c r="F120" s="384">
        <v>178.7</v>
      </c>
      <c r="G120" s="2" t="str">
        <v>T</v>
      </c>
      <c r="H120" s="384">
        <v>192.2</v>
      </c>
      <c r="I120" s="2" t="str">
        <v>CB</v>
      </c>
      <c r="J120" s="2">
        <v>1</v>
      </c>
      <c r="K120" s="2">
        <v>276</v>
      </c>
      <c r="L120" s="2">
        <v>0</v>
      </c>
      <c r="M120" s="2">
        <v>0</v>
      </c>
      <c r="N120" s="2">
        <v>3</v>
      </c>
      <c r="O120" s="2">
        <v>222</v>
      </c>
      <c r="P120" s="2">
        <v>251</v>
      </c>
      <c r="Q120" s="2">
        <v>336</v>
      </c>
    </row>
    <row r="121" spans="1:17" x14ac:dyDescent="0.2">
      <c r="A121" s="2">
        <v>87</v>
      </c>
      <c r="B121" s="2" t="str">
        <v>Phloretic acid, HPPAD</v>
      </c>
      <c r="C121" s="2">
        <v>0.48299999999999998</v>
      </c>
      <c r="D121" s="384">
        <v>140.69999999999999</v>
      </c>
      <c r="E121" s="2" t="str">
        <v>G</v>
      </c>
      <c r="F121" s="384">
        <v>187.7</v>
      </c>
      <c r="G121" s="2" t="str">
        <v>CB</v>
      </c>
      <c r="H121" s="384">
        <v>189.8</v>
      </c>
      <c r="I121" s="2" t="str">
        <v>CB</v>
      </c>
      <c r="J121" s="2">
        <v>1</v>
      </c>
      <c r="K121" s="2">
        <v>278</v>
      </c>
      <c r="L121" s="2">
        <v>0</v>
      </c>
      <c r="M121" s="2">
        <v>0</v>
      </c>
      <c r="N121" s="2">
        <v>3</v>
      </c>
      <c r="O121" s="2">
        <v>221</v>
      </c>
      <c r="P121" s="2">
        <v>248</v>
      </c>
      <c r="Q121" s="2">
        <v>341</v>
      </c>
    </row>
    <row r="122" spans="1:17" x14ac:dyDescent="0.2">
      <c r="A122" s="2">
        <v>90</v>
      </c>
      <c r="B122" s="2" t="str">
        <v>4-methylpyrocatechol, APh</v>
      </c>
      <c r="C122" s="2">
        <v>0.54600000000000004</v>
      </c>
      <c r="D122" s="384">
        <v>136.6</v>
      </c>
      <c r="E122" s="2" t="str">
        <v>G</v>
      </c>
      <c r="F122" s="384">
        <v>180</v>
      </c>
      <c r="G122" s="2" t="str">
        <v>CB</v>
      </c>
      <c r="H122" s="384">
        <v>160.9</v>
      </c>
      <c r="I122" s="2" t="str">
        <v>T</v>
      </c>
      <c r="J122" s="2">
        <v>1</v>
      </c>
      <c r="K122" s="2">
        <v>283</v>
      </c>
      <c r="L122" s="2">
        <v>0</v>
      </c>
      <c r="M122" s="2">
        <v>0</v>
      </c>
      <c r="N122" s="2">
        <v>2</v>
      </c>
      <c r="O122" s="2">
        <v>223</v>
      </c>
      <c r="P122" s="2">
        <v>341</v>
      </c>
      <c r="Q122" s="2">
        <v>0</v>
      </c>
    </row>
    <row r="123" spans="1:17" x14ac:dyDescent="0.2">
      <c r="A123" s="2">
        <v>95</v>
      </c>
      <c r="B123" s="2" t="str">
        <v>Pyrocatechol, Phenol</v>
      </c>
      <c r="C123" s="2">
        <v>0.55400000000000005</v>
      </c>
      <c r="D123" s="384">
        <v>137.4</v>
      </c>
      <c r="E123" s="2" t="str">
        <v>G</v>
      </c>
      <c r="F123" s="384">
        <v>180.8</v>
      </c>
      <c r="G123" s="2" t="str">
        <v>CB</v>
      </c>
      <c r="H123" s="384">
        <v>75.3</v>
      </c>
      <c r="I123" s="2" t="str">
        <v>Y</v>
      </c>
      <c r="J123" s="2">
        <v>1</v>
      </c>
      <c r="K123" s="2">
        <v>277</v>
      </c>
      <c r="L123" s="2">
        <v>0</v>
      </c>
      <c r="M123" s="2">
        <v>0</v>
      </c>
      <c r="N123" s="2">
        <v>3</v>
      </c>
      <c r="O123" s="2">
        <v>226</v>
      </c>
      <c r="P123" s="2">
        <v>240</v>
      </c>
      <c r="Q123" s="2">
        <v>336</v>
      </c>
    </row>
    <row r="124" spans="1:17" x14ac:dyDescent="0.2">
      <c r="A124" s="2"/>
      <c r="B124" s="2"/>
      <c r="C124" s="2"/>
      <c r="D124" s="384"/>
      <c r="E124" s="2"/>
      <c r="F124" s="384"/>
      <c r="G124" s="2"/>
      <c r="H124" s="384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384"/>
      <c r="E125" s="2"/>
      <c r="F125" s="384"/>
      <c r="G125" s="2"/>
      <c r="H125" s="384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384"/>
      <c r="E126" s="2"/>
      <c r="F126" s="384"/>
      <c r="G126" s="2"/>
      <c r="H126" s="384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384"/>
      <c r="E127" s="2"/>
      <c r="F127" s="384"/>
      <c r="G127" s="2"/>
      <c r="H127" s="384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384"/>
      <c r="E128" s="2"/>
      <c r="F128" s="384"/>
      <c r="G128" s="2"/>
      <c r="H128" s="384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384"/>
      <c r="E129" s="2"/>
      <c r="F129" s="384"/>
      <c r="G129" s="2"/>
      <c r="H129" s="384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384"/>
      <c r="E130" s="2"/>
      <c r="F130" s="384"/>
      <c r="G130" s="2"/>
      <c r="H130" s="384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384"/>
      <c r="E131" s="2"/>
      <c r="F131" s="384"/>
      <c r="G131" s="2"/>
      <c r="H131" s="384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384"/>
      <c r="E132" s="2"/>
      <c r="F132" s="384"/>
      <c r="G132" s="2"/>
      <c r="H132" s="384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7EF-8F19-4FBB-AA27-D1B9310541B9}">
  <dimension ref="A2:BL316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8" t="s">
        <v>156</v>
      </c>
      <c r="C3" s="2">
        <v>0.55500000000000005</v>
      </c>
      <c r="D3" s="339">
        <v>138.80000000000001</v>
      </c>
      <c r="E3" s="1" t="s">
        <v>23</v>
      </c>
      <c r="F3" s="351">
        <v>169.8</v>
      </c>
      <c r="G3" s="1" t="s">
        <v>18</v>
      </c>
      <c r="H3" s="363">
        <v>167.2</v>
      </c>
      <c r="I3" s="1" t="s">
        <v>18</v>
      </c>
      <c r="J3" s="1">
        <f>COUNTIF(K3:M3, "&gt;=0")</f>
        <v>1</v>
      </c>
      <c r="K3" s="2">
        <v>293</v>
      </c>
      <c r="L3" s="2"/>
      <c r="M3" s="1"/>
      <c r="N3" s="1">
        <v>3</v>
      </c>
      <c r="O3" s="2">
        <v>223</v>
      </c>
      <c r="P3" s="2">
        <v>251</v>
      </c>
      <c r="Q3" s="2">
        <v>368</v>
      </c>
    </row>
    <row r="4" spans="1:64" x14ac:dyDescent="0.2">
      <c r="A4" s="2" t="s">
        <v>140</v>
      </c>
      <c r="B4" s="2">
        <v>-0.05</v>
      </c>
      <c r="C4" s="382">
        <f>C3-0.05</f>
        <v>0.505</v>
      </c>
      <c r="D4" s="383">
        <f>D3+D8</f>
        <v>78.800000000000011</v>
      </c>
      <c r="E4" s="2"/>
      <c r="F4" s="383">
        <f>F3+F8</f>
        <v>109.80000000000001</v>
      </c>
      <c r="G4" s="2"/>
      <c r="H4" s="383">
        <f>H3+H8</f>
        <v>107.19999999999999</v>
      </c>
      <c r="I4" s="2"/>
      <c r="J4" s="2"/>
      <c r="K4" s="2">
        <f>K3*K8</f>
        <v>287.14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245.98</v>
      </c>
      <c r="Q4" s="2">
        <f>Q3*Q7</f>
        <v>360.64</v>
      </c>
    </row>
    <row r="5" spans="1:64" x14ac:dyDescent="0.2">
      <c r="A5" s="2" t="s">
        <v>141</v>
      </c>
      <c r="B5" s="2">
        <v>0.05</v>
      </c>
      <c r="C5" s="382">
        <f>C3+0.05</f>
        <v>0.60500000000000009</v>
      </c>
      <c r="D5" s="383">
        <f>D3+D7</f>
        <v>198.8</v>
      </c>
      <c r="E5" s="2"/>
      <c r="F5" s="383">
        <f>F3+F7</f>
        <v>229.8</v>
      </c>
      <c r="G5" s="2"/>
      <c r="H5" s="383">
        <f>H3+H7</f>
        <v>227.2</v>
      </c>
      <c r="I5" s="2"/>
      <c r="J5" s="2"/>
      <c r="K5" s="2">
        <f>K3*K7</f>
        <v>298.86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256.02</v>
      </c>
      <c r="Q5" s="2">
        <f>Q3*Q8</f>
        <v>375.36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24</v>
      </c>
      <c r="B11" s="2" t="str">
        <v>pinobanksin, Flavanonol</v>
      </c>
      <c r="C11" s="2">
        <v>0.59799999999999998</v>
      </c>
      <c r="D11" s="384">
        <v>136.80000000000001</v>
      </c>
      <c r="E11" s="2" t="str">
        <v>G</v>
      </c>
      <c r="F11" s="384">
        <v>190.7</v>
      </c>
      <c r="G11" s="2" t="str">
        <v>CB</v>
      </c>
      <c r="H11" s="384">
        <v>174.1</v>
      </c>
      <c r="I11" s="2" t="str">
        <v>T</v>
      </c>
      <c r="J11" s="2">
        <v>1</v>
      </c>
      <c r="K11" s="2">
        <v>295</v>
      </c>
      <c r="L11" s="2">
        <v>0</v>
      </c>
      <c r="M11" s="2">
        <v>0</v>
      </c>
      <c r="N11" s="2">
        <v>3</v>
      </c>
      <c r="O11" s="2">
        <v>224</v>
      </c>
      <c r="P11" s="2">
        <v>251</v>
      </c>
      <c r="Q11" s="2">
        <v>365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18</v>
      </c>
      <c r="B15" s="2" t="str">
        <v>hesperetin, Flavanone</v>
      </c>
      <c r="C15" s="2">
        <v>0.55900000000000005</v>
      </c>
      <c r="D15" s="384">
        <v>136.5</v>
      </c>
      <c r="E15" s="2" t="str">
        <v>G</v>
      </c>
      <c r="F15" s="384">
        <v>169.3</v>
      </c>
      <c r="G15" s="2" t="str">
        <v>T</v>
      </c>
      <c r="H15" s="384">
        <v>160.1</v>
      </c>
      <c r="I15" s="2" t="str">
        <v>T</v>
      </c>
      <c r="J15" s="2">
        <v>1</v>
      </c>
      <c r="K15" s="2">
        <v>290</v>
      </c>
      <c r="L15" s="2">
        <v>0</v>
      </c>
      <c r="M15" s="2">
        <v>0</v>
      </c>
      <c r="N15" s="2">
        <v>3</v>
      </c>
      <c r="O15" s="2">
        <v>222</v>
      </c>
      <c r="P15" s="2">
        <v>247</v>
      </c>
      <c r="Q15" s="2">
        <v>342</v>
      </c>
      <c r="R15" s="1">
        <f>COUNTIF(A15:A17, "&lt;&gt;")</f>
        <v>2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>
        <v>24</v>
      </c>
      <c r="B16" s="2" t="str">
        <v>pinobanksin, Flavanonol</v>
      </c>
      <c r="C16" s="2">
        <v>0.59799999999999998</v>
      </c>
      <c r="D16" s="384">
        <v>136.80000000000001</v>
      </c>
      <c r="E16" s="2" t="str">
        <v>G</v>
      </c>
      <c r="F16" s="384">
        <v>190.7</v>
      </c>
      <c r="G16" s="2" t="str">
        <v>CB</v>
      </c>
      <c r="H16" s="384">
        <v>174.1</v>
      </c>
      <c r="I16" s="2" t="str">
        <v>T</v>
      </c>
      <c r="J16" s="2">
        <v>1</v>
      </c>
      <c r="K16" s="2">
        <v>295</v>
      </c>
      <c r="L16" s="2">
        <v>0</v>
      </c>
      <c r="M16" s="2">
        <v>0</v>
      </c>
      <c r="N16" s="2">
        <v>3</v>
      </c>
      <c r="O16" s="2">
        <v>224</v>
      </c>
      <c r="P16" s="2">
        <v>251</v>
      </c>
      <c r="Q16" s="2">
        <v>365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18</v>
      </c>
      <c r="B19" s="2" t="str">
        <v>hesperetin, Flavanone</v>
      </c>
      <c r="C19" s="2">
        <v>0.55900000000000005</v>
      </c>
      <c r="D19" s="384">
        <v>136.5</v>
      </c>
      <c r="E19" s="2" t="str">
        <v>G</v>
      </c>
      <c r="F19" s="384">
        <v>169.3</v>
      </c>
      <c r="G19" s="2" t="str">
        <v>T</v>
      </c>
      <c r="H19" s="384">
        <v>160.1</v>
      </c>
      <c r="I19" s="2" t="str">
        <v>T</v>
      </c>
      <c r="J19" s="2">
        <v>1</v>
      </c>
      <c r="K19" s="2">
        <v>290</v>
      </c>
      <c r="L19" s="2">
        <v>0</v>
      </c>
      <c r="M19" s="2">
        <v>0</v>
      </c>
      <c r="N19" s="2">
        <v>3</v>
      </c>
      <c r="O19" s="2">
        <v>222</v>
      </c>
      <c r="P19" s="2">
        <v>247</v>
      </c>
      <c r="Q19" s="2">
        <v>342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24</v>
      </c>
      <c r="B20" s="2" t="str">
        <v>pinobanksin, Flavanonol</v>
      </c>
      <c r="C20" s="2">
        <v>0.59799999999999998</v>
      </c>
      <c r="D20" s="384">
        <v>136.80000000000001</v>
      </c>
      <c r="E20" s="2" t="str">
        <v>G</v>
      </c>
      <c r="F20" s="384">
        <v>190.7</v>
      </c>
      <c r="G20" s="2" t="str">
        <v>CB</v>
      </c>
      <c r="H20" s="384">
        <v>174.1</v>
      </c>
      <c r="I20" s="2" t="str">
        <v>T</v>
      </c>
      <c r="J20" s="2">
        <v>1</v>
      </c>
      <c r="K20" s="2">
        <v>295</v>
      </c>
      <c r="L20" s="2">
        <v>0</v>
      </c>
      <c r="M20" s="2">
        <v>0</v>
      </c>
      <c r="N20" s="2">
        <v>3</v>
      </c>
      <c r="O20" s="2">
        <v>224</v>
      </c>
      <c r="P20" s="2">
        <v>251</v>
      </c>
      <c r="Q20" s="2">
        <v>365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18</v>
      </c>
      <c r="B23" s="2" t="str">
        <v>hesperetin, Flavanone</v>
      </c>
      <c r="C23" s="2">
        <v>0.55900000000000005</v>
      </c>
      <c r="D23" s="384">
        <v>136.5</v>
      </c>
      <c r="E23" s="2" t="str">
        <v>G</v>
      </c>
      <c r="F23" s="384">
        <v>169.3</v>
      </c>
      <c r="G23" s="2" t="str">
        <v>T</v>
      </c>
      <c r="H23" s="384">
        <v>160.1</v>
      </c>
      <c r="I23" s="2" t="str">
        <v>T</v>
      </c>
      <c r="J23" s="2">
        <v>1</v>
      </c>
      <c r="K23" s="2">
        <v>290</v>
      </c>
      <c r="L23" s="2">
        <v>0</v>
      </c>
      <c r="M23" s="2">
        <v>0</v>
      </c>
      <c r="N23" s="2">
        <v>3</v>
      </c>
      <c r="O23" s="2">
        <v>222</v>
      </c>
      <c r="P23" s="2">
        <v>247</v>
      </c>
      <c r="Q23" s="2">
        <v>342</v>
      </c>
      <c r="R23" s="1">
        <f>COUNTIF(A23:A25, "&lt;&gt;")</f>
        <v>2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24</v>
      </c>
      <c r="B24" s="2" t="str">
        <v>pinobanksin, Flavanonol</v>
      </c>
      <c r="C24" s="2">
        <v>0.59799999999999998</v>
      </c>
      <c r="D24" s="384">
        <v>136.80000000000001</v>
      </c>
      <c r="E24" s="2" t="str">
        <v>G</v>
      </c>
      <c r="F24" s="384">
        <v>190.7</v>
      </c>
      <c r="G24" s="2" t="str">
        <v>CB</v>
      </c>
      <c r="H24" s="384">
        <v>174.1</v>
      </c>
      <c r="I24" s="2" t="str">
        <v>T</v>
      </c>
      <c r="J24" s="2">
        <v>1</v>
      </c>
      <c r="K24" s="2">
        <v>295</v>
      </c>
      <c r="L24" s="2">
        <v>0</v>
      </c>
      <c r="M24" s="2">
        <v>0</v>
      </c>
      <c r="N24" s="2">
        <v>3</v>
      </c>
      <c r="O24" s="2">
        <v>224</v>
      </c>
      <c r="P24" s="2">
        <v>251</v>
      </c>
      <c r="Q24" s="2">
        <v>365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18</v>
      </c>
      <c r="B27" s="2" t="str">
        <v>hesperetin, Flavanone</v>
      </c>
      <c r="C27" s="2">
        <v>0.55900000000000005</v>
      </c>
      <c r="D27" s="384">
        <v>136.5</v>
      </c>
      <c r="E27" s="2" t="str">
        <v>G</v>
      </c>
      <c r="F27" s="384">
        <v>169.3</v>
      </c>
      <c r="G27" s="2" t="str">
        <v>T</v>
      </c>
      <c r="H27" s="384">
        <v>160.1</v>
      </c>
      <c r="I27" s="2" t="str">
        <v>T</v>
      </c>
      <c r="J27" s="2">
        <v>1</v>
      </c>
      <c r="K27" s="2">
        <v>290</v>
      </c>
      <c r="L27" s="2">
        <v>0</v>
      </c>
      <c r="M27" s="2">
        <v>0</v>
      </c>
      <c r="N27" s="2">
        <v>3</v>
      </c>
      <c r="O27" s="2">
        <v>222</v>
      </c>
      <c r="P27" s="2">
        <v>247</v>
      </c>
      <c r="Q27" s="2">
        <v>342</v>
      </c>
      <c r="R27" s="1">
        <f>COUNTIF(A27:A32,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20</v>
      </c>
      <c r="B28" s="2" t="str">
        <v>naringenin, Flavanone</v>
      </c>
      <c r="C28" s="2">
        <v>0.59099999999999997</v>
      </c>
      <c r="D28" s="384">
        <v>136.80000000000001</v>
      </c>
      <c r="E28" s="2" t="str">
        <v>G</v>
      </c>
      <c r="F28" s="384">
        <v>176.5</v>
      </c>
      <c r="G28" s="2" t="str">
        <v>T</v>
      </c>
      <c r="H28" s="384">
        <v>160.1</v>
      </c>
      <c r="I28" s="2" t="str">
        <v>T</v>
      </c>
      <c r="J28" s="2">
        <v>1</v>
      </c>
      <c r="K28" s="2">
        <v>292</v>
      </c>
      <c r="L28" s="2">
        <v>0</v>
      </c>
      <c r="M28" s="2">
        <v>0</v>
      </c>
      <c r="N28" s="2">
        <v>2</v>
      </c>
      <c r="O28" s="2">
        <v>223</v>
      </c>
      <c r="P28" s="2">
        <v>365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24</v>
      </c>
      <c r="B29" s="2" t="str">
        <v>pinobanksin, Flavanonol</v>
      </c>
      <c r="C29" s="2">
        <v>0.59799999999999998</v>
      </c>
      <c r="D29" s="384">
        <v>136.80000000000001</v>
      </c>
      <c r="E29" s="2" t="str">
        <v>G</v>
      </c>
      <c r="F29" s="384">
        <v>190.7</v>
      </c>
      <c r="G29" s="2" t="str">
        <v>CB</v>
      </c>
      <c r="H29" s="384">
        <v>174.1</v>
      </c>
      <c r="I29" s="2" t="str">
        <v>T</v>
      </c>
      <c r="J29" s="2">
        <v>1</v>
      </c>
      <c r="K29" s="2">
        <v>295</v>
      </c>
      <c r="L29" s="2">
        <v>0</v>
      </c>
      <c r="M29" s="2">
        <v>0</v>
      </c>
      <c r="N29" s="2">
        <v>3</v>
      </c>
      <c r="O29" s="2">
        <v>224</v>
      </c>
      <c r="P29" s="2">
        <v>251</v>
      </c>
      <c r="Q29" s="2">
        <v>365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/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18</v>
      </c>
      <c r="B35" s="2" t="str">
        <v>hesperetin, Flavanone</v>
      </c>
      <c r="C35" s="2">
        <v>0.55900000000000005</v>
      </c>
      <c r="D35" s="384">
        <v>136.5</v>
      </c>
      <c r="E35" s="2" t="str">
        <v>G</v>
      </c>
      <c r="F35" s="384">
        <v>169.3</v>
      </c>
      <c r="G35" s="2" t="str">
        <v>T</v>
      </c>
      <c r="H35" s="384">
        <v>160.1</v>
      </c>
      <c r="I35" s="2" t="str">
        <v>T</v>
      </c>
      <c r="J35" s="2">
        <v>1</v>
      </c>
      <c r="K35" s="2">
        <v>290</v>
      </c>
      <c r="L35" s="2">
        <v>0</v>
      </c>
      <c r="M35" s="2">
        <v>0</v>
      </c>
      <c r="N35" s="2">
        <v>3</v>
      </c>
      <c r="O35" s="2">
        <v>222</v>
      </c>
      <c r="P35" s="2">
        <v>247</v>
      </c>
      <c r="Q35" s="2">
        <v>342</v>
      </c>
      <c r="R35" s="1">
        <f>COUNTIF(A35:A40, "&lt;&gt;")</f>
        <v>3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20</v>
      </c>
      <c r="B36" s="2" t="str">
        <v>naringenin, Flavanone</v>
      </c>
      <c r="C36" s="2">
        <v>0.59099999999999997</v>
      </c>
      <c r="D36" s="384">
        <v>136.80000000000001</v>
      </c>
      <c r="E36" s="2" t="str">
        <v>G</v>
      </c>
      <c r="F36" s="384">
        <v>176.5</v>
      </c>
      <c r="G36" s="2" t="str">
        <v>T</v>
      </c>
      <c r="H36" s="384">
        <v>160.1</v>
      </c>
      <c r="I36" s="2" t="str">
        <v>T</v>
      </c>
      <c r="J36" s="2">
        <v>1</v>
      </c>
      <c r="K36" s="2">
        <v>292</v>
      </c>
      <c r="L36" s="2">
        <v>0</v>
      </c>
      <c r="M36" s="2">
        <v>0</v>
      </c>
      <c r="N36" s="2">
        <v>2</v>
      </c>
      <c r="O36" s="2">
        <v>223</v>
      </c>
      <c r="P36" s="2">
        <v>365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24</v>
      </c>
      <c r="B37" s="2" t="str">
        <v>pinobanksin, Flavanonol</v>
      </c>
      <c r="C37" s="2">
        <v>0.59799999999999998</v>
      </c>
      <c r="D37" s="384">
        <v>136.80000000000001</v>
      </c>
      <c r="E37" s="2" t="str">
        <v>G</v>
      </c>
      <c r="F37" s="384">
        <v>190.7</v>
      </c>
      <c r="G37" s="2" t="str">
        <v>CB</v>
      </c>
      <c r="H37" s="384">
        <v>174.1</v>
      </c>
      <c r="I37" s="2" t="str">
        <v>T</v>
      </c>
      <c r="J37" s="2">
        <v>1</v>
      </c>
      <c r="K37" s="2">
        <v>295</v>
      </c>
      <c r="L37" s="2">
        <v>0</v>
      </c>
      <c r="M37" s="2">
        <v>0</v>
      </c>
      <c r="N37" s="2">
        <v>3</v>
      </c>
      <c r="O37" s="2">
        <v>224</v>
      </c>
      <c r="P37" s="2">
        <v>251</v>
      </c>
      <c r="Q37" s="2">
        <v>365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/>
      <c r="B38" s="2"/>
      <c r="C38" s="2"/>
      <c r="D38" s="384"/>
      <c r="E38" s="2"/>
      <c r="F38" s="384"/>
      <c r="G38" s="2"/>
      <c r="H38" s="384"/>
      <c r="I38" s="2"/>
      <c r="J38" s="2"/>
      <c r="K38" s="2"/>
      <c r="L38" s="2"/>
      <c r="M38" s="2"/>
      <c r="N38" s="2"/>
      <c r="O38" s="2"/>
      <c r="P38" s="2"/>
      <c r="Q38" s="2"/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18</v>
      </c>
      <c r="B43" s="2" t="str">
        <v>hesperetin, Flavanone</v>
      </c>
      <c r="C43" s="2">
        <v>0.55900000000000005</v>
      </c>
      <c r="D43" s="384">
        <v>136.5</v>
      </c>
      <c r="E43" s="2" t="str">
        <v>G</v>
      </c>
      <c r="F43" s="384">
        <v>169.3</v>
      </c>
      <c r="G43" s="2" t="str">
        <v>T</v>
      </c>
      <c r="H43" s="384">
        <v>160.1</v>
      </c>
      <c r="I43" s="2" t="str">
        <v>T</v>
      </c>
      <c r="J43" s="2">
        <v>1</v>
      </c>
      <c r="K43" s="2">
        <v>290</v>
      </c>
      <c r="L43" s="2">
        <v>0</v>
      </c>
      <c r="M43" s="2">
        <v>0</v>
      </c>
      <c r="N43" s="2">
        <v>3</v>
      </c>
      <c r="O43" s="2">
        <v>222</v>
      </c>
      <c r="P43" s="2">
        <v>247</v>
      </c>
      <c r="Q43" s="2">
        <v>342</v>
      </c>
      <c r="R43" s="1">
        <f>COUNTIF(A43:A48, "&lt;&gt;")</f>
        <v>3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20</v>
      </c>
      <c r="B44" s="2" t="str">
        <v>naringenin, Flavanone</v>
      </c>
      <c r="C44" s="2">
        <v>0.59099999999999997</v>
      </c>
      <c r="D44" s="384">
        <v>136.80000000000001</v>
      </c>
      <c r="E44" s="2" t="str">
        <v>G</v>
      </c>
      <c r="F44" s="384">
        <v>176.5</v>
      </c>
      <c r="G44" s="2" t="str">
        <v>T</v>
      </c>
      <c r="H44" s="384">
        <v>160.1</v>
      </c>
      <c r="I44" s="2" t="str">
        <v>T</v>
      </c>
      <c r="J44" s="2">
        <v>1</v>
      </c>
      <c r="K44" s="2">
        <v>292</v>
      </c>
      <c r="L44" s="2">
        <v>0</v>
      </c>
      <c r="M44" s="2">
        <v>0</v>
      </c>
      <c r="N44" s="2">
        <v>2</v>
      </c>
      <c r="O44" s="2">
        <v>223</v>
      </c>
      <c r="P44" s="2">
        <v>365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24</v>
      </c>
      <c r="B45" s="2" t="str">
        <v>pinobanksin, Flavanonol</v>
      </c>
      <c r="C45" s="2">
        <v>0.59799999999999998</v>
      </c>
      <c r="D45" s="384">
        <v>136.80000000000001</v>
      </c>
      <c r="E45" s="2" t="str">
        <v>G</v>
      </c>
      <c r="F45" s="384">
        <v>190.7</v>
      </c>
      <c r="G45" s="2" t="str">
        <v>CB</v>
      </c>
      <c r="H45" s="384">
        <v>174.1</v>
      </c>
      <c r="I45" s="2" t="str">
        <v>T</v>
      </c>
      <c r="J45" s="2">
        <v>1</v>
      </c>
      <c r="K45" s="2">
        <v>295</v>
      </c>
      <c r="L45" s="2">
        <v>0</v>
      </c>
      <c r="M45" s="2">
        <v>0</v>
      </c>
      <c r="N45" s="2">
        <v>3</v>
      </c>
      <c r="O45" s="2">
        <v>224</v>
      </c>
      <c r="P45" s="2">
        <v>251</v>
      </c>
      <c r="Q45" s="2">
        <v>365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/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18</v>
      </c>
      <c r="B51" s="2" t="str">
        <v>hesperetin, Flavanone</v>
      </c>
      <c r="C51" s="2">
        <v>0.55900000000000005</v>
      </c>
      <c r="D51" s="384">
        <v>136.5</v>
      </c>
      <c r="E51" s="2" t="str">
        <v>G</v>
      </c>
      <c r="F51" s="384">
        <v>169.3</v>
      </c>
      <c r="G51" s="2" t="str">
        <v>T</v>
      </c>
      <c r="H51" s="384">
        <v>160.1</v>
      </c>
      <c r="I51" s="2" t="str">
        <v>T</v>
      </c>
      <c r="J51" s="2">
        <v>1</v>
      </c>
      <c r="K51" s="384">
        <v>290</v>
      </c>
      <c r="L51" s="384">
        <v>0</v>
      </c>
      <c r="M51" s="384">
        <v>0</v>
      </c>
      <c r="N51" s="2">
        <v>3</v>
      </c>
      <c r="O51" s="384">
        <v>222</v>
      </c>
      <c r="P51" s="384">
        <v>247</v>
      </c>
      <c r="Q51" s="384">
        <v>342</v>
      </c>
      <c r="R51" s="1">
        <f>COUNTIF(A51:A70, "&lt;&gt;")</f>
        <v>17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20</v>
      </c>
      <c r="B52" s="2" t="str">
        <v>naringenin, Flavanone</v>
      </c>
      <c r="C52" s="2">
        <v>0.59099999999999997</v>
      </c>
      <c r="D52" s="384">
        <v>136.80000000000001</v>
      </c>
      <c r="E52" s="2" t="str">
        <v>G</v>
      </c>
      <c r="F52" s="384">
        <v>176.5</v>
      </c>
      <c r="G52" s="2" t="str">
        <v>T</v>
      </c>
      <c r="H52" s="384">
        <v>160.1</v>
      </c>
      <c r="I52" s="2" t="str">
        <v>T</v>
      </c>
      <c r="J52" s="2">
        <v>1</v>
      </c>
      <c r="K52" s="384">
        <v>292</v>
      </c>
      <c r="L52" s="384">
        <v>0</v>
      </c>
      <c r="M52" s="384">
        <v>0</v>
      </c>
      <c r="N52" s="2">
        <v>2</v>
      </c>
      <c r="O52" s="384">
        <v>223</v>
      </c>
      <c r="P52" s="384">
        <v>365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24</v>
      </c>
      <c r="B53" s="2" t="str">
        <v>pinobanksin, Flavanonol</v>
      </c>
      <c r="C53" s="2">
        <v>0.59799999999999998</v>
      </c>
      <c r="D53" s="384">
        <v>136.80000000000001</v>
      </c>
      <c r="E53" s="2" t="str">
        <v>G</v>
      </c>
      <c r="F53" s="384">
        <v>190.7</v>
      </c>
      <c r="G53" s="2" t="str">
        <v>CB</v>
      </c>
      <c r="H53" s="384">
        <v>174.1</v>
      </c>
      <c r="I53" s="2" t="str">
        <v>T</v>
      </c>
      <c r="J53" s="2">
        <v>1</v>
      </c>
      <c r="K53" s="384">
        <v>295</v>
      </c>
      <c r="L53" s="384">
        <v>0</v>
      </c>
      <c r="M53" s="384">
        <v>0</v>
      </c>
      <c r="N53" s="2">
        <v>3</v>
      </c>
      <c r="O53" s="384">
        <v>224</v>
      </c>
      <c r="P53" s="384">
        <v>251</v>
      </c>
      <c r="Q53" s="384">
        <v>365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33</v>
      </c>
      <c r="B54" s="2" t="str">
        <v>genistein, Isoflavone</v>
      </c>
      <c r="C54" s="2">
        <v>0.54900000000000004</v>
      </c>
      <c r="D54" s="384">
        <v>128.1</v>
      </c>
      <c r="E54" s="2" t="str">
        <v>G</v>
      </c>
      <c r="F54" s="384">
        <v>181.4</v>
      </c>
      <c r="G54" s="2" t="str">
        <v>CB</v>
      </c>
      <c r="H54" s="384">
        <v>136.1</v>
      </c>
      <c r="I54" s="2" t="str">
        <v>G</v>
      </c>
      <c r="J54" s="2">
        <v>1</v>
      </c>
      <c r="K54" s="384">
        <v>260</v>
      </c>
      <c r="L54" s="384">
        <v>0</v>
      </c>
      <c r="M54" s="384">
        <v>0</v>
      </c>
      <c r="N54" s="2">
        <v>2</v>
      </c>
      <c r="O54" s="384">
        <v>224</v>
      </c>
      <c r="P54" s="384">
        <v>365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40</v>
      </c>
      <c r="B55" s="2" t="str">
        <v>benzoic acid, HBAD</v>
      </c>
      <c r="C55" s="2">
        <v>0.56999999999999995</v>
      </c>
      <c r="D55" s="384">
        <v>136.4</v>
      </c>
      <c r="E55" s="2" t="str">
        <v>G</v>
      </c>
      <c r="F55" s="384">
        <v>184.5</v>
      </c>
      <c r="G55" s="2" t="str">
        <v>CB</v>
      </c>
      <c r="H55" s="384">
        <v>159.4</v>
      </c>
      <c r="I55" s="2" t="str">
        <v>T</v>
      </c>
      <c r="J55" s="2">
        <v>1</v>
      </c>
      <c r="K55" s="384">
        <v>276</v>
      </c>
      <c r="L55" s="384">
        <v>0</v>
      </c>
      <c r="M55" s="384">
        <v>0</v>
      </c>
      <c r="N55" s="2">
        <v>2</v>
      </c>
      <c r="O55" s="384">
        <v>221</v>
      </c>
      <c r="P55" s="384">
        <v>328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41</v>
      </c>
      <c r="B56" s="2" t="str">
        <v>Cuminic Acid, HBAD</v>
      </c>
      <c r="C56" s="2">
        <v>0.52500000000000002</v>
      </c>
      <c r="D56" s="384">
        <v>135.5</v>
      </c>
      <c r="E56" s="2" t="str">
        <v>G</v>
      </c>
      <c r="F56" s="384">
        <v>180</v>
      </c>
      <c r="G56" s="2" t="str">
        <v>CB</v>
      </c>
      <c r="H56" s="384">
        <v>185</v>
      </c>
      <c r="I56" s="2" t="str">
        <v>CB</v>
      </c>
      <c r="J56" s="2">
        <v>1</v>
      </c>
      <c r="K56" s="384">
        <v>243</v>
      </c>
      <c r="L56" s="384">
        <v>0</v>
      </c>
      <c r="M56" s="384">
        <v>0</v>
      </c>
      <c r="N56" s="2">
        <v>2</v>
      </c>
      <c r="O56" s="384">
        <v>221</v>
      </c>
      <c r="P56" s="384">
        <v>333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47</v>
      </c>
      <c r="B57" s="2" t="str">
        <v>methyl paraben, HBAD</v>
      </c>
      <c r="C57" s="2">
        <v>0.57299999999999995</v>
      </c>
      <c r="D57" s="384">
        <v>127.9</v>
      </c>
      <c r="E57" s="2" t="str">
        <v>G</v>
      </c>
      <c r="F57" s="384">
        <v>178.9</v>
      </c>
      <c r="G57" s="2" t="str">
        <v>T</v>
      </c>
      <c r="H57" s="384">
        <v>219.9</v>
      </c>
      <c r="I57" s="2" t="str">
        <v>B</v>
      </c>
      <c r="J57" s="2">
        <v>1</v>
      </c>
      <c r="K57" s="384">
        <v>257</v>
      </c>
      <c r="L57" s="384">
        <v>0</v>
      </c>
      <c r="M57" s="384">
        <v>0</v>
      </c>
      <c r="N57" s="2">
        <v>2</v>
      </c>
      <c r="O57" s="384">
        <v>224</v>
      </c>
      <c r="P57" s="384">
        <v>352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48</v>
      </c>
      <c r="B58" s="2" t="str">
        <v>methyl syringate, HBAD</v>
      </c>
      <c r="C58" s="2">
        <v>0.52400000000000002</v>
      </c>
      <c r="D58" s="384">
        <v>137.5</v>
      </c>
      <c r="E58" s="2" t="str">
        <v>G</v>
      </c>
      <c r="F58" s="384">
        <v>175.3</v>
      </c>
      <c r="G58" s="2" t="str">
        <v>T</v>
      </c>
      <c r="H58" s="384">
        <v>202.8</v>
      </c>
      <c r="I58" s="2" t="str">
        <v>CB</v>
      </c>
      <c r="J58" s="2">
        <v>1</v>
      </c>
      <c r="K58" s="384">
        <v>277</v>
      </c>
      <c r="L58" s="384">
        <v>0</v>
      </c>
      <c r="M58" s="384">
        <v>0</v>
      </c>
      <c r="N58" s="2">
        <v>2</v>
      </c>
      <c r="O58" s="384">
        <v>237</v>
      </c>
      <c r="P58" s="384">
        <v>312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49</v>
      </c>
      <c r="B59" s="2" t="str">
        <v>Methyl-3,4,5-trimethoxybenzoate, HBAD</v>
      </c>
      <c r="C59" s="2">
        <v>0.58899999999999997</v>
      </c>
      <c r="D59" s="384">
        <v>141.1</v>
      </c>
      <c r="E59" s="2" t="str">
        <v>G</v>
      </c>
      <c r="F59" s="384">
        <v>185.5</v>
      </c>
      <c r="G59" s="2" t="str">
        <v>CB</v>
      </c>
      <c r="H59" s="384">
        <v>120</v>
      </c>
      <c r="I59" s="2" t="str">
        <v>G</v>
      </c>
      <c r="J59" s="2">
        <v>1</v>
      </c>
      <c r="K59" s="384">
        <v>265</v>
      </c>
      <c r="L59" s="384">
        <v>0</v>
      </c>
      <c r="M59" s="384">
        <v>0</v>
      </c>
      <c r="N59" s="2">
        <v>2</v>
      </c>
      <c r="O59" s="384">
        <v>230</v>
      </c>
      <c r="P59" s="384">
        <v>311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384">
        <v>257</v>
      </c>
      <c r="L60" s="384">
        <v>0</v>
      </c>
      <c r="M60" s="384">
        <v>0</v>
      </c>
      <c r="N60" s="2">
        <v>2</v>
      </c>
      <c r="O60" s="384">
        <v>225</v>
      </c>
      <c r="P60" s="384">
        <v>344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57</v>
      </c>
      <c r="B61" s="2" t="str">
        <v>salicylic acid, HBAD</v>
      </c>
      <c r="C61" s="2">
        <v>0.58199999999999996</v>
      </c>
      <c r="D61" s="384">
        <v>139.80000000000001</v>
      </c>
      <c r="E61" s="2" t="str">
        <v>G</v>
      </c>
      <c r="F61" s="384">
        <v>210.5</v>
      </c>
      <c r="G61" s="2" t="str">
        <v>B</v>
      </c>
      <c r="H61" s="384">
        <v>180.9</v>
      </c>
      <c r="I61" s="2" t="str">
        <v>CB</v>
      </c>
      <c r="J61" s="2">
        <v>1</v>
      </c>
      <c r="K61" s="384">
        <v>301</v>
      </c>
      <c r="L61" s="384">
        <v>0</v>
      </c>
      <c r="M61" s="384">
        <v>0</v>
      </c>
      <c r="N61" s="2">
        <v>2</v>
      </c>
      <c r="O61" s="384">
        <v>223</v>
      </c>
      <c r="P61" s="384">
        <v>304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384">
        <v>307</v>
      </c>
      <c r="L63" s="384">
        <v>0</v>
      </c>
      <c r="M63" s="384">
        <v>0</v>
      </c>
      <c r="N63" s="2">
        <v>2</v>
      </c>
      <c r="O63" s="384">
        <v>223</v>
      </c>
      <c r="P63" s="384">
        <v>354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384">
        <v>307</v>
      </c>
      <c r="L64" s="384">
        <v>0</v>
      </c>
      <c r="M64" s="384">
        <v>0</v>
      </c>
      <c r="N64" s="2">
        <v>2</v>
      </c>
      <c r="O64" s="384">
        <v>222</v>
      </c>
      <c r="P64" s="384">
        <v>0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76</v>
      </c>
      <c r="B65" s="2" t="str">
        <v>trans-p-coumaric acid methyl ester, HCAD</v>
      </c>
      <c r="C65" s="2">
        <v>0.58399999999999996</v>
      </c>
      <c r="D65" s="384">
        <v>136.4</v>
      </c>
      <c r="E65" s="2" t="str">
        <v>G</v>
      </c>
      <c r="F65" s="384">
        <v>193.3</v>
      </c>
      <c r="G65" s="2" t="str">
        <v>CB</v>
      </c>
      <c r="H65" s="384">
        <v>202.4</v>
      </c>
      <c r="I65" s="2" t="str">
        <v>CB</v>
      </c>
      <c r="J65" s="2">
        <v>1</v>
      </c>
      <c r="K65" s="384">
        <v>309</v>
      </c>
      <c r="L65" s="384">
        <v>0</v>
      </c>
      <c r="M65" s="384">
        <v>0</v>
      </c>
      <c r="N65" s="2">
        <v>3</v>
      </c>
      <c r="O65" s="384">
        <v>222</v>
      </c>
      <c r="P65" s="384">
        <v>246</v>
      </c>
      <c r="Q65" s="384">
        <v>361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384">
        <v>276</v>
      </c>
      <c r="L66" s="384">
        <v>0</v>
      </c>
      <c r="M66" s="384">
        <v>0</v>
      </c>
      <c r="N66" s="2">
        <v>3</v>
      </c>
      <c r="O66" s="384">
        <v>222</v>
      </c>
      <c r="P66" s="384">
        <v>251</v>
      </c>
      <c r="Q66" s="384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90</v>
      </c>
      <c r="B67" s="2" t="str">
        <v>4-methylpyrocatechol, APh</v>
      </c>
      <c r="C67" s="2">
        <v>0.54600000000000004</v>
      </c>
      <c r="D67" s="384">
        <v>136.6</v>
      </c>
      <c r="E67" s="2" t="str">
        <v>G</v>
      </c>
      <c r="F67" s="384">
        <v>180</v>
      </c>
      <c r="G67" s="2" t="str">
        <v>CB</v>
      </c>
      <c r="H67" s="384">
        <v>160.9</v>
      </c>
      <c r="I67" s="2" t="str">
        <v>T</v>
      </c>
      <c r="J67" s="2">
        <v>1</v>
      </c>
      <c r="K67" s="384">
        <v>283</v>
      </c>
      <c r="L67" s="384">
        <v>0</v>
      </c>
      <c r="M67" s="384">
        <v>0</v>
      </c>
      <c r="N67" s="2">
        <v>2</v>
      </c>
      <c r="O67" s="384">
        <v>223</v>
      </c>
      <c r="P67" s="384">
        <v>341</v>
      </c>
      <c r="Q67" s="384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4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72" s="2" t="str">
        <v>apigenin, Flavone</v>
      </c>
      <c r="C72" s="2">
        <v>0.50700000000000001</v>
      </c>
      <c r="D72" s="384">
        <v>134</v>
      </c>
      <c r="E72" s="2" t="str">
        <v>G</v>
      </c>
      <c r="F72" s="384">
        <v>199.1</v>
      </c>
      <c r="G72" s="2" t="str">
        <v>CB</v>
      </c>
      <c r="H72" s="384">
        <v>108.7</v>
      </c>
      <c r="I72" s="2" t="str">
        <v>YG</v>
      </c>
      <c r="J72" s="2">
        <v>2</v>
      </c>
      <c r="K72" s="2">
        <v>271</v>
      </c>
      <c r="L72" s="2">
        <v>336</v>
      </c>
      <c r="M72" s="2">
        <v>0</v>
      </c>
      <c r="N72" s="2">
        <v>2</v>
      </c>
      <c r="O72" s="2">
        <v>224</v>
      </c>
      <c r="P72" s="2">
        <v>341</v>
      </c>
      <c r="Q72" s="2">
        <v>0</v>
      </c>
      <c r="R72" s="1">
        <f>COUNTIF(A72:A101, "&lt;&gt;")</f>
        <v>23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12</v>
      </c>
      <c r="B73" s="2" t="str">
        <v>isorhamnetin, Flavonol</v>
      </c>
      <c r="C73" s="2">
        <v>0.53600000000000003</v>
      </c>
      <c r="D73" s="384">
        <v>136.1</v>
      </c>
      <c r="E73" s="2" t="str">
        <v>G</v>
      </c>
      <c r="F73" s="384">
        <v>180</v>
      </c>
      <c r="G73" s="2" t="str">
        <v>CB</v>
      </c>
      <c r="H73" s="384">
        <v>167</v>
      </c>
      <c r="I73" s="2" t="str">
        <v>T</v>
      </c>
      <c r="J73" s="2">
        <v>2</v>
      </c>
      <c r="K73" s="2">
        <v>261</v>
      </c>
      <c r="L73" s="2">
        <v>364</v>
      </c>
      <c r="M73" s="2">
        <v>0</v>
      </c>
      <c r="N73" s="2">
        <v>2</v>
      </c>
      <c r="O73" s="2">
        <v>224</v>
      </c>
      <c r="P73" s="2">
        <v>340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14</v>
      </c>
      <c r="B74" s="2" t="str">
        <v>kaempferol, Flavonol</v>
      </c>
      <c r="C74" s="2">
        <v>0.54700000000000004</v>
      </c>
      <c r="D74" s="384">
        <v>130.9</v>
      </c>
      <c r="E74" s="2" t="str">
        <v>G</v>
      </c>
      <c r="F74" s="384">
        <v>150</v>
      </c>
      <c r="G74" s="2" t="str">
        <v>T</v>
      </c>
      <c r="H74" s="384">
        <v>150</v>
      </c>
      <c r="I74" s="2" t="str">
        <v>T</v>
      </c>
      <c r="J74" s="2">
        <v>2</v>
      </c>
      <c r="K74" s="2">
        <v>269</v>
      </c>
      <c r="L74" s="2">
        <v>371</v>
      </c>
      <c r="M74" s="2">
        <v>0</v>
      </c>
      <c r="N74" s="2">
        <v>2</v>
      </c>
      <c r="O74" s="2">
        <v>223</v>
      </c>
      <c r="P74" s="2">
        <v>361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18</v>
      </c>
      <c r="B75" s="2" t="str">
        <v>hesperetin, Flavanone</v>
      </c>
      <c r="C75" s="2">
        <v>0.55900000000000005</v>
      </c>
      <c r="D75" s="384">
        <v>136.5</v>
      </c>
      <c r="E75" s="2" t="str">
        <v>G</v>
      </c>
      <c r="F75" s="384">
        <v>169.3</v>
      </c>
      <c r="G75" s="2" t="str">
        <v>T</v>
      </c>
      <c r="H75" s="384">
        <v>160.1</v>
      </c>
      <c r="I75" s="2" t="str">
        <v>T</v>
      </c>
      <c r="J75" s="2">
        <v>1</v>
      </c>
      <c r="K75" s="2">
        <v>290</v>
      </c>
      <c r="L75" s="2">
        <v>0</v>
      </c>
      <c r="M75" s="2">
        <v>0</v>
      </c>
      <c r="N75" s="2">
        <v>3</v>
      </c>
      <c r="O75" s="2">
        <v>222</v>
      </c>
      <c r="P75" s="2">
        <v>247</v>
      </c>
      <c r="Q75" s="2">
        <v>342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20</v>
      </c>
      <c r="B76" s="2" t="str">
        <v>naringenin, Flavanone</v>
      </c>
      <c r="C76" s="2">
        <v>0.59099999999999997</v>
      </c>
      <c r="D76" s="384">
        <v>136.80000000000001</v>
      </c>
      <c r="E76" s="2" t="str">
        <v>G</v>
      </c>
      <c r="F76" s="384">
        <v>176.5</v>
      </c>
      <c r="G76" s="2" t="str">
        <v>T</v>
      </c>
      <c r="H76" s="384">
        <v>160.1</v>
      </c>
      <c r="I76" s="2" t="str">
        <v>T</v>
      </c>
      <c r="J76" s="2">
        <v>1</v>
      </c>
      <c r="K76" s="2">
        <v>292</v>
      </c>
      <c r="L76" s="2">
        <v>0</v>
      </c>
      <c r="M76" s="2">
        <v>0</v>
      </c>
      <c r="N76" s="2">
        <v>2</v>
      </c>
      <c r="O76" s="2">
        <v>223</v>
      </c>
      <c r="P76" s="2">
        <v>365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24</v>
      </c>
      <c r="B77" s="2" t="str">
        <v>pinobanksin, Flavanonol</v>
      </c>
      <c r="C77" s="2">
        <v>0.59799999999999998</v>
      </c>
      <c r="D77" s="384">
        <v>136.80000000000001</v>
      </c>
      <c r="E77" s="2" t="str">
        <v>G</v>
      </c>
      <c r="F77" s="384">
        <v>190.7</v>
      </c>
      <c r="G77" s="2" t="str">
        <v>CB</v>
      </c>
      <c r="H77" s="384">
        <v>174.1</v>
      </c>
      <c r="I77" s="2" t="str">
        <v>T</v>
      </c>
      <c r="J77" s="2">
        <v>1</v>
      </c>
      <c r="K77" s="2">
        <v>295</v>
      </c>
      <c r="L77" s="2">
        <v>0</v>
      </c>
      <c r="M77" s="2">
        <v>0</v>
      </c>
      <c r="N77" s="2">
        <v>3</v>
      </c>
      <c r="O77" s="2">
        <v>224</v>
      </c>
      <c r="P77" s="2">
        <v>251</v>
      </c>
      <c r="Q77" s="2">
        <v>365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32</v>
      </c>
      <c r="B78" s="2" t="str">
        <v>formononetin, Isoflavone</v>
      </c>
      <c r="C78" s="2">
        <v>0.51700000000000002</v>
      </c>
      <c r="D78" s="384">
        <v>147.4</v>
      </c>
      <c r="E78" s="2" t="str">
        <v>G</v>
      </c>
      <c r="F78" s="384">
        <v>195.3</v>
      </c>
      <c r="G78" s="2" t="str">
        <v>CB</v>
      </c>
      <c r="H78" s="384">
        <v>194.4</v>
      </c>
      <c r="I78" s="2" t="str">
        <v>CB</v>
      </c>
      <c r="J78" s="2">
        <v>2</v>
      </c>
      <c r="K78" s="2">
        <v>250</v>
      </c>
      <c r="L78" s="2">
        <v>306</v>
      </c>
      <c r="M78" s="2">
        <v>0</v>
      </c>
      <c r="N78" s="2">
        <v>2</v>
      </c>
      <c r="O78" s="2">
        <v>223</v>
      </c>
      <c r="P78" s="2">
        <v>313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33</v>
      </c>
      <c r="B79" s="2" t="str">
        <v>genistein, Isoflavone</v>
      </c>
      <c r="C79" s="2">
        <v>0.54900000000000004</v>
      </c>
      <c r="D79" s="384">
        <v>128.1</v>
      </c>
      <c r="E79" s="2" t="str">
        <v>G</v>
      </c>
      <c r="F79" s="384">
        <v>181.4</v>
      </c>
      <c r="G79" s="2" t="str">
        <v>CB</v>
      </c>
      <c r="H79" s="384">
        <v>136.1</v>
      </c>
      <c r="I79" s="2" t="str">
        <v>G</v>
      </c>
      <c r="J79" s="2">
        <v>1</v>
      </c>
      <c r="K79" s="2">
        <v>260</v>
      </c>
      <c r="L79" s="2">
        <v>0</v>
      </c>
      <c r="M79" s="2">
        <v>0</v>
      </c>
      <c r="N79" s="2">
        <v>2</v>
      </c>
      <c r="O79" s="2">
        <v>224</v>
      </c>
      <c r="P79" s="2">
        <v>365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40</v>
      </c>
      <c r="B80" s="2" t="str">
        <v>benzoic acid, HBAD</v>
      </c>
      <c r="C80" s="2">
        <v>0.56999999999999995</v>
      </c>
      <c r="D80" s="384">
        <v>136.4</v>
      </c>
      <c r="E80" s="2" t="str">
        <v>G</v>
      </c>
      <c r="F80" s="384">
        <v>184.5</v>
      </c>
      <c r="G80" s="2" t="str">
        <v>CB</v>
      </c>
      <c r="H80" s="384">
        <v>159.4</v>
      </c>
      <c r="I80" s="2" t="str">
        <v>T</v>
      </c>
      <c r="J80" s="2">
        <v>1</v>
      </c>
      <c r="K80" s="2">
        <v>276</v>
      </c>
      <c r="L80" s="2">
        <v>0</v>
      </c>
      <c r="M80" s="2">
        <v>0</v>
      </c>
      <c r="N80" s="2">
        <v>2</v>
      </c>
      <c r="O80" s="2">
        <v>221</v>
      </c>
      <c r="P80" s="2">
        <v>328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41</v>
      </c>
      <c r="B81" s="2" t="str">
        <v>Cuminic Acid, HBAD</v>
      </c>
      <c r="C81" s="2">
        <v>0.52500000000000002</v>
      </c>
      <c r="D81" s="384">
        <v>135.5</v>
      </c>
      <c r="E81" s="2" t="str">
        <v>G</v>
      </c>
      <c r="F81" s="384">
        <v>180</v>
      </c>
      <c r="G81" s="2" t="str">
        <v>CB</v>
      </c>
      <c r="H81" s="384">
        <v>185</v>
      </c>
      <c r="I81" s="2" t="str">
        <v>CB</v>
      </c>
      <c r="J81" s="2">
        <v>1</v>
      </c>
      <c r="K81" s="2">
        <v>243</v>
      </c>
      <c r="L81" s="2">
        <v>0</v>
      </c>
      <c r="M81" s="2">
        <v>0</v>
      </c>
      <c r="N81" s="2">
        <v>2</v>
      </c>
      <c r="O81" s="2">
        <v>221</v>
      </c>
      <c r="P81" s="2">
        <v>333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47</v>
      </c>
      <c r="B82" s="2" t="str">
        <v>methyl paraben, HBAD</v>
      </c>
      <c r="C82" s="2">
        <v>0.57299999999999995</v>
      </c>
      <c r="D82" s="384">
        <v>127.9</v>
      </c>
      <c r="E82" s="2" t="str">
        <v>G</v>
      </c>
      <c r="F82" s="384">
        <v>178.9</v>
      </c>
      <c r="G82" s="2" t="str">
        <v>T</v>
      </c>
      <c r="H82" s="384">
        <v>219.9</v>
      </c>
      <c r="I82" s="2" t="str">
        <v>B</v>
      </c>
      <c r="J82" s="2">
        <v>1</v>
      </c>
      <c r="K82" s="2">
        <v>257</v>
      </c>
      <c r="L82" s="2">
        <v>0</v>
      </c>
      <c r="M82" s="2">
        <v>0</v>
      </c>
      <c r="N82" s="2">
        <v>2</v>
      </c>
      <c r="O82" s="2">
        <v>224</v>
      </c>
      <c r="P82" s="2">
        <v>352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48</v>
      </c>
      <c r="B83" s="2" t="str">
        <v>methyl syringate, HBAD</v>
      </c>
      <c r="C83" s="2">
        <v>0.52400000000000002</v>
      </c>
      <c r="D83" s="384">
        <v>137.5</v>
      </c>
      <c r="E83" s="2" t="str">
        <v>G</v>
      </c>
      <c r="F83" s="384">
        <v>175.3</v>
      </c>
      <c r="G83" s="2" t="str">
        <v>T</v>
      </c>
      <c r="H83" s="384">
        <v>202.8</v>
      </c>
      <c r="I83" s="2" t="str">
        <v>CB</v>
      </c>
      <c r="J83" s="2">
        <v>1</v>
      </c>
      <c r="K83" s="2">
        <v>277</v>
      </c>
      <c r="L83" s="2">
        <v>0</v>
      </c>
      <c r="M83" s="2">
        <v>0</v>
      </c>
      <c r="N83" s="2">
        <v>2</v>
      </c>
      <c r="O83" s="2">
        <v>237</v>
      </c>
      <c r="P83" s="2">
        <v>312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49</v>
      </c>
      <c r="B84" s="2" t="str">
        <v>Methyl-3,4,5-trimethoxybenzoate, HBAD</v>
      </c>
      <c r="C84" s="2">
        <v>0.58899999999999997</v>
      </c>
      <c r="D84" s="384">
        <v>141.1</v>
      </c>
      <c r="E84" s="2" t="str">
        <v>G</v>
      </c>
      <c r="F84" s="384">
        <v>185.5</v>
      </c>
      <c r="G84" s="2" t="str">
        <v>CB</v>
      </c>
      <c r="H84" s="384">
        <v>120</v>
      </c>
      <c r="I84" s="2" t="str">
        <v>G</v>
      </c>
      <c r="J84" s="2">
        <v>1</v>
      </c>
      <c r="K84" s="2">
        <v>265</v>
      </c>
      <c r="L84" s="2">
        <v>0</v>
      </c>
      <c r="M84" s="2">
        <v>0</v>
      </c>
      <c r="N84" s="2">
        <v>2</v>
      </c>
      <c r="O84" s="2">
        <v>230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54</v>
      </c>
      <c r="B85" s="2" t="str">
        <v>p-hydroxybenzoic acid, HBAD</v>
      </c>
      <c r="C85" s="2">
        <v>0.51300000000000001</v>
      </c>
      <c r="D85" s="384">
        <v>129.6</v>
      </c>
      <c r="E85" s="2" t="str">
        <v>G</v>
      </c>
      <c r="F85" s="384">
        <v>183.8</v>
      </c>
      <c r="G85" s="2" t="str">
        <v>CB</v>
      </c>
      <c r="H85" s="384">
        <v>180</v>
      </c>
      <c r="I85" s="2" t="str">
        <v>CB</v>
      </c>
      <c r="J85" s="2">
        <v>1</v>
      </c>
      <c r="K85" s="2">
        <v>257</v>
      </c>
      <c r="L85" s="2">
        <v>0</v>
      </c>
      <c r="M85" s="2">
        <v>0</v>
      </c>
      <c r="N85" s="2">
        <v>2</v>
      </c>
      <c r="O85" s="2">
        <v>225</v>
      </c>
      <c r="P85" s="2">
        <v>344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57</v>
      </c>
      <c r="B86" s="2" t="str">
        <v>salicylic acid, HBAD</v>
      </c>
      <c r="C86" s="2">
        <v>0.58199999999999996</v>
      </c>
      <c r="D86" s="384">
        <v>139.80000000000001</v>
      </c>
      <c r="E86" s="2" t="str">
        <v>G</v>
      </c>
      <c r="F86" s="384">
        <v>210.5</v>
      </c>
      <c r="G86" s="2" t="str">
        <v>B</v>
      </c>
      <c r="H86" s="384">
        <v>180.9</v>
      </c>
      <c r="I86" s="2" t="str">
        <v>CB</v>
      </c>
      <c r="J86" s="2">
        <v>1</v>
      </c>
      <c r="K86" s="2">
        <v>301</v>
      </c>
      <c r="L86" s="2">
        <v>0</v>
      </c>
      <c r="M86" s="2">
        <v>0</v>
      </c>
      <c r="N86" s="2">
        <v>2</v>
      </c>
      <c r="O86" s="2">
        <v>223</v>
      </c>
      <c r="P86" s="2">
        <v>304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65</v>
      </c>
      <c r="B87" s="2" t="str">
        <v>ferulic acid, HCAD</v>
      </c>
      <c r="C87" s="2">
        <v>0.50800000000000001</v>
      </c>
      <c r="D87" s="384">
        <v>139.4</v>
      </c>
      <c r="E87" s="2" t="str">
        <v>G</v>
      </c>
      <c r="F87" s="384">
        <v>209.2</v>
      </c>
      <c r="G87" s="2" t="str">
        <v>CB</v>
      </c>
      <c r="H87" s="384">
        <v>205.5</v>
      </c>
      <c r="I87" s="2" t="str">
        <v>CB</v>
      </c>
      <c r="J87" s="2">
        <v>1</v>
      </c>
      <c r="K87" s="2">
        <v>319</v>
      </c>
      <c r="L87" s="2">
        <v>0</v>
      </c>
      <c r="M87" s="2">
        <v>0</v>
      </c>
      <c r="N87" s="2">
        <v>2</v>
      </c>
      <c r="O87" s="2">
        <v>224</v>
      </c>
      <c r="P87" s="2">
        <v>346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70</v>
      </c>
      <c r="B88" s="2" t="str">
        <v>o-coumaric acid, HCAD</v>
      </c>
      <c r="C88" s="2">
        <v>0.51900000000000002</v>
      </c>
      <c r="D88" s="384">
        <v>146.1</v>
      </c>
      <c r="E88" s="2" t="str">
        <v>G</v>
      </c>
      <c r="F88" s="384">
        <v>205.2</v>
      </c>
      <c r="G88" s="2" t="str">
        <v>CB</v>
      </c>
      <c r="H88" s="384">
        <v>203.9</v>
      </c>
      <c r="I88" s="2" t="str">
        <v>CB</v>
      </c>
      <c r="J88" s="2">
        <v>2</v>
      </c>
      <c r="K88" s="2">
        <v>279</v>
      </c>
      <c r="L88" s="2">
        <v>321</v>
      </c>
      <c r="M88" s="2">
        <v>0</v>
      </c>
      <c r="N88" s="2">
        <v>2</v>
      </c>
      <c r="O88" s="2">
        <v>224</v>
      </c>
      <c r="P88" s="2">
        <v>341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71</v>
      </c>
      <c r="B89" s="2" t="str">
        <v>p-coumaric acid, HCAD</v>
      </c>
      <c r="C89" s="2">
        <v>0.51</v>
      </c>
      <c r="D89" s="384">
        <v>135.69999999999999</v>
      </c>
      <c r="E89" s="2" t="str">
        <v>G</v>
      </c>
      <c r="F89" s="384">
        <v>198.8</v>
      </c>
      <c r="G89" s="2" t="str">
        <v>CB</v>
      </c>
      <c r="H89" s="384">
        <v>205.3</v>
      </c>
      <c r="I89" s="2" t="str">
        <v>CB</v>
      </c>
      <c r="J89" s="2">
        <v>1</v>
      </c>
      <c r="K89" s="2">
        <v>307</v>
      </c>
      <c r="L89" s="2">
        <v>0</v>
      </c>
      <c r="M89" s="2">
        <v>0</v>
      </c>
      <c r="N89" s="2">
        <v>2</v>
      </c>
      <c r="O89" s="2">
        <v>223</v>
      </c>
      <c r="P89" s="2">
        <v>354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72</v>
      </c>
      <c r="B90" s="2" t="str">
        <v>p-MCA, HCAD</v>
      </c>
      <c r="C90" s="2">
        <v>0.55600000000000005</v>
      </c>
      <c r="D90" s="384">
        <v>137.4</v>
      </c>
      <c r="E90" s="2" t="str">
        <v>G</v>
      </c>
      <c r="F90" s="384">
        <v>190.9</v>
      </c>
      <c r="G90" s="2" t="str">
        <v>CB</v>
      </c>
      <c r="H90" s="384">
        <v>130.9</v>
      </c>
      <c r="I90" s="2" t="str">
        <v>G</v>
      </c>
      <c r="J90" s="2">
        <v>1</v>
      </c>
      <c r="K90" s="2">
        <v>307</v>
      </c>
      <c r="L90" s="2">
        <v>0</v>
      </c>
      <c r="M90" s="2">
        <v>0</v>
      </c>
      <c r="N90" s="2">
        <v>2</v>
      </c>
      <c r="O90" s="2">
        <v>222</v>
      </c>
      <c r="P90" s="2">
        <v>0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76</v>
      </c>
      <c r="B91" s="2" t="str">
        <v>trans-p-coumaric acid methyl ester, HCAD</v>
      </c>
      <c r="C91" s="2">
        <v>0.58399999999999996</v>
      </c>
      <c r="D91" s="384">
        <v>136.4</v>
      </c>
      <c r="E91" s="2" t="str">
        <v>G</v>
      </c>
      <c r="F91" s="384">
        <v>193.3</v>
      </c>
      <c r="G91" s="2" t="str">
        <v>CB</v>
      </c>
      <c r="H91" s="384">
        <v>202.4</v>
      </c>
      <c r="I91" s="2" t="str">
        <v>CB</v>
      </c>
      <c r="J91" s="2">
        <v>1</v>
      </c>
      <c r="K91" s="2">
        <v>309</v>
      </c>
      <c r="L91" s="2">
        <v>0</v>
      </c>
      <c r="M91" s="2">
        <v>0</v>
      </c>
      <c r="N91" s="2">
        <v>3</v>
      </c>
      <c r="O91" s="2">
        <v>222</v>
      </c>
      <c r="P91" s="2">
        <v>246</v>
      </c>
      <c r="Q91" s="2">
        <v>361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85</v>
      </c>
      <c r="B92" s="2" t="str">
        <v>p-methoxyphenyllactic acid, HPLAD</v>
      </c>
      <c r="C92" s="2">
        <v>0.53600000000000003</v>
      </c>
      <c r="D92" s="384">
        <v>138</v>
      </c>
      <c r="E92" s="2" t="str">
        <v>G</v>
      </c>
      <c r="F92" s="384">
        <v>178.7</v>
      </c>
      <c r="G92" s="2" t="str">
        <v>T</v>
      </c>
      <c r="H92" s="384">
        <v>192.2</v>
      </c>
      <c r="I92" s="2" t="str">
        <v>CB</v>
      </c>
      <c r="J92" s="2">
        <v>1</v>
      </c>
      <c r="K92" s="2">
        <v>276</v>
      </c>
      <c r="L92" s="2">
        <v>0</v>
      </c>
      <c r="M92" s="2">
        <v>0</v>
      </c>
      <c r="N92" s="2">
        <v>3</v>
      </c>
      <c r="O92" s="2">
        <v>222</v>
      </c>
      <c r="P92" s="2">
        <v>251</v>
      </c>
      <c r="Q92" s="2">
        <v>336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90</v>
      </c>
      <c r="B93" s="2" t="str">
        <v>4-methylpyrocatechol, APh</v>
      </c>
      <c r="C93" s="2">
        <v>0.54600000000000004</v>
      </c>
      <c r="D93" s="384">
        <v>136.6</v>
      </c>
      <c r="E93" s="2" t="str">
        <v>G</v>
      </c>
      <c r="F93" s="384">
        <v>180</v>
      </c>
      <c r="G93" s="2" t="str">
        <v>CB</v>
      </c>
      <c r="H93" s="384">
        <v>160.9</v>
      </c>
      <c r="I93" s="2" t="str">
        <v>T</v>
      </c>
      <c r="J93" s="2">
        <v>1</v>
      </c>
      <c r="K93" s="2">
        <v>283</v>
      </c>
      <c r="L93" s="2">
        <v>0</v>
      </c>
      <c r="M93" s="2">
        <v>0</v>
      </c>
      <c r="N93" s="2">
        <v>2</v>
      </c>
      <c r="O93" s="2">
        <v>223</v>
      </c>
      <c r="P93" s="2">
        <v>341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99</v>
      </c>
      <c r="B94" s="2" t="str">
        <v>Vanillin, HBzd</v>
      </c>
      <c r="C94" s="2">
        <v>0.54800000000000004</v>
      </c>
      <c r="D94" s="384">
        <v>136.19999999999999</v>
      </c>
      <c r="E94" s="2" t="str">
        <v>G</v>
      </c>
      <c r="F94" s="384">
        <v>221.6</v>
      </c>
      <c r="G94" s="2" t="str">
        <v>B</v>
      </c>
      <c r="H94" s="384">
        <v>223.7</v>
      </c>
      <c r="I94" s="2" t="str">
        <v>B</v>
      </c>
      <c r="J94" s="2">
        <v>2</v>
      </c>
      <c r="K94" s="2">
        <v>284</v>
      </c>
      <c r="L94" s="2">
        <v>312</v>
      </c>
      <c r="M94" s="2">
        <v>0</v>
      </c>
      <c r="N94" s="2">
        <v>3</v>
      </c>
      <c r="O94" s="2">
        <v>221</v>
      </c>
      <c r="P94" s="2">
        <v>248</v>
      </c>
      <c r="Q94" s="2">
        <v>341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5">_xlfn._xlws.SORT(_xlfn._xlws.FILTER(KNP[], (KNP[Rf (MPB)]&lt;=$C$5)*(KNP[Rf (MPB)]&gt;=$C$4)*(KNP[H° DEV 254 nm]&lt;=$D$5)*(KNP[H° DEV 254 nm]&gt;=$D$4)*(KNP[H° DEV 366 nm]&lt;=$F$5)*(KNP[H° DEV 366 nm]&gt;=$F$4),"No Result"))</f>
        <v>3</v>
      </c>
      <c r="B104" s="2" t="str">
        <v>acacetin, Flavone</v>
      </c>
      <c r="C104" s="2">
        <v>0.56399999999999995</v>
      </c>
      <c r="D104" s="384">
        <v>134.6</v>
      </c>
      <c r="E104" s="2" t="str">
        <v>G</v>
      </c>
      <c r="F104" s="384">
        <v>180</v>
      </c>
      <c r="G104" s="2" t="str">
        <v>CB</v>
      </c>
      <c r="H104" s="384">
        <v>77.599999999999994</v>
      </c>
      <c r="I104" s="2" t="str">
        <v>Y</v>
      </c>
      <c r="J104" s="2">
        <v>2</v>
      </c>
      <c r="K104" s="2">
        <v>270</v>
      </c>
      <c r="L104" s="2">
        <v>329</v>
      </c>
      <c r="M104" s="2">
        <v>0</v>
      </c>
      <c r="N104" s="2">
        <v>2</v>
      </c>
      <c r="O104" s="2">
        <v>224</v>
      </c>
      <c r="P104" s="2">
        <v>357</v>
      </c>
      <c r="Q104" s="2">
        <v>0</v>
      </c>
      <c r="R104" s="1">
        <f>COUNTIF(A104:A145, "&lt;&gt;")</f>
        <v>32</v>
      </c>
      <c r="S104" s="2" t="s">
        <v>151</v>
      </c>
    </row>
    <row r="105" spans="1:64" x14ac:dyDescent="0.2">
      <c r="A105" s="2">
        <v>4</v>
      </c>
      <c r="B105" s="2" t="str">
        <v>apigenin, Flavone</v>
      </c>
      <c r="C105" s="2">
        <v>0.50700000000000001</v>
      </c>
      <c r="D105" s="384">
        <v>134</v>
      </c>
      <c r="E105" s="2" t="str">
        <v>G</v>
      </c>
      <c r="F105" s="384">
        <v>199.1</v>
      </c>
      <c r="G105" s="2" t="str">
        <v>CB</v>
      </c>
      <c r="H105" s="384">
        <v>108.7</v>
      </c>
      <c r="I105" s="2" t="str">
        <v>YG</v>
      </c>
      <c r="J105" s="2">
        <v>2</v>
      </c>
      <c r="K105" s="2">
        <v>271</v>
      </c>
      <c r="L105" s="2">
        <v>336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</row>
    <row r="106" spans="1:64" x14ac:dyDescent="0.2">
      <c r="A106" s="2">
        <v>6</v>
      </c>
      <c r="B106" s="2" t="str">
        <v>chrysin, Flavone</v>
      </c>
      <c r="C106" s="2">
        <v>0.60199999999999998</v>
      </c>
      <c r="D106" s="384">
        <v>132.19999999999999</v>
      </c>
      <c r="E106" s="2" t="str">
        <v>G</v>
      </c>
      <c r="F106" s="384">
        <v>185.5</v>
      </c>
      <c r="G106" s="2" t="str">
        <v>CB</v>
      </c>
      <c r="H106" s="384">
        <v>61.5</v>
      </c>
      <c r="I106" s="2" t="str">
        <v>Y</v>
      </c>
      <c r="J106" s="2">
        <v>2</v>
      </c>
      <c r="K106" s="2">
        <v>270</v>
      </c>
      <c r="L106" s="2">
        <v>317</v>
      </c>
      <c r="M106" s="2">
        <v>0</v>
      </c>
      <c r="N106" s="2">
        <v>2</v>
      </c>
      <c r="O106" s="2">
        <v>224</v>
      </c>
      <c r="P106" s="2">
        <v>358</v>
      </c>
      <c r="Q106" s="2">
        <v>0</v>
      </c>
    </row>
    <row r="107" spans="1:64" x14ac:dyDescent="0.2">
      <c r="A107" s="2">
        <v>12</v>
      </c>
      <c r="B107" s="2" t="str">
        <v>isorhamnetin, Flavonol</v>
      </c>
      <c r="C107" s="2">
        <v>0.53600000000000003</v>
      </c>
      <c r="D107" s="384">
        <v>136.1</v>
      </c>
      <c r="E107" s="2" t="str">
        <v>G</v>
      </c>
      <c r="F107" s="384">
        <v>180</v>
      </c>
      <c r="G107" s="2" t="str">
        <v>CB</v>
      </c>
      <c r="H107" s="384">
        <v>167</v>
      </c>
      <c r="I107" s="2" t="str">
        <v>T</v>
      </c>
      <c r="J107" s="2">
        <v>2</v>
      </c>
      <c r="K107" s="2">
        <v>261</v>
      </c>
      <c r="L107" s="2">
        <v>364</v>
      </c>
      <c r="M107" s="2">
        <v>0</v>
      </c>
      <c r="N107" s="2">
        <v>2</v>
      </c>
      <c r="O107" s="2">
        <v>224</v>
      </c>
      <c r="P107" s="2">
        <v>340</v>
      </c>
      <c r="Q107" s="2">
        <v>0</v>
      </c>
    </row>
    <row r="108" spans="1:64" x14ac:dyDescent="0.2">
      <c r="A108" s="2">
        <v>14</v>
      </c>
      <c r="B108" s="2" t="str">
        <v>kaempferol, Flavonol</v>
      </c>
      <c r="C108" s="2">
        <v>0.54700000000000004</v>
      </c>
      <c r="D108" s="384">
        <v>130.9</v>
      </c>
      <c r="E108" s="2" t="str">
        <v>G</v>
      </c>
      <c r="F108" s="384">
        <v>150</v>
      </c>
      <c r="G108" s="2" t="str">
        <v>T</v>
      </c>
      <c r="H108" s="384">
        <v>150</v>
      </c>
      <c r="I108" s="2" t="str">
        <v>T</v>
      </c>
      <c r="J108" s="2">
        <v>2</v>
      </c>
      <c r="K108" s="2">
        <v>269</v>
      </c>
      <c r="L108" s="2">
        <v>371</v>
      </c>
      <c r="M108" s="2">
        <v>0</v>
      </c>
      <c r="N108" s="2">
        <v>2</v>
      </c>
      <c r="O108" s="2">
        <v>223</v>
      </c>
      <c r="P108" s="2">
        <v>361</v>
      </c>
      <c r="Q108" s="2">
        <v>0</v>
      </c>
    </row>
    <row r="109" spans="1:64" x14ac:dyDescent="0.2">
      <c r="A109" s="2">
        <v>18</v>
      </c>
      <c r="B109" s="2" t="str">
        <v>hesperetin, Flavanone</v>
      </c>
      <c r="C109" s="2">
        <v>0.55900000000000005</v>
      </c>
      <c r="D109" s="384">
        <v>136.5</v>
      </c>
      <c r="E109" s="2" t="str">
        <v>G</v>
      </c>
      <c r="F109" s="384">
        <v>169.3</v>
      </c>
      <c r="G109" s="2" t="str">
        <v>T</v>
      </c>
      <c r="H109" s="384">
        <v>160.1</v>
      </c>
      <c r="I109" s="2" t="str">
        <v>T</v>
      </c>
      <c r="J109" s="2">
        <v>1</v>
      </c>
      <c r="K109" s="2">
        <v>290</v>
      </c>
      <c r="L109" s="2">
        <v>0</v>
      </c>
      <c r="M109" s="2">
        <v>0</v>
      </c>
      <c r="N109" s="2">
        <v>3</v>
      </c>
      <c r="O109" s="2">
        <v>222</v>
      </c>
      <c r="P109" s="2">
        <v>247</v>
      </c>
      <c r="Q109" s="2">
        <v>342</v>
      </c>
    </row>
    <row r="110" spans="1:64" x14ac:dyDescent="0.2">
      <c r="A110" s="2">
        <v>20</v>
      </c>
      <c r="B110" s="2" t="str">
        <v>naringenin, Flavanone</v>
      </c>
      <c r="C110" s="2">
        <v>0.59099999999999997</v>
      </c>
      <c r="D110" s="384">
        <v>136.80000000000001</v>
      </c>
      <c r="E110" s="2" t="str">
        <v>G</v>
      </c>
      <c r="F110" s="384">
        <v>176.5</v>
      </c>
      <c r="G110" s="2" t="str">
        <v>T</v>
      </c>
      <c r="H110" s="384">
        <v>160.1</v>
      </c>
      <c r="I110" s="2" t="str">
        <v>T</v>
      </c>
      <c r="J110" s="2">
        <v>1</v>
      </c>
      <c r="K110" s="2">
        <v>292</v>
      </c>
      <c r="L110" s="2">
        <v>0</v>
      </c>
      <c r="M110" s="2">
        <v>0</v>
      </c>
      <c r="N110" s="2">
        <v>2</v>
      </c>
      <c r="O110" s="2">
        <v>223</v>
      </c>
      <c r="P110" s="2">
        <v>365</v>
      </c>
      <c r="Q110" s="2">
        <v>0</v>
      </c>
    </row>
    <row r="111" spans="1:64" x14ac:dyDescent="0.2">
      <c r="A111" s="2">
        <v>24</v>
      </c>
      <c r="B111" s="2" t="str">
        <v>pinobanksin, Flavanonol</v>
      </c>
      <c r="C111" s="2">
        <v>0.59799999999999998</v>
      </c>
      <c r="D111" s="384">
        <v>136.80000000000001</v>
      </c>
      <c r="E111" s="2" t="str">
        <v>G</v>
      </c>
      <c r="F111" s="384">
        <v>190.7</v>
      </c>
      <c r="G111" s="2" t="str">
        <v>CB</v>
      </c>
      <c r="H111" s="384">
        <v>174.1</v>
      </c>
      <c r="I111" s="2" t="str">
        <v>T</v>
      </c>
      <c r="J111" s="2">
        <v>1</v>
      </c>
      <c r="K111" s="2">
        <v>295</v>
      </c>
      <c r="L111" s="2">
        <v>0</v>
      </c>
      <c r="M111" s="2">
        <v>0</v>
      </c>
      <c r="N111" s="2">
        <v>3</v>
      </c>
      <c r="O111" s="2">
        <v>224</v>
      </c>
      <c r="P111" s="2">
        <v>251</v>
      </c>
      <c r="Q111" s="2">
        <v>365</v>
      </c>
    </row>
    <row r="112" spans="1:64" x14ac:dyDescent="0.2">
      <c r="A112" s="2">
        <v>32</v>
      </c>
      <c r="B112" s="2" t="str">
        <v>formononetin, Isoflavone</v>
      </c>
      <c r="C112" s="2">
        <v>0.51700000000000002</v>
      </c>
      <c r="D112" s="384">
        <v>147.4</v>
      </c>
      <c r="E112" s="2" t="str">
        <v>G</v>
      </c>
      <c r="F112" s="384">
        <v>195.3</v>
      </c>
      <c r="G112" s="2" t="str">
        <v>CB</v>
      </c>
      <c r="H112" s="384">
        <v>194.4</v>
      </c>
      <c r="I112" s="2" t="str">
        <v>CB</v>
      </c>
      <c r="J112" s="2">
        <v>2</v>
      </c>
      <c r="K112" s="2">
        <v>250</v>
      </c>
      <c r="L112" s="2">
        <v>306</v>
      </c>
      <c r="M112" s="2">
        <v>0</v>
      </c>
      <c r="N112" s="2">
        <v>2</v>
      </c>
      <c r="O112" s="2">
        <v>223</v>
      </c>
      <c r="P112" s="2">
        <v>313</v>
      </c>
      <c r="Q112" s="2">
        <v>0</v>
      </c>
    </row>
    <row r="113" spans="1:17" x14ac:dyDescent="0.2">
      <c r="A113" s="2">
        <v>33</v>
      </c>
      <c r="B113" s="2" t="str">
        <v>genistein, Isoflavone</v>
      </c>
      <c r="C113" s="2">
        <v>0.54900000000000004</v>
      </c>
      <c r="D113" s="384">
        <v>128.1</v>
      </c>
      <c r="E113" s="2" t="str">
        <v>G</v>
      </c>
      <c r="F113" s="384">
        <v>181.4</v>
      </c>
      <c r="G113" s="2" t="str">
        <v>CB</v>
      </c>
      <c r="H113" s="384">
        <v>136.1</v>
      </c>
      <c r="I113" s="2" t="str">
        <v>G</v>
      </c>
      <c r="J113" s="2">
        <v>1</v>
      </c>
      <c r="K113" s="2">
        <v>260</v>
      </c>
      <c r="L113" s="2">
        <v>0</v>
      </c>
      <c r="M113" s="2">
        <v>0</v>
      </c>
      <c r="N113" s="2">
        <v>2</v>
      </c>
      <c r="O113" s="2">
        <v>224</v>
      </c>
      <c r="P113" s="2">
        <v>365</v>
      </c>
      <c r="Q113" s="2">
        <v>0</v>
      </c>
    </row>
    <row r="114" spans="1:17" x14ac:dyDescent="0.2">
      <c r="A114" s="2">
        <v>40</v>
      </c>
      <c r="B114" s="2" t="str">
        <v>benzoic acid, HBAD</v>
      </c>
      <c r="C114" s="2">
        <v>0.56999999999999995</v>
      </c>
      <c r="D114" s="384">
        <v>136.4</v>
      </c>
      <c r="E114" s="2" t="str">
        <v>G</v>
      </c>
      <c r="F114" s="384">
        <v>184.5</v>
      </c>
      <c r="G114" s="2" t="str">
        <v>CB</v>
      </c>
      <c r="H114" s="384">
        <v>159.4</v>
      </c>
      <c r="I114" s="2" t="str">
        <v>T</v>
      </c>
      <c r="J114" s="2">
        <v>1</v>
      </c>
      <c r="K114" s="2">
        <v>276</v>
      </c>
      <c r="L114" s="2">
        <v>0</v>
      </c>
      <c r="M114" s="2">
        <v>0</v>
      </c>
      <c r="N114" s="2">
        <v>2</v>
      </c>
      <c r="O114" s="2">
        <v>221</v>
      </c>
      <c r="P114" s="2">
        <v>328</v>
      </c>
      <c r="Q114" s="2">
        <v>0</v>
      </c>
    </row>
    <row r="115" spans="1:17" x14ac:dyDescent="0.2">
      <c r="A115" s="2">
        <v>41</v>
      </c>
      <c r="B115" s="2" t="str">
        <v>Cuminic Acid, HBAD</v>
      </c>
      <c r="C115" s="2">
        <v>0.52500000000000002</v>
      </c>
      <c r="D115" s="384">
        <v>135.5</v>
      </c>
      <c r="E115" s="2" t="str">
        <v>G</v>
      </c>
      <c r="F115" s="384">
        <v>180</v>
      </c>
      <c r="G115" s="2" t="str">
        <v>CB</v>
      </c>
      <c r="H115" s="384">
        <v>185</v>
      </c>
      <c r="I115" s="2" t="str">
        <v>CB</v>
      </c>
      <c r="J115" s="2">
        <v>1</v>
      </c>
      <c r="K115" s="2">
        <v>243</v>
      </c>
      <c r="L115" s="2">
        <v>0</v>
      </c>
      <c r="M115" s="2">
        <v>0</v>
      </c>
      <c r="N115" s="2">
        <v>2</v>
      </c>
      <c r="O115" s="2">
        <v>221</v>
      </c>
      <c r="P115" s="2">
        <v>333</v>
      </c>
      <c r="Q115" s="2">
        <v>0</v>
      </c>
    </row>
    <row r="116" spans="1:17" x14ac:dyDescent="0.2">
      <c r="A116" s="2">
        <v>45</v>
      </c>
      <c r="B116" s="2" t="str">
        <v>gentisic acid, HBAD</v>
      </c>
      <c r="C116" s="2">
        <v>0.50800000000000001</v>
      </c>
      <c r="D116" s="384">
        <v>142.69999999999999</v>
      </c>
      <c r="E116" s="2" t="str">
        <v>G</v>
      </c>
      <c r="F116" s="384">
        <v>224.2</v>
      </c>
      <c r="G116" s="2" t="str">
        <v>B</v>
      </c>
      <c r="H116" s="384">
        <v>245.7</v>
      </c>
      <c r="I116" s="2" t="str">
        <v>V</v>
      </c>
      <c r="J116" s="2">
        <v>1</v>
      </c>
      <c r="K116" s="2">
        <v>326</v>
      </c>
      <c r="L116" s="2">
        <v>0</v>
      </c>
      <c r="M116" s="2">
        <v>0</v>
      </c>
      <c r="N116" s="2">
        <v>2</v>
      </c>
      <c r="O116" s="2">
        <v>224</v>
      </c>
      <c r="P116" s="2">
        <v>320</v>
      </c>
      <c r="Q116" s="2">
        <v>0</v>
      </c>
    </row>
    <row r="117" spans="1:17" x14ac:dyDescent="0.2">
      <c r="A117" s="2">
        <v>47</v>
      </c>
      <c r="B117" s="2" t="str">
        <v>methyl paraben, HBAD</v>
      </c>
      <c r="C117" s="2">
        <v>0.57299999999999995</v>
      </c>
      <c r="D117" s="384">
        <v>127.9</v>
      </c>
      <c r="E117" s="2" t="str">
        <v>G</v>
      </c>
      <c r="F117" s="384">
        <v>178.9</v>
      </c>
      <c r="G117" s="2" t="str">
        <v>T</v>
      </c>
      <c r="H117" s="384">
        <v>219.9</v>
      </c>
      <c r="I117" s="2" t="str">
        <v>B</v>
      </c>
      <c r="J117" s="2">
        <v>1</v>
      </c>
      <c r="K117" s="2">
        <v>257</v>
      </c>
      <c r="L117" s="2">
        <v>0</v>
      </c>
      <c r="M117" s="2">
        <v>0</v>
      </c>
      <c r="N117" s="2">
        <v>2</v>
      </c>
      <c r="O117" s="2">
        <v>224</v>
      </c>
      <c r="P117" s="2">
        <v>352</v>
      </c>
      <c r="Q117" s="2">
        <v>0</v>
      </c>
    </row>
    <row r="118" spans="1:17" x14ac:dyDescent="0.2">
      <c r="A118" s="2">
        <v>48</v>
      </c>
      <c r="B118" s="2" t="str">
        <v>methyl syringate, HBAD</v>
      </c>
      <c r="C118" s="2">
        <v>0.52400000000000002</v>
      </c>
      <c r="D118" s="384">
        <v>137.5</v>
      </c>
      <c r="E118" s="2" t="str">
        <v>G</v>
      </c>
      <c r="F118" s="384">
        <v>175.3</v>
      </c>
      <c r="G118" s="2" t="str">
        <v>T</v>
      </c>
      <c r="H118" s="384">
        <v>202.8</v>
      </c>
      <c r="I118" s="2" t="str">
        <v>CB</v>
      </c>
      <c r="J118" s="2">
        <v>1</v>
      </c>
      <c r="K118" s="2">
        <v>277</v>
      </c>
      <c r="L118" s="2">
        <v>0</v>
      </c>
      <c r="M118" s="2">
        <v>0</v>
      </c>
      <c r="N118" s="2">
        <v>2</v>
      </c>
      <c r="O118" s="2">
        <v>237</v>
      </c>
      <c r="P118" s="2">
        <v>312</v>
      </c>
      <c r="Q118" s="2">
        <v>0</v>
      </c>
    </row>
    <row r="119" spans="1:17" x14ac:dyDescent="0.2">
      <c r="A119" s="2">
        <v>49</v>
      </c>
      <c r="B119" s="2" t="str">
        <v>Methyl-3,4,5-trimethoxybenzoate, HBAD</v>
      </c>
      <c r="C119" s="2">
        <v>0.58899999999999997</v>
      </c>
      <c r="D119" s="384">
        <v>141.1</v>
      </c>
      <c r="E119" s="2" t="str">
        <v>G</v>
      </c>
      <c r="F119" s="384">
        <v>185.5</v>
      </c>
      <c r="G119" s="2" t="str">
        <v>CB</v>
      </c>
      <c r="H119" s="384">
        <v>120</v>
      </c>
      <c r="I119" s="2" t="str">
        <v>G</v>
      </c>
      <c r="J119" s="2">
        <v>1</v>
      </c>
      <c r="K119" s="2">
        <v>265</v>
      </c>
      <c r="L119" s="2">
        <v>0</v>
      </c>
      <c r="M119" s="2">
        <v>0</v>
      </c>
      <c r="N119" s="2">
        <v>2</v>
      </c>
      <c r="O119" s="2">
        <v>230</v>
      </c>
      <c r="P119" s="2">
        <v>311</v>
      </c>
      <c r="Q119" s="2">
        <v>0</v>
      </c>
    </row>
    <row r="120" spans="1:17" x14ac:dyDescent="0.2">
      <c r="A120" s="2">
        <v>54</v>
      </c>
      <c r="B120" s="2" t="str">
        <v>p-hydroxybenzoic acid, HBAD</v>
      </c>
      <c r="C120" s="2">
        <v>0.51300000000000001</v>
      </c>
      <c r="D120" s="384">
        <v>129.6</v>
      </c>
      <c r="E120" s="2" t="str">
        <v>G</v>
      </c>
      <c r="F120" s="384">
        <v>183.8</v>
      </c>
      <c r="G120" s="2" t="str">
        <v>CB</v>
      </c>
      <c r="H120" s="384">
        <v>180</v>
      </c>
      <c r="I120" s="2" t="str">
        <v>CB</v>
      </c>
      <c r="J120" s="2">
        <v>1</v>
      </c>
      <c r="K120" s="2">
        <v>257</v>
      </c>
      <c r="L120" s="2">
        <v>0</v>
      </c>
      <c r="M120" s="2">
        <v>0</v>
      </c>
      <c r="N120" s="2">
        <v>2</v>
      </c>
      <c r="O120" s="2">
        <v>225</v>
      </c>
      <c r="P120" s="2">
        <v>344</v>
      </c>
      <c r="Q120" s="2">
        <v>0</v>
      </c>
    </row>
    <row r="121" spans="1:17" x14ac:dyDescent="0.2">
      <c r="A121" s="2">
        <v>57</v>
      </c>
      <c r="B121" s="2" t="str">
        <v>salicylic acid, HBAD</v>
      </c>
      <c r="C121" s="2">
        <v>0.58199999999999996</v>
      </c>
      <c r="D121" s="384">
        <v>139.80000000000001</v>
      </c>
      <c r="E121" s="2" t="str">
        <v>G</v>
      </c>
      <c r="F121" s="384">
        <v>210.5</v>
      </c>
      <c r="G121" s="2" t="str">
        <v>B</v>
      </c>
      <c r="H121" s="384">
        <v>180.9</v>
      </c>
      <c r="I121" s="2" t="str">
        <v>CB</v>
      </c>
      <c r="J121" s="2">
        <v>1</v>
      </c>
      <c r="K121" s="2">
        <v>301</v>
      </c>
      <c r="L121" s="2">
        <v>0</v>
      </c>
      <c r="M121" s="2">
        <v>0</v>
      </c>
      <c r="N121" s="2">
        <v>2</v>
      </c>
      <c r="O121" s="2">
        <v>223</v>
      </c>
      <c r="P121" s="2">
        <v>304</v>
      </c>
      <c r="Q121" s="2">
        <v>0</v>
      </c>
    </row>
    <row r="122" spans="1:17" x14ac:dyDescent="0.2">
      <c r="A122" s="2">
        <v>60</v>
      </c>
      <c r="B122" s="2" t="str">
        <v>vanillic acid methyl ester, HBAD</v>
      </c>
      <c r="C122" s="2">
        <v>0.56999999999999995</v>
      </c>
      <c r="D122" s="384">
        <v>135.19999999999999</v>
      </c>
      <c r="E122" s="2" t="str">
        <v>G</v>
      </c>
      <c r="F122" s="384">
        <v>178.9</v>
      </c>
      <c r="G122" s="2" t="str">
        <v>T</v>
      </c>
      <c r="H122" s="384">
        <v>230.9</v>
      </c>
      <c r="I122" s="2" t="str">
        <v>B</v>
      </c>
      <c r="J122" s="2">
        <v>2</v>
      </c>
      <c r="K122" s="2">
        <v>263</v>
      </c>
      <c r="L122" s="2">
        <v>294</v>
      </c>
      <c r="M122" s="2">
        <v>0</v>
      </c>
      <c r="N122" s="2">
        <v>2</v>
      </c>
      <c r="O122" s="2">
        <v>225</v>
      </c>
      <c r="P122" s="2">
        <v>347</v>
      </c>
      <c r="Q122" s="2">
        <v>0</v>
      </c>
    </row>
    <row r="123" spans="1:17" x14ac:dyDescent="0.2">
      <c r="A123" s="2">
        <v>65</v>
      </c>
      <c r="B123" s="2" t="str">
        <v>ferulic acid, HCAD</v>
      </c>
      <c r="C123" s="2">
        <v>0.50800000000000001</v>
      </c>
      <c r="D123" s="384">
        <v>139.4</v>
      </c>
      <c r="E123" s="2" t="str">
        <v>G</v>
      </c>
      <c r="F123" s="384">
        <v>209.2</v>
      </c>
      <c r="G123" s="2" t="str">
        <v>CB</v>
      </c>
      <c r="H123" s="384">
        <v>205.5</v>
      </c>
      <c r="I123" s="2" t="str">
        <v>CB</v>
      </c>
      <c r="J123" s="2">
        <v>1</v>
      </c>
      <c r="K123" s="2">
        <v>319</v>
      </c>
      <c r="L123" s="2">
        <v>0</v>
      </c>
      <c r="M123" s="2">
        <v>0</v>
      </c>
      <c r="N123" s="2">
        <v>2</v>
      </c>
      <c r="O123" s="2">
        <v>224</v>
      </c>
      <c r="P123" s="2">
        <v>346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72</v>
      </c>
      <c r="B126" s="2" t="str">
        <v>p-MCA, HCAD</v>
      </c>
      <c r="C126" s="2">
        <v>0.55600000000000005</v>
      </c>
      <c r="D126" s="384">
        <v>137.4</v>
      </c>
      <c r="E126" s="2" t="str">
        <v>G</v>
      </c>
      <c r="F126" s="384">
        <v>190.9</v>
      </c>
      <c r="G126" s="2" t="str">
        <v>CB</v>
      </c>
      <c r="H126" s="384">
        <v>130.9</v>
      </c>
      <c r="I126" s="2" t="str">
        <v>G</v>
      </c>
      <c r="J126" s="2">
        <v>1</v>
      </c>
      <c r="K126" s="2">
        <v>307</v>
      </c>
      <c r="L126" s="2">
        <v>0</v>
      </c>
      <c r="M126" s="2">
        <v>0</v>
      </c>
      <c r="N126" s="2">
        <v>2</v>
      </c>
      <c r="O126" s="2">
        <v>222</v>
      </c>
      <c r="P126" s="2">
        <v>0</v>
      </c>
      <c r="Q126" s="2">
        <v>0</v>
      </c>
    </row>
    <row r="127" spans="1:17" x14ac:dyDescent="0.2">
      <c r="A127" s="2">
        <v>76</v>
      </c>
      <c r="B127" s="2" t="str">
        <v>trans-p-coumaric acid methyl ester, HCAD</v>
      </c>
      <c r="C127" s="2">
        <v>0.58399999999999996</v>
      </c>
      <c r="D127" s="384">
        <v>136.4</v>
      </c>
      <c r="E127" s="2" t="str">
        <v>G</v>
      </c>
      <c r="F127" s="384">
        <v>193.3</v>
      </c>
      <c r="G127" s="2" t="str">
        <v>CB</v>
      </c>
      <c r="H127" s="384">
        <v>202.4</v>
      </c>
      <c r="I127" s="2" t="str">
        <v>CB</v>
      </c>
      <c r="J127" s="2">
        <v>1</v>
      </c>
      <c r="K127" s="2">
        <v>309</v>
      </c>
      <c r="L127" s="2">
        <v>0</v>
      </c>
      <c r="M127" s="2">
        <v>0</v>
      </c>
      <c r="N127" s="2">
        <v>3</v>
      </c>
      <c r="O127" s="2">
        <v>222</v>
      </c>
      <c r="P127" s="2">
        <v>246</v>
      </c>
      <c r="Q127" s="2">
        <v>361</v>
      </c>
    </row>
    <row r="128" spans="1:17" x14ac:dyDescent="0.2">
      <c r="A128" s="2">
        <v>81</v>
      </c>
      <c r="B128" s="2" t="str">
        <v>Phenylacetic Acid, HPAAD</v>
      </c>
      <c r="C128" s="2">
        <v>0.58899999999999997</v>
      </c>
      <c r="D128" s="384">
        <v>135.5</v>
      </c>
      <c r="E128" s="2" t="str">
        <v>G</v>
      </c>
      <c r="F128" s="384">
        <v>174.5</v>
      </c>
      <c r="G128" s="2" t="str">
        <v>T</v>
      </c>
      <c r="H128" s="384">
        <v>343.2</v>
      </c>
      <c r="I128" s="2" t="str">
        <v>S</v>
      </c>
      <c r="J128" s="2">
        <v>1</v>
      </c>
      <c r="K128" s="2">
        <v>260</v>
      </c>
      <c r="L128" s="2">
        <v>0</v>
      </c>
      <c r="M128" s="2">
        <v>0</v>
      </c>
      <c r="N128" s="2">
        <v>2</v>
      </c>
      <c r="O128" s="2">
        <v>239</v>
      </c>
      <c r="P128" s="2">
        <v>336</v>
      </c>
      <c r="Q128" s="2">
        <v>0</v>
      </c>
    </row>
    <row r="129" spans="1:17" x14ac:dyDescent="0.2">
      <c r="A129" s="2">
        <v>85</v>
      </c>
      <c r="B129" s="2" t="str">
        <v>p-methoxyphenyllactic acid, HPLAD</v>
      </c>
      <c r="C129" s="2">
        <v>0.53600000000000003</v>
      </c>
      <c r="D129" s="384">
        <v>138</v>
      </c>
      <c r="E129" s="2" t="str">
        <v>G</v>
      </c>
      <c r="F129" s="384">
        <v>178.7</v>
      </c>
      <c r="G129" s="2" t="str">
        <v>T</v>
      </c>
      <c r="H129" s="384">
        <v>192.2</v>
      </c>
      <c r="I129" s="2" t="str">
        <v>CB</v>
      </c>
      <c r="J129" s="2">
        <v>1</v>
      </c>
      <c r="K129" s="2">
        <v>276</v>
      </c>
      <c r="L129" s="2">
        <v>0</v>
      </c>
      <c r="M129" s="2">
        <v>0</v>
      </c>
      <c r="N129" s="2">
        <v>3</v>
      </c>
      <c r="O129" s="2">
        <v>222</v>
      </c>
      <c r="P129" s="2">
        <v>251</v>
      </c>
      <c r="Q129" s="2">
        <v>336</v>
      </c>
    </row>
    <row r="130" spans="1:17" x14ac:dyDescent="0.2">
      <c r="A130" s="2">
        <v>86</v>
      </c>
      <c r="B130" s="2" t="str">
        <v>3-Phenylpropanoic acid, HPPAD</v>
      </c>
      <c r="C130" s="2">
        <v>0.58599999999999997</v>
      </c>
      <c r="D130" s="384">
        <v>138.6</v>
      </c>
      <c r="E130" s="2" t="str">
        <v>G</v>
      </c>
      <c r="F130" s="384">
        <v>177.8</v>
      </c>
      <c r="G130" s="2" t="str">
        <v>T</v>
      </c>
      <c r="H130" s="384">
        <v>230.2</v>
      </c>
      <c r="I130" s="2" t="str">
        <v>B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230</v>
      </c>
      <c r="P130" s="2">
        <v>327</v>
      </c>
      <c r="Q130" s="2">
        <v>0</v>
      </c>
    </row>
    <row r="131" spans="1:17" x14ac:dyDescent="0.2">
      <c r="A131" s="2">
        <v>89</v>
      </c>
      <c r="B131" s="2" t="str">
        <v>p-methoxyphenol, AMPh</v>
      </c>
      <c r="C131" s="2">
        <v>0.58299999999999996</v>
      </c>
      <c r="D131" s="384">
        <v>134.4</v>
      </c>
      <c r="E131" s="2" t="str">
        <v>G</v>
      </c>
      <c r="F131" s="384">
        <v>171.4</v>
      </c>
      <c r="G131" s="2" t="str">
        <v>T</v>
      </c>
      <c r="H131" s="384">
        <v>234.8</v>
      </c>
      <c r="I131" s="2" t="str">
        <v>B</v>
      </c>
      <c r="J131" s="2">
        <v>1</v>
      </c>
      <c r="K131" s="2">
        <v>288</v>
      </c>
      <c r="L131" s="2">
        <v>0</v>
      </c>
      <c r="M131" s="2">
        <v>0</v>
      </c>
      <c r="N131" s="2">
        <v>3</v>
      </c>
      <c r="O131" s="2">
        <v>223</v>
      </c>
      <c r="P131" s="2">
        <v>252</v>
      </c>
      <c r="Q131" s="2">
        <v>313</v>
      </c>
    </row>
    <row r="132" spans="1:17" x14ac:dyDescent="0.2">
      <c r="A132" s="2">
        <v>90</v>
      </c>
      <c r="B132" s="2" t="str">
        <v>4-methylpyrocatechol, APh</v>
      </c>
      <c r="C132" s="2">
        <v>0.54600000000000004</v>
      </c>
      <c r="D132" s="384">
        <v>136.6</v>
      </c>
      <c r="E132" s="2" t="str">
        <v>G</v>
      </c>
      <c r="F132" s="384">
        <v>180</v>
      </c>
      <c r="G132" s="2" t="str">
        <v>CB</v>
      </c>
      <c r="H132" s="384">
        <v>160.9</v>
      </c>
      <c r="I132" s="2" t="str">
        <v>T</v>
      </c>
      <c r="J132" s="2">
        <v>1</v>
      </c>
      <c r="K132" s="2">
        <v>283</v>
      </c>
      <c r="L132" s="2">
        <v>0</v>
      </c>
      <c r="M132" s="2">
        <v>0</v>
      </c>
      <c r="N132" s="2">
        <v>2</v>
      </c>
      <c r="O132" s="2">
        <v>223</v>
      </c>
      <c r="P132" s="2">
        <v>341</v>
      </c>
      <c r="Q132" s="2">
        <v>0</v>
      </c>
    </row>
    <row r="133" spans="1:17" x14ac:dyDescent="0.2">
      <c r="A133" s="2">
        <v>95</v>
      </c>
      <c r="B133" s="2" t="str">
        <v>Pyrocatechol, Phenol</v>
      </c>
      <c r="C133" s="2">
        <v>0.55400000000000005</v>
      </c>
      <c r="D133" s="384">
        <v>137.4</v>
      </c>
      <c r="E133" s="2" t="str">
        <v>G</v>
      </c>
      <c r="F133" s="384">
        <v>180.8</v>
      </c>
      <c r="G133" s="2" t="str">
        <v>CB</v>
      </c>
      <c r="H133" s="384">
        <v>75.3</v>
      </c>
      <c r="I133" s="2" t="str">
        <v>Y</v>
      </c>
      <c r="J133" s="2">
        <v>1</v>
      </c>
      <c r="K133" s="2">
        <v>277</v>
      </c>
      <c r="L133" s="2">
        <v>0</v>
      </c>
      <c r="M133" s="2">
        <v>0</v>
      </c>
      <c r="N133" s="2">
        <v>3</v>
      </c>
      <c r="O133" s="2">
        <v>226</v>
      </c>
      <c r="P133" s="2">
        <v>240</v>
      </c>
      <c r="Q133" s="2">
        <v>336</v>
      </c>
    </row>
    <row r="134" spans="1:17" x14ac:dyDescent="0.2">
      <c r="A134" s="2">
        <v>97</v>
      </c>
      <c r="B134" s="2" t="str">
        <v>p-anisaldehyde, HBzd</v>
      </c>
      <c r="C134" s="2">
        <v>0.60499999999999998</v>
      </c>
      <c r="D134" s="384">
        <v>120</v>
      </c>
      <c r="E134" s="2" t="str">
        <v>G</v>
      </c>
      <c r="F134" s="384">
        <v>203.4</v>
      </c>
      <c r="G134" s="2" t="str">
        <v>CB</v>
      </c>
      <c r="H134" s="384">
        <v>346.6</v>
      </c>
      <c r="I134" s="2" t="str">
        <v>S</v>
      </c>
      <c r="J134" s="2">
        <v>1</v>
      </c>
      <c r="K134" s="2">
        <v>286</v>
      </c>
      <c r="L134" s="2">
        <v>0</v>
      </c>
      <c r="M134" s="2">
        <v>0</v>
      </c>
      <c r="N134" s="2">
        <v>2</v>
      </c>
      <c r="O134" s="2">
        <v>224</v>
      </c>
      <c r="P134" s="2">
        <v>350</v>
      </c>
      <c r="Q134" s="2">
        <v>0</v>
      </c>
    </row>
    <row r="135" spans="1:17" x14ac:dyDescent="0.2">
      <c r="A135" s="2">
        <v>99</v>
      </c>
      <c r="B135" s="2" t="str">
        <v>Vanillin, HBzd</v>
      </c>
      <c r="C135" s="2">
        <v>0.54800000000000004</v>
      </c>
      <c r="D135" s="384">
        <v>136.19999999999999</v>
      </c>
      <c r="E135" s="2" t="str">
        <v>G</v>
      </c>
      <c r="F135" s="384">
        <v>221.6</v>
      </c>
      <c r="G135" s="2" t="str">
        <v>B</v>
      </c>
      <c r="H135" s="384">
        <v>223.7</v>
      </c>
      <c r="I135" s="2" t="str">
        <v>B</v>
      </c>
      <c r="J135" s="2">
        <v>2</v>
      </c>
      <c r="K135" s="2">
        <v>284</v>
      </c>
      <c r="L135" s="2">
        <v>312</v>
      </c>
      <c r="M135" s="2">
        <v>0</v>
      </c>
      <c r="N135" s="2">
        <v>3</v>
      </c>
      <c r="O135" s="2">
        <v>221</v>
      </c>
      <c r="P135" s="2">
        <v>248</v>
      </c>
      <c r="Q135" s="2">
        <v>341</v>
      </c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84">_xlfn._xlws.SORT(_xlfn._xlws.FILTER(KNP[], (KNP[Rf (MPB)]&lt;=$C$5)*(KNP[Rf (MPB)]&gt;=$C$4)*(KNP[H° DEV 254 nm]&lt;=$D$5)*(KNP[H° DEV 254 nm]&gt;=$D$4),"No Result"))</f>
        <v>3</v>
      </c>
      <c r="B148" s="2" t="str">
        <v>acacetin, Flavone</v>
      </c>
      <c r="C148" s="2">
        <v>0.56399999999999995</v>
      </c>
      <c r="D148" s="384">
        <v>134.6</v>
      </c>
      <c r="E148" s="2" t="str">
        <v>G</v>
      </c>
      <c r="F148" s="384">
        <v>180</v>
      </c>
      <c r="G148" s="2" t="str">
        <v>CB</v>
      </c>
      <c r="H148" s="384">
        <v>77.599999999999994</v>
      </c>
      <c r="I148" s="2" t="str">
        <v>Y</v>
      </c>
      <c r="J148" s="2">
        <v>2</v>
      </c>
      <c r="K148" s="2">
        <v>270</v>
      </c>
      <c r="L148" s="2">
        <v>329</v>
      </c>
      <c r="M148" s="2">
        <v>0</v>
      </c>
      <c r="N148" s="2">
        <v>2</v>
      </c>
      <c r="O148" s="2">
        <v>224</v>
      </c>
      <c r="P148" s="2">
        <v>357</v>
      </c>
      <c r="Q148" s="2">
        <v>0</v>
      </c>
      <c r="R148" s="1">
        <f>COUNTIF(A148:A195, "&lt;&gt;")</f>
        <v>37</v>
      </c>
      <c r="S148" s="2" t="s">
        <v>152</v>
      </c>
    </row>
    <row r="149" spans="1:19" x14ac:dyDescent="0.2">
      <c r="A149" s="2">
        <v>4</v>
      </c>
      <c r="B149" s="2" t="str">
        <v>apigenin, Flavone</v>
      </c>
      <c r="C149" s="2">
        <v>0.50700000000000001</v>
      </c>
      <c r="D149" s="384">
        <v>134</v>
      </c>
      <c r="E149" s="2" t="str">
        <v>G</v>
      </c>
      <c r="F149" s="384">
        <v>199.1</v>
      </c>
      <c r="G149" s="2" t="str">
        <v>CB</v>
      </c>
      <c r="H149" s="384">
        <v>108.7</v>
      </c>
      <c r="I149" s="2" t="str">
        <v>YG</v>
      </c>
      <c r="J149" s="2">
        <v>2</v>
      </c>
      <c r="K149" s="2">
        <v>271</v>
      </c>
      <c r="L149" s="2">
        <v>336</v>
      </c>
      <c r="M149" s="2">
        <v>0</v>
      </c>
      <c r="N149" s="2">
        <v>2</v>
      </c>
      <c r="O149" s="2">
        <v>224</v>
      </c>
      <c r="P149" s="2">
        <v>341</v>
      </c>
      <c r="Q149" s="2">
        <v>0</v>
      </c>
    </row>
    <row r="150" spans="1:19" x14ac:dyDescent="0.2">
      <c r="A150" s="2">
        <v>6</v>
      </c>
      <c r="B150" s="2" t="str">
        <v>chrysin, Flavone</v>
      </c>
      <c r="C150" s="2">
        <v>0.60199999999999998</v>
      </c>
      <c r="D150" s="384">
        <v>132.19999999999999</v>
      </c>
      <c r="E150" s="2" t="str">
        <v>G</v>
      </c>
      <c r="F150" s="384">
        <v>185.5</v>
      </c>
      <c r="G150" s="2" t="str">
        <v>CB</v>
      </c>
      <c r="H150" s="384">
        <v>61.5</v>
      </c>
      <c r="I150" s="2" t="str">
        <v>Y</v>
      </c>
      <c r="J150" s="2">
        <v>2</v>
      </c>
      <c r="K150" s="2">
        <v>270</v>
      </c>
      <c r="L150" s="2">
        <v>317</v>
      </c>
      <c r="M150" s="2">
        <v>0</v>
      </c>
      <c r="N150" s="2">
        <v>2</v>
      </c>
      <c r="O150" s="2">
        <v>224</v>
      </c>
      <c r="P150" s="2">
        <v>358</v>
      </c>
      <c r="Q150" s="2">
        <v>0</v>
      </c>
    </row>
    <row r="151" spans="1:19" x14ac:dyDescent="0.2">
      <c r="A151" s="2">
        <v>7</v>
      </c>
      <c r="B151" s="2" t="str">
        <v>Genkwanin, Flavone</v>
      </c>
      <c r="C151" s="2">
        <v>0.53300000000000003</v>
      </c>
      <c r="D151" s="384">
        <v>138.9</v>
      </c>
      <c r="E151" s="2" t="str">
        <v>G</v>
      </c>
      <c r="F151" s="384">
        <v>46.1</v>
      </c>
      <c r="G151" s="2" t="str">
        <v>O</v>
      </c>
      <c r="H151" s="384">
        <v>125.6</v>
      </c>
      <c r="I151" s="2" t="str">
        <v>G</v>
      </c>
      <c r="J151" s="2">
        <v>2</v>
      </c>
      <c r="K151" s="2">
        <v>268</v>
      </c>
      <c r="L151" s="2">
        <v>338</v>
      </c>
      <c r="M151" s="2">
        <v>0</v>
      </c>
      <c r="N151" s="2">
        <v>2</v>
      </c>
      <c r="O151" s="2">
        <v>224</v>
      </c>
      <c r="P151" s="2">
        <v>367</v>
      </c>
      <c r="Q151" s="2">
        <v>0</v>
      </c>
    </row>
    <row r="152" spans="1:19" x14ac:dyDescent="0.2">
      <c r="A152" s="2">
        <v>12</v>
      </c>
      <c r="B152" s="2" t="str">
        <v>isorhamnetin, Flavonol</v>
      </c>
      <c r="C152" s="2">
        <v>0.53600000000000003</v>
      </c>
      <c r="D152" s="384">
        <v>136.1</v>
      </c>
      <c r="E152" s="2" t="str">
        <v>G</v>
      </c>
      <c r="F152" s="384">
        <v>180</v>
      </c>
      <c r="G152" s="2" t="str">
        <v>CB</v>
      </c>
      <c r="H152" s="384">
        <v>167</v>
      </c>
      <c r="I152" s="2" t="str">
        <v>T</v>
      </c>
      <c r="J152" s="2">
        <v>2</v>
      </c>
      <c r="K152" s="2">
        <v>261</v>
      </c>
      <c r="L152" s="2">
        <v>364</v>
      </c>
      <c r="M152" s="2">
        <v>0</v>
      </c>
      <c r="N152" s="2">
        <v>2</v>
      </c>
      <c r="O152" s="2">
        <v>224</v>
      </c>
      <c r="P152" s="2">
        <v>340</v>
      </c>
      <c r="Q152" s="2">
        <v>0</v>
      </c>
    </row>
    <row r="153" spans="1:19" x14ac:dyDescent="0.2">
      <c r="A153" s="2">
        <v>14</v>
      </c>
      <c r="B153" s="2" t="str">
        <v>kaempferol, Flavonol</v>
      </c>
      <c r="C153" s="2">
        <v>0.54700000000000004</v>
      </c>
      <c r="D153" s="384">
        <v>130.9</v>
      </c>
      <c r="E153" s="2" t="str">
        <v>G</v>
      </c>
      <c r="F153" s="384">
        <v>150</v>
      </c>
      <c r="G153" s="2" t="str">
        <v>T</v>
      </c>
      <c r="H153" s="384">
        <v>150</v>
      </c>
      <c r="I153" s="2" t="str">
        <v>T</v>
      </c>
      <c r="J153" s="2">
        <v>2</v>
      </c>
      <c r="K153" s="2">
        <v>269</v>
      </c>
      <c r="L153" s="2">
        <v>371</v>
      </c>
      <c r="M153" s="2">
        <v>0</v>
      </c>
      <c r="N153" s="2">
        <v>2</v>
      </c>
      <c r="O153" s="2">
        <v>223</v>
      </c>
      <c r="P153" s="2">
        <v>361</v>
      </c>
      <c r="Q153" s="2">
        <v>0</v>
      </c>
    </row>
    <row r="154" spans="1:19" x14ac:dyDescent="0.2">
      <c r="A154" s="2">
        <v>18</v>
      </c>
      <c r="B154" s="2" t="str">
        <v>hesperetin, Flavanone</v>
      </c>
      <c r="C154" s="2">
        <v>0.55900000000000005</v>
      </c>
      <c r="D154" s="384">
        <v>136.5</v>
      </c>
      <c r="E154" s="2" t="str">
        <v>G</v>
      </c>
      <c r="F154" s="384">
        <v>169.3</v>
      </c>
      <c r="G154" s="2" t="str">
        <v>T</v>
      </c>
      <c r="H154" s="384">
        <v>160.1</v>
      </c>
      <c r="I154" s="2" t="str">
        <v>T</v>
      </c>
      <c r="J154" s="2">
        <v>1</v>
      </c>
      <c r="K154" s="2">
        <v>290</v>
      </c>
      <c r="L154" s="2">
        <v>0</v>
      </c>
      <c r="M154" s="2">
        <v>0</v>
      </c>
      <c r="N154" s="2">
        <v>3</v>
      </c>
      <c r="O154" s="2">
        <v>222</v>
      </c>
      <c r="P154" s="2">
        <v>247</v>
      </c>
      <c r="Q154" s="2">
        <v>342</v>
      </c>
    </row>
    <row r="155" spans="1:19" x14ac:dyDescent="0.2">
      <c r="A155" s="2">
        <v>20</v>
      </c>
      <c r="B155" s="2" t="str">
        <v>naringenin, Flavanone</v>
      </c>
      <c r="C155" s="2">
        <v>0.59099999999999997</v>
      </c>
      <c r="D155" s="384">
        <v>136.80000000000001</v>
      </c>
      <c r="E155" s="2" t="str">
        <v>G</v>
      </c>
      <c r="F155" s="384">
        <v>176.5</v>
      </c>
      <c r="G155" s="2" t="str">
        <v>T</v>
      </c>
      <c r="H155" s="384">
        <v>160.1</v>
      </c>
      <c r="I155" s="2" t="str">
        <v>T</v>
      </c>
      <c r="J155" s="2">
        <v>1</v>
      </c>
      <c r="K155" s="2">
        <v>292</v>
      </c>
      <c r="L155" s="2">
        <v>0</v>
      </c>
      <c r="M155" s="2">
        <v>0</v>
      </c>
      <c r="N155" s="2">
        <v>2</v>
      </c>
      <c r="O155" s="2">
        <v>223</v>
      </c>
      <c r="P155" s="2">
        <v>365</v>
      </c>
      <c r="Q155" s="2">
        <v>0</v>
      </c>
    </row>
    <row r="156" spans="1:19" x14ac:dyDescent="0.2">
      <c r="A156" s="2">
        <v>24</v>
      </c>
      <c r="B156" s="2" t="str">
        <v>pinobanksin, Flavanonol</v>
      </c>
      <c r="C156" s="2">
        <v>0.59799999999999998</v>
      </c>
      <c r="D156" s="384">
        <v>136.80000000000001</v>
      </c>
      <c r="E156" s="2" t="str">
        <v>G</v>
      </c>
      <c r="F156" s="384">
        <v>190.7</v>
      </c>
      <c r="G156" s="2" t="str">
        <v>CB</v>
      </c>
      <c r="H156" s="384">
        <v>174.1</v>
      </c>
      <c r="I156" s="2" t="str">
        <v>T</v>
      </c>
      <c r="J156" s="2">
        <v>1</v>
      </c>
      <c r="K156" s="2">
        <v>295</v>
      </c>
      <c r="L156" s="2">
        <v>0</v>
      </c>
      <c r="M156" s="2">
        <v>0</v>
      </c>
      <c r="N156" s="2">
        <v>3</v>
      </c>
      <c r="O156" s="2">
        <v>224</v>
      </c>
      <c r="P156" s="2">
        <v>251</v>
      </c>
      <c r="Q156" s="2">
        <v>365</v>
      </c>
    </row>
    <row r="157" spans="1:19" x14ac:dyDescent="0.2">
      <c r="A157" s="2">
        <v>30</v>
      </c>
      <c r="B157" s="2" t="str">
        <v>Biochanin A, Isoflavone</v>
      </c>
      <c r="C157" s="2">
        <v>0.60299999999999998</v>
      </c>
      <c r="D157" s="384">
        <v>132.69999999999999</v>
      </c>
      <c r="E157" s="2" t="str">
        <v>G</v>
      </c>
      <c r="F157" s="384">
        <v>96.6</v>
      </c>
      <c r="G157" s="2" t="str">
        <v>YG</v>
      </c>
      <c r="H157" s="384">
        <v>156.19999999999999</v>
      </c>
      <c r="I157" s="2" t="str">
        <v>T</v>
      </c>
      <c r="J157" s="2">
        <v>1</v>
      </c>
      <c r="K157" s="2">
        <v>262</v>
      </c>
      <c r="L157" s="2">
        <v>0</v>
      </c>
      <c r="M157" s="2">
        <v>0</v>
      </c>
      <c r="N157" s="2">
        <v>2</v>
      </c>
      <c r="O157" s="2">
        <v>224</v>
      </c>
      <c r="P157" s="2">
        <v>365</v>
      </c>
      <c r="Q157" s="2">
        <v>0</v>
      </c>
    </row>
    <row r="158" spans="1:19" x14ac:dyDescent="0.2">
      <c r="A158" s="2">
        <v>32</v>
      </c>
      <c r="B158" s="2" t="str">
        <v>formononetin, Isoflavone</v>
      </c>
      <c r="C158" s="2">
        <v>0.51700000000000002</v>
      </c>
      <c r="D158" s="384">
        <v>147.4</v>
      </c>
      <c r="E158" s="2" t="str">
        <v>G</v>
      </c>
      <c r="F158" s="384">
        <v>195.3</v>
      </c>
      <c r="G158" s="2" t="str">
        <v>CB</v>
      </c>
      <c r="H158" s="384">
        <v>194.4</v>
      </c>
      <c r="I158" s="2" t="str">
        <v>CB</v>
      </c>
      <c r="J158" s="2">
        <v>2</v>
      </c>
      <c r="K158" s="2">
        <v>250</v>
      </c>
      <c r="L158" s="2">
        <v>306</v>
      </c>
      <c r="M158" s="2">
        <v>0</v>
      </c>
      <c r="N158" s="2">
        <v>2</v>
      </c>
      <c r="O158" s="2">
        <v>223</v>
      </c>
      <c r="P158" s="2">
        <v>313</v>
      </c>
      <c r="Q158" s="2">
        <v>0</v>
      </c>
    </row>
    <row r="159" spans="1:19" x14ac:dyDescent="0.2">
      <c r="A159" s="2">
        <v>33</v>
      </c>
      <c r="B159" s="2" t="str">
        <v>genistein, Isoflavone</v>
      </c>
      <c r="C159" s="2">
        <v>0.54900000000000004</v>
      </c>
      <c r="D159" s="384">
        <v>128.1</v>
      </c>
      <c r="E159" s="2" t="str">
        <v>G</v>
      </c>
      <c r="F159" s="384">
        <v>181.4</v>
      </c>
      <c r="G159" s="2" t="str">
        <v>CB</v>
      </c>
      <c r="H159" s="384">
        <v>136.1</v>
      </c>
      <c r="I159" s="2" t="str">
        <v>G</v>
      </c>
      <c r="J159" s="2">
        <v>1</v>
      </c>
      <c r="K159" s="2">
        <v>260</v>
      </c>
      <c r="L159" s="2">
        <v>0</v>
      </c>
      <c r="M159" s="2">
        <v>0</v>
      </c>
      <c r="N159" s="2">
        <v>2</v>
      </c>
      <c r="O159" s="2">
        <v>224</v>
      </c>
      <c r="P159" s="2">
        <v>365</v>
      </c>
      <c r="Q159" s="2">
        <v>0</v>
      </c>
    </row>
    <row r="160" spans="1:19" x14ac:dyDescent="0.2">
      <c r="A160" s="2">
        <v>40</v>
      </c>
      <c r="B160" s="2" t="str">
        <v>benzoic acid, HBAD</v>
      </c>
      <c r="C160" s="2">
        <v>0.56999999999999995</v>
      </c>
      <c r="D160" s="384">
        <v>136.4</v>
      </c>
      <c r="E160" s="2" t="str">
        <v>G</v>
      </c>
      <c r="F160" s="384">
        <v>184.5</v>
      </c>
      <c r="G160" s="2" t="str">
        <v>CB</v>
      </c>
      <c r="H160" s="384">
        <v>159.4</v>
      </c>
      <c r="I160" s="2" t="str">
        <v>T</v>
      </c>
      <c r="J160" s="2">
        <v>1</v>
      </c>
      <c r="K160" s="2">
        <v>276</v>
      </c>
      <c r="L160" s="2">
        <v>0</v>
      </c>
      <c r="M160" s="2">
        <v>0</v>
      </c>
      <c r="N160" s="2">
        <v>2</v>
      </c>
      <c r="O160" s="2">
        <v>221</v>
      </c>
      <c r="P160" s="2">
        <v>328</v>
      </c>
      <c r="Q160" s="2">
        <v>0</v>
      </c>
    </row>
    <row r="161" spans="1:17" x14ac:dyDescent="0.2">
      <c r="A161" s="2">
        <v>41</v>
      </c>
      <c r="B161" s="2" t="str">
        <v>Cuminic Acid, HBAD</v>
      </c>
      <c r="C161" s="2">
        <v>0.52500000000000002</v>
      </c>
      <c r="D161" s="384">
        <v>135.5</v>
      </c>
      <c r="E161" s="2" t="str">
        <v>G</v>
      </c>
      <c r="F161" s="384">
        <v>180</v>
      </c>
      <c r="G161" s="2" t="str">
        <v>CB</v>
      </c>
      <c r="H161" s="384">
        <v>185</v>
      </c>
      <c r="I161" s="2" t="str">
        <v>CB</v>
      </c>
      <c r="J161" s="2">
        <v>1</v>
      </c>
      <c r="K161" s="2">
        <v>243</v>
      </c>
      <c r="L161" s="2">
        <v>0</v>
      </c>
      <c r="M161" s="2">
        <v>0</v>
      </c>
      <c r="N161" s="2">
        <v>2</v>
      </c>
      <c r="O161" s="2">
        <v>221</v>
      </c>
      <c r="P161" s="2">
        <v>333</v>
      </c>
      <c r="Q161" s="2">
        <v>0</v>
      </c>
    </row>
    <row r="162" spans="1:17" x14ac:dyDescent="0.2">
      <c r="A162" s="2">
        <v>45</v>
      </c>
      <c r="B162" s="2" t="str">
        <v>gentisic acid, HBAD</v>
      </c>
      <c r="C162" s="2">
        <v>0.50800000000000001</v>
      </c>
      <c r="D162" s="384">
        <v>142.69999999999999</v>
      </c>
      <c r="E162" s="2" t="str">
        <v>G</v>
      </c>
      <c r="F162" s="384">
        <v>224.2</v>
      </c>
      <c r="G162" s="2" t="str">
        <v>B</v>
      </c>
      <c r="H162" s="384">
        <v>245.7</v>
      </c>
      <c r="I162" s="2" t="str">
        <v>V</v>
      </c>
      <c r="J162" s="2">
        <v>1</v>
      </c>
      <c r="K162" s="2">
        <v>326</v>
      </c>
      <c r="L162" s="2">
        <v>0</v>
      </c>
      <c r="M162" s="2">
        <v>0</v>
      </c>
      <c r="N162" s="2">
        <v>2</v>
      </c>
      <c r="O162" s="2">
        <v>224</v>
      </c>
      <c r="P162" s="2">
        <v>320</v>
      </c>
      <c r="Q162" s="2">
        <v>0</v>
      </c>
    </row>
    <row r="163" spans="1:17" x14ac:dyDescent="0.2">
      <c r="A163" s="2">
        <v>47</v>
      </c>
      <c r="B163" s="2" t="str">
        <v>methyl paraben, HBAD</v>
      </c>
      <c r="C163" s="2">
        <v>0.57299999999999995</v>
      </c>
      <c r="D163" s="384">
        <v>127.9</v>
      </c>
      <c r="E163" s="2" t="str">
        <v>G</v>
      </c>
      <c r="F163" s="384">
        <v>178.9</v>
      </c>
      <c r="G163" s="2" t="str">
        <v>T</v>
      </c>
      <c r="H163" s="384">
        <v>219.9</v>
      </c>
      <c r="I163" s="2" t="str">
        <v>B</v>
      </c>
      <c r="J163" s="2">
        <v>1</v>
      </c>
      <c r="K163" s="2">
        <v>257</v>
      </c>
      <c r="L163" s="2">
        <v>0</v>
      </c>
      <c r="M163" s="2">
        <v>0</v>
      </c>
      <c r="N163" s="2">
        <v>2</v>
      </c>
      <c r="O163" s="2">
        <v>224</v>
      </c>
      <c r="P163" s="2">
        <v>352</v>
      </c>
      <c r="Q163" s="2">
        <v>0</v>
      </c>
    </row>
    <row r="164" spans="1:17" x14ac:dyDescent="0.2">
      <c r="A164" s="2">
        <v>48</v>
      </c>
      <c r="B164" s="2" t="str">
        <v>methyl syringate, HBAD</v>
      </c>
      <c r="C164" s="2">
        <v>0.52400000000000002</v>
      </c>
      <c r="D164" s="384">
        <v>137.5</v>
      </c>
      <c r="E164" s="2" t="str">
        <v>G</v>
      </c>
      <c r="F164" s="384">
        <v>175.3</v>
      </c>
      <c r="G164" s="2" t="str">
        <v>T</v>
      </c>
      <c r="H164" s="384">
        <v>202.8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2</v>
      </c>
      <c r="O164" s="2">
        <v>237</v>
      </c>
      <c r="P164" s="2">
        <v>312</v>
      </c>
      <c r="Q164" s="2">
        <v>0</v>
      </c>
    </row>
    <row r="165" spans="1:17" x14ac:dyDescent="0.2">
      <c r="A165" s="2">
        <v>49</v>
      </c>
      <c r="B165" s="2" t="str">
        <v>Methyl-3,4,5-trimethoxybenzoate, HBAD</v>
      </c>
      <c r="C165" s="2">
        <v>0.58899999999999997</v>
      </c>
      <c r="D165" s="384">
        <v>141.1</v>
      </c>
      <c r="E165" s="2" t="str">
        <v>G</v>
      </c>
      <c r="F165" s="384">
        <v>185.5</v>
      </c>
      <c r="G165" s="2" t="str">
        <v>CB</v>
      </c>
      <c r="H165" s="384">
        <v>120</v>
      </c>
      <c r="I165" s="2" t="str">
        <v>G</v>
      </c>
      <c r="J165" s="2">
        <v>1</v>
      </c>
      <c r="K165" s="2">
        <v>265</v>
      </c>
      <c r="L165" s="2">
        <v>0</v>
      </c>
      <c r="M165" s="2">
        <v>0</v>
      </c>
      <c r="N165" s="2">
        <v>2</v>
      </c>
      <c r="O165" s="2">
        <v>230</v>
      </c>
      <c r="P165" s="2">
        <v>311</v>
      </c>
      <c r="Q165" s="2">
        <v>0</v>
      </c>
    </row>
    <row r="166" spans="1:17" x14ac:dyDescent="0.2">
      <c r="A166" s="2">
        <v>54</v>
      </c>
      <c r="B166" s="2" t="str">
        <v>p-hydroxybenzoic acid, HBAD</v>
      </c>
      <c r="C166" s="2">
        <v>0.51300000000000001</v>
      </c>
      <c r="D166" s="384">
        <v>129.6</v>
      </c>
      <c r="E166" s="2" t="str">
        <v>G</v>
      </c>
      <c r="F166" s="384">
        <v>183.8</v>
      </c>
      <c r="G166" s="2" t="str">
        <v>CB</v>
      </c>
      <c r="H166" s="384">
        <v>180</v>
      </c>
      <c r="I166" s="2" t="str">
        <v>CB</v>
      </c>
      <c r="J166" s="2">
        <v>1</v>
      </c>
      <c r="K166" s="2">
        <v>257</v>
      </c>
      <c r="L166" s="2">
        <v>0</v>
      </c>
      <c r="M166" s="2">
        <v>0</v>
      </c>
      <c r="N166" s="2">
        <v>2</v>
      </c>
      <c r="O166" s="2">
        <v>225</v>
      </c>
      <c r="P166" s="2">
        <v>344</v>
      </c>
      <c r="Q166" s="2">
        <v>0</v>
      </c>
    </row>
    <row r="167" spans="1:17" x14ac:dyDescent="0.2">
      <c r="A167" s="2">
        <v>57</v>
      </c>
      <c r="B167" s="2" t="str">
        <v>salicylic acid, HBAD</v>
      </c>
      <c r="C167" s="2">
        <v>0.58199999999999996</v>
      </c>
      <c r="D167" s="384">
        <v>139.80000000000001</v>
      </c>
      <c r="E167" s="2" t="str">
        <v>G</v>
      </c>
      <c r="F167" s="384">
        <v>210.5</v>
      </c>
      <c r="G167" s="2" t="str">
        <v>B</v>
      </c>
      <c r="H167" s="384">
        <v>180.9</v>
      </c>
      <c r="I167" s="2" t="str">
        <v>CB</v>
      </c>
      <c r="J167" s="2">
        <v>1</v>
      </c>
      <c r="K167" s="2">
        <v>301</v>
      </c>
      <c r="L167" s="2">
        <v>0</v>
      </c>
      <c r="M167" s="2">
        <v>0</v>
      </c>
      <c r="N167" s="2">
        <v>2</v>
      </c>
      <c r="O167" s="2">
        <v>223</v>
      </c>
      <c r="P167" s="2">
        <v>304</v>
      </c>
      <c r="Q167" s="2">
        <v>0</v>
      </c>
    </row>
    <row r="168" spans="1:17" x14ac:dyDescent="0.2">
      <c r="A168" s="2">
        <v>60</v>
      </c>
      <c r="B168" s="2" t="str">
        <v>vanillic acid methyl ester, HBAD</v>
      </c>
      <c r="C168" s="2">
        <v>0.56999999999999995</v>
      </c>
      <c r="D168" s="384">
        <v>135.19999999999999</v>
      </c>
      <c r="E168" s="2" t="str">
        <v>G</v>
      </c>
      <c r="F168" s="384">
        <v>178.9</v>
      </c>
      <c r="G168" s="2" t="str">
        <v>T</v>
      </c>
      <c r="H168" s="384">
        <v>230.9</v>
      </c>
      <c r="I168" s="2" t="str">
        <v>B</v>
      </c>
      <c r="J168" s="2">
        <v>2</v>
      </c>
      <c r="K168" s="2">
        <v>263</v>
      </c>
      <c r="L168" s="2">
        <v>294</v>
      </c>
      <c r="M168" s="2">
        <v>0</v>
      </c>
      <c r="N168" s="2">
        <v>2</v>
      </c>
      <c r="O168" s="2">
        <v>225</v>
      </c>
      <c r="P168" s="2">
        <v>347</v>
      </c>
      <c r="Q168" s="2">
        <v>0</v>
      </c>
    </row>
    <row r="169" spans="1:17" x14ac:dyDescent="0.2">
      <c r="A169" s="2">
        <v>63</v>
      </c>
      <c r="B169" s="2" t="str">
        <v>CAPE, HCAD</v>
      </c>
      <c r="C169" s="2">
        <v>0.55349999999999999</v>
      </c>
      <c r="D169" s="384">
        <v>140.30000000000001</v>
      </c>
      <c r="E169" s="2" t="str">
        <v>G</v>
      </c>
      <c r="F169" s="384">
        <v>234.8</v>
      </c>
      <c r="G169" s="2" t="str">
        <v>B</v>
      </c>
      <c r="H169" s="384">
        <v>208.7</v>
      </c>
      <c r="I169" s="2" t="str">
        <v>CB</v>
      </c>
      <c r="J169" s="2">
        <v>1</v>
      </c>
      <c r="K169" s="2">
        <v>325</v>
      </c>
      <c r="L169" s="2">
        <v>0</v>
      </c>
      <c r="M169" s="2">
        <v>0</v>
      </c>
      <c r="N169" s="2">
        <v>2</v>
      </c>
      <c r="O169" s="2">
        <v>225</v>
      </c>
      <c r="P169" s="2">
        <v>337</v>
      </c>
      <c r="Q169" s="2">
        <v>0</v>
      </c>
    </row>
    <row r="170" spans="1:17" x14ac:dyDescent="0.2">
      <c r="A170" s="2">
        <v>65</v>
      </c>
      <c r="B170" s="2" t="str">
        <v>ferulic acid, HCAD</v>
      </c>
      <c r="C170" s="2">
        <v>0.50800000000000001</v>
      </c>
      <c r="D170" s="384">
        <v>139.4</v>
      </c>
      <c r="E170" s="2" t="str">
        <v>G</v>
      </c>
      <c r="F170" s="384">
        <v>209.2</v>
      </c>
      <c r="G170" s="2" t="str">
        <v>CB</v>
      </c>
      <c r="H170" s="384">
        <v>205.5</v>
      </c>
      <c r="I170" s="2" t="str">
        <v>CB</v>
      </c>
      <c r="J170" s="2">
        <v>1</v>
      </c>
      <c r="K170" s="2">
        <v>319</v>
      </c>
      <c r="L170" s="2">
        <v>0</v>
      </c>
      <c r="M170" s="2">
        <v>0</v>
      </c>
      <c r="N170" s="2">
        <v>2</v>
      </c>
      <c r="O170" s="2">
        <v>224</v>
      </c>
      <c r="P170" s="2">
        <v>346</v>
      </c>
      <c r="Q170" s="2">
        <v>0</v>
      </c>
    </row>
    <row r="171" spans="1:17" x14ac:dyDescent="0.2">
      <c r="A171" s="2">
        <v>68</v>
      </c>
      <c r="B171" s="2" t="str">
        <v>methyl ferulate, HCAD</v>
      </c>
      <c r="C171" s="2">
        <v>0.57599999999999996</v>
      </c>
      <c r="D171" s="384">
        <v>138.19999999999999</v>
      </c>
      <c r="E171" s="2" t="str">
        <v>G</v>
      </c>
      <c r="F171" s="384">
        <v>236.2</v>
      </c>
      <c r="G171" s="2" t="str">
        <v>B</v>
      </c>
      <c r="H171" s="384">
        <v>228.4</v>
      </c>
      <c r="I171" s="2" t="str">
        <v>B</v>
      </c>
      <c r="J171" s="2">
        <v>1</v>
      </c>
      <c r="K171" s="2">
        <v>324</v>
      </c>
      <c r="L171" s="2">
        <v>0</v>
      </c>
      <c r="M171" s="2">
        <v>0</v>
      </c>
      <c r="N171" s="2">
        <v>2</v>
      </c>
      <c r="O171" s="2">
        <v>224</v>
      </c>
      <c r="P171" s="2">
        <v>360</v>
      </c>
      <c r="Q171" s="2">
        <v>0</v>
      </c>
    </row>
    <row r="172" spans="1:17" x14ac:dyDescent="0.2">
      <c r="A172" s="2">
        <v>70</v>
      </c>
      <c r="B172" s="2" t="str">
        <v>o-coumaric acid, HCAD</v>
      </c>
      <c r="C172" s="2">
        <v>0.51900000000000002</v>
      </c>
      <c r="D172" s="384">
        <v>146.1</v>
      </c>
      <c r="E172" s="2" t="str">
        <v>G</v>
      </c>
      <c r="F172" s="384">
        <v>205.2</v>
      </c>
      <c r="G172" s="2" t="str">
        <v>CB</v>
      </c>
      <c r="H172" s="384">
        <v>203.9</v>
      </c>
      <c r="I172" s="2" t="str">
        <v>CB</v>
      </c>
      <c r="J172" s="2">
        <v>2</v>
      </c>
      <c r="K172" s="2">
        <v>279</v>
      </c>
      <c r="L172" s="2">
        <v>321</v>
      </c>
      <c r="M172" s="2">
        <v>0</v>
      </c>
      <c r="N172" s="2">
        <v>2</v>
      </c>
      <c r="O172" s="2">
        <v>224</v>
      </c>
      <c r="P172" s="2">
        <v>341</v>
      </c>
      <c r="Q172" s="2">
        <v>0</v>
      </c>
    </row>
    <row r="173" spans="1:17" x14ac:dyDescent="0.2">
      <c r="A173" s="2">
        <v>71</v>
      </c>
      <c r="B173" s="2" t="str">
        <v>p-coumaric acid, HCAD</v>
      </c>
      <c r="C173" s="2">
        <v>0.51</v>
      </c>
      <c r="D173" s="384">
        <v>135.69999999999999</v>
      </c>
      <c r="E173" s="2" t="str">
        <v>G</v>
      </c>
      <c r="F173" s="384">
        <v>198.8</v>
      </c>
      <c r="G173" s="2" t="str">
        <v>CB</v>
      </c>
      <c r="H173" s="384">
        <v>205.3</v>
      </c>
      <c r="I173" s="2" t="str">
        <v>CB</v>
      </c>
      <c r="J173" s="2">
        <v>1</v>
      </c>
      <c r="K173" s="2">
        <v>307</v>
      </c>
      <c r="L173" s="2">
        <v>0</v>
      </c>
      <c r="M173" s="2">
        <v>0</v>
      </c>
      <c r="N173" s="2">
        <v>2</v>
      </c>
      <c r="O173" s="2">
        <v>223</v>
      </c>
      <c r="P173" s="2">
        <v>354</v>
      </c>
      <c r="Q173" s="2">
        <v>0</v>
      </c>
    </row>
    <row r="174" spans="1:17" x14ac:dyDescent="0.2">
      <c r="A174" s="2">
        <v>72</v>
      </c>
      <c r="B174" s="2" t="str">
        <v>p-MCA, HCAD</v>
      </c>
      <c r="C174" s="2">
        <v>0.55600000000000005</v>
      </c>
      <c r="D174" s="384">
        <v>137.4</v>
      </c>
      <c r="E174" s="2" t="str">
        <v>G</v>
      </c>
      <c r="F174" s="384">
        <v>190.9</v>
      </c>
      <c r="G174" s="2" t="str">
        <v>CB</v>
      </c>
      <c r="H174" s="384">
        <v>130.9</v>
      </c>
      <c r="I174" s="2" t="str">
        <v>G</v>
      </c>
      <c r="J174" s="2">
        <v>1</v>
      </c>
      <c r="K174" s="2">
        <v>307</v>
      </c>
      <c r="L174" s="2">
        <v>0</v>
      </c>
      <c r="M174" s="2">
        <v>0</v>
      </c>
      <c r="N174" s="2">
        <v>2</v>
      </c>
      <c r="O174" s="2">
        <v>222</v>
      </c>
      <c r="P174" s="2">
        <v>0</v>
      </c>
      <c r="Q174" s="2">
        <v>0</v>
      </c>
    </row>
    <row r="175" spans="1:17" x14ac:dyDescent="0.2">
      <c r="A175" s="2">
        <v>75</v>
      </c>
      <c r="B175" s="2" t="str">
        <v>t-cinnamic acid, HCAD</v>
      </c>
      <c r="C175" s="2">
        <v>0.59599999999999997</v>
      </c>
      <c r="D175" s="384">
        <v>140.30000000000001</v>
      </c>
      <c r="E175" s="2" t="str">
        <v>G</v>
      </c>
      <c r="F175" s="384">
        <v>242.2</v>
      </c>
      <c r="G175" s="2" t="str">
        <v>V</v>
      </c>
      <c r="H175" s="384">
        <v>222</v>
      </c>
      <c r="I175" s="2" t="str">
        <v>B</v>
      </c>
      <c r="J175" s="2">
        <v>1</v>
      </c>
      <c r="K175" s="2">
        <v>279</v>
      </c>
      <c r="L175" s="2">
        <v>0</v>
      </c>
      <c r="M175" s="2">
        <v>0</v>
      </c>
      <c r="N175" s="2">
        <v>2</v>
      </c>
      <c r="O175" s="2">
        <v>229</v>
      </c>
      <c r="P175" s="2">
        <v>347</v>
      </c>
      <c r="Q175" s="2">
        <v>0</v>
      </c>
    </row>
    <row r="176" spans="1:17" x14ac:dyDescent="0.2">
      <c r="A176" s="2">
        <v>76</v>
      </c>
      <c r="B176" s="2" t="str">
        <v>trans-p-coumaric acid methyl ester, HCAD</v>
      </c>
      <c r="C176" s="2">
        <v>0.58399999999999996</v>
      </c>
      <c r="D176" s="384">
        <v>136.4</v>
      </c>
      <c r="E176" s="2" t="str">
        <v>G</v>
      </c>
      <c r="F176" s="384">
        <v>193.3</v>
      </c>
      <c r="G176" s="2" t="str">
        <v>CB</v>
      </c>
      <c r="H176" s="384">
        <v>202.4</v>
      </c>
      <c r="I176" s="2" t="str">
        <v>CB</v>
      </c>
      <c r="J176" s="2">
        <v>1</v>
      </c>
      <c r="K176" s="2">
        <v>309</v>
      </c>
      <c r="L176" s="2">
        <v>0</v>
      </c>
      <c r="M176" s="2">
        <v>0</v>
      </c>
      <c r="N176" s="2">
        <v>3</v>
      </c>
      <c r="O176" s="2">
        <v>222</v>
      </c>
      <c r="P176" s="2">
        <v>246</v>
      </c>
      <c r="Q176" s="2">
        <v>361</v>
      </c>
    </row>
    <row r="177" spans="1:17" x14ac:dyDescent="0.2">
      <c r="A177" s="2">
        <v>81</v>
      </c>
      <c r="B177" s="2" t="str">
        <v>Phenylacetic Acid, HPAAD</v>
      </c>
      <c r="C177" s="2">
        <v>0.58899999999999997</v>
      </c>
      <c r="D177" s="384">
        <v>135.5</v>
      </c>
      <c r="E177" s="2" t="str">
        <v>G</v>
      </c>
      <c r="F177" s="384">
        <v>174.5</v>
      </c>
      <c r="G177" s="2" t="str">
        <v>T</v>
      </c>
      <c r="H177" s="384">
        <v>343.2</v>
      </c>
      <c r="I177" s="2" t="str">
        <v>S</v>
      </c>
      <c r="J177" s="2">
        <v>1</v>
      </c>
      <c r="K177" s="2">
        <v>260</v>
      </c>
      <c r="L177" s="2">
        <v>0</v>
      </c>
      <c r="M177" s="2">
        <v>0</v>
      </c>
      <c r="N177" s="2">
        <v>2</v>
      </c>
      <c r="O177" s="2">
        <v>239</v>
      </c>
      <c r="P177" s="2">
        <v>336</v>
      </c>
      <c r="Q177" s="2">
        <v>0</v>
      </c>
    </row>
    <row r="178" spans="1:17" x14ac:dyDescent="0.2">
      <c r="A178" s="2">
        <v>85</v>
      </c>
      <c r="B178" s="2" t="str">
        <v>p-methoxyphenyllactic acid, HPLAD</v>
      </c>
      <c r="C178" s="2">
        <v>0.53600000000000003</v>
      </c>
      <c r="D178" s="384">
        <v>138</v>
      </c>
      <c r="E178" s="2" t="str">
        <v>G</v>
      </c>
      <c r="F178" s="384">
        <v>178.7</v>
      </c>
      <c r="G178" s="2" t="str">
        <v>T</v>
      </c>
      <c r="H178" s="384">
        <v>192.2</v>
      </c>
      <c r="I178" s="2" t="str">
        <v>CB</v>
      </c>
      <c r="J178" s="2">
        <v>1</v>
      </c>
      <c r="K178" s="2">
        <v>276</v>
      </c>
      <c r="L178" s="2">
        <v>0</v>
      </c>
      <c r="M178" s="2">
        <v>0</v>
      </c>
      <c r="N178" s="2">
        <v>3</v>
      </c>
      <c r="O178" s="2">
        <v>222</v>
      </c>
      <c r="P178" s="2">
        <v>251</v>
      </c>
      <c r="Q178" s="2">
        <v>336</v>
      </c>
    </row>
    <row r="179" spans="1:17" x14ac:dyDescent="0.2">
      <c r="A179" s="2">
        <v>86</v>
      </c>
      <c r="B179" s="2" t="str">
        <v>3-Phenylpropanoic acid, HPPAD</v>
      </c>
      <c r="C179" s="2">
        <v>0.58599999999999997</v>
      </c>
      <c r="D179" s="384">
        <v>138.6</v>
      </c>
      <c r="E179" s="2" t="str">
        <v>G</v>
      </c>
      <c r="F179" s="384">
        <v>177.8</v>
      </c>
      <c r="G179" s="2" t="str">
        <v>T</v>
      </c>
      <c r="H179" s="384">
        <v>230.2</v>
      </c>
      <c r="I179" s="2" t="str">
        <v>B</v>
      </c>
      <c r="J179" s="2">
        <v>1</v>
      </c>
      <c r="K179" s="2">
        <v>260</v>
      </c>
      <c r="L179" s="2">
        <v>0</v>
      </c>
      <c r="M179" s="2">
        <v>0</v>
      </c>
      <c r="N179" s="2">
        <v>2</v>
      </c>
      <c r="O179" s="2">
        <v>230</v>
      </c>
      <c r="P179" s="2">
        <v>327</v>
      </c>
      <c r="Q179" s="2">
        <v>0</v>
      </c>
    </row>
    <row r="180" spans="1:17" x14ac:dyDescent="0.2">
      <c r="A180" s="2">
        <v>89</v>
      </c>
      <c r="B180" s="2" t="str">
        <v>p-methoxyphenol, AMPh</v>
      </c>
      <c r="C180" s="2">
        <v>0.58299999999999996</v>
      </c>
      <c r="D180" s="384">
        <v>134.4</v>
      </c>
      <c r="E180" s="2" t="str">
        <v>G</v>
      </c>
      <c r="F180" s="384">
        <v>171.4</v>
      </c>
      <c r="G180" s="2" t="str">
        <v>T</v>
      </c>
      <c r="H180" s="384">
        <v>234.8</v>
      </c>
      <c r="I180" s="2" t="str">
        <v>B</v>
      </c>
      <c r="J180" s="2">
        <v>1</v>
      </c>
      <c r="K180" s="2">
        <v>288</v>
      </c>
      <c r="L180" s="2">
        <v>0</v>
      </c>
      <c r="M180" s="2">
        <v>0</v>
      </c>
      <c r="N180" s="2">
        <v>3</v>
      </c>
      <c r="O180" s="2">
        <v>223</v>
      </c>
      <c r="P180" s="2">
        <v>252</v>
      </c>
      <c r="Q180" s="2">
        <v>313</v>
      </c>
    </row>
    <row r="181" spans="1:17" x14ac:dyDescent="0.2">
      <c r="A181" s="2">
        <v>90</v>
      </c>
      <c r="B181" s="2" t="str">
        <v>4-methylpyrocatechol, APh</v>
      </c>
      <c r="C181" s="2">
        <v>0.54600000000000004</v>
      </c>
      <c r="D181" s="384">
        <v>136.6</v>
      </c>
      <c r="E181" s="2" t="str">
        <v>G</v>
      </c>
      <c r="F181" s="384">
        <v>180</v>
      </c>
      <c r="G181" s="2" t="str">
        <v>CB</v>
      </c>
      <c r="H181" s="384">
        <v>160.9</v>
      </c>
      <c r="I181" s="2" t="str">
        <v>T</v>
      </c>
      <c r="J181" s="2">
        <v>1</v>
      </c>
      <c r="K181" s="2">
        <v>283</v>
      </c>
      <c r="L181" s="2">
        <v>0</v>
      </c>
      <c r="M181" s="2">
        <v>0</v>
      </c>
      <c r="N181" s="2">
        <v>2</v>
      </c>
      <c r="O181" s="2">
        <v>223</v>
      </c>
      <c r="P181" s="2">
        <v>341</v>
      </c>
      <c r="Q181" s="2">
        <v>0</v>
      </c>
    </row>
    <row r="182" spans="1:17" x14ac:dyDescent="0.2">
      <c r="A182" s="2">
        <v>95</v>
      </c>
      <c r="B182" s="2" t="str">
        <v>Pyrocatechol, Phenol</v>
      </c>
      <c r="C182" s="2">
        <v>0.55400000000000005</v>
      </c>
      <c r="D182" s="384">
        <v>137.4</v>
      </c>
      <c r="E182" s="2" t="str">
        <v>G</v>
      </c>
      <c r="F182" s="384">
        <v>180.8</v>
      </c>
      <c r="G182" s="2" t="str">
        <v>CB</v>
      </c>
      <c r="H182" s="384">
        <v>75.3</v>
      </c>
      <c r="I182" s="2" t="str">
        <v>Y</v>
      </c>
      <c r="J182" s="2">
        <v>1</v>
      </c>
      <c r="K182" s="2">
        <v>277</v>
      </c>
      <c r="L182" s="2">
        <v>0</v>
      </c>
      <c r="M182" s="2">
        <v>0</v>
      </c>
      <c r="N182" s="2">
        <v>3</v>
      </c>
      <c r="O182" s="2">
        <v>226</v>
      </c>
      <c r="P182" s="2">
        <v>240</v>
      </c>
      <c r="Q182" s="2">
        <v>336</v>
      </c>
    </row>
    <row r="183" spans="1:17" x14ac:dyDescent="0.2">
      <c r="A183" s="2">
        <v>97</v>
      </c>
      <c r="B183" s="2" t="str">
        <v>p-anisaldehyde, HBzd</v>
      </c>
      <c r="C183" s="2">
        <v>0.60499999999999998</v>
      </c>
      <c r="D183" s="384">
        <v>120</v>
      </c>
      <c r="E183" s="2" t="str">
        <v>G</v>
      </c>
      <c r="F183" s="384">
        <v>203.4</v>
      </c>
      <c r="G183" s="2" t="str">
        <v>CB</v>
      </c>
      <c r="H183" s="384">
        <v>346.6</v>
      </c>
      <c r="I183" s="2" t="str">
        <v>S</v>
      </c>
      <c r="J183" s="2">
        <v>1</v>
      </c>
      <c r="K183" s="2">
        <v>286</v>
      </c>
      <c r="L183" s="2">
        <v>0</v>
      </c>
      <c r="M183" s="2">
        <v>0</v>
      </c>
      <c r="N183" s="2">
        <v>2</v>
      </c>
      <c r="O183" s="2">
        <v>224</v>
      </c>
      <c r="P183" s="2">
        <v>350</v>
      </c>
      <c r="Q183" s="2">
        <v>0</v>
      </c>
    </row>
    <row r="184" spans="1:17" x14ac:dyDescent="0.2">
      <c r="A184" s="2">
        <v>99</v>
      </c>
      <c r="B184" s="2" t="str">
        <v>Vanillin, HBzd</v>
      </c>
      <c r="C184" s="2">
        <v>0.54800000000000004</v>
      </c>
      <c r="D184" s="384">
        <v>136.19999999999999</v>
      </c>
      <c r="E184" s="2" t="str">
        <v>G</v>
      </c>
      <c r="F184" s="384">
        <v>221.6</v>
      </c>
      <c r="G184" s="2" t="str">
        <v>B</v>
      </c>
      <c r="H184" s="384">
        <v>223.7</v>
      </c>
      <c r="I184" s="2" t="str">
        <v>B</v>
      </c>
      <c r="J184" s="2">
        <v>2</v>
      </c>
      <c r="K184" s="2">
        <v>284</v>
      </c>
      <c r="L184" s="2">
        <v>312</v>
      </c>
      <c r="M184" s="2">
        <v>0</v>
      </c>
      <c r="N184" s="2">
        <v>3</v>
      </c>
      <c r="O184" s="2">
        <v>221</v>
      </c>
      <c r="P184" s="2">
        <v>248</v>
      </c>
      <c r="Q184" s="2">
        <v>341</v>
      </c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34">_xlfn._xlws.SORT(_xlfn._xlws.FILTER(KNP[], (KNP[Rf (MPB)]&lt;=$C$5)*(KNP[Rf (MPB)]&gt;=$C$4),"No Result"))</f>
        <v>3</v>
      </c>
      <c r="B198" s="2" t="str">
        <v>acacetin, Flavone</v>
      </c>
      <c r="C198" s="2">
        <v>0.56399999999999995</v>
      </c>
      <c r="D198" s="384">
        <v>134.6</v>
      </c>
      <c r="E198" s="2" t="str">
        <v>G</v>
      </c>
      <c r="F198" s="384">
        <v>180</v>
      </c>
      <c r="G198" s="2" t="str">
        <v>CB</v>
      </c>
      <c r="H198" s="384">
        <v>77.599999999999994</v>
      </c>
      <c r="I198" s="2" t="str">
        <v>Y</v>
      </c>
      <c r="J198" s="2">
        <v>2</v>
      </c>
      <c r="K198" s="2">
        <v>270</v>
      </c>
      <c r="L198" s="2">
        <v>329</v>
      </c>
      <c r="M198" s="2">
        <v>0</v>
      </c>
      <c r="N198" s="2">
        <v>2</v>
      </c>
      <c r="O198" s="2">
        <v>224</v>
      </c>
      <c r="P198" s="2">
        <v>357</v>
      </c>
      <c r="Q198" s="2">
        <v>0</v>
      </c>
      <c r="R198" s="1">
        <f>COUNTIF(A198:A245, "&lt;&gt;")</f>
        <v>37</v>
      </c>
      <c r="S198" s="2" t="s">
        <v>153</v>
      </c>
    </row>
    <row r="199" spans="1:19" x14ac:dyDescent="0.2">
      <c r="A199" s="2">
        <v>4</v>
      </c>
      <c r="B199" s="2" t="str">
        <v>apigenin, Flavone</v>
      </c>
      <c r="C199" s="2">
        <v>0.50700000000000001</v>
      </c>
      <c r="D199" s="384">
        <v>134</v>
      </c>
      <c r="E199" s="2" t="str">
        <v>G</v>
      </c>
      <c r="F199" s="384">
        <v>199.1</v>
      </c>
      <c r="G199" s="2" t="str">
        <v>CB</v>
      </c>
      <c r="H199" s="384">
        <v>108.7</v>
      </c>
      <c r="I199" s="2" t="str">
        <v>YG</v>
      </c>
      <c r="J199" s="2">
        <v>2</v>
      </c>
      <c r="K199" s="2">
        <v>271</v>
      </c>
      <c r="L199" s="2">
        <v>336</v>
      </c>
      <c r="M199" s="2">
        <v>0</v>
      </c>
      <c r="N199" s="2">
        <v>2</v>
      </c>
      <c r="O199" s="2">
        <v>224</v>
      </c>
      <c r="P199" s="2">
        <v>341</v>
      </c>
      <c r="Q199" s="2">
        <v>0</v>
      </c>
    </row>
    <row r="200" spans="1:19" x14ac:dyDescent="0.2">
      <c r="A200" s="2">
        <v>6</v>
      </c>
      <c r="B200" s="2" t="str">
        <v>chrysin, Flavone</v>
      </c>
      <c r="C200" s="2">
        <v>0.60199999999999998</v>
      </c>
      <c r="D200" s="384">
        <v>132.19999999999999</v>
      </c>
      <c r="E200" s="2" t="str">
        <v>G</v>
      </c>
      <c r="F200" s="384">
        <v>185.5</v>
      </c>
      <c r="G200" s="2" t="str">
        <v>CB</v>
      </c>
      <c r="H200" s="384">
        <v>61.5</v>
      </c>
      <c r="I200" s="2" t="str">
        <v>Y</v>
      </c>
      <c r="J200" s="2">
        <v>2</v>
      </c>
      <c r="K200" s="2">
        <v>270</v>
      </c>
      <c r="L200" s="2">
        <v>317</v>
      </c>
      <c r="M200" s="2">
        <v>0</v>
      </c>
      <c r="N200" s="2">
        <v>2</v>
      </c>
      <c r="O200" s="2">
        <v>224</v>
      </c>
      <c r="P200" s="2">
        <v>358</v>
      </c>
      <c r="Q200" s="2">
        <v>0</v>
      </c>
    </row>
    <row r="201" spans="1:19" x14ac:dyDescent="0.2">
      <c r="A201" s="2">
        <v>7</v>
      </c>
      <c r="B201" s="2" t="str">
        <v>Genkwanin, Flavone</v>
      </c>
      <c r="C201" s="2">
        <v>0.53300000000000003</v>
      </c>
      <c r="D201" s="384">
        <v>138.9</v>
      </c>
      <c r="E201" s="2" t="str">
        <v>G</v>
      </c>
      <c r="F201" s="384">
        <v>46.1</v>
      </c>
      <c r="G201" s="2" t="str">
        <v>O</v>
      </c>
      <c r="H201" s="384">
        <v>125.6</v>
      </c>
      <c r="I201" s="2" t="str">
        <v>G</v>
      </c>
      <c r="J201" s="2">
        <v>2</v>
      </c>
      <c r="K201" s="2">
        <v>268</v>
      </c>
      <c r="L201" s="2">
        <v>338</v>
      </c>
      <c r="M201" s="2">
        <v>0</v>
      </c>
      <c r="N201" s="2">
        <v>2</v>
      </c>
      <c r="O201" s="2">
        <v>224</v>
      </c>
      <c r="P201" s="2">
        <v>367</v>
      </c>
      <c r="Q201" s="2">
        <v>0</v>
      </c>
    </row>
    <row r="202" spans="1:19" x14ac:dyDescent="0.2">
      <c r="A202" s="2">
        <v>12</v>
      </c>
      <c r="B202" s="2" t="str">
        <v>isorhamnetin, Flavonol</v>
      </c>
      <c r="C202" s="2">
        <v>0.53600000000000003</v>
      </c>
      <c r="D202" s="384">
        <v>136.1</v>
      </c>
      <c r="E202" s="2" t="str">
        <v>G</v>
      </c>
      <c r="F202" s="384">
        <v>180</v>
      </c>
      <c r="G202" s="2" t="str">
        <v>CB</v>
      </c>
      <c r="H202" s="384">
        <v>167</v>
      </c>
      <c r="I202" s="2" t="str">
        <v>T</v>
      </c>
      <c r="J202" s="2">
        <v>2</v>
      </c>
      <c r="K202" s="2">
        <v>261</v>
      </c>
      <c r="L202" s="2">
        <v>364</v>
      </c>
      <c r="M202" s="2">
        <v>0</v>
      </c>
      <c r="N202" s="2">
        <v>2</v>
      </c>
      <c r="O202" s="2">
        <v>224</v>
      </c>
      <c r="P202" s="2">
        <v>340</v>
      </c>
      <c r="Q202" s="2">
        <v>0</v>
      </c>
    </row>
    <row r="203" spans="1:19" x14ac:dyDescent="0.2">
      <c r="A203" s="2">
        <v>14</v>
      </c>
      <c r="B203" s="2" t="str">
        <v>kaempferol, Flavonol</v>
      </c>
      <c r="C203" s="2">
        <v>0.54700000000000004</v>
      </c>
      <c r="D203" s="384">
        <v>130.9</v>
      </c>
      <c r="E203" s="2" t="str">
        <v>G</v>
      </c>
      <c r="F203" s="384">
        <v>150</v>
      </c>
      <c r="G203" s="2" t="str">
        <v>T</v>
      </c>
      <c r="H203" s="384">
        <v>150</v>
      </c>
      <c r="I203" s="2" t="str">
        <v>T</v>
      </c>
      <c r="J203" s="2">
        <v>2</v>
      </c>
      <c r="K203" s="2">
        <v>269</v>
      </c>
      <c r="L203" s="2">
        <v>371</v>
      </c>
      <c r="M203" s="2">
        <v>0</v>
      </c>
      <c r="N203" s="2">
        <v>2</v>
      </c>
      <c r="O203" s="2">
        <v>223</v>
      </c>
      <c r="P203" s="2">
        <v>361</v>
      </c>
      <c r="Q203" s="2">
        <v>0</v>
      </c>
    </row>
    <row r="204" spans="1:19" x14ac:dyDescent="0.2">
      <c r="A204" s="2">
        <v>18</v>
      </c>
      <c r="B204" s="2" t="str">
        <v>hesperetin, Flavanone</v>
      </c>
      <c r="C204" s="2">
        <v>0.55900000000000005</v>
      </c>
      <c r="D204" s="384">
        <v>136.5</v>
      </c>
      <c r="E204" s="2" t="str">
        <v>G</v>
      </c>
      <c r="F204" s="384">
        <v>169.3</v>
      </c>
      <c r="G204" s="2" t="str">
        <v>T</v>
      </c>
      <c r="H204" s="384">
        <v>160.1</v>
      </c>
      <c r="I204" s="2" t="str">
        <v>T</v>
      </c>
      <c r="J204" s="2">
        <v>1</v>
      </c>
      <c r="K204" s="2">
        <v>290</v>
      </c>
      <c r="L204" s="2">
        <v>0</v>
      </c>
      <c r="M204" s="2">
        <v>0</v>
      </c>
      <c r="N204" s="2">
        <v>3</v>
      </c>
      <c r="O204" s="2">
        <v>222</v>
      </c>
      <c r="P204" s="2">
        <v>247</v>
      </c>
      <c r="Q204" s="2">
        <v>342</v>
      </c>
    </row>
    <row r="205" spans="1:19" x14ac:dyDescent="0.2">
      <c r="A205" s="2">
        <v>20</v>
      </c>
      <c r="B205" s="2" t="str">
        <v>naringenin, Flavanone</v>
      </c>
      <c r="C205" s="2">
        <v>0.59099999999999997</v>
      </c>
      <c r="D205" s="384">
        <v>136.80000000000001</v>
      </c>
      <c r="E205" s="2" t="str">
        <v>G</v>
      </c>
      <c r="F205" s="384">
        <v>176.5</v>
      </c>
      <c r="G205" s="2" t="str">
        <v>T</v>
      </c>
      <c r="H205" s="384">
        <v>160.1</v>
      </c>
      <c r="I205" s="2" t="str">
        <v>T</v>
      </c>
      <c r="J205" s="2">
        <v>1</v>
      </c>
      <c r="K205" s="2">
        <v>292</v>
      </c>
      <c r="L205" s="2">
        <v>0</v>
      </c>
      <c r="M205" s="2">
        <v>0</v>
      </c>
      <c r="N205" s="2">
        <v>2</v>
      </c>
      <c r="O205" s="2">
        <v>223</v>
      </c>
      <c r="P205" s="2">
        <v>365</v>
      </c>
      <c r="Q205" s="2">
        <v>0</v>
      </c>
    </row>
    <row r="206" spans="1:19" x14ac:dyDescent="0.2">
      <c r="A206" s="2">
        <v>24</v>
      </c>
      <c r="B206" s="2" t="str">
        <v>pinobanksin, Flavanonol</v>
      </c>
      <c r="C206" s="2">
        <v>0.59799999999999998</v>
      </c>
      <c r="D206" s="384">
        <v>136.80000000000001</v>
      </c>
      <c r="E206" s="2" t="str">
        <v>G</v>
      </c>
      <c r="F206" s="384">
        <v>190.7</v>
      </c>
      <c r="G206" s="2" t="str">
        <v>CB</v>
      </c>
      <c r="H206" s="384">
        <v>174.1</v>
      </c>
      <c r="I206" s="2" t="str">
        <v>T</v>
      </c>
      <c r="J206" s="2">
        <v>1</v>
      </c>
      <c r="K206" s="2">
        <v>295</v>
      </c>
      <c r="L206" s="2">
        <v>0</v>
      </c>
      <c r="M206" s="2">
        <v>0</v>
      </c>
      <c r="N206" s="2">
        <v>3</v>
      </c>
      <c r="O206" s="2">
        <v>224</v>
      </c>
      <c r="P206" s="2">
        <v>251</v>
      </c>
      <c r="Q206" s="2">
        <v>365</v>
      </c>
    </row>
    <row r="207" spans="1:19" x14ac:dyDescent="0.2">
      <c r="A207" s="2">
        <v>30</v>
      </c>
      <c r="B207" s="2" t="str">
        <v>Biochanin A, Isoflavone</v>
      </c>
      <c r="C207" s="2">
        <v>0.60299999999999998</v>
      </c>
      <c r="D207" s="384">
        <v>132.69999999999999</v>
      </c>
      <c r="E207" s="2" t="str">
        <v>G</v>
      </c>
      <c r="F207" s="384">
        <v>96.6</v>
      </c>
      <c r="G207" s="2" t="str">
        <v>YG</v>
      </c>
      <c r="H207" s="384">
        <v>156.19999999999999</v>
      </c>
      <c r="I207" s="2" t="str">
        <v>T</v>
      </c>
      <c r="J207" s="2">
        <v>1</v>
      </c>
      <c r="K207" s="2">
        <v>262</v>
      </c>
      <c r="L207" s="2">
        <v>0</v>
      </c>
      <c r="M207" s="2">
        <v>0</v>
      </c>
      <c r="N207" s="2">
        <v>2</v>
      </c>
      <c r="O207" s="2">
        <v>224</v>
      </c>
      <c r="P207" s="2">
        <v>365</v>
      </c>
      <c r="Q207" s="2">
        <v>0</v>
      </c>
    </row>
    <row r="208" spans="1:19" x14ac:dyDescent="0.2">
      <c r="A208" s="2">
        <v>32</v>
      </c>
      <c r="B208" s="2" t="str">
        <v>formononetin, Isoflavone</v>
      </c>
      <c r="C208" s="2">
        <v>0.51700000000000002</v>
      </c>
      <c r="D208" s="384">
        <v>147.4</v>
      </c>
      <c r="E208" s="2" t="str">
        <v>G</v>
      </c>
      <c r="F208" s="384">
        <v>195.3</v>
      </c>
      <c r="G208" s="2" t="str">
        <v>CB</v>
      </c>
      <c r="H208" s="384">
        <v>194.4</v>
      </c>
      <c r="I208" s="2" t="str">
        <v>CB</v>
      </c>
      <c r="J208" s="2">
        <v>2</v>
      </c>
      <c r="K208" s="2">
        <v>250</v>
      </c>
      <c r="L208" s="2">
        <v>306</v>
      </c>
      <c r="M208" s="2">
        <v>0</v>
      </c>
      <c r="N208" s="2">
        <v>2</v>
      </c>
      <c r="O208" s="2">
        <v>223</v>
      </c>
      <c r="P208" s="2">
        <v>313</v>
      </c>
      <c r="Q208" s="2">
        <v>0</v>
      </c>
    </row>
    <row r="209" spans="1:17" x14ac:dyDescent="0.2">
      <c r="A209" s="2">
        <v>33</v>
      </c>
      <c r="B209" s="2" t="str">
        <v>genistein, Isoflavone</v>
      </c>
      <c r="C209" s="2">
        <v>0.54900000000000004</v>
      </c>
      <c r="D209" s="384">
        <v>128.1</v>
      </c>
      <c r="E209" s="2" t="str">
        <v>G</v>
      </c>
      <c r="F209" s="384">
        <v>181.4</v>
      </c>
      <c r="G209" s="2" t="str">
        <v>CB</v>
      </c>
      <c r="H209" s="384">
        <v>136.1</v>
      </c>
      <c r="I209" s="2" t="str">
        <v>G</v>
      </c>
      <c r="J209" s="2">
        <v>1</v>
      </c>
      <c r="K209" s="2">
        <v>260</v>
      </c>
      <c r="L209" s="2">
        <v>0</v>
      </c>
      <c r="M209" s="2">
        <v>0</v>
      </c>
      <c r="N209" s="2">
        <v>2</v>
      </c>
      <c r="O209" s="2">
        <v>224</v>
      </c>
      <c r="P209" s="2">
        <v>365</v>
      </c>
      <c r="Q209" s="2">
        <v>0</v>
      </c>
    </row>
    <row r="210" spans="1:17" x14ac:dyDescent="0.2">
      <c r="A210" s="2">
        <v>40</v>
      </c>
      <c r="B210" s="2" t="str">
        <v>benzoic acid, HBAD</v>
      </c>
      <c r="C210" s="2">
        <v>0.56999999999999995</v>
      </c>
      <c r="D210" s="384">
        <v>136.4</v>
      </c>
      <c r="E210" s="2" t="str">
        <v>G</v>
      </c>
      <c r="F210" s="384">
        <v>184.5</v>
      </c>
      <c r="G210" s="2" t="str">
        <v>CB</v>
      </c>
      <c r="H210" s="384">
        <v>159.4</v>
      </c>
      <c r="I210" s="2" t="str">
        <v>T</v>
      </c>
      <c r="J210" s="2">
        <v>1</v>
      </c>
      <c r="K210" s="2">
        <v>276</v>
      </c>
      <c r="L210" s="2">
        <v>0</v>
      </c>
      <c r="M210" s="2">
        <v>0</v>
      </c>
      <c r="N210" s="2">
        <v>2</v>
      </c>
      <c r="O210" s="2">
        <v>221</v>
      </c>
      <c r="P210" s="2">
        <v>328</v>
      </c>
      <c r="Q210" s="2">
        <v>0</v>
      </c>
    </row>
    <row r="211" spans="1:17" x14ac:dyDescent="0.2">
      <c r="A211" s="2">
        <v>41</v>
      </c>
      <c r="B211" s="2" t="str">
        <v>Cuminic Acid, HBAD</v>
      </c>
      <c r="C211" s="2">
        <v>0.52500000000000002</v>
      </c>
      <c r="D211" s="384">
        <v>135.5</v>
      </c>
      <c r="E211" s="2" t="str">
        <v>G</v>
      </c>
      <c r="F211" s="384">
        <v>180</v>
      </c>
      <c r="G211" s="2" t="str">
        <v>CB</v>
      </c>
      <c r="H211" s="384">
        <v>185</v>
      </c>
      <c r="I211" s="2" t="str">
        <v>CB</v>
      </c>
      <c r="J211" s="2">
        <v>1</v>
      </c>
      <c r="K211" s="2">
        <v>243</v>
      </c>
      <c r="L211" s="2">
        <v>0</v>
      </c>
      <c r="M211" s="2">
        <v>0</v>
      </c>
      <c r="N211" s="2">
        <v>2</v>
      </c>
      <c r="O211" s="2">
        <v>221</v>
      </c>
      <c r="P211" s="2">
        <v>333</v>
      </c>
      <c r="Q211" s="2">
        <v>0</v>
      </c>
    </row>
    <row r="212" spans="1:17" x14ac:dyDescent="0.2">
      <c r="A212" s="2">
        <v>45</v>
      </c>
      <c r="B212" s="2" t="str">
        <v>gentisic acid, HBAD</v>
      </c>
      <c r="C212" s="2">
        <v>0.50800000000000001</v>
      </c>
      <c r="D212" s="384">
        <v>142.69999999999999</v>
      </c>
      <c r="E212" s="2" t="str">
        <v>G</v>
      </c>
      <c r="F212" s="384">
        <v>224.2</v>
      </c>
      <c r="G212" s="2" t="str">
        <v>B</v>
      </c>
      <c r="H212" s="384">
        <v>245.7</v>
      </c>
      <c r="I212" s="2" t="str">
        <v>V</v>
      </c>
      <c r="J212" s="2">
        <v>1</v>
      </c>
      <c r="K212" s="2">
        <v>326</v>
      </c>
      <c r="L212" s="2">
        <v>0</v>
      </c>
      <c r="M212" s="2">
        <v>0</v>
      </c>
      <c r="N212" s="2">
        <v>2</v>
      </c>
      <c r="O212" s="2">
        <v>224</v>
      </c>
      <c r="P212" s="2">
        <v>320</v>
      </c>
      <c r="Q212" s="2">
        <v>0</v>
      </c>
    </row>
    <row r="213" spans="1:17" x14ac:dyDescent="0.2">
      <c r="A213" s="2">
        <v>47</v>
      </c>
      <c r="B213" s="2" t="str">
        <v>methyl paraben, HBAD</v>
      </c>
      <c r="C213" s="2">
        <v>0.57299999999999995</v>
      </c>
      <c r="D213" s="384">
        <v>127.9</v>
      </c>
      <c r="E213" s="2" t="str">
        <v>G</v>
      </c>
      <c r="F213" s="384">
        <v>178.9</v>
      </c>
      <c r="G213" s="2" t="str">
        <v>T</v>
      </c>
      <c r="H213" s="384">
        <v>219.9</v>
      </c>
      <c r="I213" s="2" t="str">
        <v>B</v>
      </c>
      <c r="J213" s="2">
        <v>1</v>
      </c>
      <c r="K213" s="2">
        <v>257</v>
      </c>
      <c r="L213" s="2">
        <v>0</v>
      </c>
      <c r="M213" s="2">
        <v>0</v>
      </c>
      <c r="N213" s="2">
        <v>2</v>
      </c>
      <c r="O213" s="2">
        <v>224</v>
      </c>
      <c r="P213" s="2">
        <v>352</v>
      </c>
      <c r="Q213" s="2">
        <v>0</v>
      </c>
    </row>
    <row r="214" spans="1:17" x14ac:dyDescent="0.2">
      <c r="A214" s="2">
        <v>48</v>
      </c>
      <c r="B214" s="2" t="str">
        <v>methyl syringate, HBAD</v>
      </c>
      <c r="C214" s="2">
        <v>0.52400000000000002</v>
      </c>
      <c r="D214" s="384">
        <v>137.5</v>
      </c>
      <c r="E214" s="2" t="str">
        <v>G</v>
      </c>
      <c r="F214" s="384">
        <v>175.3</v>
      </c>
      <c r="G214" s="2" t="str">
        <v>T</v>
      </c>
      <c r="H214" s="384">
        <v>202.8</v>
      </c>
      <c r="I214" s="2" t="str">
        <v>CB</v>
      </c>
      <c r="J214" s="2">
        <v>1</v>
      </c>
      <c r="K214" s="2">
        <v>277</v>
      </c>
      <c r="L214" s="2">
        <v>0</v>
      </c>
      <c r="M214" s="2">
        <v>0</v>
      </c>
      <c r="N214" s="2">
        <v>2</v>
      </c>
      <c r="O214" s="2">
        <v>237</v>
      </c>
      <c r="P214" s="2">
        <v>312</v>
      </c>
      <c r="Q214" s="2">
        <v>0</v>
      </c>
    </row>
    <row r="215" spans="1:17" x14ac:dyDescent="0.2">
      <c r="A215" s="2">
        <v>49</v>
      </c>
      <c r="B215" s="2" t="str">
        <v>Methyl-3,4,5-trimethoxybenzoate, HBAD</v>
      </c>
      <c r="C215" s="2">
        <v>0.58899999999999997</v>
      </c>
      <c r="D215" s="384">
        <v>141.1</v>
      </c>
      <c r="E215" s="2" t="str">
        <v>G</v>
      </c>
      <c r="F215" s="384">
        <v>185.5</v>
      </c>
      <c r="G215" s="2" t="str">
        <v>CB</v>
      </c>
      <c r="H215" s="384">
        <v>120</v>
      </c>
      <c r="I215" s="2" t="str">
        <v>G</v>
      </c>
      <c r="J215" s="2">
        <v>1</v>
      </c>
      <c r="K215" s="2">
        <v>265</v>
      </c>
      <c r="L215" s="2">
        <v>0</v>
      </c>
      <c r="M215" s="2">
        <v>0</v>
      </c>
      <c r="N215" s="2">
        <v>2</v>
      </c>
      <c r="O215" s="2">
        <v>230</v>
      </c>
      <c r="P215" s="2">
        <v>311</v>
      </c>
      <c r="Q215" s="2">
        <v>0</v>
      </c>
    </row>
    <row r="216" spans="1:17" x14ac:dyDescent="0.2">
      <c r="A216" s="2">
        <v>54</v>
      </c>
      <c r="B216" s="2" t="str">
        <v>p-hydroxybenzoic acid, HBAD</v>
      </c>
      <c r="C216" s="2">
        <v>0.51300000000000001</v>
      </c>
      <c r="D216" s="384">
        <v>129.6</v>
      </c>
      <c r="E216" s="2" t="str">
        <v>G</v>
      </c>
      <c r="F216" s="384">
        <v>183.8</v>
      </c>
      <c r="G216" s="2" t="str">
        <v>CB</v>
      </c>
      <c r="H216" s="384">
        <v>180</v>
      </c>
      <c r="I216" s="2" t="str">
        <v>CB</v>
      </c>
      <c r="J216" s="2">
        <v>1</v>
      </c>
      <c r="K216" s="2">
        <v>257</v>
      </c>
      <c r="L216" s="2">
        <v>0</v>
      </c>
      <c r="M216" s="2">
        <v>0</v>
      </c>
      <c r="N216" s="2">
        <v>2</v>
      </c>
      <c r="O216" s="2">
        <v>225</v>
      </c>
      <c r="P216" s="2">
        <v>344</v>
      </c>
      <c r="Q216" s="2">
        <v>0</v>
      </c>
    </row>
    <row r="217" spans="1:17" x14ac:dyDescent="0.2">
      <c r="A217" s="2">
        <v>57</v>
      </c>
      <c r="B217" s="2" t="str">
        <v>salicylic acid, HBAD</v>
      </c>
      <c r="C217" s="2">
        <v>0.58199999999999996</v>
      </c>
      <c r="D217" s="384">
        <v>139.80000000000001</v>
      </c>
      <c r="E217" s="2" t="str">
        <v>G</v>
      </c>
      <c r="F217" s="384">
        <v>210.5</v>
      </c>
      <c r="G217" s="2" t="str">
        <v>B</v>
      </c>
      <c r="H217" s="384">
        <v>180.9</v>
      </c>
      <c r="I217" s="2" t="str">
        <v>CB</v>
      </c>
      <c r="J217" s="2">
        <v>1</v>
      </c>
      <c r="K217" s="2">
        <v>301</v>
      </c>
      <c r="L217" s="2">
        <v>0</v>
      </c>
      <c r="M217" s="2">
        <v>0</v>
      </c>
      <c r="N217" s="2">
        <v>2</v>
      </c>
      <c r="O217" s="2">
        <v>223</v>
      </c>
      <c r="P217" s="2">
        <v>304</v>
      </c>
      <c r="Q217" s="2">
        <v>0</v>
      </c>
    </row>
    <row r="218" spans="1:17" x14ac:dyDescent="0.2">
      <c r="A218" s="2">
        <v>60</v>
      </c>
      <c r="B218" s="2" t="str">
        <v>vanillic acid methyl ester, HBAD</v>
      </c>
      <c r="C218" s="2">
        <v>0.56999999999999995</v>
      </c>
      <c r="D218" s="384">
        <v>135.19999999999999</v>
      </c>
      <c r="E218" s="2" t="str">
        <v>G</v>
      </c>
      <c r="F218" s="384">
        <v>178.9</v>
      </c>
      <c r="G218" s="2" t="str">
        <v>T</v>
      </c>
      <c r="H218" s="384">
        <v>230.9</v>
      </c>
      <c r="I218" s="2" t="str">
        <v>B</v>
      </c>
      <c r="J218" s="2">
        <v>2</v>
      </c>
      <c r="K218" s="2">
        <v>263</v>
      </c>
      <c r="L218" s="2">
        <v>294</v>
      </c>
      <c r="M218" s="2">
        <v>0</v>
      </c>
      <c r="N218" s="2">
        <v>2</v>
      </c>
      <c r="O218" s="2">
        <v>225</v>
      </c>
      <c r="P218" s="2">
        <v>347</v>
      </c>
      <c r="Q218" s="2">
        <v>0</v>
      </c>
    </row>
    <row r="219" spans="1:17" x14ac:dyDescent="0.2">
      <c r="A219" s="2">
        <v>63</v>
      </c>
      <c r="B219" s="2" t="str">
        <v>CAPE, HCAD</v>
      </c>
      <c r="C219" s="2">
        <v>0.55349999999999999</v>
      </c>
      <c r="D219" s="384">
        <v>140.30000000000001</v>
      </c>
      <c r="E219" s="2" t="str">
        <v>G</v>
      </c>
      <c r="F219" s="384">
        <v>234.8</v>
      </c>
      <c r="G219" s="2" t="str">
        <v>B</v>
      </c>
      <c r="H219" s="384">
        <v>208.7</v>
      </c>
      <c r="I219" s="2" t="str">
        <v>CB</v>
      </c>
      <c r="J219" s="2">
        <v>1</v>
      </c>
      <c r="K219" s="2">
        <v>325</v>
      </c>
      <c r="L219" s="2">
        <v>0</v>
      </c>
      <c r="M219" s="2">
        <v>0</v>
      </c>
      <c r="N219" s="2">
        <v>2</v>
      </c>
      <c r="O219" s="2">
        <v>225</v>
      </c>
      <c r="P219" s="2">
        <v>337</v>
      </c>
      <c r="Q219" s="2">
        <v>0</v>
      </c>
    </row>
    <row r="220" spans="1:17" x14ac:dyDescent="0.2">
      <c r="A220" s="2">
        <v>65</v>
      </c>
      <c r="B220" s="2" t="str">
        <v>ferulic acid, HCAD</v>
      </c>
      <c r="C220" s="2">
        <v>0.50800000000000001</v>
      </c>
      <c r="D220" s="384">
        <v>139.4</v>
      </c>
      <c r="E220" s="2" t="str">
        <v>G</v>
      </c>
      <c r="F220" s="384">
        <v>209.2</v>
      </c>
      <c r="G220" s="2" t="str">
        <v>CB</v>
      </c>
      <c r="H220" s="384">
        <v>205.5</v>
      </c>
      <c r="I220" s="2" t="str">
        <v>CB</v>
      </c>
      <c r="J220" s="2">
        <v>1</v>
      </c>
      <c r="K220" s="2">
        <v>319</v>
      </c>
      <c r="L220" s="2">
        <v>0</v>
      </c>
      <c r="M220" s="2">
        <v>0</v>
      </c>
      <c r="N220" s="2">
        <v>2</v>
      </c>
      <c r="O220" s="2">
        <v>224</v>
      </c>
      <c r="P220" s="2">
        <v>346</v>
      </c>
      <c r="Q220" s="2">
        <v>0</v>
      </c>
    </row>
    <row r="221" spans="1:17" x14ac:dyDescent="0.2">
      <c r="A221" s="2">
        <v>68</v>
      </c>
      <c r="B221" s="2" t="str">
        <v>methyl ferulate, HCAD</v>
      </c>
      <c r="C221" s="2">
        <v>0.57599999999999996</v>
      </c>
      <c r="D221" s="384">
        <v>138.19999999999999</v>
      </c>
      <c r="E221" s="2" t="str">
        <v>G</v>
      </c>
      <c r="F221" s="384">
        <v>236.2</v>
      </c>
      <c r="G221" s="2" t="str">
        <v>B</v>
      </c>
      <c r="H221" s="384">
        <v>228.4</v>
      </c>
      <c r="I221" s="2" t="str">
        <v>B</v>
      </c>
      <c r="J221" s="2">
        <v>1</v>
      </c>
      <c r="K221" s="2">
        <v>324</v>
      </c>
      <c r="L221" s="2">
        <v>0</v>
      </c>
      <c r="M221" s="2">
        <v>0</v>
      </c>
      <c r="N221" s="2">
        <v>2</v>
      </c>
      <c r="O221" s="2">
        <v>224</v>
      </c>
      <c r="P221" s="2">
        <v>360</v>
      </c>
      <c r="Q221" s="2">
        <v>0</v>
      </c>
    </row>
    <row r="222" spans="1:17" x14ac:dyDescent="0.2">
      <c r="A222" s="2">
        <v>70</v>
      </c>
      <c r="B222" s="2" t="str">
        <v>o-coumaric acid, HCAD</v>
      </c>
      <c r="C222" s="2">
        <v>0.51900000000000002</v>
      </c>
      <c r="D222" s="384">
        <v>146.1</v>
      </c>
      <c r="E222" s="2" t="str">
        <v>G</v>
      </c>
      <c r="F222" s="384">
        <v>205.2</v>
      </c>
      <c r="G222" s="2" t="str">
        <v>CB</v>
      </c>
      <c r="H222" s="384">
        <v>203.9</v>
      </c>
      <c r="I222" s="2" t="str">
        <v>CB</v>
      </c>
      <c r="J222" s="2">
        <v>2</v>
      </c>
      <c r="K222" s="2">
        <v>279</v>
      </c>
      <c r="L222" s="2">
        <v>321</v>
      </c>
      <c r="M222" s="2">
        <v>0</v>
      </c>
      <c r="N222" s="2">
        <v>2</v>
      </c>
      <c r="O222" s="2">
        <v>224</v>
      </c>
      <c r="P222" s="2">
        <v>341</v>
      </c>
      <c r="Q222" s="2">
        <v>0</v>
      </c>
    </row>
    <row r="223" spans="1:17" x14ac:dyDescent="0.2">
      <c r="A223" s="2">
        <v>71</v>
      </c>
      <c r="B223" s="2" t="str">
        <v>p-coumaric acid, HCAD</v>
      </c>
      <c r="C223" s="2">
        <v>0.51</v>
      </c>
      <c r="D223" s="384">
        <v>135.69999999999999</v>
      </c>
      <c r="E223" s="2" t="str">
        <v>G</v>
      </c>
      <c r="F223" s="384">
        <v>198.8</v>
      </c>
      <c r="G223" s="2" t="str">
        <v>CB</v>
      </c>
      <c r="H223" s="384">
        <v>205.3</v>
      </c>
      <c r="I223" s="2" t="str">
        <v>CB</v>
      </c>
      <c r="J223" s="2">
        <v>1</v>
      </c>
      <c r="K223" s="2">
        <v>307</v>
      </c>
      <c r="L223" s="2">
        <v>0</v>
      </c>
      <c r="M223" s="2">
        <v>0</v>
      </c>
      <c r="N223" s="2">
        <v>2</v>
      </c>
      <c r="O223" s="2">
        <v>223</v>
      </c>
      <c r="P223" s="2">
        <v>354</v>
      </c>
      <c r="Q223" s="2">
        <v>0</v>
      </c>
    </row>
    <row r="224" spans="1:17" x14ac:dyDescent="0.2">
      <c r="A224" s="2">
        <v>72</v>
      </c>
      <c r="B224" s="2" t="str">
        <v>p-MCA, HCAD</v>
      </c>
      <c r="C224" s="2">
        <v>0.55600000000000005</v>
      </c>
      <c r="D224" s="384">
        <v>137.4</v>
      </c>
      <c r="E224" s="2" t="str">
        <v>G</v>
      </c>
      <c r="F224" s="384">
        <v>190.9</v>
      </c>
      <c r="G224" s="2" t="str">
        <v>CB</v>
      </c>
      <c r="H224" s="384">
        <v>130.9</v>
      </c>
      <c r="I224" s="2" t="str">
        <v>G</v>
      </c>
      <c r="J224" s="2">
        <v>1</v>
      </c>
      <c r="K224" s="2">
        <v>307</v>
      </c>
      <c r="L224" s="2">
        <v>0</v>
      </c>
      <c r="M224" s="2">
        <v>0</v>
      </c>
      <c r="N224" s="2">
        <v>2</v>
      </c>
      <c r="O224" s="2">
        <v>222</v>
      </c>
      <c r="P224" s="2">
        <v>0</v>
      </c>
      <c r="Q224" s="2">
        <v>0</v>
      </c>
    </row>
    <row r="225" spans="1:17" x14ac:dyDescent="0.2">
      <c r="A225" s="2">
        <v>75</v>
      </c>
      <c r="B225" s="2" t="str">
        <v>t-cinnamic acid, HCAD</v>
      </c>
      <c r="C225" s="2">
        <v>0.59599999999999997</v>
      </c>
      <c r="D225" s="384">
        <v>140.30000000000001</v>
      </c>
      <c r="E225" s="2" t="str">
        <v>G</v>
      </c>
      <c r="F225" s="384">
        <v>242.2</v>
      </c>
      <c r="G225" s="2" t="str">
        <v>V</v>
      </c>
      <c r="H225" s="384">
        <v>222</v>
      </c>
      <c r="I225" s="2" t="str">
        <v>B</v>
      </c>
      <c r="J225" s="2">
        <v>1</v>
      </c>
      <c r="K225" s="2">
        <v>279</v>
      </c>
      <c r="L225" s="2">
        <v>0</v>
      </c>
      <c r="M225" s="2">
        <v>0</v>
      </c>
      <c r="N225" s="2">
        <v>2</v>
      </c>
      <c r="O225" s="2">
        <v>229</v>
      </c>
      <c r="P225" s="2">
        <v>347</v>
      </c>
      <c r="Q225" s="2">
        <v>0</v>
      </c>
    </row>
    <row r="226" spans="1:17" x14ac:dyDescent="0.2">
      <c r="A226" s="2">
        <v>76</v>
      </c>
      <c r="B226" s="2" t="str">
        <v>trans-p-coumaric acid methyl ester, HCAD</v>
      </c>
      <c r="C226" s="2">
        <v>0.58399999999999996</v>
      </c>
      <c r="D226" s="384">
        <v>136.4</v>
      </c>
      <c r="E226" s="2" t="str">
        <v>G</v>
      </c>
      <c r="F226" s="384">
        <v>193.3</v>
      </c>
      <c r="G226" s="2" t="str">
        <v>CB</v>
      </c>
      <c r="H226" s="384">
        <v>202.4</v>
      </c>
      <c r="I226" s="2" t="str">
        <v>CB</v>
      </c>
      <c r="J226" s="2">
        <v>1</v>
      </c>
      <c r="K226" s="2">
        <v>309</v>
      </c>
      <c r="L226" s="2">
        <v>0</v>
      </c>
      <c r="M226" s="2">
        <v>0</v>
      </c>
      <c r="N226" s="2">
        <v>3</v>
      </c>
      <c r="O226" s="2">
        <v>222</v>
      </c>
      <c r="P226" s="2">
        <v>246</v>
      </c>
      <c r="Q226" s="2">
        <v>361</v>
      </c>
    </row>
    <row r="227" spans="1:17" x14ac:dyDescent="0.2">
      <c r="A227" s="2">
        <v>81</v>
      </c>
      <c r="B227" s="2" t="str">
        <v>Phenylacetic Acid, HPAAD</v>
      </c>
      <c r="C227" s="2">
        <v>0.58899999999999997</v>
      </c>
      <c r="D227" s="384">
        <v>135.5</v>
      </c>
      <c r="E227" s="2" t="str">
        <v>G</v>
      </c>
      <c r="F227" s="384">
        <v>174.5</v>
      </c>
      <c r="G227" s="2" t="str">
        <v>T</v>
      </c>
      <c r="H227" s="384">
        <v>343.2</v>
      </c>
      <c r="I227" s="2" t="str">
        <v>S</v>
      </c>
      <c r="J227" s="2">
        <v>1</v>
      </c>
      <c r="K227" s="2">
        <v>260</v>
      </c>
      <c r="L227" s="2">
        <v>0</v>
      </c>
      <c r="M227" s="2">
        <v>0</v>
      </c>
      <c r="N227" s="2">
        <v>2</v>
      </c>
      <c r="O227" s="2">
        <v>239</v>
      </c>
      <c r="P227" s="2">
        <v>336</v>
      </c>
      <c r="Q227" s="2">
        <v>0</v>
      </c>
    </row>
    <row r="228" spans="1:17" x14ac:dyDescent="0.2">
      <c r="A228" s="2">
        <v>85</v>
      </c>
      <c r="B228" s="2" t="str">
        <v>p-methoxyphenyllactic acid, HPLAD</v>
      </c>
      <c r="C228" s="2">
        <v>0.53600000000000003</v>
      </c>
      <c r="D228" s="384">
        <v>138</v>
      </c>
      <c r="E228" s="2" t="str">
        <v>G</v>
      </c>
      <c r="F228" s="384">
        <v>178.7</v>
      </c>
      <c r="G228" s="2" t="str">
        <v>T</v>
      </c>
      <c r="H228" s="384">
        <v>192.2</v>
      </c>
      <c r="I228" s="2" t="str">
        <v>CB</v>
      </c>
      <c r="J228" s="2">
        <v>1</v>
      </c>
      <c r="K228" s="2">
        <v>276</v>
      </c>
      <c r="L228" s="2">
        <v>0</v>
      </c>
      <c r="M228" s="2">
        <v>0</v>
      </c>
      <c r="N228" s="2">
        <v>3</v>
      </c>
      <c r="O228" s="2">
        <v>222</v>
      </c>
      <c r="P228" s="2">
        <v>251</v>
      </c>
      <c r="Q228" s="2">
        <v>336</v>
      </c>
    </row>
    <row r="229" spans="1:17" x14ac:dyDescent="0.2">
      <c r="A229" s="2">
        <v>86</v>
      </c>
      <c r="B229" s="2" t="str">
        <v>3-Phenylpropanoic acid, HPPAD</v>
      </c>
      <c r="C229" s="2">
        <v>0.58599999999999997</v>
      </c>
      <c r="D229" s="384">
        <v>138.6</v>
      </c>
      <c r="E229" s="2" t="str">
        <v>G</v>
      </c>
      <c r="F229" s="384">
        <v>177.8</v>
      </c>
      <c r="G229" s="2" t="str">
        <v>T</v>
      </c>
      <c r="H229" s="384">
        <v>230.2</v>
      </c>
      <c r="I229" s="2" t="str">
        <v>B</v>
      </c>
      <c r="J229" s="2">
        <v>1</v>
      </c>
      <c r="K229" s="2">
        <v>260</v>
      </c>
      <c r="L229" s="2">
        <v>0</v>
      </c>
      <c r="M229" s="2">
        <v>0</v>
      </c>
      <c r="N229" s="2">
        <v>2</v>
      </c>
      <c r="O229" s="2">
        <v>230</v>
      </c>
      <c r="P229" s="2">
        <v>327</v>
      </c>
      <c r="Q229" s="2">
        <v>0</v>
      </c>
    </row>
    <row r="230" spans="1:17" x14ac:dyDescent="0.2">
      <c r="A230" s="2">
        <v>89</v>
      </c>
      <c r="B230" s="2" t="str">
        <v>p-methoxyphenol, AMPh</v>
      </c>
      <c r="C230" s="2">
        <v>0.58299999999999996</v>
      </c>
      <c r="D230" s="384">
        <v>134.4</v>
      </c>
      <c r="E230" s="2" t="str">
        <v>G</v>
      </c>
      <c r="F230" s="384">
        <v>171.4</v>
      </c>
      <c r="G230" s="2" t="str">
        <v>T</v>
      </c>
      <c r="H230" s="384">
        <v>234.8</v>
      </c>
      <c r="I230" s="2" t="str">
        <v>B</v>
      </c>
      <c r="J230" s="2">
        <v>1</v>
      </c>
      <c r="K230" s="2">
        <v>288</v>
      </c>
      <c r="L230" s="2">
        <v>0</v>
      </c>
      <c r="M230" s="2">
        <v>0</v>
      </c>
      <c r="N230" s="2">
        <v>3</v>
      </c>
      <c r="O230" s="2">
        <v>223</v>
      </c>
      <c r="P230" s="2">
        <v>252</v>
      </c>
      <c r="Q230" s="2">
        <v>313</v>
      </c>
    </row>
    <row r="231" spans="1:17" x14ac:dyDescent="0.2">
      <c r="A231" s="2">
        <v>90</v>
      </c>
      <c r="B231" s="2" t="str">
        <v>4-methylpyrocatechol, APh</v>
      </c>
      <c r="C231" s="2">
        <v>0.54600000000000004</v>
      </c>
      <c r="D231" s="384">
        <v>136.6</v>
      </c>
      <c r="E231" s="2" t="str">
        <v>G</v>
      </c>
      <c r="F231" s="384">
        <v>180</v>
      </c>
      <c r="G231" s="2" t="str">
        <v>CB</v>
      </c>
      <c r="H231" s="384">
        <v>160.9</v>
      </c>
      <c r="I231" s="2" t="str">
        <v>T</v>
      </c>
      <c r="J231" s="2">
        <v>1</v>
      </c>
      <c r="K231" s="2">
        <v>283</v>
      </c>
      <c r="L231" s="2">
        <v>0</v>
      </c>
      <c r="M231" s="2">
        <v>0</v>
      </c>
      <c r="N231" s="2">
        <v>2</v>
      </c>
      <c r="O231" s="2">
        <v>223</v>
      </c>
      <c r="P231" s="2">
        <v>341</v>
      </c>
      <c r="Q231" s="2">
        <v>0</v>
      </c>
    </row>
    <row r="232" spans="1:17" x14ac:dyDescent="0.2">
      <c r="A232" s="2">
        <v>95</v>
      </c>
      <c r="B232" s="2" t="str">
        <v>Pyrocatechol, Phenol</v>
      </c>
      <c r="C232" s="2">
        <v>0.55400000000000005</v>
      </c>
      <c r="D232" s="384">
        <v>137.4</v>
      </c>
      <c r="E232" s="2" t="str">
        <v>G</v>
      </c>
      <c r="F232" s="384">
        <v>180.8</v>
      </c>
      <c r="G232" s="2" t="str">
        <v>CB</v>
      </c>
      <c r="H232" s="384">
        <v>75.3</v>
      </c>
      <c r="I232" s="2" t="str">
        <v>Y</v>
      </c>
      <c r="J232" s="2">
        <v>1</v>
      </c>
      <c r="K232" s="2">
        <v>277</v>
      </c>
      <c r="L232" s="2">
        <v>0</v>
      </c>
      <c r="M232" s="2">
        <v>0</v>
      </c>
      <c r="N232" s="2">
        <v>3</v>
      </c>
      <c r="O232" s="2">
        <v>226</v>
      </c>
      <c r="P232" s="2">
        <v>240</v>
      </c>
      <c r="Q232" s="2">
        <v>336</v>
      </c>
    </row>
    <row r="233" spans="1:17" x14ac:dyDescent="0.2">
      <c r="A233" s="2">
        <v>97</v>
      </c>
      <c r="B233" s="2" t="str">
        <v>p-anisaldehyde, HBzd</v>
      </c>
      <c r="C233" s="2">
        <v>0.60499999999999998</v>
      </c>
      <c r="D233" s="384">
        <v>120</v>
      </c>
      <c r="E233" s="2" t="str">
        <v>G</v>
      </c>
      <c r="F233" s="384">
        <v>203.4</v>
      </c>
      <c r="G233" s="2" t="str">
        <v>CB</v>
      </c>
      <c r="H233" s="384">
        <v>346.6</v>
      </c>
      <c r="I233" s="2" t="str">
        <v>S</v>
      </c>
      <c r="J233" s="2">
        <v>1</v>
      </c>
      <c r="K233" s="2">
        <v>286</v>
      </c>
      <c r="L233" s="2">
        <v>0</v>
      </c>
      <c r="M233" s="2">
        <v>0</v>
      </c>
      <c r="N233" s="2">
        <v>2</v>
      </c>
      <c r="O233" s="2">
        <v>224</v>
      </c>
      <c r="P233" s="2">
        <v>350</v>
      </c>
      <c r="Q233" s="2">
        <v>0</v>
      </c>
    </row>
    <row r="234" spans="1:17" x14ac:dyDescent="0.2">
      <c r="A234" s="2">
        <v>99</v>
      </c>
      <c r="B234" s="2" t="str">
        <v>Vanillin, HBzd</v>
      </c>
      <c r="C234" s="2">
        <v>0.54800000000000004</v>
      </c>
      <c r="D234" s="384">
        <v>136.19999999999999</v>
      </c>
      <c r="E234" s="2" t="str">
        <v>G</v>
      </c>
      <c r="F234" s="384">
        <v>221.6</v>
      </c>
      <c r="G234" s="2" t="str">
        <v>B</v>
      </c>
      <c r="H234" s="384">
        <v>223.7</v>
      </c>
      <c r="I234" s="2" t="str">
        <v>B</v>
      </c>
      <c r="J234" s="2">
        <v>2</v>
      </c>
      <c r="K234" s="2">
        <v>284</v>
      </c>
      <c r="L234" s="2">
        <v>312</v>
      </c>
      <c r="M234" s="2">
        <v>0</v>
      </c>
      <c r="N234" s="2">
        <v>3</v>
      </c>
      <c r="O234" s="2">
        <v>221</v>
      </c>
      <c r="P234" s="2">
        <v>248</v>
      </c>
      <c r="Q234" s="2">
        <v>341</v>
      </c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913-5EDC-4FEE-A364-2D8B42A274F8}">
  <dimension ref="A1:R14"/>
  <sheetViews>
    <sheetView workbookViewId="0">
      <selection activeCell="R25" sqref="R25"/>
    </sheetView>
  </sheetViews>
  <sheetFormatPr baseColWidth="10" defaultColWidth="8.83203125" defaultRowHeight="15" x14ac:dyDescent="0.2"/>
  <cols>
    <col min="1" max="1" width="5.1640625" bestFit="1" customWidth="1"/>
    <col min="2" max="2" width="16.1640625" bestFit="1" customWidth="1"/>
    <col min="3" max="3" width="6" bestFit="1" customWidth="1"/>
    <col min="4" max="4" width="10.5" customWidth="1"/>
    <col min="5" max="5" width="3.5" bestFit="1" customWidth="1"/>
    <col min="6" max="6" width="8.83203125" customWidth="1"/>
    <col min="7" max="7" width="4.5" bestFit="1" customWidth="1"/>
    <col min="8" max="8" width="8.6640625" customWidth="1"/>
    <col min="9" max="9" width="4.5" bestFit="1" customWidth="1"/>
    <col min="10" max="10" width="7.5" customWidth="1"/>
    <col min="11" max="11" width="6.5" bestFit="1" customWidth="1"/>
    <col min="12" max="13" width="6.83203125" bestFit="1" customWidth="1"/>
    <col min="14" max="14" width="6.5" customWidth="1"/>
    <col min="15" max="17" width="5.6640625" bestFit="1" customWidth="1"/>
  </cols>
  <sheetData>
    <row r="1" spans="1:18" s="7" customFormat="1" ht="42" customHeight="1" x14ac:dyDescent="0.2">
      <c r="A1" s="375" t="s">
        <v>0</v>
      </c>
      <c r="B1" s="376" t="s">
        <v>1</v>
      </c>
      <c r="C1" s="376" t="s">
        <v>135</v>
      </c>
      <c r="D1" s="377" t="s">
        <v>3</v>
      </c>
      <c r="E1" s="378" t="s">
        <v>4</v>
      </c>
      <c r="F1" s="377" t="s">
        <v>5</v>
      </c>
      <c r="G1" s="379" t="s">
        <v>6</v>
      </c>
      <c r="H1" s="377" t="s">
        <v>7</v>
      </c>
      <c r="I1" s="378" t="s">
        <v>8</v>
      </c>
      <c r="J1" s="379" t="s">
        <v>9</v>
      </c>
      <c r="K1" s="378" t="s">
        <v>10</v>
      </c>
      <c r="L1" s="378" t="s">
        <v>11</v>
      </c>
      <c r="M1" s="378" t="s">
        <v>12</v>
      </c>
      <c r="N1" s="379" t="s">
        <v>13</v>
      </c>
      <c r="O1" s="378" t="s">
        <v>14</v>
      </c>
      <c r="P1" s="378" t="s">
        <v>15</v>
      </c>
      <c r="Q1" s="378" t="s">
        <v>16</v>
      </c>
      <c r="R1" s="374"/>
    </row>
    <row r="2" spans="1:18" x14ac:dyDescent="0.2">
      <c r="A2" s="1"/>
      <c r="B2" s="8" t="s">
        <v>156</v>
      </c>
      <c r="C2" s="2">
        <v>0.55500000000000005</v>
      </c>
      <c r="D2" s="339">
        <v>138.80000000000001</v>
      </c>
      <c r="E2" s="1" t="s">
        <v>23</v>
      </c>
      <c r="F2" s="351">
        <v>169.8</v>
      </c>
      <c r="G2" s="1" t="s">
        <v>18</v>
      </c>
      <c r="H2" s="363">
        <v>167.2</v>
      </c>
      <c r="I2" s="1" t="s">
        <v>18</v>
      </c>
      <c r="J2" s="1">
        <f>COUNTIF(K2:M2, "&gt;=0")</f>
        <v>1</v>
      </c>
      <c r="K2" s="2">
        <v>293</v>
      </c>
      <c r="L2" s="2"/>
      <c r="M2" s="1"/>
      <c r="N2" s="1">
        <v>3</v>
      </c>
      <c r="O2" s="2">
        <v>223</v>
      </c>
      <c r="P2" s="2">
        <v>251</v>
      </c>
      <c r="Q2" s="2">
        <v>368</v>
      </c>
    </row>
    <row r="3" spans="1:18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:J13" si="0">COUNTIF(K3:M3, "&gt;=0")</f>
        <v>1</v>
      </c>
      <c r="K3" s="2">
        <v>276</v>
      </c>
      <c r="L3" s="2"/>
      <c r="M3" s="1"/>
      <c r="N3" s="1">
        <f t="shared" ref="N3:N13" si="1">COUNTIF(O3:P3, "&gt;=0")</f>
        <v>2</v>
      </c>
      <c r="O3" s="2">
        <v>225</v>
      </c>
      <c r="P3" s="2">
        <v>316</v>
      </c>
      <c r="Q3" s="2"/>
    </row>
    <row r="4" spans="1:18" x14ac:dyDescent="0.2">
      <c r="A4" s="1"/>
      <c r="B4" s="2" t="s">
        <v>157</v>
      </c>
      <c r="C4" s="2">
        <v>0.435</v>
      </c>
      <c r="D4" s="340">
        <v>138.30000000000001</v>
      </c>
      <c r="E4" s="1" t="s">
        <v>23</v>
      </c>
      <c r="F4" s="352">
        <v>178.5</v>
      </c>
      <c r="G4" s="1" t="s">
        <v>18</v>
      </c>
      <c r="H4" s="364">
        <v>205.9</v>
      </c>
      <c r="I4" s="1" t="s">
        <v>24</v>
      </c>
      <c r="J4" s="1">
        <f t="shared" si="0"/>
        <v>1</v>
      </c>
      <c r="K4" s="2">
        <v>276</v>
      </c>
      <c r="L4" s="2"/>
      <c r="M4" s="1"/>
      <c r="N4" s="1">
        <f t="shared" si="1"/>
        <v>1</v>
      </c>
      <c r="O4" s="2">
        <v>237</v>
      </c>
      <c r="P4" s="2"/>
      <c r="Q4" s="2"/>
    </row>
    <row r="5" spans="1:18" x14ac:dyDescent="0.2">
      <c r="A5" s="1"/>
      <c r="B5" s="2" t="s">
        <v>158</v>
      </c>
      <c r="C5" s="2">
        <v>4.3499999999999996</v>
      </c>
      <c r="D5" s="341">
        <v>139.30000000000001</v>
      </c>
      <c r="E5" s="1" t="s">
        <v>23</v>
      </c>
      <c r="F5" s="353">
        <v>175.1</v>
      </c>
      <c r="G5" s="1" t="s">
        <v>18</v>
      </c>
      <c r="H5" s="365">
        <v>200.6</v>
      </c>
      <c r="I5" s="1" t="s">
        <v>24</v>
      </c>
      <c r="J5" s="1">
        <f t="shared" si="0"/>
        <v>1</v>
      </c>
      <c r="K5" s="2">
        <v>277</v>
      </c>
      <c r="L5" s="2"/>
      <c r="M5" s="1"/>
      <c r="N5" s="1">
        <f t="shared" si="1"/>
        <v>1</v>
      </c>
      <c r="O5" s="2">
        <v>237</v>
      </c>
      <c r="P5" s="2"/>
      <c r="Q5" s="2"/>
    </row>
    <row r="6" spans="1:18" x14ac:dyDescent="0.2">
      <c r="A6" s="1"/>
      <c r="B6" s="2" t="s">
        <v>154</v>
      </c>
      <c r="C6" s="2">
        <v>0.52</v>
      </c>
      <c r="D6" s="342">
        <v>134.80000000000001</v>
      </c>
      <c r="E6" s="1" t="s">
        <v>23</v>
      </c>
      <c r="F6" s="354">
        <v>151.9</v>
      </c>
      <c r="G6" s="1" t="s">
        <v>18</v>
      </c>
      <c r="H6" s="366">
        <v>147.1</v>
      </c>
      <c r="I6" s="1" t="s">
        <v>23</v>
      </c>
      <c r="J6" s="1">
        <f t="shared" si="0"/>
        <v>2</v>
      </c>
      <c r="K6" s="2">
        <v>269</v>
      </c>
      <c r="L6" s="2">
        <v>369</v>
      </c>
      <c r="M6" s="1"/>
      <c r="N6" s="1">
        <f t="shared" si="1"/>
        <v>2</v>
      </c>
      <c r="O6" s="2">
        <v>224</v>
      </c>
      <c r="P6" s="2">
        <v>368</v>
      </c>
      <c r="Q6" s="2"/>
    </row>
    <row r="7" spans="1:18" x14ac:dyDescent="0.2">
      <c r="A7" s="1"/>
      <c r="B7" s="2" t="s">
        <v>159</v>
      </c>
      <c r="C7" s="2">
        <v>0.52</v>
      </c>
      <c r="D7" s="343">
        <v>135</v>
      </c>
      <c r="E7" s="1" t="s">
        <v>23</v>
      </c>
      <c r="F7" s="355">
        <v>141.80000000000001</v>
      </c>
      <c r="G7" s="1" t="s">
        <v>23</v>
      </c>
      <c r="H7" s="367">
        <v>145.1</v>
      </c>
      <c r="I7" s="1" t="s">
        <v>23</v>
      </c>
      <c r="J7" s="1">
        <f t="shared" si="0"/>
        <v>2</v>
      </c>
      <c r="K7" s="2">
        <v>269</v>
      </c>
      <c r="L7" s="2">
        <v>368</v>
      </c>
      <c r="M7" s="1"/>
      <c r="N7" s="1">
        <f t="shared" si="1"/>
        <v>2</v>
      </c>
      <c r="O7" s="2">
        <v>224</v>
      </c>
      <c r="P7" s="2">
        <v>369</v>
      </c>
      <c r="Q7" s="3"/>
    </row>
    <row r="8" spans="1:18" x14ac:dyDescent="0.2">
      <c r="A8" s="1"/>
      <c r="B8" s="2" t="s">
        <v>160</v>
      </c>
      <c r="C8" s="2">
        <v>0.52</v>
      </c>
      <c r="D8" s="344">
        <v>137.1</v>
      </c>
      <c r="E8" s="1" t="s">
        <v>23</v>
      </c>
      <c r="F8" s="356">
        <v>176</v>
      </c>
      <c r="G8" s="1" t="s">
        <v>18</v>
      </c>
      <c r="H8" s="368">
        <v>163.1</v>
      </c>
      <c r="I8" s="1" t="s">
        <v>18</v>
      </c>
      <c r="J8" s="1">
        <f t="shared" si="0"/>
        <v>3</v>
      </c>
      <c r="K8" s="6">
        <v>271</v>
      </c>
      <c r="L8" s="6">
        <v>350</v>
      </c>
      <c r="M8" s="1">
        <v>385</v>
      </c>
      <c r="N8" s="1">
        <f t="shared" si="1"/>
        <v>2</v>
      </c>
      <c r="O8" s="6">
        <v>224</v>
      </c>
      <c r="P8" s="6">
        <v>369</v>
      </c>
      <c r="Q8" s="2"/>
    </row>
    <row r="9" spans="1:18" x14ac:dyDescent="0.2">
      <c r="A9" s="1"/>
      <c r="B9" s="2" t="s">
        <v>155</v>
      </c>
      <c r="C9" s="2">
        <v>0.505</v>
      </c>
      <c r="D9" s="345">
        <v>140.1</v>
      </c>
      <c r="E9" s="1" t="s">
        <v>23</v>
      </c>
      <c r="F9" s="357">
        <v>180</v>
      </c>
      <c r="G9" s="1" t="s">
        <v>24</v>
      </c>
      <c r="H9" s="369">
        <v>193.3</v>
      </c>
      <c r="I9" s="1" t="s">
        <v>24</v>
      </c>
      <c r="J9" s="1">
        <f t="shared" si="0"/>
        <v>1</v>
      </c>
      <c r="K9" s="6">
        <v>278</v>
      </c>
      <c r="L9" s="2"/>
      <c r="M9" s="1"/>
      <c r="N9" s="1">
        <f t="shared" si="1"/>
        <v>2</v>
      </c>
      <c r="O9" s="6">
        <v>220</v>
      </c>
      <c r="P9" s="2">
        <v>303</v>
      </c>
      <c r="Q9" s="2"/>
    </row>
    <row r="10" spans="1:18" x14ac:dyDescent="0.2">
      <c r="A10" s="1"/>
      <c r="B10" s="2" t="s">
        <v>161</v>
      </c>
      <c r="C10" s="2">
        <v>0.58499999999999996</v>
      </c>
      <c r="D10" s="346">
        <v>144.80000000000001</v>
      </c>
      <c r="E10" s="1" t="s">
        <v>23</v>
      </c>
      <c r="F10" s="358">
        <v>210.9</v>
      </c>
      <c r="G10" s="1" t="s">
        <v>19</v>
      </c>
      <c r="H10" s="370">
        <v>209</v>
      </c>
      <c r="I10" s="1" t="s">
        <v>24</v>
      </c>
      <c r="J10" s="1">
        <f t="shared" si="0"/>
        <v>1</v>
      </c>
      <c r="K10" s="6">
        <v>302</v>
      </c>
      <c r="L10" s="6"/>
      <c r="M10" s="1"/>
      <c r="N10" s="1">
        <f t="shared" si="1"/>
        <v>0</v>
      </c>
      <c r="O10" s="6"/>
      <c r="P10" s="6"/>
      <c r="Q10" s="2"/>
    </row>
    <row r="11" spans="1:18" x14ac:dyDescent="0.2">
      <c r="A11" s="1"/>
      <c r="B11" s="2" t="s">
        <v>162</v>
      </c>
      <c r="C11" s="2">
        <v>0.505</v>
      </c>
      <c r="D11" s="347">
        <v>139.9</v>
      </c>
      <c r="E11" s="1" t="s">
        <v>23</v>
      </c>
      <c r="F11" s="359">
        <v>178.4</v>
      </c>
      <c r="G11" s="1" t="s">
        <v>18</v>
      </c>
      <c r="H11" s="371">
        <v>196.5</v>
      </c>
      <c r="I11" s="1" t="s">
        <v>24</v>
      </c>
      <c r="J11" s="1">
        <f t="shared" si="0"/>
        <v>1</v>
      </c>
      <c r="K11" s="2">
        <v>278</v>
      </c>
      <c r="L11" s="3"/>
      <c r="M11" s="1"/>
      <c r="N11" s="1">
        <f t="shared" si="1"/>
        <v>2</v>
      </c>
      <c r="O11" s="2">
        <v>225</v>
      </c>
      <c r="P11" s="3">
        <v>304</v>
      </c>
      <c r="Q11" s="2"/>
    </row>
    <row r="12" spans="1:18" x14ac:dyDescent="0.2">
      <c r="A12" s="1"/>
      <c r="B12" s="2" t="s">
        <v>163</v>
      </c>
      <c r="C12" s="2">
        <v>0.58499999999999996</v>
      </c>
      <c r="D12" s="348">
        <v>140.9</v>
      </c>
      <c r="E12" s="1" t="s">
        <v>23</v>
      </c>
      <c r="F12" s="360">
        <v>196</v>
      </c>
      <c r="G12" s="1" t="s">
        <v>24</v>
      </c>
      <c r="H12" s="371">
        <v>196.5</v>
      </c>
      <c r="I12" s="1" t="s">
        <v>24</v>
      </c>
      <c r="J12" s="1">
        <f t="shared" si="0"/>
        <v>1</v>
      </c>
      <c r="K12" s="6">
        <v>302</v>
      </c>
      <c r="L12" s="6"/>
      <c r="M12" s="1"/>
      <c r="N12" s="1">
        <f t="shared" si="1"/>
        <v>0</v>
      </c>
      <c r="O12" s="2"/>
      <c r="P12" s="3"/>
      <c r="Q12" s="2"/>
    </row>
    <row r="13" spans="1:18" x14ac:dyDescent="0.2">
      <c r="A13" s="1"/>
      <c r="B13" s="2" t="s">
        <v>164</v>
      </c>
      <c r="C13" s="2">
        <v>0.505</v>
      </c>
      <c r="D13" s="349">
        <v>139.69999999999999</v>
      </c>
      <c r="E13" s="1" t="s">
        <v>23</v>
      </c>
      <c r="F13" s="361">
        <v>176.6</v>
      </c>
      <c r="G13" s="1" t="s">
        <v>18</v>
      </c>
      <c r="H13" s="372">
        <v>189.8</v>
      </c>
      <c r="I13" s="1" t="s">
        <v>24</v>
      </c>
      <c r="J13" s="1">
        <f t="shared" si="0"/>
        <v>1</v>
      </c>
      <c r="K13" s="2">
        <v>278</v>
      </c>
      <c r="L13" s="3"/>
      <c r="M13" s="1"/>
      <c r="N13" s="1">
        <f t="shared" si="1"/>
        <v>2</v>
      </c>
      <c r="O13" s="2">
        <v>219</v>
      </c>
      <c r="P13" s="3">
        <v>303</v>
      </c>
      <c r="Q13" s="2"/>
    </row>
    <row r="14" spans="1:18" x14ac:dyDescent="0.2">
      <c r="A14" s="1"/>
      <c r="B14" s="2" t="s">
        <v>165</v>
      </c>
      <c r="C14" s="2">
        <v>0.58499999999999996</v>
      </c>
      <c r="D14" s="350">
        <v>139.9</v>
      </c>
      <c r="E14" s="1" t="s">
        <v>23</v>
      </c>
      <c r="F14" s="362">
        <v>186.7</v>
      </c>
      <c r="G14" s="1" t="s">
        <v>24</v>
      </c>
      <c r="H14" s="372">
        <v>189.8</v>
      </c>
      <c r="I14" s="1" t="s">
        <v>24</v>
      </c>
      <c r="J14" s="1">
        <v>1</v>
      </c>
      <c r="K14" s="1">
        <v>302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5A5723-DF73-4419-86B6-1EE6C138F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b4cc0-55f2-4e94-90ca-7740b0f2cff3"/>
    <ds:schemaRef ds:uri="236bcce8-d093-4ce9-a987-a1e0ca21e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774BF-790D-4FDF-B83D-34A309857C1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A5484F7-BBFF-4162-BA3C-B9BDD5E441BE}">
  <ds:schemaRefs>
    <ds:schemaRef ds:uri="http://schemas.microsoft.com/office/2006/metadata/properties"/>
    <ds:schemaRef ds:uri="http://schemas.microsoft.com/office/infopath/2007/PartnerControls"/>
    <ds:schemaRef ds:uri="8cab4cc0-55f2-4e94-90ca-7740b0f2cff3"/>
    <ds:schemaRef ds:uri="236bcce8-d093-4ce9-a987-a1e0ca21e6af"/>
  </ds:schemaRefs>
</ds:datastoreItem>
</file>

<file path=customXml/itemProps4.xml><?xml version="1.0" encoding="utf-8"?>
<ds:datastoreItem xmlns:ds="http://schemas.openxmlformats.org/officeDocument/2006/customXml" ds:itemID="{2E7B6B1B-D5DB-497C-9AC5-14896F909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</vt:lpstr>
      <vt:lpstr>A</vt:lpstr>
      <vt:lpstr>B</vt:lpstr>
      <vt:lpstr>C</vt:lpstr>
      <vt:lpstr>C (2)</vt:lpstr>
      <vt:lpstr>F</vt:lpstr>
      <vt:lpstr>UNK</vt:lpstr>
      <vt:lpstr>Database_NP_LDS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宪欣 曾</cp:lastModifiedBy>
  <cp:revision/>
  <dcterms:created xsi:type="dcterms:W3CDTF">2021-06-11T12:10:44Z</dcterms:created>
  <dcterms:modified xsi:type="dcterms:W3CDTF">2025-09-27T15:00:16Z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