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mrs459_student_bham_ac_uk/Documents/"/>
    </mc:Choice>
  </mc:AlternateContent>
  <xr:revisionPtr revIDLastSave="0" documentId="8_{34821036-DDDA-4245-B2D4-E9060529A0EA}" xr6:coauthVersionLast="47" xr6:coauthVersionMax="47" xr10:uidLastSave="{00000000-0000-0000-0000-000000000000}"/>
  <bookViews>
    <workbookView xWindow="240" yWindow="680" windowWidth="14800" windowHeight="8020" xr2:uid="{00000000-000D-0000-FFFF-FFFF00000000}"/>
  </bookViews>
  <sheets>
    <sheet name="transactions" sheetId="1" r:id="rId1"/>
    <sheet name="profit and loss" sheetId="2" r:id="rId2"/>
    <sheet name="balance she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3" l="1"/>
  <c r="J49" i="3"/>
  <c r="J42" i="3"/>
  <c r="J40" i="3"/>
  <c r="J34" i="3"/>
  <c r="J23" i="3"/>
  <c r="J15" i="3"/>
  <c r="J9" i="3"/>
  <c r="J25" i="3" s="1"/>
  <c r="O28" i="2"/>
  <c r="N28" i="2"/>
  <c r="M28" i="2"/>
  <c r="L28" i="2"/>
  <c r="K28" i="2"/>
  <c r="J28" i="2"/>
  <c r="I28" i="2"/>
  <c r="H28" i="2"/>
  <c r="G28" i="2"/>
  <c r="F28" i="2"/>
  <c r="E28" i="2"/>
  <c r="D28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O26" i="2" s="1"/>
  <c r="N18" i="2"/>
  <c r="N26" i="2" s="1"/>
  <c r="M18" i="2"/>
  <c r="M26" i="2" s="1"/>
  <c r="L18" i="2"/>
  <c r="L26" i="2" s="1"/>
  <c r="K18" i="2"/>
  <c r="K26" i="2" s="1"/>
  <c r="J18" i="2"/>
  <c r="J26" i="2" s="1"/>
  <c r="I18" i="2"/>
  <c r="I26" i="2" s="1"/>
  <c r="H18" i="2"/>
  <c r="H26" i="2" s="1"/>
  <c r="G18" i="2"/>
  <c r="G26" i="2" s="1"/>
  <c r="F18" i="2"/>
  <c r="F26" i="2" s="1"/>
  <c r="E18" i="2"/>
  <c r="E26" i="2" s="1"/>
  <c r="D18" i="2"/>
  <c r="D26" i="2" s="1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O7" i="2" s="1"/>
  <c r="O14" i="2" s="1"/>
  <c r="N4" i="2"/>
  <c r="N7" i="2" s="1"/>
  <c r="N14" i="2" s="1"/>
  <c r="M4" i="2"/>
  <c r="M7" i="2" s="1"/>
  <c r="M14" i="2" s="1"/>
  <c r="L4" i="2"/>
  <c r="L7" i="2" s="1"/>
  <c r="L14" i="2" s="1"/>
  <c r="K4" i="2"/>
  <c r="K7" i="2" s="1"/>
  <c r="K14" i="2" s="1"/>
  <c r="J4" i="2"/>
  <c r="J7" i="2" s="1"/>
  <c r="J14" i="2" s="1"/>
  <c r="I4" i="2"/>
  <c r="I7" i="2" s="1"/>
  <c r="I14" i="2" s="1"/>
  <c r="H4" i="2"/>
  <c r="H7" i="2" s="1"/>
  <c r="H14" i="2" s="1"/>
  <c r="G4" i="2"/>
  <c r="G7" i="2" s="1"/>
  <c r="G14" i="2" s="1"/>
  <c r="F4" i="2"/>
  <c r="F7" i="2" s="1"/>
  <c r="F14" i="2" s="1"/>
  <c r="E4" i="2"/>
  <c r="E7" i="2" s="1"/>
  <c r="E14" i="2" s="1"/>
  <c r="D4" i="2"/>
  <c r="D7" i="2" s="1"/>
  <c r="D14" i="2" s="1"/>
</calcChain>
</file>

<file path=xl/sharedStrings.xml><?xml version="1.0" encoding="utf-8"?>
<sst xmlns="http://schemas.openxmlformats.org/spreadsheetml/2006/main" count="105" uniqueCount="90">
  <si>
    <t>Transactions</t>
  </si>
  <si>
    <t>category</t>
  </si>
  <si>
    <t>date</t>
  </si>
  <si>
    <t>month</t>
  </si>
  <si>
    <t>amount</t>
  </si>
  <si>
    <t>decripition</t>
  </si>
  <si>
    <t>Purchase Equipment</t>
  </si>
  <si>
    <t>Jan</t>
  </si>
  <si>
    <t>purchase of one lawnmower</t>
  </si>
  <si>
    <t>Vehicle</t>
  </si>
  <si>
    <t>purchase of a company van with a loan</t>
  </si>
  <si>
    <t>Services</t>
  </si>
  <si>
    <t xml:space="preserve">income from a gardening service </t>
  </si>
  <si>
    <t>Salaries</t>
  </si>
  <si>
    <t>jan</t>
  </si>
  <si>
    <t>employee salaries (jan)</t>
  </si>
  <si>
    <t>feb</t>
  </si>
  <si>
    <t>purchase of additional lawnmowers</t>
  </si>
  <si>
    <t>incomes from gardening servies (feb)</t>
  </si>
  <si>
    <t>employee salaries (feb)</t>
  </si>
  <si>
    <t>mar</t>
  </si>
  <si>
    <t>incomes from gardening servies (jan)</t>
  </si>
  <si>
    <t>employee salaries (mar)</t>
  </si>
  <si>
    <t>Profit and Loss</t>
  </si>
  <si>
    <t>Income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</si>
  <si>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</si>
  <si>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</si>
  <si>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</si>
  <si>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</si>
  <si>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</si>
  <si>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</si>
  <si>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</si>
  <si>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</si>
  <si>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</si>
  <si>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</si>
  <si>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</si>
  <si>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</si>
  <si>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Customs sale 1</t>
  </si>
  <si>
    <t>Customs Sale 2</t>
  </si>
  <si>
    <t>Total Sales</t>
  </si>
  <si>
    <t>Cost of Sales</t>
  </si>
  <si>
    <t>Cost of Goods Sold 1</t>
  </si>
  <si>
    <t>Cost of Goods Sold 2</t>
  </si>
  <si>
    <t>total Cost of Sales</t>
  </si>
  <si>
    <t>Net Income</t>
  </si>
  <si>
    <t>Expenses</t>
  </si>
  <si>
    <t>Advertising</t>
  </si>
  <si>
    <t>Office supplies</t>
  </si>
  <si>
    <t>Repairs</t>
  </si>
  <si>
    <t>Utilities</t>
  </si>
  <si>
    <t>Rent</t>
  </si>
  <si>
    <t>Total expenses</t>
  </si>
  <si>
    <t>total Profit(Loss)</t>
  </si>
  <si>
    <t>Balance Sheet</t>
  </si>
  <si>
    <t>Assets</t>
  </si>
  <si>
    <t>Cash and Cash Equivalents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</si>
  <si>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</si>
  <si>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</si>
  <si>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</si>
  <si>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</si>
  <si>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</si>
  <si>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</si>
  <si>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</si>
  <si>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</si>
  <si>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 Plant and Equipment</t>
  </si>
  <si>
    <t>Vehicles</t>
  </si>
  <si>
    <t>Furniture &amp; Fixtures</t>
  </si>
  <si>
    <t>Equipment</t>
  </si>
  <si>
    <t>Buildings</t>
  </si>
  <si>
    <t>Land</t>
  </si>
  <si>
    <t>Total Property, Plant and Equipment</t>
  </si>
  <si>
    <t>Total Assets</t>
  </si>
  <si>
    <t>Liabilities and Owner's Equity</t>
  </si>
  <si>
    <t>Current Liabilities</t>
  </si>
  <si>
    <t>Accounts Payable</t>
  </si>
  <si>
    <t>Notes Payable</t>
  </si>
  <si>
    <t>Other Current Liabilities</t>
  </si>
  <si>
    <t>Total Current Liabilities</t>
  </si>
  <si>
    <t>Non-current Liabilities</t>
  </si>
  <si>
    <t>Long-Term Notes Payable</t>
  </si>
  <si>
    <t>Loans</t>
  </si>
  <si>
    <t>Other Non-Current Liabilities</t>
  </si>
  <si>
    <t>Total Non-Current liabilities</t>
  </si>
  <si>
    <t>Total Liabilities</t>
  </si>
  <si>
    <t>Owner's Equity</t>
  </si>
  <si>
    <t>Capital Stock</t>
  </si>
  <si>
    <t>Retained Earnings</t>
  </si>
  <si>
    <t>Other</t>
  </si>
  <si>
    <t>Total Owner's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</si>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</sst>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8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0" fillId="3" borderId="3" xfId="0" applyNumberFormat="1" applyFill="1" applyBorder="1"/>
    <xf numFmtId="14" fontId="0" fillId="3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5" borderId="11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" xfId="0" applyFill="1" applyBorder="1"/>
    <xf numFmtId="0" fontId="0" fillId="4" borderId="13" xfId="0" applyFill="1" applyBorder="1"/>
    <xf numFmtId="0" fontId="2" fillId="0" borderId="14" xfId="0" applyFont="1" applyBorder="1"/>
    <xf numFmtId="0" fontId="0" fillId="0" borderId="14" xfId="0" applyBorder="1"/>
    <xf numFmtId="0" fontId="0" fillId="5" borderId="3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3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12" xfId="0" applyFill="1" applyBorder="1"/>
    <xf numFmtId="0" fontId="0" fillId="7" borderId="8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5" xfId="0" applyFill="1" applyBorder="1"/>
    <xf numFmtId="0" fontId="2" fillId="6" borderId="9" xfId="0" applyFont="1" applyFill="1" applyBorder="1"/>
    <xf numFmtId="0" fontId="2" fillId="7" borderId="9" xfId="0" applyFont="1" applyFill="1" applyBorder="1"/>
    <xf numFmtId="0" fontId="2" fillId="5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3" fillId="3" borderId="17" xfId="0" applyFont="1" applyFill="1" applyBorder="1"/>
    <xf numFmtId="0" fontId="0" fillId="3" borderId="12" xfId="0" applyFill="1" applyBorder="1"/>
    <xf numFmtId="0" fontId="4" fillId="0" borderId="14" xfId="0" applyFont="1" applyBorder="1"/>
    <xf numFmtId="0" fontId="3" fillId="0" borderId="14" xfId="0" applyFont="1" applyBorder="1"/>
    <xf numFmtId="164" fontId="0" fillId="0" borderId="14" xfId="0" applyNumberFormat="1" applyBorder="1"/>
    <xf numFmtId="164" fontId="0" fillId="3" borderId="9" xfId="0" applyNumberFormat="1" applyFill="1" applyBorder="1"/>
    <xf numFmtId="0" fontId="3" fillId="5" borderId="17" xfId="0" applyFont="1" applyFill="1" applyBorder="1"/>
    <xf numFmtId="0" fontId="3" fillId="8" borderId="17" xfId="0" applyFont="1" applyFill="1" applyBorder="1"/>
    <xf numFmtId="0" fontId="0" fillId="8" borderId="12" xfId="0" applyFill="1" applyBorder="1"/>
    <xf numFmtId="0" fontId="0" fillId="8" borderId="8" xfId="0" applyFill="1" applyBorder="1"/>
    <xf numFmtId="164" fontId="0" fillId="8" borderId="8" xfId="0" applyNumberFormat="1" applyFill="1" applyBorder="1"/>
    <xf numFmtId="0" fontId="0" fillId="5" borderId="18" xfId="0" applyFill="1" applyBorder="1"/>
    <xf numFmtId="164" fontId="0" fillId="5" borderId="11" xfId="0" applyNumberFormat="1" applyFill="1" applyBorder="1"/>
    <xf numFmtId="0" fontId="0" fillId="5" borderId="4" xfId="0" applyFill="1" applyBorder="1"/>
    <xf numFmtId="164" fontId="0" fillId="5" borderId="3" xfId="0" applyNumberFormat="1" applyFill="1" applyBorder="1"/>
    <xf numFmtId="164" fontId="0" fillId="5" borderId="9" xfId="0" applyNumberFormat="1" applyFill="1" applyBorder="1"/>
    <xf numFmtId="0" fontId="2" fillId="5" borderId="17" xfId="0" applyFont="1" applyFill="1" applyBorder="1"/>
    <xf numFmtId="0" fontId="0" fillId="9" borderId="18" xfId="0" applyFill="1" applyBorder="1"/>
    <xf numFmtId="0" fontId="0" fillId="9" borderId="7" xfId="0" applyFill="1" applyBorder="1"/>
    <xf numFmtId="164" fontId="0" fillId="9" borderId="11" xfId="0" applyNumberFormat="1" applyFill="1" applyBorder="1"/>
    <xf numFmtId="0" fontId="0" fillId="9" borderId="4" xfId="0" applyFill="1" applyBorder="1"/>
    <xf numFmtId="0" fontId="0" fillId="9" borderId="0" xfId="0" applyFill="1"/>
    <xf numFmtId="164" fontId="0" fillId="9" borderId="3" xfId="0" applyNumberFormat="1" applyFill="1" applyBorder="1"/>
    <xf numFmtId="0" fontId="0" fillId="9" borderId="6" xfId="0" applyFill="1" applyBorder="1"/>
    <xf numFmtId="0" fontId="0" fillId="9" borderId="14" xfId="0" applyFill="1" applyBorder="1"/>
    <xf numFmtId="164" fontId="0" fillId="9" borderId="1" xfId="0" applyNumberFormat="1" applyFill="1" applyBorder="1"/>
    <xf numFmtId="0" fontId="0" fillId="10" borderId="17" xfId="0" applyFill="1" applyBorder="1"/>
    <xf numFmtId="0" fontId="0" fillId="10" borderId="12" xfId="0" applyFill="1" applyBorder="1"/>
    <xf numFmtId="164" fontId="0" fillId="10" borderId="8" xfId="0" applyNumberFormat="1" applyFill="1" applyBorder="1"/>
    <xf numFmtId="0" fontId="0" fillId="11" borderId="18" xfId="0" applyFill="1" applyBorder="1"/>
    <xf numFmtId="0" fontId="0" fillId="11" borderId="7" xfId="0" applyFill="1" applyBorder="1"/>
    <xf numFmtId="164" fontId="0" fillId="11" borderId="11" xfId="0" applyNumberFormat="1" applyFill="1" applyBorder="1"/>
    <xf numFmtId="0" fontId="0" fillId="11" borderId="4" xfId="0" applyFill="1" applyBorder="1"/>
    <xf numFmtId="0" fontId="0" fillId="11" borderId="0" xfId="0" applyFill="1"/>
    <xf numFmtId="164" fontId="0" fillId="11" borderId="3" xfId="0" applyNumberFormat="1" applyFill="1" applyBorder="1"/>
    <xf numFmtId="0" fontId="3" fillId="11" borderId="17" xfId="0" applyFont="1" applyFill="1" applyBorder="1"/>
    <xf numFmtId="0" fontId="0" fillId="11" borderId="12" xfId="0" applyFill="1" applyBorder="1"/>
    <xf numFmtId="164" fontId="0" fillId="11" borderId="9" xfId="0" applyNumberFormat="1" applyFill="1" applyBorder="1"/>
    <xf numFmtId="0" fontId="2" fillId="11" borderId="17" xfId="0" applyFont="1" applyFill="1" applyBorder="1"/>
    <xf numFmtId="164" fontId="0" fillId="7" borderId="0" xfId="0" applyNumberFormat="1" applyFill="1"/>
    <xf numFmtId="0" fontId="5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1.5" customWidth="1"/>
    <col min="2" max="2" width="10.5" customWidth="1"/>
    <col min="3" max="3" width="10.83203125" customWidth="1"/>
    <col min="4" max="4" width="11" style="9" customWidth="1"/>
    <col min="5" max="5" width="52" customWidth="1"/>
  </cols>
  <sheetData>
    <row r="1" spans="1:5" ht="27" x14ac:dyDescent="0.35">
      <c r="A1" s="1" t="s">
        <v>0</v>
      </c>
    </row>
    <row r="2" spans="1:5" x14ac:dyDescent="0.2">
      <c r="A2" s="5" t="s">
        <v>1</v>
      </c>
      <c r="B2" s="6" t="s">
        <v>2</v>
      </c>
      <c r="C2" s="6" t="s">
        <v>3</v>
      </c>
      <c r="D2" s="10" t="s">
        <v>4</v>
      </c>
      <c r="E2" s="7" t="s">
        <v>5</v>
      </c>
    </row>
    <row r="3" spans="1:5" x14ac:dyDescent="0.2">
      <c r="A3" s="2" t="s">
        <v>6</v>
      </c>
      <c r="B3" s="12">
        <v>44197</v>
      </c>
      <c r="C3" s="8" t="s">
        <v>7</v>
      </c>
      <c r="D3" s="13">
        <v>-500</v>
      </c>
      <c r="E3" s="14" t="s">
        <v>8</v>
      </c>
    </row>
    <row r="4" spans="1:5" x14ac:dyDescent="0.2">
      <c r="A4" s="2" t="s">
        <v>9</v>
      </c>
      <c r="B4" s="12">
        <v>44211</v>
      </c>
      <c r="C4" s="8" t="s">
        <v>7</v>
      </c>
      <c r="D4" s="13">
        <v>-15000</v>
      </c>
      <c r="E4" s="14" t="s">
        <v>10</v>
      </c>
    </row>
    <row r="5" spans="1:5" x14ac:dyDescent="0.2">
      <c r="A5" s="2" t="s">
        <v>11</v>
      </c>
      <c r="B5" s="12">
        <v>44227</v>
      </c>
      <c r="C5" s="8" t="s">
        <v>7</v>
      </c>
      <c r="D5" s="13">
        <v>1500</v>
      </c>
      <c r="E5" s="14" t="s">
        <v>12</v>
      </c>
    </row>
    <row r="6" spans="1:5" x14ac:dyDescent="0.2">
      <c r="A6" s="2" t="s">
        <v>13</v>
      </c>
      <c r="B6" s="12">
        <v>44227</v>
      </c>
      <c r="C6" s="8" t="s">
        <v>14</v>
      </c>
      <c r="D6" s="13">
        <v>-2000</v>
      </c>
      <c r="E6" s="14" t="s">
        <v>15</v>
      </c>
    </row>
    <row r="7" spans="1:5" x14ac:dyDescent="0.2">
      <c r="A7" s="2" t="s">
        <v>6</v>
      </c>
      <c r="B7" s="12">
        <v>44237</v>
      </c>
      <c r="C7" s="8" t="s">
        <v>16</v>
      </c>
      <c r="D7" s="13">
        <v>-2000</v>
      </c>
      <c r="E7" s="14" t="s">
        <v>17</v>
      </c>
    </row>
    <row r="8" spans="1:5" x14ac:dyDescent="0.2">
      <c r="A8" s="2" t="s">
        <v>11</v>
      </c>
      <c r="B8" s="12">
        <v>44255</v>
      </c>
      <c r="C8" s="8" t="s">
        <v>16</v>
      </c>
      <c r="D8" s="13">
        <v>2000</v>
      </c>
      <c r="E8" s="14" t="s">
        <v>18</v>
      </c>
    </row>
    <row r="9" spans="1:5" x14ac:dyDescent="0.2">
      <c r="A9" s="2" t="s">
        <v>13</v>
      </c>
      <c r="B9" s="12">
        <v>44255</v>
      </c>
      <c r="C9" s="8" t="s">
        <v>16</v>
      </c>
      <c r="D9" s="13">
        <v>-1500</v>
      </c>
      <c r="E9" s="14" t="s">
        <v>19</v>
      </c>
    </row>
    <row r="10" spans="1:5" x14ac:dyDescent="0.2">
      <c r="A10" s="2" t="s">
        <v>11</v>
      </c>
      <c r="B10" s="12">
        <v>44286</v>
      </c>
      <c r="C10" s="8" t="s">
        <v>20</v>
      </c>
      <c r="D10" s="13">
        <v>4000</v>
      </c>
      <c r="E10" s="14" t="s">
        <v>21</v>
      </c>
    </row>
    <row r="11" spans="1:5" x14ac:dyDescent="0.2">
      <c r="A11" s="2" t="s">
        <v>13</v>
      </c>
      <c r="B11" s="12">
        <v>44286</v>
      </c>
      <c r="C11" s="8" t="s">
        <v>20</v>
      </c>
      <c r="D11" s="13">
        <v>-3500</v>
      </c>
      <c r="E11" s="14" t="s">
        <v>22</v>
      </c>
    </row>
    <row r="12" spans="1:5" x14ac:dyDescent="0.2">
      <c r="A12" s="2"/>
      <c r="B12" s="8"/>
      <c r="C12" s="8"/>
      <c r="D12" s="13"/>
      <c r="E12" s="14"/>
    </row>
    <row r="13" spans="1:5" x14ac:dyDescent="0.2">
      <c r="A13" s="2"/>
      <c r="B13" s="3"/>
      <c r="C13" s="3"/>
      <c r="D13" s="11"/>
      <c r="E13" s="4"/>
    </row>
    <row r="14" spans="1:5" x14ac:dyDescent="0.2">
      <c r="A14" s="2"/>
      <c r="B14" s="3"/>
      <c r="C14" s="3"/>
      <c r="D14" s="11"/>
      <c r="E14" s="4"/>
    </row>
    <row r="15" spans="1:5" x14ac:dyDescent="0.2">
      <c r="A15" s="2"/>
      <c r="B15" s="3"/>
      <c r="C15" s="3"/>
      <c r="D15" s="11"/>
      <c r="E15" s="4"/>
    </row>
    <row r="16" spans="1:5" x14ac:dyDescent="0.2">
      <c r="A16" s="2"/>
      <c r="B16" s="3"/>
      <c r="C16" s="3"/>
      <c r="D16" s="11"/>
      <c r="E16" s="4"/>
    </row>
    <row r="17" spans="1:5" x14ac:dyDescent="0.2">
      <c r="A17" s="2"/>
      <c r="B17" s="3"/>
      <c r="C17" s="3"/>
      <c r="D17" s="11"/>
      <c r="E17" s="4"/>
    </row>
    <row r="18" spans="1:5" x14ac:dyDescent="0.2">
      <c r="A18" s="2"/>
      <c r="B18" s="3"/>
      <c r="C18" s="3"/>
      <c r="D18" s="11"/>
      <c r="E18" s="4"/>
    </row>
    <row r="19" spans="1:5" x14ac:dyDescent="0.2">
      <c r="A19" s="2"/>
      <c r="B19" s="3"/>
      <c r="C19" s="3"/>
      <c r="D19" s="11"/>
      <c r="E19" s="4"/>
    </row>
    <row r="20" spans="1:5" x14ac:dyDescent="0.2">
      <c r="A20" s="2"/>
      <c r="B20" s="3"/>
      <c r="C20" s="3"/>
      <c r="D20" s="11"/>
      <c r="E20" s="4"/>
    </row>
    <row r="21" spans="1:5" x14ac:dyDescent="0.2">
      <c r="A21" s="2"/>
      <c r="B21" s="3"/>
      <c r="C21" s="3"/>
      <c r="D21" s="11"/>
      <c r="E21" s="4"/>
    </row>
    <row r="22" spans="1:5" x14ac:dyDescent="0.2">
      <c r="A22" s="2"/>
      <c r="B22" s="3"/>
      <c r="C22" s="3"/>
      <c r="D22" s="11"/>
      <c r="E22" s="4"/>
    </row>
    <row r="23" spans="1:5" x14ac:dyDescent="0.2">
      <c r="A23" s="2"/>
      <c r="B23" s="3"/>
      <c r="C23" s="3"/>
      <c r="D23" s="11"/>
      <c r="E23" s="4"/>
    </row>
    <row r="24" spans="1:5" x14ac:dyDescent="0.2">
      <c r="A24" s="2"/>
      <c r="B24" s="3"/>
      <c r="C24" s="3"/>
      <c r="D24" s="11"/>
      <c r="E24" s="4"/>
    </row>
    <row r="25" spans="1:5" x14ac:dyDescent="0.2">
      <c r="A25" s="2"/>
      <c r="B25" s="3"/>
      <c r="C25" s="3"/>
      <c r="D25" s="11"/>
      <c r="E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E090-006B-4953-91C5-0F1AF8CC07F0}">
  <dimension ref="A1:O28"/>
  <sheetViews>
    <sheetView topLeftCell="A23" workbookViewId="0">
      <selection activeCell="G30" sqref="G30"/>
    </sheetView>
  </sheetViews>
  <sheetFormatPr baseColWidth="10" defaultColWidth="8.83203125" defaultRowHeight="15" x14ac:dyDescent="0.2"/>
  <cols>
    <col min="1" max="1" width="18.33203125" customWidth="1"/>
    <col min="2" max="2" width="22.1640625" customWidth="1"/>
    <col min="3" max="3" width="24.1640625" customWidth="1"/>
  </cols>
  <sheetData>
    <row r="1" spans="1:15" ht="27" x14ac:dyDescent="0.35">
      <c r="A1" s="1" t="s">
        <v>23</v>
      </c>
    </row>
    <row r="3" spans="1:15" x14ac:dyDescent="0.2">
      <c r="A3" s="24" t="s">
        <v>24</v>
      </c>
      <c r="B3" s="25"/>
      <c r="D3" s="45" t="s">
        <v>7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32</v>
      </c>
      <c r="M3" s="23" t="s">
        <v>33</v>
      </c>
      <c r="N3" s="23" t="s">
        <v>34</v>
      </c>
      <c r="O3" s="44" t="s">
        <v>35</v>
      </c>
    </row>
    <row r="4" spans="1:15" x14ac:dyDescent="0.2">
      <c r="B4" s="16" t="s">
        <v>36</v>
      </c>
      <c r="C4" s="19" t="s">
        <v>11</v>
      </c>
      <c r="D4" s="17">
        <f xml:space="preserve"> SUMIFS(transactions!$D:$D,transactions!$A:$A,'profit and loss'!$C4,transactions!$C:$C,'profit and loss'!D$3)</f>
        <v>1500</v>
      </c>
      <c r="E4" s="17">
        <f xml:space="preserve"> SUMIFS(transactions!$D:$D,transactions!$A:$A,'profit and loss'!$C4,transactions!$C:$C,'profit and loss'!E$3)</f>
        <v>2000</v>
      </c>
      <c r="F4" s="17">
        <f xml:space="preserve"> SUMIFS(transactions!$D:$D,transactions!$A:$A,'profit and loss'!$C4,transactions!$C:$C,'profit and loss'!F$3)</f>
        <v>4000</v>
      </c>
      <c r="G4" s="17">
        <f xml:space="preserve"> SUMIFS(transactions!$D:$D,transactions!$A:$A,'profit and loss'!$C4,transactions!$C:$C,'profit and loss'!G$3)</f>
        <v>0</v>
      </c>
      <c r="H4" s="17">
        <f xml:space="preserve"> SUMIFS(transactions!$D:$D,transactions!$A:$A,'profit and loss'!$C4,transactions!$C:$C,'profit and loss'!H$3)</f>
        <v>0</v>
      </c>
      <c r="I4" s="17">
        <f xml:space="preserve"> SUMIFS(transactions!$D:$D,transactions!$A:$A,'profit and loss'!$C4,transactions!$C:$C,'profit and loss'!I$3)</f>
        <v>0</v>
      </c>
      <c r="J4" s="17">
        <f xml:space="preserve"> SUMIFS(transactions!$D:$D,transactions!$A:$A,'profit and loss'!$C4,transactions!$C:$C,'profit and loss'!J$3)</f>
        <v>0</v>
      </c>
      <c r="K4" s="17">
        <f xml:space="preserve"> SUMIFS(transactions!$D:$D,transactions!$A:$A,'profit and loss'!$C4,transactions!$C:$C,'profit and loss'!K$3)</f>
        <v>0</v>
      </c>
      <c r="L4" s="17">
        <f xml:space="preserve"> SUMIFS(transactions!$D:$D,transactions!$A:$A,'profit and loss'!$C4,transactions!$C:$C,'profit and loss'!L$3)</f>
        <v>0</v>
      </c>
      <c r="M4" s="17">
        <f xml:space="preserve"> SUMIFS(transactions!$D:$D,transactions!$A:$A,'profit and loss'!$C4,transactions!$C:$C,'profit and loss'!M$3)</f>
        <v>0</v>
      </c>
      <c r="N4" s="17">
        <f xml:space="preserve"> SUMIFS(transactions!$D:$D,transactions!$A:$A,'profit and loss'!$C4,transactions!$C:$C,'profit and loss'!N$3)</f>
        <v>0</v>
      </c>
      <c r="O4" s="38">
        <f xml:space="preserve"> SUMIFS(transactions!$D:$D,transactions!$A:$A,'profit and loss'!$C4,transactions!$C:$C,'profit and loss'!O$3)</f>
        <v>0</v>
      </c>
    </row>
    <row r="5" spans="1:15" x14ac:dyDescent="0.2">
      <c r="C5" s="26" t="s">
        <v>37</v>
      </c>
      <c r="D5" s="17">
        <f xml:space="preserve"> SUMIFS(transactions!$D:$D,transactions!$A:$A,'profit and loss'!$C5,transactions!$C:$C,'profit and loss'!D$3)</f>
        <v>0</v>
      </c>
      <c r="E5" s="17">
        <f xml:space="preserve"> SUMIFS(transactions!$D:$D,transactions!$A:$A,'profit and loss'!$C5,transactions!$C:$C,'profit and loss'!E$3)</f>
        <v>0</v>
      </c>
      <c r="F5" s="17">
        <f xml:space="preserve"> SUMIFS(transactions!$D:$D,transactions!$A:$A,'profit and loss'!$C5,transactions!$C:$C,'profit and loss'!F$3)</f>
        <v>0</v>
      </c>
      <c r="G5" s="17">
        <f xml:space="preserve"> SUMIFS(transactions!$D:$D,transactions!$A:$A,'profit and loss'!$C5,transactions!$C:$C,'profit and loss'!G$3)</f>
        <v>0</v>
      </c>
      <c r="H5" s="17">
        <f xml:space="preserve"> SUMIFS(transactions!$D:$D,transactions!$A:$A,'profit and loss'!$C5,transactions!$C:$C,'profit and loss'!H$3)</f>
        <v>0</v>
      </c>
      <c r="I5" s="17">
        <f xml:space="preserve"> SUMIFS(transactions!$D:$D,transactions!$A:$A,'profit and loss'!$C5,transactions!$C:$C,'profit and loss'!I$3)</f>
        <v>0</v>
      </c>
      <c r="J5" s="17">
        <f xml:space="preserve"> SUMIFS(transactions!$D:$D,transactions!$A:$A,'profit and loss'!$C5,transactions!$C:$C,'profit and loss'!J$3)</f>
        <v>0</v>
      </c>
      <c r="K5" s="17">
        <f xml:space="preserve"> SUMIFS(transactions!$D:$D,transactions!$A:$A,'profit and loss'!$C5,transactions!$C:$C,'profit and loss'!K$3)</f>
        <v>0</v>
      </c>
      <c r="L5" s="17">
        <f xml:space="preserve"> SUMIFS(transactions!$D:$D,transactions!$A:$A,'profit and loss'!$C5,transactions!$C:$C,'profit and loss'!L$3)</f>
        <v>0</v>
      </c>
      <c r="M5" s="17">
        <f xml:space="preserve"> SUMIFS(transactions!$D:$D,transactions!$A:$A,'profit and loss'!$C5,transactions!$C:$C,'profit and loss'!M$3)</f>
        <v>0</v>
      </c>
      <c r="N5" s="17">
        <f xml:space="preserve"> SUMIFS(transactions!$D:$D,transactions!$A:$A,'profit and loss'!$C5,transactions!$C:$C,'profit and loss'!N$3)</f>
        <v>0</v>
      </c>
      <c r="O5" s="38">
        <f xml:space="preserve"> SUMIFS(transactions!$D:$D,transactions!$A:$A,'profit and loss'!$C5,transactions!$C:$C,'profit and loss'!O$3)</f>
        <v>0</v>
      </c>
    </row>
    <row r="6" spans="1:15" x14ac:dyDescent="0.2">
      <c r="C6" s="26" t="s">
        <v>38</v>
      </c>
      <c r="D6" s="17">
        <f xml:space="preserve"> SUMIFS(transactions!$D:$D,transactions!$A:$A,'profit and loss'!$C6,transactions!$C:$C,'profit and loss'!D$3)</f>
        <v>0</v>
      </c>
      <c r="E6" s="17">
        <f xml:space="preserve"> SUMIFS(transactions!$D:$D,transactions!$A:$A,'profit and loss'!$C6,transactions!$C:$C,'profit and loss'!E$3)</f>
        <v>0</v>
      </c>
      <c r="F6" s="17">
        <f xml:space="preserve"> SUMIFS(transactions!$D:$D,transactions!$A:$A,'profit and loss'!$C6,transactions!$C:$C,'profit and loss'!F$3)</f>
        <v>0</v>
      </c>
      <c r="G6" s="17">
        <f xml:space="preserve"> SUMIFS(transactions!$D:$D,transactions!$A:$A,'profit and loss'!$C6,transactions!$C:$C,'profit and loss'!G$3)</f>
        <v>0</v>
      </c>
      <c r="H6" s="17">
        <f xml:space="preserve"> SUMIFS(transactions!$D:$D,transactions!$A:$A,'profit and loss'!$C6,transactions!$C:$C,'profit and loss'!H$3)</f>
        <v>0</v>
      </c>
      <c r="I6" s="17">
        <f xml:space="preserve"> SUMIFS(transactions!$D:$D,transactions!$A:$A,'profit and loss'!$C6,transactions!$C:$C,'profit and loss'!I$3)</f>
        <v>0</v>
      </c>
      <c r="J6" s="17">
        <f xml:space="preserve"> SUMIFS(transactions!$D:$D,transactions!$A:$A,'profit and loss'!$C6,transactions!$C:$C,'profit and loss'!J$3)</f>
        <v>0</v>
      </c>
      <c r="K6" s="17">
        <f xml:space="preserve"> SUMIFS(transactions!$D:$D,transactions!$A:$A,'profit and loss'!$C6,transactions!$C:$C,'profit and loss'!K$3)</f>
        <v>0</v>
      </c>
      <c r="L6" s="17">
        <f xml:space="preserve"> SUMIFS(transactions!$D:$D,transactions!$A:$A,'profit and loss'!$C6,transactions!$C:$C,'profit and loss'!L$3)</f>
        <v>0</v>
      </c>
      <c r="M6" s="17">
        <f xml:space="preserve"> SUMIFS(transactions!$D:$D,transactions!$A:$A,'profit and loss'!$C6,transactions!$C:$C,'profit and loss'!M$3)</f>
        <v>0</v>
      </c>
      <c r="N6" s="17">
        <f xml:space="preserve"> SUMIFS(transactions!$D:$D,transactions!$A:$A,'profit and loss'!$C6,transactions!$C:$C,'profit and loss'!N$3)</f>
        <v>0</v>
      </c>
      <c r="O6" s="38">
        <f xml:space="preserve"> SUMIFS(transactions!$D:$D,transactions!$A:$A,'profit and loss'!$C6,transactions!$C:$C,'profit and loss'!O$3)</f>
        <v>0</v>
      </c>
    </row>
    <row r="7" spans="1:15" x14ac:dyDescent="0.2">
      <c r="C7" s="43" t="s">
        <v>39</v>
      </c>
      <c r="D7" s="27">
        <f>SUM(D4:D6)</f>
        <v>1500</v>
      </c>
      <c r="E7" s="27">
        <f t="shared" ref="E7:O7" si="0">SUM(E4:E6)</f>
        <v>2000</v>
      </c>
      <c r="F7" s="27">
        <f t="shared" si="0"/>
        <v>4000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  <c r="N7" s="27">
        <f t="shared" si="0"/>
        <v>0</v>
      </c>
      <c r="O7" s="20">
        <f t="shared" si="0"/>
        <v>0</v>
      </c>
    </row>
    <row r="10" spans="1:15" x14ac:dyDescent="0.2">
      <c r="B10" s="16" t="s">
        <v>40</v>
      </c>
      <c r="C10" s="19" t="s">
        <v>41</v>
      </c>
      <c r="D10" s="37">
        <f xml:space="preserve"> SUMIFS(transactions!$D:$D,transactions!$A:$A,'profit and loss'!$C10,transactions!$C:$C,'profit and loss'!D$3)</f>
        <v>0</v>
      </c>
      <c r="E10" s="37">
        <f xml:space="preserve"> SUMIFS(transactions!$D:$D,transactions!$A:$A,'profit and loss'!$C10,transactions!$C:$C,'profit and loss'!E$3)</f>
        <v>0</v>
      </c>
      <c r="F10" s="37">
        <f xml:space="preserve"> SUMIFS(transactions!$D:$D,transactions!$A:$A,'profit and loss'!$C10,transactions!$C:$C,'profit and loss'!F$3)</f>
        <v>0</v>
      </c>
      <c r="G10" s="37">
        <f xml:space="preserve"> SUMIFS(transactions!$D:$D,transactions!$A:$A,'profit and loss'!$C10,transactions!$C:$C,'profit and loss'!G$3)</f>
        <v>0</v>
      </c>
      <c r="H10" s="37">
        <f xml:space="preserve"> SUMIFS(transactions!$D:$D,transactions!$A:$A,'profit and loss'!$C10,transactions!$C:$C,'profit and loss'!H$3)</f>
        <v>0</v>
      </c>
      <c r="I10" s="37">
        <f xml:space="preserve"> SUMIFS(transactions!$D:$D,transactions!$A:$A,'profit and loss'!$C10,transactions!$C:$C,'profit and loss'!I$3)</f>
        <v>0</v>
      </c>
      <c r="J10" s="37">
        <f xml:space="preserve"> SUMIFS(transactions!$D:$D,transactions!$A:$A,'profit and loss'!$C10,transactions!$C:$C,'profit and loss'!J$3)</f>
        <v>0</v>
      </c>
      <c r="K10" s="37">
        <f xml:space="preserve"> SUMIFS(transactions!$D:$D,transactions!$A:$A,'profit and loss'!$C10,transactions!$C:$C,'profit and loss'!K$3)</f>
        <v>0</v>
      </c>
      <c r="L10" s="37">
        <f xml:space="preserve"> SUMIFS(transactions!$D:$D,transactions!$A:$A,'profit and loss'!$C10,transactions!$C:$C,'profit and loss'!L$3)</f>
        <v>0</v>
      </c>
      <c r="M10" s="37">
        <f xml:space="preserve"> SUMIFS(transactions!$D:$D,transactions!$A:$A,'profit and loss'!$C10,transactions!$C:$C,'profit and loss'!M$3)</f>
        <v>0</v>
      </c>
      <c r="N10" s="37">
        <f xml:space="preserve"> SUMIFS(transactions!$D:$D,transactions!$A:$A,'profit and loss'!$C10,transactions!$C:$C,'profit and loss'!N$3)</f>
        <v>0</v>
      </c>
      <c r="O10" s="21">
        <f xml:space="preserve"> SUMIFS(transactions!$D:$D,transactions!$A:$A,'profit and loss'!$C10,transactions!$C:$C,'profit and loss'!O$3)</f>
        <v>0</v>
      </c>
    </row>
    <row r="11" spans="1:15" x14ac:dyDescent="0.2">
      <c r="C11" s="26" t="s">
        <v>42</v>
      </c>
      <c r="D11" s="17">
        <f xml:space="preserve"> SUMIFS(transactions!$D:$D,transactions!$A:$A,'profit and loss'!$C11,transactions!$C:$C,'profit and loss'!D$3)</f>
        <v>0</v>
      </c>
      <c r="E11" s="17">
        <f xml:space="preserve"> SUMIFS(transactions!$D:$D,transactions!$A:$A,'profit and loss'!$C11,transactions!$C:$C,'profit and loss'!E$3)</f>
        <v>0</v>
      </c>
      <c r="F11" s="17">
        <f xml:space="preserve"> SUMIFS(transactions!$D:$D,transactions!$A:$A,'profit and loss'!$C11,transactions!$C:$C,'profit and loss'!F$3)</f>
        <v>0</v>
      </c>
      <c r="G11" s="17">
        <f xml:space="preserve"> SUMIFS(transactions!$D:$D,transactions!$A:$A,'profit and loss'!$C11,transactions!$C:$C,'profit and loss'!G$3)</f>
        <v>0</v>
      </c>
      <c r="H11" s="17">
        <f xml:space="preserve"> SUMIFS(transactions!$D:$D,transactions!$A:$A,'profit and loss'!$C11,transactions!$C:$C,'profit and loss'!H$3)</f>
        <v>0</v>
      </c>
      <c r="I11" s="17">
        <f xml:space="preserve"> SUMIFS(transactions!$D:$D,transactions!$A:$A,'profit and loss'!$C11,transactions!$C:$C,'profit and loss'!I$3)</f>
        <v>0</v>
      </c>
      <c r="J11" s="17">
        <f xml:space="preserve"> SUMIFS(transactions!$D:$D,transactions!$A:$A,'profit and loss'!$C11,transactions!$C:$C,'profit and loss'!J$3)</f>
        <v>0</v>
      </c>
      <c r="K11" s="17">
        <f xml:space="preserve"> SUMIFS(transactions!$D:$D,transactions!$A:$A,'profit and loss'!$C11,transactions!$C:$C,'profit and loss'!K$3)</f>
        <v>0</v>
      </c>
      <c r="L11" s="17">
        <f xml:space="preserve"> SUMIFS(transactions!$D:$D,transactions!$A:$A,'profit and loss'!$C11,transactions!$C:$C,'profit and loss'!L$3)</f>
        <v>0</v>
      </c>
      <c r="M11" s="17">
        <f xml:space="preserve"> SUMIFS(transactions!$D:$D,transactions!$A:$A,'profit and loss'!$C11,transactions!$C:$C,'profit and loss'!M$3)</f>
        <v>0</v>
      </c>
      <c r="N11" s="17">
        <f xml:space="preserve"> SUMIFS(transactions!$D:$D,transactions!$A:$A,'profit and loss'!$C11,transactions!$C:$C,'profit and loss'!N$3)</f>
        <v>0</v>
      </c>
      <c r="O11" s="38">
        <f xml:space="preserve"> SUMIFS(transactions!$D:$D,transactions!$A:$A,'profit and loss'!$C11,transactions!$C:$C,'profit and loss'!O$3)</f>
        <v>0</v>
      </c>
    </row>
    <row r="12" spans="1:15" x14ac:dyDescent="0.2">
      <c r="C12" s="22" t="s">
        <v>43</v>
      </c>
      <c r="D12" s="39">
        <f xml:space="preserve"> SUMIFS(transactions!$D:$D,transactions!$A:$A,'profit and loss'!$C12,transactions!$C:$C,'profit and loss'!D$3)</f>
        <v>0</v>
      </c>
      <c r="E12" s="39">
        <f xml:space="preserve"> SUMIFS(transactions!$D:$D,transactions!$A:$A,'profit and loss'!$C12,transactions!$C:$C,'profit and loss'!E$3)</f>
        <v>0</v>
      </c>
      <c r="F12" s="39">
        <f xml:space="preserve"> SUMIFS(transactions!$D:$D,transactions!$A:$A,'profit and loss'!$C12,transactions!$C:$C,'profit and loss'!F$3)</f>
        <v>0</v>
      </c>
      <c r="G12" s="39">
        <f xml:space="preserve"> SUMIFS(transactions!$D:$D,transactions!$A:$A,'profit and loss'!$C12,transactions!$C:$C,'profit and loss'!G$3)</f>
        <v>0</v>
      </c>
      <c r="H12" s="39">
        <f xml:space="preserve"> SUMIFS(transactions!$D:$D,transactions!$A:$A,'profit and loss'!$C12,transactions!$C:$C,'profit and loss'!H$3)</f>
        <v>0</v>
      </c>
      <c r="I12" s="39">
        <f xml:space="preserve"> SUMIFS(transactions!$D:$D,transactions!$A:$A,'profit and loss'!$C12,transactions!$C:$C,'profit and loss'!I$3)</f>
        <v>0</v>
      </c>
      <c r="J12" s="39">
        <f xml:space="preserve"> SUMIFS(transactions!$D:$D,transactions!$A:$A,'profit and loss'!$C12,transactions!$C:$C,'profit and loss'!J$3)</f>
        <v>0</v>
      </c>
      <c r="K12" s="39">
        <f xml:space="preserve"> SUMIFS(transactions!$D:$D,transactions!$A:$A,'profit and loss'!$C12,transactions!$C:$C,'profit and loss'!K$3)</f>
        <v>0</v>
      </c>
      <c r="L12" s="39">
        <f xml:space="preserve"> SUMIFS(transactions!$D:$D,transactions!$A:$A,'profit and loss'!$C12,transactions!$C:$C,'profit and loss'!L$3)</f>
        <v>0</v>
      </c>
      <c r="M12" s="39">
        <f xml:space="preserve"> SUMIFS(transactions!$D:$D,transactions!$A:$A,'profit and loss'!$C12,transactions!$C:$C,'profit and loss'!M$3)</f>
        <v>0</v>
      </c>
      <c r="N12" s="39">
        <f xml:space="preserve"> SUMIFS(transactions!$D:$D,transactions!$A:$A,'profit and loss'!$C12,transactions!$C:$C,'profit and loss'!N$3)</f>
        <v>0</v>
      </c>
      <c r="O12" s="40">
        <f xml:space="preserve"> SUMIFS(transactions!$D:$D,transactions!$A:$A,'profit and loss'!$C12,transactions!$C:$C,'profit and loss'!O$3)</f>
        <v>0</v>
      </c>
    </row>
    <row r="14" spans="1:15" x14ac:dyDescent="0.2">
      <c r="C14" s="43" t="s">
        <v>44</v>
      </c>
      <c r="D14" s="27">
        <f>D7-D12</f>
        <v>1500</v>
      </c>
      <c r="E14" s="27">
        <f t="shared" ref="E14:O14" si="1">E7-E12</f>
        <v>2000</v>
      </c>
      <c r="F14" s="27">
        <f t="shared" si="1"/>
        <v>4000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0">
        <f t="shared" si="1"/>
        <v>0</v>
      </c>
    </row>
    <row r="17" spans="1:15" x14ac:dyDescent="0.2">
      <c r="A17" s="24" t="s">
        <v>45</v>
      </c>
      <c r="B17" s="25"/>
    </row>
    <row r="18" spans="1:15" x14ac:dyDescent="0.2">
      <c r="C18" s="31" t="s">
        <v>6</v>
      </c>
      <c r="D18" s="28">
        <f xml:space="preserve"> SUMIFS(transactions!$D:$D,transactions!$A:$A,'profit and loss'!$C18,transactions!$C:$C,'profit and loss'!D$3)</f>
        <v>-500</v>
      </c>
      <c r="E18" s="28">
        <f xml:space="preserve"> SUMIFS(transactions!$D:$D,transactions!$A:$A,'profit and loss'!$C18,transactions!$C:$C,'profit and loss'!E$3)</f>
        <v>-2000</v>
      </c>
      <c r="F18" s="28">
        <f xml:space="preserve"> SUMIFS(transactions!$D:$D,transactions!$A:$A,'profit and loss'!$C18,transactions!$C:$C,'profit and loss'!F$3)</f>
        <v>0</v>
      </c>
      <c r="G18" s="28">
        <f xml:space="preserve"> SUMIFS(transactions!$D:$D,transactions!$A:$A,'profit and loss'!$C18,transactions!$C:$C,'profit and loss'!G$3)</f>
        <v>0</v>
      </c>
      <c r="H18" s="28">
        <f xml:space="preserve"> SUMIFS(transactions!$D:$D,transactions!$A:$A,'profit and loss'!$C18,transactions!$C:$C,'profit and loss'!H$3)</f>
        <v>0</v>
      </c>
      <c r="I18" s="28">
        <f xml:space="preserve"> SUMIFS(transactions!$D:$D,transactions!$A:$A,'profit and loss'!$C18,transactions!$C:$C,'profit and loss'!I$3)</f>
        <v>0</v>
      </c>
      <c r="J18" s="28">
        <f xml:space="preserve"> SUMIFS(transactions!$D:$D,transactions!$A:$A,'profit and loss'!$C18,transactions!$C:$C,'profit and loss'!J$3)</f>
        <v>0</v>
      </c>
      <c r="K18" s="28">
        <f xml:space="preserve"> SUMIFS(transactions!$D:$D,transactions!$A:$A,'profit and loss'!$C18,transactions!$C:$C,'profit and loss'!K$3)</f>
        <v>0</v>
      </c>
      <c r="L18" s="28">
        <f xml:space="preserve"> SUMIFS(transactions!$D:$D,transactions!$A:$A,'profit and loss'!$C18,transactions!$C:$C,'profit and loss'!L$3)</f>
        <v>0</v>
      </c>
      <c r="M18" s="28">
        <f xml:space="preserve"> SUMIFS(transactions!$D:$D,transactions!$A:$A,'profit and loss'!$C18,transactions!$C:$C,'profit and loss'!M$3)</f>
        <v>0</v>
      </c>
      <c r="N18" s="28">
        <f xml:space="preserve"> SUMIFS(transactions!$D:$D,transactions!$A:$A,'profit and loss'!$C18,transactions!$C:$C,'profit and loss'!N$3)</f>
        <v>0</v>
      </c>
      <c r="O18" s="29">
        <f xml:space="preserve"> SUMIFS(transactions!$D:$D,transactions!$A:$A,'profit and loss'!$C18,transactions!$C:$C,'profit and loss'!O$3)</f>
        <v>0</v>
      </c>
    </row>
    <row r="19" spans="1:15" x14ac:dyDescent="0.2">
      <c r="C19" s="32" t="s">
        <v>9</v>
      </c>
      <c r="D19" s="18">
        <f xml:space="preserve"> SUMIFS(transactions!$D:$D,transactions!$A:$A,'profit and loss'!$C19,transactions!$C:$C,'profit and loss'!D$3)</f>
        <v>-15000</v>
      </c>
      <c r="E19" s="18">
        <f xml:space="preserve"> SUMIFS(transactions!$D:$D,transactions!$A:$A,'profit and loss'!$C19,transactions!$C:$C,'profit and loss'!E$3)</f>
        <v>0</v>
      </c>
      <c r="F19" s="18">
        <f xml:space="preserve"> SUMIFS(transactions!$D:$D,transactions!$A:$A,'profit and loss'!$C19,transactions!$C:$C,'profit and loss'!F$3)</f>
        <v>0</v>
      </c>
      <c r="G19" s="18">
        <f xml:space="preserve"> SUMIFS(transactions!$D:$D,transactions!$A:$A,'profit and loss'!$C19,transactions!$C:$C,'profit and loss'!G$3)</f>
        <v>0</v>
      </c>
      <c r="H19" s="18">
        <f xml:space="preserve"> SUMIFS(transactions!$D:$D,transactions!$A:$A,'profit and loss'!$C19,transactions!$C:$C,'profit and loss'!H$3)</f>
        <v>0</v>
      </c>
      <c r="I19" s="18">
        <f xml:space="preserve"> SUMIFS(transactions!$D:$D,transactions!$A:$A,'profit and loss'!$C19,transactions!$C:$C,'profit and loss'!I$3)</f>
        <v>0</v>
      </c>
      <c r="J19" s="18">
        <f xml:space="preserve"> SUMIFS(transactions!$D:$D,transactions!$A:$A,'profit and loss'!$C19,transactions!$C:$C,'profit and loss'!J$3)</f>
        <v>0</v>
      </c>
      <c r="K19" s="18">
        <f xml:space="preserve"> SUMIFS(transactions!$D:$D,transactions!$A:$A,'profit and loss'!$C19,transactions!$C:$C,'profit and loss'!K$3)</f>
        <v>0</v>
      </c>
      <c r="L19" s="18">
        <f xml:space="preserve"> SUMIFS(transactions!$D:$D,transactions!$A:$A,'profit and loss'!$C19,transactions!$C:$C,'profit and loss'!L$3)</f>
        <v>0</v>
      </c>
      <c r="M19" s="18">
        <f xml:space="preserve"> SUMIFS(transactions!$D:$D,transactions!$A:$A,'profit and loss'!$C19,transactions!$C:$C,'profit and loss'!M$3)</f>
        <v>0</v>
      </c>
      <c r="N19" s="18">
        <f xml:space="preserve"> SUMIFS(transactions!$D:$D,transactions!$A:$A,'profit and loss'!$C19,transactions!$C:$C,'profit and loss'!N$3)</f>
        <v>0</v>
      </c>
      <c r="O19" s="30">
        <f xml:space="preserve"> SUMIFS(transactions!$D:$D,transactions!$A:$A,'profit and loss'!$C19,transactions!$C:$C,'profit and loss'!O$3)</f>
        <v>0</v>
      </c>
    </row>
    <row r="20" spans="1:15" x14ac:dyDescent="0.2">
      <c r="C20" s="32" t="s">
        <v>13</v>
      </c>
      <c r="D20" s="18">
        <f xml:space="preserve"> SUMIFS(transactions!$D:$D,transactions!$A:$A,'profit and loss'!$C20,transactions!$C:$C,'profit and loss'!D$3)</f>
        <v>-2000</v>
      </c>
      <c r="E20" s="18">
        <f xml:space="preserve"> SUMIFS(transactions!$D:$D,transactions!$A:$A,'profit and loss'!$C20,transactions!$C:$C,'profit and loss'!E$3)</f>
        <v>-1500</v>
      </c>
      <c r="F20" s="18">
        <f xml:space="preserve"> SUMIFS(transactions!$D:$D,transactions!$A:$A,'profit and loss'!$C20,transactions!$C:$C,'profit and loss'!F$3)</f>
        <v>-3500</v>
      </c>
      <c r="G20" s="18">
        <f xml:space="preserve"> SUMIFS(transactions!$D:$D,transactions!$A:$A,'profit and loss'!$C20,transactions!$C:$C,'profit and loss'!G$3)</f>
        <v>0</v>
      </c>
      <c r="H20" s="18">
        <f xml:space="preserve"> SUMIFS(transactions!$D:$D,transactions!$A:$A,'profit and loss'!$C20,transactions!$C:$C,'profit and loss'!H$3)</f>
        <v>0</v>
      </c>
      <c r="I20" s="18">
        <f xml:space="preserve"> SUMIFS(transactions!$D:$D,transactions!$A:$A,'profit and loss'!$C20,transactions!$C:$C,'profit and loss'!I$3)</f>
        <v>0</v>
      </c>
      <c r="J20" s="18">
        <f xml:space="preserve"> SUMIFS(transactions!$D:$D,transactions!$A:$A,'profit and loss'!$C20,transactions!$C:$C,'profit and loss'!J$3)</f>
        <v>0</v>
      </c>
      <c r="K20" s="18">
        <f xml:space="preserve"> SUMIFS(transactions!$D:$D,transactions!$A:$A,'profit and loss'!$C20,transactions!$C:$C,'profit and loss'!K$3)</f>
        <v>0</v>
      </c>
      <c r="L20" s="18">
        <f xml:space="preserve"> SUMIFS(transactions!$D:$D,transactions!$A:$A,'profit and loss'!$C20,transactions!$C:$C,'profit and loss'!L$3)</f>
        <v>0</v>
      </c>
      <c r="M20" s="18">
        <f xml:space="preserve"> SUMIFS(transactions!$D:$D,transactions!$A:$A,'profit and loss'!$C20,transactions!$C:$C,'profit and loss'!M$3)</f>
        <v>0</v>
      </c>
      <c r="N20" s="18">
        <f xml:space="preserve"> SUMIFS(transactions!$D:$D,transactions!$A:$A,'profit and loss'!$C20,transactions!$C:$C,'profit and loss'!N$3)</f>
        <v>0</v>
      </c>
      <c r="O20" s="30">
        <f xml:space="preserve"> SUMIFS(transactions!$D:$D,transactions!$A:$A,'profit and loss'!$C20,transactions!$C:$C,'profit and loss'!O$3)</f>
        <v>0</v>
      </c>
    </row>
    <row r="21" spans="1:15" x14ac:dyDescent="0.2">
      <c r="C21" s="32" t="s">
        <v>46</v>
      </c>
      <c r="D21" s="18">
        <f xml:space="preserve"> SUMIFS(transactions!$D:$D,transactions!$A:$A,'profit and loss'!$C21,transactions!$C:$C,'profit and loss'!D$3)</f>
        <v>0</v>
      </c>
      <c r="E21" s="18">
        <f xml:space="preserve"> SUMIFS(transactions!$D:$D,transactions!$A:$A,'profit and loss'!$C21,transactions!$C:$C,'profit and loss'!E$3)</f>
        <v>0</v>
      </c>
      <c r="F21" s="18">
        <f xml:space="preserve"> SUMIFS(transactions!$D:$D,transactions!$A:$A,'profit and loss'!$C21,transactions!$C:$C,'profit and loss'!F$3)</f>
        <v>0</v>
      </c>
      <c r="G21" s="18">
        <f xml:space="preserve"> SUMIFS(transactions!$D:$D,transactions!$A:$A,'profit and loss'!$C21,transactions!$C:$C,'profit and loss'!G$3)</f>
        <v>0</v>
      </c>
      <c r="H21" s="18">
        <f xml:space="preserve"> SUMIFS(transactions!$D:$D,transactions!$A:$A,'profit and loss'!$C21,transactions!$C:$C,'profit and loss'!H$3)</f>
        <v>0</v>
      </c>
      <c r="I21" s="18">
        <f xml:space="preserve"> SUMIFS(transactions!$D:$D,transactions!$A:$A,'profit and loss'!$C21,transactions!$C:$C,'profit and loss'!I$3)</f>
        <v>0</v>
      </c>
      <c r="J21" s="18">
        <f xml:space="preserve"> SUMIFS(transactions!$D:$D,transactions!$A:$A,'profit and loss'!$C21,transactions!$C:$C,'profit and loss'!J$3)</f>
        <v>0</v>
      </c>
      <c r="K21" s="18">
        <f xml:space="preserve"> SUMIFS(transactions!$D:$D,transactions!$A:$A,'profit and loss'!$C21,transactions!$C:$C,'profit and loss'!K$3)</f>
        <v>0</v>
      </c>
      <c r="L21" s="18">
        <f xml:space="preserve"> SUMIFS(transactions!$D:$D,transactions!$A:$A,'profit and loss'!$C21,transactions!$C:$C,'profit and loss'!L$3)</f>
        <v>0</v>
      </c>
      <c r="M21" s="18">
        <f xml:space="preserve"> SUMIFS(transactions!$D:$D,transactions!$A:$A,'profit and loss'!$C21,transactions!$C:$C,'profit and loss'!M$3)</f>
        <v>0</v>
      </c>
      <c r="N21" s="18">
        <f xml:space="preserve"> SUMIFS(transactions!$D:$D,transactions!$A:$A,'profit and loss'!$C21,transactions!$C:$C,'profit and loss'!N$3)</f>
        <v>0</v>
      </c>
      <c r="O21" s="30">
        <f xml:space="preserve"> SUMIFS(transactions!$D:$D,transactions!$A:$A,'profit and loss'!$C21,transactions!$C:$C,'profit and loss'!O$3)</f>
        <v>0</v>
      </c>
    </row>
    <row r="22" spans="1:15" x14ac:dyDescent="0.2">
      <c r="C22" s="32" t="s">
        <v>47</v>
      </c>
      <c r="D22" s="18">
        <f xml:space="preserve"> SUMIFS(transactions!$D:$D,transactions!$A:$A,'profit and loss'!$C22,transactions!$C:$C,'profit and loss'!D$3)</f>
        <v>0</v>
      </c>
      <c r="E22" s="18">
        <f xml:space="preserve"> SUMIFS(transactions!$D:$D,transactions!$A:$A,'profit and loss'!$C22,transactions!$C:$C,'profit and loss'!E$3)</f>
        <v>0</v>
      </c>
      <c r="F22" s="18">
        <f xml:space="preserve"> SUMIFS(transactions!$D:$D,transactions!$A:$A,'profit and loss'!$C22,transactions!$C:$C,'profit and loss'!F$3)</f>
        <v>0</v>
      </c>
      <c r="G22" s="18">
        <f xml:space="preserve"> SUMIFS(transactions!$D:$D,transactions!$A:$A,'profit and loss'!$C22,transactions!$C:$C,'profit and loss'!G$3)</f>
        <v>0</v>
      </c>
      <c r="H22" s="18">
        <f xml:space="preserve"> SUMIFS(transactions!$D:$D,transactions!$A:$A,'profit and loss'!$C22,transactions!$C:$C,'profit and loss'!H$3)</f>
        <v>0</v>
      </c>
      <c r="I22" s="18">
        <f xml:space="preserve"> SUMIFS(transactions!$D:$D,transactions!$A:$A,'profit and loss'!$C22,transactions!$C:$C,'profit and loss'!I$3)</f>
        <v>0</v>
      </c>
      <c r="J22" s="18">
        <f xml:space="preserve"> SUMIFS(transactions!$D:$D,transactions!$A:$A,'profit and loss'!$C22,transactions!$C:$C,'profit and loss'!J$3)</f>
        <v>0</v>
      </c>
      <c r="K22" s="18">
        <f xml:space="preserve"> SUMIFS(transactions!$D:$D,transactions!$A:$A,'profit and loss'!$C22,transactions!$C:$C,'profit and loss'!K$3)</f>
        <v>0</v>
      </c>
      <c r="L22" s="18">
        <f xml:space="preserve"> SUMIFS(transactions!$D:$D,transactions!$A:$A,'profit and loss'!$C22,transactions!$C:$C,'profit and loss'!L$3)</f>
        <v>0</v>
      </c>
      <c r="M22" s="18">
        <f xml:space="preserve"> SUMIFS(transactions!$D:$D,transactions!$A:$A,'profit and loss'!$C22,transactions!$C:$C,'profit and loss'!M$3)</f>
        <v>0</v>
      </c>
      <c r="N22" s="18">
        <f xml:space="preserve"> SUMIFS(transactions!$D:$D,transactions!$A:$A,'profit and loss'!$C22,transactions!$C:$C,'profit and loss'!N$3)</f>
        <v>0</v>
      </c>
      <c r="O22" s="30">
        <f xml:space="preserve"> SUMIFS(transactions!$D:$D,transactions!$A:$A,'profit and loss'!$C22,transactions!$C:$C,'profit and loss'!O$3)</f>
        <v>0</v>
      </c>
    </row>
    <row r="23" spans="1:15" x14ac:dyDescent="0.2">
      <c r="C23" s="32" t="s">
        <v>48</v>
      </c>
      <c r="D23" s="18">
        <f xml:space="preserve"> SUMIFS(transactions!$D:$D,transactions!$A:$A,'profit and loss'!$C23,transactions!$C:$C,'profit and loss'!D$3)</f>
        <v>0</v>
      </c>
      <c r="E23" s="18">
        <f xml:space="preserve"> SUMIFS(transactions!$D:$D,transactions!$A:$A,'profit and loss'!$C23,transactions!$C:$C,'profit and loss'!E$3)</f>
        <v>0</v>
      </c>
      <c r="F23" s="18">
        <f xml:space="preserve"> SUMIFS(transactions!$D:$D,transactions!$A:$A,'profit and loss'!$C23,transactions!$C:$C,'profit and loss'!F$3)</f>
        <v>0</v>
      </c>
      <c r="G23" s="18">
        <f xml:space="preserve"> SUMIFS(transactions!$D:$D,transactions!$A:$A,'profit and loss'!$C23,transactions!$C:$C,'profit and loss'!G$3)</f>
        <v>0</v>
      </c>
      <c r="H23" s="18">
        <f xml:space="preserve"> SUMIFS(transactions!$D:$D,transactions!$A:$A,'profit and loss'!$C23,transactions!$C:$C,'profit and loss'!H$3)</f>
        <v>0</v>
      </c>
      <c r="I23" s="18">
        <f xml:space="preserve"> SUMIFS(transactions!$D:$D,transactions!$A:$A,'profit and loss'!$C23,transactions!$C:$C,'profit and loss'!I$3)</f>
        <v>0</v>
      </c>
      <c r="J23" s="18">
        <f xml:space="preserve"> SUMIFS(transactions!$D:$D,transactions!$A:$A,'profit and loss'!$C23,transactions!$C:$C,'profit and loss'!J$3)</f>
        <v>0</v>
      </c>
      <c r="K23" s="18">
        <f xml:space="preserve"> SUMIFS(transactions!$D:$D,transactions!$A:$A,'profit and loss'!$C23,transactions!$C:$C,'profit and loss'!K$3)</f>
        <v>0</v>
      </c>
      <c r="L23" s="18">
        <f xml:space="preserve"> SUMIFS(transactions!$D:$D,transactions!$A:$A,'profit and loss'!$C23,transactions!$C:$C,'profit and loss'!L$3)</f>
        <v>0</v>
      </c>
      <c r="M23" s="18">
        <f xml:space="preserve"> SUMIFS(transactions!$D:$D,transactions!$A:$A,'profit and loss'!$C23,transactions!$C:$C,'profit and loss'!M$3)</f>
        <v>0</v>
      </c>
      <c r="N23" s="18">
        <f xml:space="preserve"> SUMIFS(transactions!$D:$D,transactions!$A:$A,'profit and loss'!$C23,transactions!$C:$C,'profit and loss'!N$3)</f>
        <v>0</v>
      </c>
      <c r="O23" s="30">
        <f xml:space="preserve"> SUMIFS(transactions!$D:$D,transactions!$A:$A,'profit and loss'!$C23,transactions!$C:$C,'profit and loss'!O$3)</f>
        <v>0</v>
      </c>
    </row>
    <row r="24" spans="1:15" x14ac:dyDescent="0.2">
      <c r="C24" s="32" t="s">
        <v>49</v>
      </c>
      <c r="D24" s="18">
        <f xml:space="preserve"> SUMIFS(transactions!$D:$D,transactions!$A:$A,'profit and loss'!$C24,transactions!$C:$C,'profit and loss'!D$3)</f>
        <v>0</v>
      </c>
      <c r="E24" s="18">
        <f xml:space="preserve"> SUMIFS(transactions!$D:$D,transactions!$A:$A,'profit and loss'!$C24,transactions!$C:$C,'profit and loss'!E$3)</f>
        <v>0</v>
      </c>
      <c r="F24" s="18">
        <f xml:space="preserve"> SUMIFS(transactions!$D:$D,transactions!$A:$A,'profit and loss'!$C24,transactions!$C:$C,'profit and loss'!F$3)</f>
        <v>0</v>
      </c>
      <c r="G24" s="18">
        <f xml:space="preserve"> SUMIFS(transactions!$D:$D,transactions!$A:$A,'profit and loss'!$C24,transactions!$C:$C,'profit and loss'!G$3)</f>
        <v>0</v>
      </c>
      <c r="H24" s="18">
        <f xml:space="preserve"> SUMIFS(transactions!$D:$D,transactions!$A:$A,'profit and loss'!$C24,transactions!$C:$C,'profit and loss'!H$3)</f>
        <v>0</v>
      </c>
      <c r="I24" s="18">
        <f xml:space="preserve"> SUMIFS(transactions!$D:$D,transactions!$A:$A,'profit and loss'!$C24,transactions!$C:$C,'profit and loss'!I$3)</f>
        <v>0</v>
      </c>
      <c r="J24" s="18">
        <f xml:space="preserve"> SUMIFS(transactions!$D:$D,transactions!$A:$A,'profit and loss'!$C24,transactions!$C:$C,'profit and loss'!J$3)</f>
        <v>0</v>
      </c>
      <c r="K24" s="18">
        <f xml:space="preserve"> SUMIFS(transactions!$D:$D,transactions!$A:$A,'profit and loss'!$C24,transactions!$C:$C,'profit and loss'!K$3)</f>
        <v>0</v>
      </c>
      <c r="L24" s="18">
        <f xml:space="preserve"> SUMIFS(transactions!$D:$D,transactions!$A:$A,'profit and loss'!$C24,transactions!$C:$C,'profit and loss'!L$3)</f>
        <v>0</v>
      </c>
      <c r="M24" s="18">
        <f xml:space="preserve"> SUMIFS(transactions!$D:$D,transactions!$A:$A,'profit and loss'!$C24,transactions!$C:$C,'profit and loss'!M$3)</f>
        <v>0</v>
      </c>
      <c r="N24" s="18">
        <f xml:space="preserve"> SUMIFS(transactions!$D:$D,transactions!$A:$A,'profit and loss'!$C24,transactions!$C:$C,'profit and loss'!N$3)</f>
        <v>0</v>
      </c>
      <c r="O24" s="30">
        <f xml:space="preserve"> SUMIFS(transactions!$D:$D,transactions!$A:$A,'profit and loss'!$C24,transactions!$C:$C,'profit and loss'!O$3)</f>
        <v>0</v>
      </c>
    </row>
    <row r="25" spans="1:15" x14ac:dyDescent="0.2">
      <c r="C25" s="32" t="s">
        <v>50</v>
      </c>
      <c r="D25" s="18">
        <f xml:space="preserve"> SUMIFS(transactions!$D:$D,transactions!$A:$A,'profit and loss'!$C25,transactions!$C:$C,'profit and loss'!D$3)</f>
        <v>0</v>
      </c>
      <c r="E25" s="18">
        <f xml:space="preserve"> SUMIFS(transactions!$D:$D,transactions!$A:$A,'profit and loss'!$C25,transactions!$C:$C,'profit and loss'!E$3)</f>
        <v>0</v>
      </c>
      <c r="F25" s="18">
        <f xml:space="preserve"> SUMIFS(transactions!$D:$D,transactions!$A:$A,'profit and loss'!$C25,transactions!$C:$C,'profit and loss'!F$3)</f>
        <v>0</v>
      </c>
      <c r="G25" s="18">
        <f xml:space="preserve"> SUMIFS(transactions!$D:$D,transactions!$A:$A,'profit and loss'!$C25,transactions!$C:$C,'profit and loss'!G$3)</f>
        <v>0</v>
      </c>
      <c r="H25" s="18">
        <f xml:space="preserve"> SUMIFS(transactions!$D:$D,transactions!$A:$A,'profit and loss'!$C25,transactions!$C:$C,'profit and loss'!H$3)</f>
        <v>0</v>
      </c>
      <c r="I25" s="18">
        <f xml:space="preserve"> SUMIFS(transactions!$D:$D,transactions!$A:$A,'profit and loss'!$C25,transactions!$C:$C,'profit and loss'!I$3)</f>
        <v>0</v>
      </c>
      <c r="J25" s="18">
        <f xml:space="preserve"> SUMIFS(transactions!$D:$D,transactions!$A:$A,'profit and loss'!$C25,transactions!$C:$C,'profit and loss'!J$3)</f>
        <v>0</v>
      </c>
      <c r="K25" s="18">
        <f xml:space="preserve"> SUMIFS(transactions!$D:$D,transactions!$A:$A,'profit and loss'!$C25,transactions!$C:$C,'profit and loss'!K$3)</f>
        <v>0</v>
      </c>
      <c r="L25" s="18">
        <f xml:space="preserve"> SUMIFS(transactions!$D:$D,transactions!$A:$A,'profit and loss'!$C25,transactions!$C:$C,'profit and loss'!L$3)</f>
        <v>0</v>
      </c>
      <c r="M25" s="18">
        <f xml:space="preserve"> SUMIFS(transactions!$D:$D,transactions!$A:$A,'profit and loss'!$C25,transactions!$C:$C,'profit and loss'!M$3)</f>
        <v>0</v>
      </c>
      <c r="N25" s="18">
        <f xml:space="preserve"> SUMIFS(transactions!$D:$D,transactions!$A:$A,'profit and loss'!$C25,transactions!$C:$C,'profit and loss'!N$3)</f>
        <v>0</v>
      </c>
      <c r="O25" s="30">
        <f xml:space="preserve"> SUMIFS(transactions!$D:$D,transactions!$A:$A,'profit and loss'!$C25,transactions!$C:$C,'profit and loss'!O$3)</f>
        <v>0</v>
      </c>
    </row>
    <row r="26" spans="1:15" x14ac:dyDescent="0.2">
      <c r="C26" s="41" t="s">
        <v>51</v>
      </c>
      <c r="D26" s="33">
        <f>SUM(D18:D25)</f>
        <v>-17500</v>
      </c>
      <c r="E26" s="33">
        <f t="shared" ref="E26:O26" si="2">SUM(E18:E25)</f>
        <v>-3500</v>
      </c>
      <c r="F26" s="33">
        <f t="shared" si="2"/>
        <v>-3500</v>
      </c>
      <c r="G26" s="33">
        <f t="shared" si="2"/>
        <v>0</v>
      </c>
      <c r="H26" s="33">
        <f t="shared" si="2"/>
        <v>0</v>
      </c>
      <c r="I26" s="33">
        <f t="shared" si="2"/>
        <v>0</v>
      </c>
      <c r="J26" s="33">
        <f t="shared" si="2"/>
        <v>0</v>
      </c>
      <c r="K26" s="33">
        <f t="shared" si="2"/>
        <v>0</v>
      </c>
      <c r="L26" s="33">
        <f t="shared" si="2"/>
        <v>0</v>
      </c>
      <c r="M26" s="33">
        <f t="shared" si="2"/>
        <v>0</v>
      </c>
      <c r="N26" s="33">
        <f t="shared" si="2"/>
        <v>0</v>
      </c>
      <c r="O26" s="34">
        <f t="shared" si="2"/>
        <v>0</v>
      </c>
    </row>
    <row r="28" spans="1:15" x14ac:dyDescent="0.2">
      <c r="A28" s="15"/>
      <c r="B28" s="15"/>
      <c r="C28" s="42" t="s">
        <v>52</v>
      </c>
      <c r="D28" s="35">
        <f>D14+D26</f>
        <v>-16000</v>
      </c>
      <c r="E28" s="35">
        <f t="shared" ref="E28:O28" si="3">E14+E26</f>
        <v>-1500</v>
      </c>
      <c r="F28" s="35">
        <f t="shared" si="3"/>
        <v>500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6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7DF3-77EC-4148-877C-5A82A5FA13BD}">
  <dimension ref="A1:J54"/>
  <sheetViews>
    <sheetView topLeftCell="C1" workbookViewId="0">
      <selection activeCell="D3" sqref="D3"/>
    </sheetView>
  </sheetViews>
  <sheetFormatPr baseColWidth="10" defaultColWidth="8.83203125" defaultRowHeight="15" x14ac:dyDescent="0.2"/>
  <cols>
    <col min="4" max="4" width="12.5" customWidth="1"/>
    <col min="10" max="10" width="12.83203125" style="9" customWidth="1"/>
  </cols>
  <sheetData>
    <row r="1" spans="1:10" ht="27" x14ac:dyDescent="0.35">
      <c r="A1" s="1" t="s">
        <v>53</v>
      </c>
    </row>
    <row r="4" spans="1:10" ht="19" x14ac:dyDescent="0.25">
      <c r="A4" s="48" t="s">
        <v>54</v>
      </c>
      <c r="B4" s="25"/>
      <c r="C4" s="25"/>
      <c r="D4" s="25"/>
      <c r="E4" s="25"/>
      <c r="F4" s="25"/>
      <c r="G4" s="25"/>
      <c r="H4" s="25"/>
      <c r="I4" s="25"/>
      <c r="J4" s="50"/>
    </row>
    <row r="6" spans="1:10" x14ac:dyDescent="0.2">
      <c r="C6" s="49" t="s">
        <v>55</v>
      </c>
      <c r="D6" s="49"/>
      <c r="E6" s="49"/>
    </row>
    <row r="7" spans="1:10" x14ac:dyDescent="0.2">
      <c r="F7" s="75" t="s">
        <v>56</v>
      </c>
      <c r="G7" s="76"/>
      <c r="H7" s="76"/>
      <c r="I7" s="76"/>
      <c r="J7" s="77">
        <v>2000</v>
      </c>
    </row>
    <row r="8" spans="1:10" x14ac:dyDescent="0.2">
      <c r="F8" s="78" t="s">
        <v>57</v>
      </c>
      <c r="G8" s="79"/>
      <c r="H8" s="79"/>
      <c r="I8" s="79"/>
      <c r="J8" s="80"/>
    </row>
    <row r="9" spans="1:10" x14ac:dyDescent="0.2">
      <c r="F9" s="81" t="s">
        <v>58</v>
      </c>
      <c r="G9" s="82"/>
      <c r="H9" s="82"/>
      <c r="I9" s="82"/>
      <c r="J9" s="83">
        <f>SUM(J7:J8)</f>
        <v>2000</v>
      </c>
    </row>
    <row r="11" spans="1:10" x14ac:dyDescent="0.2">
      <c r="C11" s="49" t="s">
        <v>59</v>
      </c>
      <c r="D11" s="49"/>
      <c r="E11" s="25"/>
    </row>
    <row r="12" spans="1:10" x14ac:dyDescent="0.2">
      <c r="F12" s="75" t="s">
        <v>60</v>
      </c>
      <c r="G12" s="76"/>
      <c r="H12" s="76"/>
      <c r="I12" s="76"/>
      <c r="J12" s="77"/>
    </row>
    <row r="13" spans="1:10" x14ac:dyDescent="0.2">
      <c r="F13" s="78" t="s">
        <v>61</v>
      </c>
      <c r="G13" s="79"/>
      <c r="H13" s="79"/>
      <c r="I13" s="79"/>
      <c r="J13" s="80"/>
    </row>
    <row r="14" spans="1:10" x14ac:dyDescent="0.2">
      <c r="F14" s="78" t="s">
        <v>62</v>
      </c>
      <c r="G14" s="79"/>
      <c r="H14" s="79"/>
      <c r="I14" s="79"/>
      <c r="J14" s="80"/>
    </row>
    <row r="15" spans="1:10" x14ac:dyDescent="0.2">
      <c r="F15" s="81" t="s">
        <v>63</v>
      </c>
      <c r="G15" s="82"/>
      <c r="H15" s="82"/>
      <c r="I15" s="82"/>
      <c r="J15" s="83">
        <f>SUM(J12:J14)</f>
        <v>0</v>
      </c>
    </row>
    <row r="17" spans="1:10" x14ac:dyDescent="0.2">
      <c r="C17" s="49" t="s">
        <v>64</v>
      </c>
      <c r="D17" s="49"/>
      <c r="E17" s="49"/>
    </row>
    <row r="18" spans="1:10" x14ac:dyDescent="0.2">
      <c r="F18" s="75" t="s">
        <v>65</v>
      </c>
      <c r="G18" s="76"/>
      <c r="H18" s="76"/>
      <c r="I18" s="76"/>
      <c r="J18" s="77">
        <v>15000</v>
      </c>
    </row>
    <row r="19" spans="1:10" x14ac:dyDescent="0.2">
      <c r="F19" s="78" t="s">
        <v>66</v>
      </c>
      <c r="G19" s="79"/>
      <c r="H19" s="79"/>
      <c r="I19" s="79"/>
      <c r="J19" s="80"/>
    </row>
    <row r="20" spans="1:10" x14ac:dyDescent="0.2">
      <c r="F20" s="78" t="s">
        <v>67</v>
      </c>
      <c r="G20" s="79"/>
      <c r="H20" s="79"/>
      <c r="I20" s="79"/>
      <c r="J20" s="80">
        <v>2500</v>
      </c>
    </row>
    <row r="21" spans="1:10" x14ac:dyDescent="0.2">
      <c r="F21" s="78" t="s">
        <v>68</v>
      </c>
      <c r="G21" s="79"/>
      <c r="H21" s="79"/>
      <c r="I21" s="79"/>
      <c r="J21" s="80"/>
    </row>
    <row r="22" spans="1:10" x14ac:dyDescent="0.2">
      <c r="F22" s="78" t="s">
        <v>69</v>
      </c>
      <c r="G22" s="79"/>
      <c r="H22" s="79"/>
      <c r="I22" s="79"/>
      <c r="J22" s="80"/>
    </row>
    <row r="23" spans="1:10" x14ac:dyDescent="0.2">
      <c r="F23" s="84" t="s">
        <v>70</v>
      </c>
      <c r="G23" s="82"/>
      <c r="H23" s="82"/>
      <c r="I23" s="82"/>
      <c r="J23" s="83">
        <f>SUM(J18:J22)</f>
        <v>17500</v>
      </c>
    </row>
    <row r="25" spans="1:10" x14ac:dyDescent="0.2">
      <c r="C25" s="46" t="s">
        <v>71</v>
      </c>
      <c r="D25" s="47"/>
      <c r="E25" s="47"/>
      <c r="F25" s="47"/>
      <c r="G25" s="47"/>
      <c r="H25" s="47"/>
      <c r="I25" s="47"/>
      <c r="J25" s="51">
        <f>SUM(J9+J15+J23)</f>
        <v>19500</v>
      </c>
    </row>
    <row r="28" spans="1:10" ht="19" x14ac:dyDescent="0.25">
      <c r="A28" s="48" t="s">
        <v>72</v>
      </c>
      <c r="B28" s="25"/>
      <c r="C28" s="25"/>
      <c r="D28" s="25"/>
      <c r="E28" s="25"/>
      <c r="F28" s="25"/>
      <c r="G28" s="25"/>
      <c r="H28" s="25"/>
      <c r="I28" s="25"/>
      <c r="J28" s="50"/>
    </row>
    <row r="30" spans="1:10" x14ac:dyDescent="0.2">
      <c r="C30" s="24" t="s">
        <v>73</v>
      </c>
      <c r="D30" s="25"/>
      <c r="E30" s="25"/>
    </row>
    <row r="31" spans="1:10" x14ac:dyDescent="0.2">
      <c r="F31" s="57" t="s">
        <v>74</v>
      </c>
      <c r="G31" s="37"/>
      <c r="H31" s="37"/>
      <c r="I31" s="37"/>
      <c r="J31" s="58"/>
    </row>
    <row r="32" spans="1:10" x14ac:dyDescent="0.2">
      <c r="F32" s="59" t="s">
        <v>75</v>
      </c>
      <c r="G32" s="17"/>
      <c r="H32" s="17"/>
      <c r="I32" s="17"/>
      <c r="J32" s="60"/>
    </row>
    <row r="33" spans="3:10" x14ac:dyDescent="0.2">
      <c r="F33" s="59" t="s">
        <v>76</v>
      </c>
      <c r="G33" s="17"/>
      <c r="H33" s="17"/>
      <c r="I33" s="17"/>
      <c r="J33" s="60"/>
    </row>
    <row r="34" spans="3:10" x14ac:dyDescent="0.2">
      <c r="F34" s="52" t="s">
        <v>77</v>
      </c>
      <c r="G34" s="27"/>
      <c r="H34" s="27"/>
      <c r="I34" s="27"/>
      <c r="J34" s="61">
        <f>SUM(J31:J33)</f>
        <v>0</v>
      </c>
    </row>
    <row r="36" spans="3:10" x14ac:dyDescent="0.2">
      <c r="C36" s="24" t="s">
        <v>78</v>
      </c>
      <c r="D36" s="25"/>
      <c r="E36" s="25"/>
    </row>
    <row r="37" spans="3:10" x14ac:dyDescent="0.2">
      <c r="F37" s="57" t="s">
        <v>79</v>
      </c>
      <c r="G37" s="37"/>
      <c r="H37" s="37"/>
      <c r="I37" s="37"/>
      <c r="J37" s="58"/>
    </row>
    <row r="38" spans="3:10" x14ac:dyDescent="0.2">
      <c r="F38" s="59" t="s">
        <v>80</v>
      </c>
      <c r="G38" s="17"/>
      <c r="H38" s="17"/>
      <c r="I38" s="17"/>
      <c r="J38" s="60">
        <v>15000</v>
      </c>
    </row>
    <row r="39" spans="3:10" x14ac:dyDescent="0.2">
      <c r="F39" s="59" t="s">
        <v>81</v>
      </c>
      <c r="G39" s="17"/>
      <c r="H39" s="17"/>
      <c r="I39" s="17"/>
      <c r="J39" s="60"/>
    </row>
    <row r="40" spans="3:10" x14ac:dyDescent="0.2">
      <c r="F40" s="62" t="s">
        <v>82</v>
      </c>
      <c r="G40" s="27"/>
      <c r="H40" s="27"/>
      <c r="I40" s="27"/>
      <c r="J40" s="61">
        <f>SUM(J37:J39)</f>
        <v>15000</v>
      </c>
    </row>
    <row r="42" spans="3:10" x14ac:dyDescent="0.2">
      <c r="C42" s="53" t="s">
        <v>83</v>
      </c>
      <c r="D42" s="54"/>
      <c r="E42" s="55"/>
      <c r="F42" s="54"/>
      <c r="G42" s="54"/>
      <c r="H42" s="54"/>
      <c r="I42" s="54"/>
      <c r="J42" s="56">
        <f>J34+J40</f>
        <v>15000</v>
      </c>
    </row>
    <row r="44" spans="3:10" x14ac:dyDescent="0.2">
      <c r="C44" s="49" t="s">
        <v>84</v>
      </c>
      <c r="D44" s="25"/>
      <c r="E44" s="25"/>
    </row>
    <row r="45" spans="3:10" x14ac:dyDescent="0.2">
      <c r="F45" s="63" t="s">
        <v>85</v>
      </c>
      <c r="G45" s="64"/>
      <c r="H45" s="64"/>
      <c r="I45" s="64"/>
      <c r="J45" s="65"/>
    </row>
    <row r="46" spans="3:10" x14ac:dyDescent="0.2">
      <c r="F46" s="66" t="s">
        <v>86</v>
      </c>
      <c r="G46" s="67"/>
      <c r="H46" s="67"/>
      <c r="I46" s="67"/>
      <c r="J46" s="68">
        <v>4500</v>
      </c>
    </row>
    <row r="47" spans="3:10" x14ac:dyDescent="0.2">
      <c r="F47" s="69" t="s">
        <v>87</v>
      </c>
      <c r="G47" s="70"/>
      <c r="H47" s="70"/>
      <c r="I47" s="70"/>
      <c r="J47" s="71"/>
    </row>
    <row r="49" spans="3:10" x14ac:dyDescent="0.2">
      <c r="C49" s="72" t="s">
        <v>88</v>
      </c>
      <c r="D49" s="73"/>
      <c r="E49" s="73"/>
      <c r="F49" s="73"/>
      <c r="G49" s="73"/>
      <c r="H49" s="73"/>
      <c r="I49" s="73"/>
      <c r="J49" s="74">
        <f>SUM(J45:J47)</f>
        <v>4500</v>
      </c>
    </row>
    <row r="54" spans="3:10" ht="24" x14ac:dyDescent="0.3">
      <c r="C54" s="86" t="s">
        <v>89</v>
      </c>
      <c r="D54" s="86"/>
      <c r="E54" s="86"/>
      <c r="F54" s="86"/>
      <c r="G54" s="86"/>
      <c r="H54" s="86"/>
      <c r="I54" s="86"/>
      <c r="J54" s="85">
        <f>J25-(J42+J49)</f>
        <v>0</v>
      </c>
    </row>
  </sheetData>
  <mergeCells count="1">
    <mergeCell ref="C54:I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profit and loss</vt:lpstr>
      <vt:lpstr>balance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Myra Sachdeva (BA/BSc Liberal Arts + Sciences)</cp:lastModifiedBy>
  <cp:revision/>
  <dcterms:created xsi:type="dcterms:W3CDTF">2025-10-05T00:35:50Z</dcterms:created>
  <dcterms:modified xsi:type="dcterms:W3CDTF">2025-10-07T20:05:51Z</dcterms:modified>
  <cp:category/>
  <cp:contentStatus/>
</cp:coreProperties>
</file>