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firstSheet="2" activeTab="2"/>
  </bookViews>
  <sheets>
    <sheet name="应还金额_旧" sheetId="1" state="hidden" r:id="rId1"/>
    <sheet name="Sheet1" sheetId="3" state="hidden" r:id="rId2"/>
    <sheet name="应还金额" sheetId="4" r:id="rId3"/>
    <sheet name="应还金额 (2)" sheetId="7" state="hidden" r:id="rId4"/>
    <sheet name="Sheet3" sheetId="5" state="hidden" r:id="rId5"/>
    <sheet name="追偿明细表" sheetId="2" r:id="rId6"/>
    <sheet name="追偿明细表 (2)" sheetId="10" state="hidden" r:id="rId7"/>
    <sheet name="Sheet5" sheetId="8" state="hidden" r:id="rId8"/>
    <sheet name="Sheet6" sheetId="9" state="hidden" r:id="rId9"/>
  </sheets>
  <definedNames>
    <definedName name="_xlnm._FilterDatabase" localSheetId="0" hidden="1">应还金额_旧!$A$1:$G$52</definedName>
    <definedName name="_xlnm._FilterDatabase" localSheetId="2" hidden="1">应还金额!$A$1:$I$51</definedName>
    <definedName name="_xlnm._FilterDatabase" localSheetId="3" hidden="1">'应还金额 (2)'!$A$1:$I$52</definedName>
    <definedName name="_xlnm._FilterDatabase" localSheetId="5" hidden="1">追偿明细表!$A$1:$F$75</definedName>
    <definedName name="_xlnm._FilterDatabase" localSheetId="6" hidden="1">'追偿明细表 (2)'!$A$1:$F$76</definedName>
  </definedNames>
  <calcPr calcId="144525"/>
  <pivotCaches>
    <pivotCache cacheId="0" r:id="rId10"/>
  </pivotCaches>
</workbook>
</file>

<file path=xl/sharedStrings.xml><?xml version="1.0" encoding="utf-8"?>
<sst xmlns="http://schemas.openxmlformats.org/spreadsheetml/2006/main" count="835" uniqueCount="175">
  <si>
    <t>姓名</t>
  </si>
  <si>
    <t>身份证号</t>
  </si>
  <si>
    <t>代偿时间</t>
  </si>
  <si>
    <t>全额代偿</t>
  </si>
  <si>
    <r>
      <rPr>
        <sz val="11"/>
        <color theme="1"/>
        <rFont val="宋体"/>
        <charset val="134"/>
      </rPr>
      <t>追偿金额</t>
    </r>
    <r>
      <rPr>
        <sz val="11"/>
        <color rgb="FFFF0000"/>
        <rFont val="宋体"/>
        <charset val="134"/>
      </rPr>
      <t>（追偿明细表按客户汇总金额）</t>
    </r>
  </si>
  <si>
    <t>应还金额</t>
  </si>
  <si>
    <t>备注</t>
  </si>
  <si>
    <t>黄丽芳</t>
  </si>
  <si>
    <t>352203198706056347</t>
  </si>
  <si>
    <t>申微</t>
  </si>
  <si>
    <t>532128200004083362</t>
  </si>
  <si>
    <t>黄玉锦</t>
  </si>
  <si>
    <t>451227199808201566</t>
  </si>
  <si>
    <t>齐薇薇</t>
  </si>
  <si>
    <t>622801199710300824</t>
  </si>
  <si>
    <t>杨金花</t>
  </si>
  <si>
    <t>510723200002092965</t>
  </si>
  <si>
    <t>董超越</t>
  </si>
  <si>
    <t>341182199204122828</t>
  </si>
  <si>
    <t>周丹丹</t>
  </si>
  <si>
    <t>412726198708270900</t>
  </si>
  <si>
    <t>罗师飞</t>
  </si>
  <si>
    <t>532128198803283723</t>
  </si>
  <si>
    <t>黄华清</t>
  </si>
  <si>
    <t>440882200008165106</t>
  </si>
  <si>
    <t>张霞</t>
  </si>
  <si>
    <t>433124200007260944</t>
  </si>
  <si>
    <t>李蓝宁</t>
  </si>
  <si>
    <t>612723199706288026</t>
  </si>
  <si>
    <t>龙玉珍</t>
  </si>
  <si>
    <t>452227200101062327</t>
  </si>
  <si>
    <t>周友丹</t>
  </si>
  <si>
    <t>612401200005215626</t>
  </si>
  <si>
    <t>徐世艳</t>
  </si>
  <si>
    <t>411522200007137544</t>
  </si>
  <si>
    <t>郑文静</t>
  </si>
  <si>
    <t>330803200105245326</t>
  </si>
  <si>
    <t>陈丽娟</t>
  </si>
  <si>
    <t>33102219860604262X</t>
  </si>
  <si>
    <t>王蓉</t>
  </si>
  <si>
    <t>511521199305119565</t>
  </si>
  <si>
    <t>陈梦莉</t>
  </si>
  <si>
    <t>452227200008052327</t>
  </si>
  <si>
    <t>朱晨烨</t>
  </si>
  <si>
    <t>320203199012190928</t>
  </si>
  <si>
    <t>杨小春</t>
  </si>
  <si>
    <t>522724198111254425</t>
  </si>
  <si>
    <t>鲍小晶</t>
  </si>
  <si>
    <t>320623199111197380</t>
  </si>
  <si>
    <t>周程程</t>
  </si>
  <si>
    <t>431124200001113626</t>
  </si>
  <si>
    <t>谭琪</t>
  </si>
  <si>
    <t>511724200104285669</t>
  </si>
  <si>
    <t>杨芳</t>
  </si>
  <si>
    <t>500241199811160022</t>
  </si>
  <si>
    <t>李青</t>
  </si>
  <si>
    <t>522425199712036188</t>
  </si>
  <si>
    <t>赵倩倩</t>
  </si>
  <si>
    <t>340322199907014640</t>
  </si>
  <si>
    <t>米咪</t>
  </si>
  <si>
    <t>610111199211210040</t>
  </si>
  <si>
    <t>乔里番·司马义</t>
  </si>
  <si>
    <t>654321199201010023</t>
  </si>
  <si>
    <t>朱婷婷</t>
  </si>
  <si>
    <t>440781199608021926</t>
  </si>
  <si>
    <t>邓彦</t>
  </si>
  <si>
    <t>511902200010282945</t>
  </si>
  <si>
    <t>陈芳芳</t>
  </si>
  <si>
    <t>522325199712080829</t>
  </si>
  <si>
    <t>石俏俏</t>
  </si>
  <si>
    <t>360428200008054529</t>
  </si>
  <si>
    <t>赵雅诗</t>
  </si>
  <si>
    <t>500236200005183523</t>
  </si>
  <si>
    <t>项苏容</t>
  </si>
  <si>
    <t>342623199008085941</t>
  </si>
  <si>
    <t>马慧慧</t>
  </si>
  <si>
    <t>341224200102206825</t>
  </si>
  <si>
    <t>咸紫微</t>
  </si>
  <si>
    <t>320803200106173641</t>
  </si>
  <si>
    <t>崔林静</t>
  </si>
  <si>
    <t>340321200010066605</t>
  </si>
  <si>
    <t>李丹</t>
  </si>
  <si>
    <t>522425199910106140</t>
  </si>
  <si>
    <t>陈嘉玲</t>
  </si>
  <si>
    <t>230128199409091223</t>
  </si>
  <si>
    <t>麦婷婷</t>
  </si>
  <si>
    <t>450881198911200700</t>
  </si>
  <si>
    <t>黄秋霞</t>
  </si>
  <si>
    <t>450321199906224522</t>
  </si>
  <si>
    <t>韦延珠</t>
  </si>
  <si>
    <t>522632199906075323</t>
  </si>
  <si>
    <t>法文文</t>
  </si>
  <si>
    <t>370103199606298825</t>
  </si>
  <si>
    <t>梁嘉玲</t>
  </si>
  <si>
    <t>440682198812102148</t>
  </si>
  <si>
    <t>侯喜林</t>
  </si>
  <si>
    <t>431028200008253429</t>
  </si>
  <si>
    <t>杨文雪</t>
  </si>
  <si>
    <t>152122199703131920</t>
  </si>
  <si>
    <t>王彩花</t>
  </si>
  <si>
    <t>37292319900712594X</t>
  </si>
  <si>
    <t>唐小萌</t>
  </si>
  <si>
    <t>370323199610260447</t>
  </si>
  <si>
    <t>遗漏的全额代偿客户</t>
  </si>
  <si>
    <t>文巧</t>
  </si>
  <si>
    <t>530627200104146120</t>
  </si>
  <si>
    <t>袁明佳</t>
  </si>
  <si>
    <t>230184200104253021</t>
  </si>
  <si>
    <t>杨德敏</t>
  </si>
  <si>
    <t>522322199905090821</t>
  </si>
  <si>
    <t>卡号</t>
  </si>
  <si>
    <t>日期</t>
  </si>
  <si>
    <t>总代偿金额</t>
  </si>
  <si>
    <t>放款时间</t>
  </si>
  <si>
    <t>金额</t>
  </si>
  <si>
    <t>三期小计</t>
  </si>
  <si>
    <t>全额小计</t>
  </si>
  <si>
    <t>6222320058697435</t>
  </si>
  <si>
    <t>6222320058651523</t>
  </si>
  <si>
    <t>6222320058312654</t>
  </si>
  <si>
    <t>6222320058184806</t>
  </si>
  <si>
    <t>6222320058490187</t>
  </si>
  <si>
    <t>6222320058663676</t>
  </si>
  <si>
    <t>6222320058186090</t>
  </si>
  <si>
    <t>6222320058490070</t>
  </si>
  <si>
    <t>6222320057676398</t>
  </si>
  <si>
    <t>6222320058650772</t>
  </si>
  <si>
    <t>6222320058450025</t>
  </si>
  <si>
    <t>6222320058662892</t>
  </si>
  <si>
    <t>6222320058651424</t>
  </si>
  <si>
    <t>6222320059211988</t>
  </si>
  <si>
    <t>6222320059212523</t>
  </si>
  <si>
    <t>6222320058309270</t>
  </si>
  <si>
    <t>6222320059046806</t>
  </si>
  <si>
    <t>6222320058665390</t>
  </si>
  <si>
    <t>6222320059042748</t>
  </si>
  <si>
    <t>6222320058165086</t>
  </si>
  <si>
    <t>6222320059214891</t>
  </si>
  <si>
    <t>6222320059040429</t>
  </si>
  <si>
    <t>6222320059036955</t>
  </si>
  <si>
    <t>6222320057669781</t>
  </si>
  <si>
    <t>6222320059035593</t>
  </si>
  <si>
    <t>6222320059040650</t>
  </si>
  <si>
    <t>6222320058651408</t>
  </si>
  <si>
    <t>6222320044020692</t>
  </si>
  <si>
    <t>6222320059040353</t>
  </si>
  <si>
    <t>6222320058692915</t>
  </si>
  <si>
    <t>6222320059042532</t>
  </si>
  <si>
    <t>6222320059211129</t>
  </si>
  <si>
    <t>6222320059207341</t>
  </si>
  <si>
    <t>6222320058451809</t>
  </si>
  <si>
    <t>6222320059023219</t>
  </si>
  <si>
    <t>6222320059212002</t>
  </si>
  <si>
    <t>6222320058865248</t>
  </si>
  <si>
    <t>6222320059035619</t>
  </si>
  <si>
    <t>6222320059040023</t>
  </si>
  <si>
    <t>6222320058450074</t>
  </si>
  <si>
    <t>6222320059040726</t>
  </si>
  <si>
    <t>6222320058166761</t>
  </si>
  <si>
    <t>6222320058851743</t>
  </si>
  <si>
    <t>6222320059035098</t>
  </si>
  <si>
    <t>6222320058334484</t>
  </si>
  <si>
    <t>6222320059026931</t>
  </si>
  <si>
    <t>6222320059035031</t>
  </si>
  <si>
    <t>客户姓名</t>
  </si>
  <si>
    <t>代偿日期</t>
  </si>
  <si>
    <t>代偿总额</t>
  </si>
  <si>
    <t>追偿日期</t>
  </si>
  <si>
    <t>追偿金额</t>
  </si>
  <si>
    <t/>
  </si>
  <si>
    <t>2021/07/31</t>
  </si>
  <si>
    <t>20205/6/3</t>
  </si>
  <si>
    <t>求和项:追偿金额</t>
  </si>
  <si>
    <t>总计</t>
  </si>
  <si>
    <t>排名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</si>
</sst>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yyyy/m/d;@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_ "/>
  </numFmts>
  <fonts count="36">
    <font>
      <sz val="11"/>
      <color theme="1"/>
      <name val="等线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</font>
    <font>
      <sz val="1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0"/>
      <name val="宋体"/>
      <charset val="134"/>
    </font>
    <font>
      <b/>
      <sz val="9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9"/>
      <color theme="1"/>
      <name val="宋体"/>
      <charset val="134"/>
    </font>
    <font>
      <sz val="1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32" fillId="8" borderId="3" applyNumberFormat="0" applyAlignment="0" applyProtection="0">
      <alignment vertical="center"/>
    </xf>
    <xf numFmtId="0" fontId="33" fillId="22" borderId="9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0">
    <xf numFmtId="0" fontId="0" fillId="0" borderId="0" xfId="0"/>
    <xf numFmtId="176" fontId="0" fillId="0" borderId="0" xfId="0" applyNumberFormat="1"/>
    <xf numFmtId="14" fontId="0" fillId="0" borderId="0" xfId="0" applyNumberFormat="1"/>
    <xf numFmtId="177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76" fontId="3" fillId="0" borderId="0" xfId="50" applyNumberFormat="1" applyFont="1" applyFill="1" applyBorder="1" applyAlignment="1">
      <alignment horizontal="center" vertical="center"/>
    </xf>
    <xf numFmtId="0" fontId="3" fillId="0" borderId="0" xfId="50" applyFont="1" applyFill="1" applyBorder="1" applyAlignment="1">
      <alignment horizontal="center" vertical="center"/>
    </xf>
    <xf numFmtId="0" fontId="2" fillId="0" borderId="0" xfId="2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0" fillId="0" borderId="0" xfId="0" applyNumberFormat="1"/>
    <xf numFmtId="0" fontId="9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7" fontId="3" fillId="2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NumberFormat="1"/>
    <xf numFmtId="0" fontId="1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10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/>
    <xf numFmtId="49" fontId="7" fillId="0" borderId="0" xfId="0" applyNumberFormat="1" applyFont="1"/>
    <xf numFmtId="49" fontId="2" fillId="0" borderId="0" xfId="0" applyNumberFormat="1" applyFont="1" applyBorder="1"/>
    <xf numFmtId="177" fontId="2" fillId="0" borderId="0" xfId="0" applyNumberFormat="1" applyFont="1" applyBorder="1"/>
    <xf numFmtId="0" fontId="7" fillId="0" borderId="0" xfId="0" applyFont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2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7" fillId="0" borderId="0" xfId="0" applyNumberFormat="1" applyFont="1" applyFill="1" applyBorder="1"/>
    <xf numFmtId="49" fontId="2" fillId="0" borderId="0" xfId="0" applyNumberFormat="1" applyFont="1" applyFill="1" applyBorder="1"/>
    <xf numFmtId="177" fontId="2" fillId="0" borderId="0" xfId="0" applyNumberFormat="1" applyFont="1" applyFill="1" applyBorder="1"/>
    <xf numFmtId="0" fontId="2" fillId="0" borderId="0" xfId="0" applyFont="1" applyFill="1" applyBorder="1"/>
    <xf numFmtId="0" fontId="4" fillId="2" borderId="0" xfId="0" applyFont="1" applyFill="1" applyBorder="1" applyAlignment="1" quotePrefix="1">
      <alignment horizontal="center" vertical="center"/>
    </xf>
    <xf numFmtId="0" fontId="3" fillId="0" borderId="2" xfId="0" applyNumberFormat="1" applyFont="1" applyFill="1" applyBorder="1" applyAlignment="1" quotePrefix="1">
      <alignment horizontal="center" vertical="center"/>
    </xf>
    <xf numFmtId="0" fontId="7" fillId="0" borderId="2" xfId="0" applyFont="1" applyFill="1" applyBorder="1" applyAlignment="1" quotePrefix="1">
      <alignment horizontal="center" vertical="center"/>
    </xf>
    <xf numFmtId="49" fontId="7" fillId="0" borderId="2" xfId="0" applyNumberFormat="1" applyFont="1" applyFill="1" applyBorder="1" applyAlignment="1" quotePrefix="1">
      <alignment horizontal="center" vertical="center"/>
    </xf>
    <xf numFmtId="0" fontId="2" fillId="0" borderId="2" xfId="0" applyNumberFormat="1" applyFont="1" applyFill="1" applyBorder="1" applyAlignment="1" quotePrefix="1">
      <alignment horizontal="center" vertical="center"/>
    </xf>
    <xf numFmtId="0" fontId="7" fillId="0" borderId="2" xfId="0" applyNumberFormat="1" applyFont="1" applyFill="1" applyBorder="1" applyAlignment="1" quotePrefix="1">
      <alignment horizontal="center" vertical="center"/>
    </xf>
    <xf numFmtId="0" fontId="3" fillId="0" borderId="2" xfId="0" applyFont="1" applyFill="1" applyBorder="1" applyAlignment="1" quotePrefix="1">
      <alignment horizontal="center" vertical="center"/>
    </xf>
    <xf numFmtId="49" fontId="2" fillId="0" borderId="0" xfId="0" applyNumberFormat="1" applyFont="1" applyFill="1" applyBorder="1" applyAlignment="1" quotePrefix="1">
      <alignment horizontal="center" vertical="center"/>
    </xf>
    <xf numFmtId="49" fontId="7" fillId="0" borderId="0" xfId="0" applyNumberFormat="1" applyFont="1" applyFill="1" applyBorder="1" applyAlignment="1" quotePrefix="1">
      <alignment horizontal="center" vertical="center"/>
    </xf>
    <xf numFmtId="0" fontId="4" fillId="0" borderId="0" xfId="0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433.6877430556" refreshedBy="lenovo" recordCount="75">
  <cacheSource type="worksheet">
    <worksheetSource ref="A1:D75" sheet="追偿明细表"/>
  </cacheSource>
  <cacheFields count="4">
    <cacheField name="姓名" numFmtId="0">
      <sharedItems count="10">
        <s v="黄玉锦"/>
        <s v="杨金花"/>
        <s v="董超越"/>
        <s v="周丹丹"/>
        <s v="黄华清"/>
        <s v="朱晨烨"/>
        <s v="朱婷婷"/>
        <s v="赵雅诗"/>
        <s v="法文文"/>
        <s v="唐小萌"/>
      </sharedItems>
    </cacheField>
    <cacheField name="身份证号" numFmtId="0">
      <sharedItems count="10">
        <s v="451227199808201566"/>
        <s v="510723200002092965"/>
        <s v="341182199204122828"/>
        <s v="412726198708270900"/>
        <s v="440882200008165106"/>
        <s v="320203199012190928"/>
        <s v="440781199608021926"/>
        <s v="500236200005183523"/>
        <s v="370103199606298825"/>
        <s v="370323199610260447"/>
      </sharedItems>
    </cacheField>
    <cacheField name="追偿日期" numFmtId="0">
      <sharedItems containsDate="1" containsMixedTypes="1" count="66">
        <d v="2019-09-03T00:00:00"/>
        <d v="2019-09-30T00:00:00"/>
        <d v="2019-10-29T00:00:00"/>
        <d v="2019-11-06T00:00:00"/>
        <d v="2019-11-26T00:00:00"/>
        <d v="2019-12-21T00:00:00"/>
        <d v="2019-10-30T00:00:00"/>
        <d v="2019-08-14T00:00:00"/>
        <d v="2019-09-01T00:00:00"/>
        <d v="2019-09-05T00:00:00"/>
        <d v="2019-09-20T00:00:00"/>
        <d v="2019-10-25T00:00:00"/>
        <d v="2019-11-01T00:00:00"/>
        <d v="2019-11-04T00:00:00"/>
        <d v="2019-12-02T00:00:00"/>
        <d v="2020-01-08T00:00:00"/>
        <d v="2020-05-07T00:00:00"/>
        <d v="2020-06-04T00:00:00"/>
        <d v="2020-07-06T00:00:00"/>
        <d v="2020-09-09T00:00:00"/>
        <d v="2020-10-09T00:00:00"/>
        <d v="2020-11-04T00:00:00"/>
        <d v="2021-01-04T00:00:00"/>
        <d v="2021-03-04T00:00:00"/>
        <d v="2021-04-06T00:00:00"/>
        <d v="2021-07-31T00:00:00"/>
        <d v="2019-08-15T00:00:00"/>
        <d v="2019-12-20T00:00:00"/>
        <d v="2020-04-25T00:00:00"/>
        <d v="2020-05-14T00:00:00"/>
        <d v="2020-05-20T00:00:00"/>
        <d v="2020-05-27T00:00:00"/>
        <d v="2020-05-30T00:00:00"/>
        <d v="2020-06-10T00:00:00"/>
        <d v="2020-05-15T00:00:00"/>
        <d v="2020-06-12T00:00:00"/>
        <d v="2020-06-15T00:00:00"/>
        <d v="2020-06-17T00:00:00"/>
        <d v="2020-06-29T00:00:00"/>
        <d v="2020-07-20T00:00:00"/>
        <d v="2020-08-03T00:00:00"/>
        <d v="2020-08-31T00:00:00"/>
        <d v="2020-11-25T00:00:00"/>
        <d v="2020-12-23T00:00:00"/>
        <d v="2021-01-21T00:00:00"/>
        <d v="2021-01-27T00:00:00"/>
        <d v="2021-02-07T00:00:00"/>
        <s v="2021/0326"/>
        <s v="2021/04/25"/>
        <s v="2021/05/24"/>
        <s v="2021/07/31"/>
        <d v="2020-12-25T00:00:00"/>
        <d v="2021-03-20T00:00:00"/>
        <d v="2020-04-27T00:00:00"/>
        <d v="2020-05-16T00:00:00"/>
        <d v="2020-05-18T00:00:00"/>
        <s v="20205/6/3"/>
        <d v="2020-06-08T00:00:00"/>
        <d v="2020-12-16T00:00:00"/>
        <d v="2020-12-31T00:00:00"/>
        <d v="2020-01-05T00:00:00"/>
        <d v="2021-01-17T00:00:00"/>
        <d v="2021-01-24T00:00:00"/>
        <d v="2021-01-31T00:00:00"/>
        <d v="2021-02-06T00:00:00"/>
        <d v="2021-05-25T00:00:00"/>
      </sharedItems>
    </cacheField>
    <cacheField name="追偿金额" numFmtId="0">
      <sharedItems containsSemiMixedTypes="0" containsString="0" containsNumber="1" minValue="0" maxValue="44008.77" count="21">
        <n v="2300"/>
        <n v="3700"/>
        <n v="4000"/>
        <n v="3002"/>
        <n v="1000"/>
        <n v="200"/>
        <n v="2000"/>
        <n v="500"/>
        <n v="3000"/>
        <n v="1500"/>
        <n v="44008.77"/>
        <n v="1400"/>
        <n v="1802.92"/>
        <n v="300"/>
        <n v="800"/>
        <n v="600"/>
        <n v="1931.62"/>
        <n v="700"/>
        <n v="1639"/>
        <n v="400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4" firstHeaderRow="1" firstDataRow="1" firstDataCol="1"/>
  <pivotFields count="4">
    <pivotField compact="0" showAll="0">
      <items count="11">
        <item x="2"/>
        <item x="8"/>
        <item x="4"/>
        <item x="0"/>
        <item x="9"/>
        <item x="1"/>
        <item x="7"/>
        <item x="3"/>
        <item x="5"/>
        <item x="6"/>
        <item t="default"/>
      </items>
    </pivotField>
    <pivotField axis="axisRow" compact="0" showAll="0">
      <items count="11">
        <item x="5"/>
        <item x="2"/>
        <item x="8"/>
        <item x="9"/>
        <item x="3"/>
        <item x="6"/>
        <item x="4"/>
        <item x="0"/>
        <item x="7"/>
        <item x="1"/>
        <item t="default"/>
      </items>
    </pivotField>
    <pivotField compact="0" showAll="0"/>
    <pivotField dataField="1" compact="0" showAll="0">
      <items count="22">
        <item x="20"/>
        <item x="5"/>
        <item x="13"/>
        <item x="19"/>
        <item x="7"/>
        <item x="15"/>
        <item x="17"/>
        <item x="14"/>
        <item x="4"/>
        <item x="11"/>
        <item x="9"/>
        <item x="18"/>
        <item x="12"/>
        <item x="16"/>
        <item x="6"/>
        <item x="0"/>
        <item x="8"/>
        <item x="3"/>
        <item x="1"/>
        <item x="2"/>
        <item x="1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求和项:追偿金额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workbookViewId="0">
      <pane xSplit="4" ySplit="1" topLeftCell="E35" activePane="bottomRight" state="frozen"/>
      <selection/>
      <selection pane="topRight"/>
      <selection pane="bottomLeft"/>
      <selection pane="bottomRight" activeCell="C49" sqref="C49"/>
    </sheetView>
  </sheetViews>
  <sheetFormatPr defaultColWidth="9" defaultRowHeight="14" outlineLevelCol="6"/>
  <cols>
    <col min="1" max="1" width="13.0833333333333" style="26" customWidth="1"/>
    <col min="2" max="2" width="18.25" style="89" customWidth="1"/>
    <col min="3" max="3" width="9.83333333333333" style="90" customWidth="1"/>
    <col min="4" max="4" width="12.6666666666667" style="91" customWidth="1"/>
    <col min="5" max="5" width="35.9166666666667" style="91" customWidth="1"/>
    <col min="6" max="6" width="12" style="51" customWidth="1"/>
    <col min="7" max="7" width="59.75" style="92" customWidth="1"/>
  </cols>
  <sheetData>
    <row r="1" ht="24" customHeight="1" spans="1:7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  <c r="F1" s="94" t="s">
        <v>5</v>
      </c>
      <c r="G1" s="95" t="s">
        <v>6</v>
      </c>
    </row>
    <row r="2" spans="1:6">
      <c r="A2" s="8" t="s">
        <v>7</v>
      </c>
      <c r="B2" s="8" t="s">
        <v>8</v>
      </c>
      <c r="C2" s="13">
        <f>VLOOKUP(B2,Sheet1!$B$1:$D$48,2,0)</f>
        <v>43608</v>
      </c>
      <c r="D2" s="95">
        <f>VLOOKUP(B2,Sheet1!$B$1:$D$48,3,0)</f>
        <v>61667.33</v>
      </c>
      <c r="E2" s="95">
        <v>0</v>
      </c>
      <c r="F2" s="94">
        <f t="shared" ref="F2:F8" si="0">D2-E2</f>
        <v>61667.33</v>
      </c>
    </row>
    <row r="3" spans="1:6">
      <c r="A3" s="8" t="s">
        <v>9</v>
      </c>
      <c r="B3" s="8" t="s">
        <v>10</v>
      </c>
      <c r="C3" s="13">
        <f>VLOOKUP(B3,Sheet1!$B$1:$D$48,2,0)</f>
        <v>43608</v>
      </c>
      <c r="D3" s="95">
        <f>VLOOKUP(B3,Sheet1!$B$1:$D$48,3,0)</f>
        <v>34752.63</v>
      </c>
      <c r="E3" s="95">
        <v>0</v>
      </c>
      <c r="F3" s="94">
        <f t="shared" si="0"/>
        <v>34752.63</v>
      </c>
    </row>
    <row r="4" spans="1:6">
      <c r="A4" s="8" t="s">
        <v>11</v>
      </c>
      <c r="B4" s="8" t="s">
        <v>12</v>
      </c>
      <c r="C4" s="13">
        <f>VLOOKUP(B4,Sheet1!$B$1:$D$48,2,0)</f>
        <v>43608</v>
      </c>
      <c r="D4" s="95">
        <f>VLOOKUP(B4,Sheet1!$B$1:$D$48,3,0)</f>
        <v>64423.26</v>
      </c>
      <c r="E4" s="95">
        <v>21002</v>
      </c>
      <c r="F4" s="94">
        <f t="shared" si="0"/>
        <v>43421.26</v>
      </c>
    </row>
    <row r="5" spans="1:6">
      <c r="A5" s="8" t="s">
        <v>13</v>
      </c>
      <c r="B5" s="8" t="s">
        <v>14</v>
      </c>
      <c r="C5" s="13">
        <f>VLOOKUP(B5,Sheet1!$B$1:$D$48,2,0)</f>
        <v>43608</v>
      </c>
      <c r="D5" s="95">
        <f>VLOOKUP(B5,Sheet1!$B$1:$D$48,3,0)</f>
        <v>34962.58</v>
      </c>
      <c r="E5" s="95">
        <v>0</v>
      </c>
      <c r="F5" s="94">
        <f t="shared" si="0"/>
        <v>34962.58</v>
      </c>
    </row>
    <row r="6" spans="1:6">
      <c r="A6" s="8" t="s">
        <v>15</v>
      </c>
      <c r="B6" s="8" t="s">
        <v>16</v>
      </c>
      <c r="C6" s="13">
        <f>VLOOKUP(B6,Sheet1!$B$1:$D$48,2,0)</f>
        <v>43640</v>
      </c>
      <c r="D6" s="95">
        <f>VLOOKUP(B6,Sheet1!$B$1:$D$48,3,0)</f>
        <v>35385.59</v>
      </c>
      <c r="E6" s="95">
        <v>1000</v>
      </c>
      <c r="F6" s="94">
        <f t="shared" si="0"/>
        <v>34385.59</v>
      </c>
    </row>
    <row r="7" spans="1:6">
      <c r="A7" s="8" t="s">
        <v>17</v>
      </c>
      <c r="B7" s="8" t="s">
        <v>18</v>
      </c>
      <c r="C7" s="13">
        <f>VLOOKUP(B7,Sheet1!$B$1:$D$48,2,0)</f>
        <v>43640</v>
      </c>
      <c r="D7" s="95">
        <f>VLOOKUP(B7,Sheet1!$B$1:$D$48,3,0)</f>
        <v>54502.54</v>
      </c>
      <c r="E7" s="95">
        <v>38700</v>
      </c>
      <c r="F7" s="94">
        <f t="shared" si="0"/>
        <v>15802.54</v>
      </c>
    </row>
    <row r="8" s="86" customFormat="1" spans="1:7">
      <c r="A8" s="32" t="s">
        <v>19</v>
      </c>
      <c r="B8" s="32" t="s">
        <v>20</v>
      </c>
      <c r="C8" s="96">
        <f>VLOOKUP(B8,Sheet1!$B$1:$D$48,2,0)</f>
        <v>43669</v>
      </c>
      <c r="D8" s="97">
        <f>VLOOKUP(B8,Sheet1!$B$1:$D$48,3,0)</f>
        <v>44008.77</v>
      </c>
      <c r="E8" s="97">
        <v>44008.77</v>
      </c>
      <c r="F8" s="97">
        <f t="shared" si="0"/>
        <v>0</v>
      </c>
      <c r="G8" s="98"/>
    </row>
    <row r="9" spans="1:6">
      <c r="A9" s="8" t="s">
        <v>21</v>
      </c>
      <c r="B9" s="8" t="s">
        <v>22</v>
      </c>
      <c r="C9" s="13">
        <f>VLOOKUP(B9,Sheet1!$B$1:$D$48,2,0)</f>
        <v>43669</v>
      </c>
      <c r="D9" s="95">
        <f>VLOOKUP(B9,Sheet1!$B$1:$D$48,3,0)</f>
        <v>31157.41</v>
      </c>
      <c r="E9" s="95">
        <v>0</v>
      </c>
      <c r="F9" s="94">
        <f t="shared" ref="F9:F52" si="1">D9-E9</f>
        <v>31157.41</v>
      </c>
    </row>
    <row r="10" spans="1:6">
      <c r="A10" s="8" t="s">
        <v>23</v>
      </c>
      <c r="B10" s="8" t="s">
        <v>24</v>
      </c>
      <c r="C10" s="13">
        <f>VLOOKUP(B10,Sheet1!$B$1:$D$48,2,0)</f>
        <v>43669</v>
      </c>
      <c r="D10" s="95">
        <f>VLOOKUP(B10,Sheet1!$B$1:$D$48,3,0)</f>
        <v>11539.54</v>
      </c>
      <c r="E10" s="95">
        <v>1000</v>
      </c>
      <c r="F10" s="94">
        <f t="shared" si="1"/>
        <v>10539.54</v>
      </c>
    </row>
    <row r="11" spans="1:6">
      <c r="A11" s="37" t="s">
        <v>25</v>
      </c>
      <c r="B11" s="8" t="s">
        <v>26</v>
      </c>
      <c r="C11" s="13">
        <f>VLOOKUP(B11,Sheet1!$B$1:$D$48,2,0)</f>
        <v>43700</v>
      </c>
      <c r="D11" s="95">
        <f>VLOOKUP(B11,Sheet1!$B$1:$D$48,3,0)</f>
        <v>23741.83</v>
      </c>
      <c r="E11" s="95">
        <v>0</v>
      </c>
      <c r="F11" s="94">
        <f t="shared" si="1"/>
        <v>23741.83</v>
      </c>
    </row>
    <row r="12" spans="1:6">
      <c r="A12" s="37" t="s">
        <v>27</v>
      </c>
      <c r="B12" s="8" t="s">
        <v>28</v>
      </c>
      <c r="C12" s="13">
        <f>VLOOKUP(B12,Sheet1!$B$1:$D$48,2,0)</f>
        <v>43700</v>
      </c>
      <c r="D12" s="95">
        <f>VLOOKUP(B12,Sheet1!$B$1:$D$48,3,0)</f>
        <v>33943.27</v>
      </c>
      <c r="E12" s="95">
        <v>0</v>
      </c>
      <c r="F12" s="94">
        <f t="shared" si="1"/>
        <v>33943.27</v>
      </c>
    </row>
    <row r="13" spans="1:6">
      <c r="A13" s="24" t="s">
        <v>29</v>
      </c>
      <c r="B13" s="8" t="s">
        <v>30</v>
      </c>
      <c r="C13" s="13">
        <f>VLOOKUP(B13,Sheet1!$B$1:$D$48,2,0)</f>
        <v>43732</v>
      </c>
      <c r="D13" s="95">
        <f>VLOOKUP(B13,Sheet1!$B$1:$D$48,3,0)</f>
        <v>35630.81</v>
      </c>
      <c r="E13" s="95">
        <v>0</v>
      </c>
      <c r="F13" s="94">
        <f t="shared" si="1"/>
        <v>35630.81</v>
      </c>
    </row>
    <row r="14" spans="1:6">
      <c r="A14" s="24" t="s">
        <v>31</v>
      </c>
      <c r="B14" s="8" t="s">
        <v>32</v>
      </c>
      <c r="C14" s="13">
        <f>VLOOKUP(B14,Sheet1!$B$1:$D$48,2,0)</f>
        <v>43732</v>
      </c>
      <c r="D14" s="95">
        <f>VLOOKUP(B14,Sheet1!$B$1:$D$48,3,0)</f>
        <v>29619.53</v>
      </c>
      <c r="E14" s="95">
        <v>0</v>
      </c>
      <c r="F14" s="94">
        <f t="shared" si="1"/>
        <v>29619.53</v>
      </c>
    </row>
    <row r="15" spans="1:6">
      <c r="A15" s="8" t="s">
        <v>33</v>
      </c>
      <c r="B15" s="8" t="s">
        <v>34</v>
      </c>
      <c r="C15" s="13">
        <f>VLOOKUP(B15,Sheet1!$B$1:$D$48,2,0)</f>
        <v>43759</v>
      </c>
      <c r="D15" s="95">
        <f>VLOOKUP(B15,Sheet1!$B$1:$D$48,3,0)</f>
        <v>47298.83</v>
      </c>
      <c r="E15" s="95">
        <v>0</v>
      </c>
      <c r="F15" s="94">
        <f t="shared" si="1"/>
        <v>47298.83</v>
      </c>
    </row>
    <row r="16" spans="1:6">
      <c r="A16" s="8" t="s">
        <v>35</v>
      </c>
      <c r="B16" s="8" t="s">
        <v>36</v>
      </c>
      <c r="C16" s="13">
        <f>VLOOKUP(B16,Sheet1!$B$1:$D$48,2,0)</f>
        <v>43759</v>
      </c>
      <c r="D16" s="95">
        <f>VLOOKUP(B16,Sheet1!$B$1:$D$48,3,0)</f>
        <v>30283.11</v>
      </c>
      <c r="E16" s="95">
        <v>0</v>
      </c>
      <c r="F16" s="94">
        <f t="shared" si="1"/>
        <v>30283.11</v>
      </c>
    </row>
    <row r="17" spans="1:6">
      <c r="A17" s="24" t="s">
        <v>37</v>
      </c>
      <c r="B17" s="8" t="s">
        <v>38</v>
      </c>
      <c r="C17" s="13">
        <f>VLOOKUP(B17,Sheet1!$B$1:$D$48,2,0)</f>
        <v>43773</v>
      </c>
      <c r="D17" s="95">
        <f>VLOOKUP(B17,Sheet1!$B$1:$D$48,3,0)</f>
        <v>36398.38</v>
      </c>
      <c r="E17" s="95">
        <v>0</v>
      </c>
      <c r="F17" s="94">
        <f t="shared" si="1"/>
        <v>36398.38</v>
      </c>
    </row>
    <row r="18" spans="1:6">
      <c r="A18" s="8" t="s">
        <v>39</v>
      </c>
      <c r="B18" s="8" t="s">
        <v>40</v>
      </c>
      <c r="C18" s="13">
        <f>VLOOKUP(B18,Sheet1!$B$1:$D$48,2,0)</f>
        <v>43789</v>
      </c>
      <c r="D18" s="95">
        <f>VLOOKUP(B18,Sheet1!$B$1:$D$48,3,0)</f>
        <v>54492.66</v>
      </c>
      <c r="E18" s="95">
        <v>0</v>
      </c>
      <c r="F18" s="94">
        <f t="shared" si="1"/>
        <v>54492.66</v>
      </c>
    </row>
    <row r="19" spans="1:6">
      <c r="A19" s="8" t="s">
        <v>41</v>
      </c>
      <c r="B19" s="8" t="s">
        <v>42</v>
      </c>
      <c r="C19" s="13">
        <f>VLOOKUP(B19,Sheet1!$B$1:$D$48,2,0)</f>
        <v>43789</v>
      </c>
      <c r="D19" s="95">
        <f>VLOOKUP(B19,Sheet1!$B$1:$D$48,3,0)</f>
        <v>29108.59</v>
      </c>
      <c r="E19" s="95">
        <v>0</v>
      </c>
      <c r="F19" s="94">
        <f t="shared" si="1"/>
        <v>29108.59</v>
      </c>
    </row>
    <row r="20" spans="1:6">
      <c r="A20" s="8" t="s">
        <v>43</v>
      </c>
      <c r="B20" s="8" t="s">
        <v>44</v>
      </c>
      <c r="C20" s="13">
        <f>VLOOKUP(B20,Sheet1!$B$1:$D$48,2,0)</f>
        <v>43789</v>
      </c>
      <c r="D20" s="95">
        <f>VLOOKUP(B20,Sheet1!$B$1:$D$48,3,0)</f>
        <v>20491.82</v>
      </c>
      <c r="E20" s="95">
        <v>1000</v>
      </c>
      <c r="F20" s="94">
        <f t="shared" si="1"/>
        <v>19491.82</v>
      </c>
    </row>
    <row r="21" spans="1:6">
      <c r="A21" s="8" t="s">
        <v>45</v>
      </c>
      <c r="B21" s="8" t="s">
        <v>46</v>
      </c>
      <c r="C21" s="13">
        <f>VLOOKUP(B21,Sheet1!$B$1:$D$48,2,0)</f>
        <v>43822</v>
      </c>
      <c r="D21" s="95">
        <f>VLOOKUP(B21,Sheet1!$B$1:$D$48,3,0)</f>
        <v>17849.55</v>
      </c>
      <c r="E21" s="95">
        <v>0</v>
      </c>
      <c r="F21" s="94">
        <f t="shared" si="1"/>
        <v>17849.55</v>
      </c>
    </row>
    <row r="22" spans="1:6">
      <c r="A22" s="8" t="s">
        <v>47</v>
      </c>
      <c r="B22" s="8" t="s">
        <v>48</v>
      </c>
      <c r="C22" s="13">
        <f>VLOOKUP(B22,Sheet1!$B$1:$D$48,2,0)</f>
        <v>43822</v>
      </c>
      <c r="D22" s="95">
        <f>VLOOKUP(B22,Sheet1!$B$1:$D$48,3,0)</f>
        <v>24535.11</v>
      </c>
      <c r="E22" s="95">
        <v>0</v>
      </c>
      <c r="F22" s="94">
        <f t="shared" si="1"/>
        <v>24535.11</v>
      </c>
    </row>
    <row r="23" spans="1:6">
      <c r="A23" s="37" t="s">
        <v>49</v>
      </c>
      <c r="B23" s="8" t="s">
        <v>50</v>
      </c>
      <c r="C23" s="13">
        <f>VLOOKUP(B23,Sheet1!$B$1:$D$48,2,0)</f>
        <v>43851</v>
      </c>
      <c r="D23" s="95">
        <f>VLOOKUP(B23,Sheet1!$B$1:$D$48,3,0)</f>
        <v>59284.74</v>
      </c>
      <c r="E23" s="95">
        <v>0</v>
      </c>
      <c r="F23" s="94">
        <f t="shared" si="1"/>
        <v>59284.74</v>
      </c>
    </row>
    <row r="24" spans="1:6">
      <c r="A24" s="37" t="s">
        <v>51</v>
      </c>
      <c r="B24" s="8" t="s">
        <v>52</v>
      </c>
      <c r="C24" s="13">
        <f>VLOOKUP(B24,Sheet1!$B$1:$D$48,2,0)</f>
        <v>44127</v>
      </c>
      <c r="D24" s="95">
        <f>VLOOKUP(B24,Sheet1!$B$1:$D$48,3,0)</f>
        <v>25959.59</v>
      </c>
      <c r="E24" s="95">
        <v>0</v>
      </c>
      <c r="F24" s="94">
        <f t="shared" si="1"/>
        <v>25959.59</v>
      </c>
    </row>
    <row r="25" spans="1:6">
      <c r="A25" s="8" t="s">
        <v>53</v>
      </c>
      <c r="B25" s="8" t="s">
        <v>54</v>
      </c>
      <c r="C25" s="13">
        <f>VLOOKUP(B25,Sheet1!$B$1:$D$48,2,0)</f>
        <v>44127</v>
      </c>
      <c r="D25" s="95">
        <f>VLOOKUP(B25,Sheet1!$B$1:$D$48,3,0)</f>
        <v>15791.55</v>
      </c>
      <c r="E25" s="95">
        <v>0</v>
      </c>
      <c r="F25" s="94">
        <f t="shared" si="1"/>
        <v>15791.55</v>
      </c>
    </row>
    <row r="26" spans="1:6">
      <c r="A26" s="8" t="s">
        <v>55</v>
      </c>
      <c r="B26" s="8" t="s">
        <v>56</v>
      </c>
      <c r="C26" s="13">
        <f>VLOOKUP(B26,Sheet1!$B$1:$D$48,2,0)</f>
        <v>44127</v>
      </c>
      <c r="D26" s="95">
        <f>VLOOKUP(B26,Sheet1!$B$1:$D$48,3,0)</f>
        <v>25696.13</v>
      </c>
      <c r="E26" s="95">
        <v>0</v>
      </c>
      <c r="F26" s="94">
        <f t="shared" si="1"/>
        <v>25696.13</v>
      </c>
    </row>
    <row r="27" spans="1:6">
      <c r="A27" s="8" t="s">
        <v>57</v>
      </c>
      <c r="B27" s="8" t="s">
        <v>58</v>
      </c>
      <c r="C27" s="13">
        <f>VLOOKUP(B27,Sheet1!$B$1:$D$48,2,0)</f>
        <v>44252</v>
      </c>
      <c r="D27" s="95">
        <f>VLOOKUP(B27,Sheet1!$B$1:$D$48,3,0)</f>
        <v>64998.36</v>
      </c>
      <c r="E27" s="95">
        <v>0</v>
      </c>
      <c r="F27" s="94">
        <f t="shared" si="1"/>
        <v>64998.36</v>
      </c>
    </row>
    <row r="28" spans="1:6">
      <c r="A28" s="8" t="s">
        <v>59</v>
      </c>
      <c r="B28" s="8" t="s">
        <v>60</v>
      </c>
      <c r="C28" s="13">
        <f>VLOOKUP(B28,Sheet1!$B$1:$D$48,2,0)</f>
        <v>44160</v>
      </c>
      <c r="D28" s="95">
        <f>VLOOKUP(B28,Sheet1!$B$1:$D$48,3,0)</f>
        <v>11285.18</v>
      </c>
      <c r="E28" s="95">
        <v>0</v>
      </c>
      <c r="F28" s="94">
        <f t="shared" si="1"/>
        <v>11285.18</v>
      </c>
    </row>
    <row r="29" spans="1:6">
      <c r="A29" s="8" t="s">
        <v>61</v>
      </c>
      <c r="B29" s="8" t="s">
        <v>62</v>
      </c>
      <c r="C29" s="13">
        <f>VLOOKUP(B29,Sheet1!$B$1:$D$48,2,0)</f>
        <v>44127</v>
      </c>
      <c r="D29" s="95">
        <f>VLOOKUP(B29,Sheet1!$B$1:$D$48,3,0)</f>
        <v>3262.05</v>
      </c>
      <c r="E29" s="95">
        <v>0</v>
      </c>
      <c r="F29" s="94">
        <f t="shared" si="1"/>
        <v>3262.05</v>
      </c>
    </row>
    <row r="30" spans="1:6">
      <c r="A30" s="37" t="s">
        <v>63</v>
      </c>
      <c r="B30" s="8" t="s">
        <v>64</v>
      </c>
      <c r="C30" s="13">
        <f>VLOOKUP(B30,Sheet1!$B$1:$D$48,2,0)</f>
        <v>44280</v>
      </c>
      <c r="D30" s="95">
        <f>VLOOKUP(B30,Sheet1!$B$1:$D$48,3,0)</f>
        <v>38249.89</v>
      </c>
      <c r="E30" s="95">
        <v>11202.92</v>
      </c>
      <c r="F30" s="94">
        <f t="shared" si="1"/>
        <v>27046.97</v>
      </c>
    </row>
    <row r="31" spans="1:6">
      <c r="A31" s="37" t="s">
        <v>65</v>
      </c>
      <c r="B31" s="8" t="s">
        <v>66</v>
      </c>
      <c r="C31" s="13">
        <f>VLOOKUP(B31,Sheet1!$B$1:$D$48,2,0)</f>
        <v>44280</v>
      </c>
      <c r="D31" s="95">
        <f>VLOOKUP(B31,Sheet1!$B$1:$D$48,3,0)</f>
        <v>1186.66</v>
      </c>
      <c r="E31" s="95">
        <v>0</v>
      </c>
      <c r="F31" s="94">
        <f t="shared" si="1"/>
        <v>1186.66</v>
      </c>
    </row>
    <row r="32" spans="1:6">
      <c r="A32" s="37" t="s">
        <v>67</v>
      </c>
      <c r="B32" s="8" t="s">
        <v>68</v>
      </c>
      <c r="C32" s="13">
        <f>VLOOKUP(B32,Sheet1!$B$1:$D$48,2,0)</f>
        <v>44160</v>
      </c>
      <c r="D32" s="95">
        <f>VLOOKUP(B32,Sheet1!$B$1:$D$48,3,0)</f>
        <v>68206.46</v>
      </c>
      <c r="E32" s="95">
        <v>0</v>
      </c>
      <c r="F32" s="94">
        <f t="shared" si="1"/>
        <v>68206.46</v>
      </c>
    </row>
    <row r="33" spans="1:6">
      <c r="A33" s="37" t="s">
        <v>69</v>
      </c>
      <c r="B33" s="8" t="s">
        <v>70</v>
      </c>
      <c r="C33" s="13">
        <f>VLOOKUP(B33,Sheet1!$B$1:$D$48,2,0)</f>
        <v>44160</v>
      </c>
      <c r="D33" s="95">
        <f>VLOOKUP(B33,Sheet1!$B$1:$D$48,3,0)</f>
        <v>36843.97</v>
      </c>
      <c r="E33" s="95">
        <v>0</v>
      </c>
      <c r="F33" s="94">
        <f t="shared" si="1"/>
        <v>36843.97</v>
      </c>
    </row>
    <row r="34" spans="1:6">
      <c r="A34" s="37" t="s">
        <v>71</v>
      </c>
      <c r="B34" s="8" t="s">
        <v>72</v>
      </c>
      <c r="C34" s="13">
        <f>VLOOKUP(B34,Sheet1!$B$1:$D$48,2,0)</f>
        <v>44252</v>
      </c>
      <c r="D34" s="95">
        <f>VLOOKUP(B34,Sheet1!$B$1:$D$48,3,0)</f>
        <v>34063.25</v>
      </c>
      <c r="E34" s="95">
        <v>14631.62</v>
      </c>
      <c r="F34" s="94">
        <f t="shared" si="1"/>
        <v>19431.63</v>
      </c>
    </row>
    <row r="35" spans="1:6">
      <c r="A35" s="37" t="s">
        <v>73</v>
      </c>
      <c r="B35" s="8" t="s">
        <v>74</v>
      </c>
      <c r="C35" s="13">
        <f>VLOOKUP(B35,Sheet1!$B$1:$D$48,2,0)</f>
        <v>44160</v>
      </c>
      <c r="D35" s="95">
        <f>VLOOKUP(B35,Sheet1!$B$1:$D$48,3,0)</f>
        <v>21378.53</v>
      </c>
      <c r="E35" s="95">
        <v>0</v>
      </c>
      <c r="F35" s="94">
        <f t="shared" si="1"/>
        <v>21378.53</v>
      </c>
    </row>
    <row r="36" spans="1:6">
      <c r="A36" s="8" t="s">
        <v>75</v>
      </c>
      <c r="B36" s="8" t="s">
        <v>76</v>
      </c>
      <c r="C36" s="13">
        <f>VLOOKUP(B36,Sheet1!$B$1:$D$48,2,0)</f>
        <v>44160</v>
      </c>
      <c r="D36" s="95">
        <f>VLOOKUP(B36,Sheet1!$B$1:$D$48,3,0)</f>
        <v>27070.6</v>
      </c>
      <c r="E36" s="95">
        <v>0</v>
      </c>
      <c r="F36" s="94">
        <f t="shared" si="1"/>
        <v>27070.6</v>
      </c>
    </row>
    <row r="37" spans="1:6">
      <c r="A37" s="8" t="s">
        <v>77</v>
      </c>
      <c r="B37" s="8" t="s">
        <v>78</v>
      </c>
      <c r="C37" s="13">
        <f>VLOOKUP(B37,Sheet1!$B$1:$D$48,2,0)</f>
        <v>44127</v>
      </c>
      <c r="D37" s="95">
        <f>VLOOKUP(B37,Sheet1!$B$1:$D$48,3,0)</f>
        <v>13261.45</v>
      </c>
      <c r="E37" s="95">
        <v>0</v>
      </c>
      <c r="F37" s="94">
        <f t="shared" si="1"/>
        <v>13261.45</v>
      </c>
    </row>
    <row r="38" spans="1:6">
      <c r="A38" s="8" t="s">
        <v>79</v>
      </c>
      <c r="B38" s="8" t="s">
        <v>80</v>
      </c>
      <c r="C38" s="13">
        <f>VLOOKUP(B38,Sheet1!$B$1:$D$48,2,0)</f>
        <v>44160</v>
      </c>
      <c r="D38" s="95">
        <f>VLOOKUP(B38,Sheet1!$B$1:$D$48,3,0)</f>
        <v>6489.24</v>
      </c>
      <c r="E38" s="95">
        <v>0</v>
      </c>
      <c r="F38" s="94">
        <f t="shared" si="1"/>
        <v>6489.24</v>
      </c>
    </row>
    <row r="39" spans="1:6">
      <c r="A39" s="8" t="s">
        <v>81</v>
      </c>
      <c r="B39" s="8" t="s">
        <v>82</v>
      </c>
      <c r="C39" s="13">
        <f>VLOOKUP(B39,Sheet1!$B$1:$D$48,2,0)</f>
        <v>44160</v>
      </c>
      <c r="D39" s="95">
        <f>VLOOKUP(B39,Sheet1!$B$1:$D$48,3,0)</f>
        <v>21571.49</v>
      </c>
      <c r="E39" s="95">
        <v>0</v>
      </c>
      <c r="F39" s="94">
        <f t="shared" si="1"/>
        <v>21571.49</v>
      </c>
    </row>
    <row r="40" spans="1:6">
      <c r="A40" s="8" t="s">
        <v>83</v>
      </c>
      <c r="B40" s="8" t="s">
        <v>84</v>
      </c>
      <c r="C40" s="13">
        <f>VLOOKUP(B40,Sheet1!$B$1:$D$48,2,0)</f>
        <v>44160</v>
      </c>
      <c r="D40" s="95">
        <f>VLOOKUP(B40,Sheet1!$B$1:$D$48,3,0)</f>
        <v>33840.26</v>
      </c>
      <c r="E40" s="95">
        <v>0</v>
      </c>
      <c r="F40" s="94">
        <f t="shared" si="1"/>
        <v>33840.26</v>
      </c>
    </row>
    <row r="41" spans="1:6">
      <c r="A41" s="8" t="s">
        <v>85</v>
      </c>
      <c r="B41" s="8" t="s">
        <v>86</v>
      </c>
      <c r="C41" s="13">
        <f>VLOOKUP(B41,Sheet1!$B$1:$D$48,2,0)</f>
        <v>44099</v>
      </c>
      <c r="D41" s="95">
        <f>VLOOKUP(B41,Sheet1!$B$1:$D$48,3,0)</f>
        <v>23417.21</v>
      </c>
      <c r="E41" s="95">
        <v>0</v>
      </c>
      <c r="F41" s="94">
        <f t="shared" si="1"/>
        <v>23417.21</v>
      </c>
    </row>
    <row r="42" spans="1:6">
      <c r="A42" s="8" t="s">
        <v>87</v>
      </c>
      <c r="B42" s="8" t="s">
        <v>88</v>
      </c>
      <c r="C42" s="13">
        <f>VLOOKUP(B42,Sheet1!$B$1:$D$48,2,0)</f>
        <v>44252</v>
      </c>
      <c r="D42" s="95">
        <f>VLOOKUP(B42,Sheet1!$B$1:$D$48,3,0)</f>
        <v>31559.23</v>
      </c>
      <c r="E42" s="95">
        <v>0</v>
      </c>
      <c r="F42" s="94">
        <f t="shared" si="1"/>
        <v>31559.23</v>
      </c>
    </row>
    <row r="43" spans="1:6">
      <c r="A43" s="8" t="s">
        <v>89</v>
      </c>
      <c r="B43" s="8" t="s">
        <v>90</v>
      </c>
      <c r="C43" s="13">
        <f>VLOOKUP(B43,Sheet1!$B$1:$D$48,2,0)</f>
        <v>44190</v>
      </c>
      <c r="D43" s="95">
        <f>VLOOKUP(B43,Sheet1!$B$1:$D$48,3,0)</f>
        <v>7868.06</v>
      </c>
      <c r="E43" s="95">
        <v>0</v>
      </c>
      <c r="F43" s="94">
        <f t="shared" si="1"/>
        <v>7868.06</v>
      </c>
    </row>
    <row r="44" spans="1:6">
      <c r="A44" s="8" t="s">
        <v>91</v>
      </c>
      <c r="B44" s="8" t="s">
        <v>92</v>
      </c>
      <c r="C44" s="13">
        <f>VLOOKUP(B44,Sheet1!$B$1:$D$48,2,0)</f>
        <v>44190</v>
      </c>
      <c r="D44" s="95">
        <f>VLOOKUP(B44,Sheet1!$B$1:$D$48,3,0)</f>
        <v>12855.15</v>
      </c>
      <c r="E44" s="95">
        <v>3000</v>
      </c>
      <c r="F44" s="94">
        <f t="shared" si="1"/>
        <v>9855.15</v>
      </c>
    </row>
    <row r="45" spans="1:6">
      <c r="A45" s="8" t="s">
        <v>93</v>
      </c>
      <c r="B45" s="8" t="s">
        <v>94</v>
      </c>
      <c r="C45" s="13">
        <f>VLOOKUP(B45,Sheet1!$B$1:$D$48,2,0)</f>
        <v>44190</v>
      </c>
      <c r="D45" s="95">
        <f>VLOOKUP(B45,Sheet1!$B$1:$D$48,3,0)</f>
        <v>19673.41</v>
      </c>
      <c r="E45" s="95">
        <v>0</v>
      </c>
      <c r="F45" s="94">
        <f t="shared" si="1"/>
        <v>19673.41</v>
      </c>
    </row>
    <row r="46" spans="1:6">
      <c r="A46" s="37" t="s">
        <v>95</v>
      </c>
      <c r="B46" s="8" t="s">
        <v>96</v>
      </c>
      <c r="C46" s="13">
        <f>VLOOKUP(B46,Sheet1!$B$1:$D$48,2,0)</f>
        <v>44371</v>
      </c>
      <c r="D46" s="95">
        <f>VLOOKUP(B46,Sheet1!$B$1:$D$48,3,0)</f>
        <v>366.96</v>
      </c>
      <c r="E46" s="95">
        <v>0</v>
      </c>
      <c r="F46" s="94">
        <f t="shared" si="1"/>
        <v>366.96</v>
      </c>
    </row>
    <row r="47" spans="1:6">
      <c r="A47" s="37" t="s">
        <v>97</v>
      </c>
      <c r="B47" s="8" t="s">
        <v>98</v>
      </c>
      <c r="C47" s="13">
        <f>VLOOKUP(B47,Sheet1!$B$1:$D$48,2,0)</f>
        <v>44371</v>
      </c>
      <c r="D47" s="95">
        <f>VLOOKUP(B47,Sheet1!$B$1:$D$48,3,0)</f>
        <v>6030.74</v>
      </c>
      <c r="E47" s="95">
        <v>0</v>
      </c>
      <c r="F47" s="94">
        <f t="shared" si="1"/>
        <v>6030.74</v>
      </c>
    </row>
    <row r="48" spans="1:6">
      <c r="A48" s="41" t="s">
        <v>99</v>
      </c>
      <c r="B48" s="8" t="s">
        <v>100</v>
      </c>
      <c r="C48" s="13">
        <f>VLOOKUP(B48,Sheet1!$B$1:$D$48,2,0)</f>
        <v>44400</v>
      </c>
      <c r="D48" s="95">
        <f>VLOOKUP(B48,Sheet1!$B$1:$D$48,3,0)</f>
        <v>5549.89</v>
      </c>
      <c r="E48" s="95">
        <v>0</v>
      </c>
      <c r="F48" s="94">
        <f t="shared" si="1"/>
        <v>5549.89</v>
      </c>
    </row>
    <row r="49" s="87" customFormat="1" spans="1:7">
      <c r="A49" s="99" t="s">
        <v>101</v>
      </c>
      <c r="B49" s="110" t="s">
        <v>102</v>
      </c>
      <c r="C49" s="101">
        <v>44103</v>
      </c>
      <c r="D49" s="102">
        <v>10490.25</v>
      </c>
      <c r="E49" s="102">
        <v>6439</v>
      </c>
      <c r="F49" s="97">
        <f t="shared" si="1"/>
        <v>4051.25</v>
      </c>
      <c r="G49" s="103" t="s">
        <v>103</v>
      </c>
    </row>
    <row r="50" s="88" customFormat="1" spans="1:7">
      <c r="A50" s="99" t="s">
        <v>104</v>
      </c>
      <c r="B50" s="110" t="s">
        <v>105</v>
      </c>
      <c r="C50" s="101">
        <v>44103</v>
      </c>
      <c r="D50" s="104">
        <v>11772.17</v>
      </c>
      <c r="E50" s="97">
        <v>0</v>
      </c>
      <c r="F50" s="97">
        <f t="shared" si="1"/>
        <v>11772.17</v>
      </c>
      <c r="G50" s="103" t="s">
        <v>103</v>
      </c>
    </row>
    <row r="51" s="88" customFormat="1" spans="1:7">
      <c r="A51" s="99" t="s">
        <v>106</v>
      </c>
      <c r="B51" s="110" t="s">
        <v>107</v>
      </c>
      <c r="C51" s="101">
        <v>44103</v>
      </c>
      <c r="D51" s="104">
        <v>7985.78</v>
      </c>
      <c r="E51" s="97">
        <v>0</v>
      </c>
      <c r="F51" s="97">
        <f t="shared" si="1"/>
        <v>7985.78</v>
      </c>
      <c r="G51" s="103" t="s">
        <v>103</v>
      </c>
    </row>
    <row r="52" s="88" customFormat="1" spans="1:7">
      <c r="A52" s="99" t="s">
        <v>108</v>
      </c>
      <c r="B52" s="110" t="s">
        <v>109</v>
      </c>
      <c r="C52" s="101">
        <v>44103</v>
      </c>
      <c r="D52" s="104">
        <v>3334.71</v>
      </c>
      <c r="E52" s="97">
        <v>0</v>
      </c>
      <c r="F52" s="97">
        <f t="shared" si="1"/>
        <v>3334.71</v>
      </c>
      <c r="G52" s="103" t="s">
        <v>103</v>
      </c>
    </row>
    <row r="53" s="88" customFormat="1" spans="1:7">
      <c r="A53" s="105"/>
      <c r="B53" s="106"/>
      <c r="C53" s="107"/>
      <c r="D53" s="108"/>
      <c r="E53" s="108"/>
      <c r="F53" s="109"/>
      <c r="G53" s="24"/>
    </row>
  </sheetData>
  <autoFilter ref="A1:G52">
    <extLst/>
  </autoFilter>
  <conditionalFormatting sqref="B30">
    <cfRule type="duplicateValues" dxfId="0" priority="99"/>
  </conditionalFormatting>
  <conditionalFormatting sqref="B35">
    <cfRule type="duplicateValues" dxfId="0" priority="97"/>
  </conditionalFormatting>
  <conditionalFormatting sqref="B48">
    <cfRule type="duplicateValues" dxfId="0" priority="95"/>
  </conditionalFormatting>
  <conditionalFormatting sqref="A49">
    <cfRule type="duplicateValues" dxfId="1" priority="93"/>
    <cfRule type="duplicateValues" dxfId="1" priority="94"/>
  </conditionalFormatting>
  <conditionalFormatting sqref="A50">
    <cfRule type="duplicateValues" dxfId="1" priority="5"/>
    <cfRule type="duplicateValues" dxfId="1" priority="6"/>
  </conditionalFormatting>
  <conditionalFormatting sqref="A51">
    <cfRule type="duplicateValues" dxfId="1" priority="3"/>
    <cfRule type="duplicateValues" dxfId="1" priority="4"/>
  </conditionalFormatting>
  <conditionalFormatting sqref="A52">
    <cfRule type="duplicateValues" dxfId="1" priority="1"/>
    <cfRule type="duplicateValues" dxfId="1" priority="2"/>
  </conditionalFormatting>
  <conditionalFormatting sqref="B31:B34">
    <cfRule type="duplicateValues" dxfId="0" priority="98"/>
  </conditionalFormatting>
  <conditionalFormatting sqref="B36:B37">
    <cfRule type="duplicateValues" dxfId="0" priority="96"/>
  </conditionalFormatting>
  <conditionalFormatting sqref="A2:B42">
    <cfRule type="duplicateValues" dxfId="1" priority="110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workbookViewId="0">
      <selection activeCell="G5" sqref="G5"/>
    </sheetView>
  </sheetViews>
  <sheetFormatPr defaultColWidth="9" defaultRowHeight="14"/>
  <cols>
    <col min="4" max="4" width="10.4166666666667" customWidth="1"/>
  </cols>
  <sheetData>
    <row r="1" spans="1:16">
      <c r="A1" s="53" t="s">
        <v>110</v>
      </c>
      <c r="B1" s="54" t="s">
        <v>1</v>
      </c>
      <c r="C1" s="55" t="s">
        <v>111</v>
      </c>
      <c r="D1" s="56" t="s">
        <v>112</v>
      </c>
      <c r="E1" s="57" t="s">
        <v>113</v>
      </c>
      <c r="F1" s="55" t="s">
        <v>111</v>
      </c>
      <c r="G1" s="58" t="s">
        <v>114</v>
      </c>
      <c r="H1" s="55" t="s">
        <v>111</v>
      </c>
      <c r="I1" s="58" t="s">
        <v>114</v>
      </c>
      <c r="J1" s="55" t="s">
        <v>111</v>
      </c>
      <c r="K1" s="58" t="s">
        <v>114</v>
      </c>
      <c r="L1" s="55" t="s">
        <v>111</v>
      </c>
      <c r="M1" s="58" t="s">
        <v>114</v>
      </c>
      <c r="N1" s="78" t="s">
        <v>115</v>
      </c>
      <c r="O1" s="58" t="s">
        <v>114</v>
      </c>
      <c r="P1" s="79" t="s">
        <v>116</v>
      </c>
    </row>
    <row r="2" spans="1:16">
      <c r="A2" s="111" t="s">
        <v>117</v>
      </c>
      <c r="B2" s="60" t="s">
        <v>8</v>
      </c>
      <c r="C2" s="55">
        <v>43608</v>
      </c>
      <c r="D2" s="56">
        <f t="shared" ref="D2:D48" si="0">N2+P2</f>
        <v>61667.33</v>
      </c>
      <c r="E2" s="61">
        <v>43522</v>
      </c>
      <c r="F2" s="55"/>
      <c r="G2" s="62"/>
      <c r="H2" s="63"/>
      <c r="I2" s="69"/>
      <c r="J2" s="80"/>
      <c r="K2" s="69"/>
      <c r="L2" s="68"/>
      <c r="M2" s="69"/>
      <c r="N2" s="81">
        <v>0</v>
      </c>
      <c r="O2" s="82">
        <v>61667.33</v>
      </c>
      <c r="P2" s="81">
        <v>61667.33</v>
      </c>
    </row>
    <row r="3" spans="1:16">
      <c r="A3" s="111" t="s">
        <v>118</v>
      </c>
      <c r="B3" s="60" t="s">
        <v>10</v>
      </c>
      <c r="C3" s="55">
        <v>43608</v>
      </c>
      <c r="D3" s="56">
        <f t="shared" si="0"/>
        <v>34752.63</v>
      </c>
      <c r="E3" s="61">
        <v>43498</v>
      </c>
      <c r="F3" s="55"/>
      <c r="G3" s="62"/>
      <c r="H3" s="64"/>
      <c r="I3" s="58"/>
      <c r="J3" s="65"/>
      <c r="K3" s="58"/>
      <c r="L3" s="55"/>
      <c r="M3" s="58"/>
      <c r="N3" s="81">
        <v>0</v>
      </c>
      <c r="O3" s="82">
        <v>34752.63</v>
      </c>
      <c r="P3" s="81">
        <v>34752.63</v>
      </c>
    </row>
    <row r="4" spans="1:16">
      <c r="A4" s="111" t="s">
        <v>119</v>
      </c>
      <c r="B4" s="60" t="s">
        <v>12</v>
      </c>
      <c r="C4" s="55">
        <v>43608</v>
      </c>
      <c r="D4" s="56">
        <f t="shared" si="0"/>
        <v>64423.26</v>
      </c>
      <c r="E4" s="61">
        <v>43498</v>
      </c>
      <c r="F4" s="55"/>
      <c r="G4" s="62"/>
      <c r="H4" s="64"/>
      <c r="I4" s="58"/>
      <c r="J4" s="65"/>
      <c r="K4" s="58"/>
      <c r="L4" s="55"/>
      <c r="M4" s="58"/>
      <c r="N4" s="81">
        <v>0</v>
      </c>
      <c r="O4" s="82">
        <v>64423.26</v>
      </c>
      <c r="P4" s="81">
        <v>64423.26</v>
      </c>
    </row>
    <row r="5" spans="1:16">
      <c r="A5" s="111" t="s">
        <v>120</v>
      </c>
      <c r="B5" s="60" t="s">
        <v>14</v>
      </c>
      <c r="C5" s="55">
        <v>43608</v>
      </c>
      <c r="D5" s="56">
        <f t="shared" si="0"/>
        <v>34962.58</v>
      </c>
      <c r="E5" s="61">
        <v>43498</v>
      </c>
      <c r="F5" s="65"/>
      <c r="G5" s="58"/>
      <c r="H5" s="66"/>
      <c r="I5" s="66"/>
      <c r="J5" s="66"/>
      <c r="K5" s="66"/>
      <c r="L5" s="66"/>
      <c r="M5" s="66"/>
      <c r="N5" s="81">
        <v>0</v>
      </c>
      <c r="O5" s="82">
        <v>34962.58</v>
      </c>
      <c r="P5" s="81">
        <v>34962.58</v>
      </c>
    </row>
    <row r="6" spans="1:16">
      <c r="A6" s="111" t="s">
        <v>121</v>
      </c>
      <c r="B6" s="60" t="s">
        <v>16</v>
      </c>
      <c r="C6" s="67">
        <v>43640</v>
      </c>
      <c r="D6" s="56">
        <f t="shared" si="0"/>
        <v>35385.59</v>
      </c>
      <c r="E6" s="61">
        <v>43494</v>
      </c>
      <c r="F6" s="65"/>
      <c r="G6" s="58"/>
      <c r="H6" s="66"/>
      <c r="I6" s="66"/>
      <c r="J6" s="66"/>
      <c r="K6" s="66"/>
      <c r="L6" s="66"/>
      <c r="M6" s="66"/>
      <c r="N6" s="81">
        <v>0</v>
      </c>
      <c r="O6" s="62">
        <v>35385.59</v>
      </c>
      <c r="P6" s="81">
        <v>35385.59</v>
      </c>
    </row>
    <row r="7" spans="1:16">
      <c r="A7" s="111" t="s">
        <v>122</v>
      </c>
      <c r="B7" s="60" t="s">
        <v>18</v>
      </c>
      <c r="C7" s="67">
        <v>43640</v>
      </c>
      <c r="D7" s="56">
        <f t="shared" si="0"/>
        <v>54502.54</v>
      </c>
      <c r="E7" s="61">
        <v>43508</v>
      </c>
      <c r="F7" s="65"/>
      <c r="G7" s="58"/>
      <c r="H7" s="66"/>
      <c r="I7" s="66"/>
      <c r="J7" s="66"/>
      <c r="K7" s="66"/>
      <c r="L7" s="66"/>
      <c r="M7" s="66"/>
      <c r="N7" s="81">
        <v>0</v>
      </c>
      <c r="O7" s="62">
        <v>54502.54</v>
      </c>
      <c r="P7" s="81">
        <v>54502.54</v>
      </c>
    </row>
    <row r="8" spans="1:16">
      <c r="A8" s="111" t="s">
        <v>123</v>
      </c>
      <c r="B8" s="60" t="s">
        <v>20</v>
      </c>
      <c r="C8" s="65">
        <v>43669</v>
      </c>
      <c r="D8" s="56">
        <f t="shared" si="0"/>
        <v>44008.77</v>
      </c>
      <c r="E8" s="68">
        <v>43474</v>
      </c>
      <c r="F8" s="65"/>
      <c r="G8" s="58"/>
      <c r="H8" s="66"/>
      <c r="I8" s="66"/>
      <c r="J8" s="66"/>
      <c r="K8" s="66"/>
      <c r="L8" s="66"/>
      <c r="M8" s="66"/>
      <c r="N8" s="81">
        <v>0</v>
      </c>
      <c r="O8" s="58">
        <v>44008.77</v>
      </c>
      <c r="P8" s="81">
        <v>44008.77</v>
      </c>
    </row>
    <row r="9" spans="1:16">
      <c r="A9" s="111" t="s">
        <v>124</v>
      </c>
      <c r="B9" s="60" t="s">
        <v>22</v>
      </c>
      <c r="C9" s="65">
        <v>43669</v>
      </c>
      <c r="D9" s="56">
        <f t="shared" si="0"/>
        <v>31157.41</v>
      </c>
      <c r="E9" s="68">
        <v>43499</v>
      </c>
      <c r="F9" s="65"/>
      <c r="G9" s="58"/>
      <c r="H9" s="66"/>
      <c r="I9" s="66"/>
      <c r="J9" s="66"/>
      <c r="K9" s="66"/>
      <c r="L9" s="66"/>
      <c r="M9" s="66"/>
      <c r="N9" s="81">
        <v>0</v>
      </c>
      <c r="O9" s="58">
        <v>31157.41</v>
      </c>
      <c r="P9" s="81">
        <v>31157.41</v>
      </c>
    </row>
    <row r="10" spans="1:16">
      <c r="A10" s="111" t="s">
        <v>125</v>
      </c>
      <c r="B10" s="60" t="s">
        <v>24</v>
      </c>
      <c r="C10" s="65">
        <v>43669</v>
      </c>
      <c r="D10" s="56">
        <f t="shared" si="0"/>
        <v>11539.54</v>
      </c>
      <c r="E10" s="68">
        <v>43374</v>
      </c>
      <c r="F10" s="65"/>
      <c r="G10" s="58"/>
      <c r="H10" s="66"/>
      <c r="I10" s="66"/>
      <c r="J10" s="66"/>
      <c r="K10" s="66"/>
      <c r="L10" s="66"/>
      <c r="M10" s="66"/>
      <c r="N10" s="81">
        <v>0</v>
      </c>
      <c r="O10" s="58">
        <v>11539.54</v>
      </c>
      <c r="P10" s="81">
        <v>11539.54</v>
      </c>
    </row>
    <row r="11" spans="1:16">
      <c r="A11" s="111" t="s">
        <v>126</v>
      </c>
      <c r="B11" s="60" t="s">
        <v>26</v>
      </c>
      <c r="C11" s="64">
        <v>43700</v>
      </c>
      <c r="D11" s="56">
        <f t="shared" si="0"/>
        <v>23741.83</v>
      </c>
      <c r="E11" s="63">
        <v>43508</v>
      </c>
      <c r="F11" s="65"/>
      <c r="G11" s="58"/>
      <c r="H11" s="66"/>
      <c r="I11" s="66"/>
      <c r="J11" s="66"/>
      <c r="K11" s="66"/>
      <c r="L11" s="66"/>
      <c r="M11" s="66"/>
      <c r="N11" s="81">
        <v>0</v>
      </c>
      <c r="O11" s="83">
        <v>23741.83</v>
      </c>
      <c r="P11" s="81">
        <v>23741.83</v>
      </c>
    </row>
    <row r="12" spans="1:16">
      <c r="A12" s="111" t="s">
        <v>127</v>
      </c>
      <c r="B12" s="60" t="s">
        <v>28</v>
      </c>
      <c r="C12" s="64">
        <v>43700</v>
      </c>
      <c r="D12" s="56">
        <f t="shared" si="0"/>
        <v>33943.27</v>
      </c>
      <c r="E12" s="63">
        <v>43498</v>
      </c>
      <c r="F12" s="65"/>
      <c r="G12" s="58"/>
      <c r="H12" s="66"/>
      <c r="I12" s="66"/>
      <c r="J12" s="66"/>
      <c r="K12" s="66"/>
      <c r="L12" s="66"/>
      <c r="M12" s="66"/>
      <c r="N12" s="81">
        <v>0</v>
      </c>
      <c r="O12" s="83">
        <v>33943.27</v>
      </c>
      <c r="P12" s="81">
        <v>33943.27</v>
      </c>
    </row>
    <row r="13" spans="1:16">
      <c r="A13" s="112" t="s">
        <v>128</v>
      </c>
      <c r="B13" s="113" t="s">
        <v>30</v>
      </c>
      <c r="C13" s="71">
        <v>43732</v>
      </c>
      <c r="D13" s="56">
        <f t="shared" si="0"/>
        <v>35630.81</v>
      </c>
      <c r="E13" s="61">
        <v>43511</v>
      </c>
      <c r="F13" s="65"/>
      <c r="G13" s="58"/>
      <c r="H13" s="66"/>
      <c r="I13" s="66"/>
      <c r="J13" s="66"/>
      <c r="K13" s="66"/>
      <c r="L13" s="66"/>
      <c r="M13" s="66"/>
      <c r="N13" s="81">
        <v>0</v>
      </c>
      <c r="O13" s="58">
        <v>35630.81</v>
      </c>
      <c r="P13" s="81">
        <v>35630.81</v>
      </c>
    </row>
    <row r="14" spans="1:16">
      <c r="A14" s="112" t="s">
        <v>129</v>
      </c>
      <c r="B14" s="113" t="s">
        <v>32</v>
      </c>
      <c r="C14" s="71">
        <v>43732</v>
      </c>
      <c r="D14" s="56">
        <f t="shared" si="0"/>
        <v>29619.53</v>
      </c>
      <c r="E14" s="61">
        <v>43498</v>
      </c>
      <c r="F14" s="65"/>
      <c r="G14" s="58"/>
      <c r="H14" s="66"/>
      <c r="I14" s="66"/>
      <c r="J14" s="66"/>
      <c r="K14" s="66"/>
      <c r="L14" s="66"/>
      <c r="M14" s="66"/>
      <c r="N14" s="81">
        <v>0</v>
      </c>
      <c r="O14" s="58">
        <v>29619.53</v>
      </c>
      <c r="P14" s="81">
        <v>29619.53</v>
      </c>
    </row>
    <row r="15" spans="1:16">
      <c r="A15" s="111" t="s">
        <v>130</v>
      </c>
      <c r="B15" s="60" t="s">
        <v>34</v>
      </c>
      <c r="C15" s="64">
        <v>43759</v>
      </c>
      <c r="D15" s="56">
        <f t="shared" si="0"/>
        <v>47298.83</v>
      </c>
      <c r="E15" s="61">
        <v>43675</v>
      </c>
      <c r="F15" s="65"/>
      <c r="G15" s="58"/>
      <c r="H15" s="66"/>
      <c r="I15" s="66"/>
      <c r="J15" s="66"/>
      <c r="K15" s="66"/>
      <c r="L15" s="66"/>
      <c r="M15" s="66"/>
      <c r="N15" s="81">
        <v>0</v>
      </c>
      <c r="O15" s="62">
        <v>47298.83</v>
      </c>
      <c r="P15" s="81">
        <v>47298.83</v>
      </c>
    </row>
    <row r="16" spans="1:16">
      <c r="A16" s="111" t="s">
        <v>131</v>
      </c>
      <c r="B16" s="60" t="s">
        <v>36</v>
      </c>
      <c r="C16" s="64">
        <v>43759</v>
      </c>
      <c r="D16" s="56">
        <f t="shared" si="0"/>
        <v>30283.11</v>
      </c>
      <c r="E16" s="61">
        <v>43675</v>
      </c>
      <c r="F16" s="65"/>
      <c r="G16" s="58"/>
      <c r="H16" s="66"/>
      <c r="I16" s="66"/>
      <c r="J16" s="66"/>
      <c r="K16" s="66"/>
      <c r="L16" s="66"/>
      <c r="M16" s="66"/>
      <c r="N16" s="81">
        <v>0</v>
      </c>
      <c r="O16" s="62">
        <v>30283.11</v>
      </c>
      <c r="P16" s="81">
        <v>30283.11</v>
      </c>
    </row>
    <row r="17" spans="1:16">
      <c r="A17" s="112" t="s">
        <v>132</v>
      </c>
      <c r="B17" s="60" t="s">
        <v>38</v>
      </c>
      <c r="C17" s="64">
        <v>43773</v>
      </c>
      <c r="D17" s="56">
        <f t="shared" si="0"/>
        <v>36398.38</v>
      </c>
      <c r="E17" s="68">
        <v>43499</v>
      </c>
      <c r="F17" s="65"/>
      <c r="G17" s="58"/>
      <c r="H17" s="66"/>
      <c r="I17" s="66"/>
      <c r="J17" s="66"/>
      <c r="K17" s="66"/>
      <c r="L17" s="66"/>
      <c r="M17" s="66"/>
      <c r="N17" s="81">
        <v>0</v>
      </c>
      <c r="O17" s="62">
        <v>36398.38</v>
      </c>
      <c r="P17" s="81">
        <v>36398.38</v>
      </c>
    </row>
    <row r="18" spans="1:16">
      <c r="A18" s="112" t="s">
        <v>133</v>
      </c>
      <c r="B18" s="60" t="s">
        <v>40</v>
      </c>
      <c r="C18" s="67">
        <v>43789</v>
      </c>
      <c r="D18" s="56">
        <f t="shared" si="0"/>
        <v>54492.66</v>
      </c>
      <c r="E18" s="61">
        <v>43655</v>
      </c>
      <c r="F18" s="65"/>
      <c r="G18" s="58"/>
      <c r="H18" s="66"/>
      <c r="I18" s="66"/>
      <c r="J18" s="66"/>
      <c r="K18" s="66"/>
      <c r="L18" s="66"/>
      <c r="M18" s="66"/>
      <c r="N18" s="81">
        <v>0</v>
      </c>
      <c r="O18" s="62">
        <v>54492.66</v>
      </c>
      <c r="P18" s="81">
        <v>54492.66</v>
      </c>
    </row>
    <row r="19" spans="1:16">
      <c r="A19" s="112" t="s">
        <v>134</v>
      </c>
      <c r="B19" s="60" t="s">
        <v>42</v>
      </c>
      <c r="C19" s="67">
        <v>43789</v>
      </c>
      <c r="D19" s="56">
        <f t="shared" si="0"/>
        <v>29108.59</v>
      </c>
      <c r="E19" s="61">
        <v>43511</v>
      </c>
      <c r="F19" s="65"/>
      <c r="G19" s="58"/>
      <c r="H19" s="66"/>
      <c r="I19" s="66"/>
      <c r="J19" s="66"/>
      <c r="K19" s="66"/>
      <c r="L19" s="66"/>
      <c r="M19" s="66"/>
      <c r="N19" s="81">
        <v>0</v>
      </c>
      <c r="O19" s="62">
        <v>29108.59</v>
      </c>
      <c r="P19" s="81">
        <v>29108.59</v>
      </c>
    </row>
    <row r="20" spans="1:16">
      <c r="A20" s="112" t="s">
        <v>135</v>
      </c>
      <c r="B20" s="60" t="s">
        <v>44</v>
      </c>
      <c r="C20" s="67">
        <v>43789</v>
      </c>
      <c r="D20" s="56">
        <f t="shared" si="0"/>
        <v>20491.82</v>
      </c>
      <c r="E20" s="61">
        <v>43627</v>
      </c>
      <c r="F20" s="65"/>
      <c r="G20" s="58"/>
      <c r="H20" s="66"/>
      <c r="I20" s="66"/>
      <c r="J20" s="66"/>
      <c r="K20" s="66"/>
      <c r="L20" s="66"/>
      <c r="M20" s="66"/>
      <c r="N20" s="81">
        <v>0</v>
      </c>
      <c r="O20" s="62">
        <v>20491.82</v>
      </c>
      <c r="P20" s="81">
        <v>20491.82</v>
      </c>
    </row>
    <row r="21" spans="1:16">
      <c r="A21" s="114" t="s">
        <v>136</v>
      </c>
      <c r="B21" s="60" t="s">
        <v>46</v>
      </c>
      <c r="C21" s="67">
        <v>43822</v>
      </c>
      <c r="D21" s="56">
        <f t="shared" si="0"/>
        <v>17849.55</v>
      </c>
      <c r="E21" s="61">
        <v>43466</v>
      </c>
      <c r="F21" s="65"/>
      <c r="G21" s="58"/>
      <c r="H21" s="66"/>
      <c r="I21" s="66"/>
      <c r="J21" s="66"/>
      <c r="K21" s="66"/>
      <c r="L21" s="66"/>
      <c r="M21" s="66"/>
      <c r="N21" s="81">
        <v>0</v>
      </c>
      <c r="O21" s="62">
        <v>17849.55</v>
      </c>
      <c r="P21" s="81">
        <v>17849.55</v>
      </c>
    </row>
    <row r="22" spans="1:16">
      <c r="A22" s="115" t="s">
        <v>137</v>
      </c>
      <c r="B22" s="60" t="s">
        <v>48</v>
      </c>
      <c r="C22" s="67">
        <v>43822</v>
      </c>
      <c r="D22" s="56">
        <f t="shared" si="0"/>
        <v>24535.11</v>
      </c>
      <c r="E22" s="61">
        <v>43683</v>
      </c>
      <c r="F22" s="65"/>
      <c r="G22" s="58"/>
      <c r="H22" s="66"/>
      <c r="I22" s="66"/>
      <c r="J22" s="66"/>
      <c r="K22" s="66"/>
      <c r="L22" s="66"/>
      <c r="M22" s="66"/>
      <c r="N22" s="81">
        <v>0</v>
      </c>
      <c r="O22" s="62">
        <v>24535.11</v>
      </c>
      <c r="P22" s="81">
        <v>24535.11</v>
      </c>
    </row>
    <row r="23" spans="1:16">
      <c r="A23" s="116" t="s">
        <v>138</v>
      </c>
      <c r="B23" s="60" t="s">
        <v>50</v>
      </c>
      <c r="C23" s="64">
        <v>43851</v>
      </c>
      <c r="D23" s="56">
        <f t="shared" si="0"/>
        <v>59284.74</v>
      </c>
      <c r="E23" s="63">
        <v>43627</v>
      </c>
      <c r="F23" s="65"/>
      <c r="G23" s="58"/>
      <c r="H23" s="66"/>
      <c r="I23" s="66"/>
      <c r="J23" s="66"/>
      <c r="K23" s="66"/>
      <c r="L23" s="66"/>
      <c r="M23" s="66"/>
      <c r="N23" s="81">
        <v>0</v>
      </c>
      <c r="O23" s="62">
        <v>59284.74</v>
      </c>
      <c r="P23" s="81">
        <v>59284.74</v>
      </c>
    </row>
    <row r="24" spans="1:16">
      <c r="A24" s="75" t="s">
        <v>139</v>
      </c>
      <c r="B24" s="60" t="s">
        <v>52</v>
      </c>
      <c r="C24" s="67">
        <v>44127</v>
      </c>
      <c r="D24" s="56">
        <f t="shared" si="0"/>
        <v>25959.59</v>
      </c>
      <c r="E24" s="63">
        <v>43612</v>
      </c>
      <c r="F24" s="64">
        <v>43886</v>
      </c>
      <c r="G24" s="62">
        <v>12938.8</v>
      </c>
      <c r="H24" s="64">
        <v>43976</v>
      </c>
      <c r="I24" s="62">
        <v>12928.6</v>
      </c>
      <c r="J24" s="66"/>
      <c r="K24" s="66"/>
      <c r="L24" s="66"/>
      <c r="M24" s="66"/>
      <c r="N24" s="81">
        <v>25867.4</v>
      </c>
      <c r="O24" s="62">
        <v>92.19</v>
      </c>
      <c r="P24" s="81">
        <v>92.19</v>
      </c>
    </row>
    <row r="25" spans="1:16">
      <c r="A25" s="76" t="s">
        <v>140</v>
      </c>
      <c r="B25" s="60" t="s">
        <v>54</v>
      </c>
      <c r="C25" s="67">
        <v>44127</v>
      </c>
      <c r="D25" s="56">
        <f t="shared" si="0"/>
        <v>15791.55</v>
      </c>
      <c r="E25" s="61">
        <v>43374</v>
      </c>
      <c r="F25" s="67">
        <v>43915</v>
      </c>
      <c r="G25" s="62">
        <v>3887.81</v>
      </c>
      <c r="H25" s="67">
        <v>44006</v>
      </c>
      <c r="I25" s="58">
        <v>5027.55</v>
      </c>
      <c r="J25" s="66"/>
      <c r="K25" s="66"/>
      <c r="L25" s="66"/>
      <c r="M25" s="66"/>
      <c r="N25" s="81">
        <v>8915.36</v>
      </c>
      <c r="O25" s="62">
        <v>6876.19</v>
      </c>
      <c r="P25" s="81">
        <v>6876.19</v>
      </c>
    </row>
    <row r="26" spans="1:16">
      <c r="A26" s="76" t="s">
        <v>141</v>
      </c>
      <c r="B26" s="60" t="s">
        <v>56</v>
      </c>
      <c r="C26" s="67">
        <v>44127</v>
      </c>
      <c r="D26" s="56">
        <f t="shared" si="0"/>
        <v>25696.13</v>
      </c>
      <c r="E26" s="61">
        <v>43609</v>
      </c>
      <c r="F26" s="67">
        <v>43915</v>
      </c>
      <c r="G26" s="62">
        <v>15125.79</v>
      </c>
      <c r="H26" s="67">
        <v>44006</v>
      </c>
      <c r="I26" s="58">
        <v>10452.29</v>
      </c>
      <c r="J26" s="66"/>
      <c r="K26" s="66"/>
      <c r="L26" s="66"/>
      <c r="M26" s="66"/>
      <c r="N26" s="81">
        <v>25578.08</v>
      </c>
      <c r="O26" s="62">
        <v>118.05</v>
      </c>
      <c r="P26" s="81">
        <v>118.05</v>
      </c>
    </row>
    <row r="27" spans="1:16">
      <c r="A27" s="76" t="s">
        <v>142</v>
      </c>
      <c r="B27" s="60" t="s">
        <v>58</v>
      </c>
      <c r="C27" s="67">
        <v>44252</v>
      </c>
      <c r="D27" s="56">
        <f t="shared" si="0"/>
        <v>64998.36</v>
      </c>
      <c r="E27" s="61">
        <v>43627</v>
      </c>
      <c r="F27" s="67">
        <v>43915</v>
      </c>
      <c r="G27" s="62">
        <v>11054.96</v>
      </c>
      <c r="H27" s="67">
        <v>44006</v>
      </c>
      <c r="I27" s="58">
        <v>10956.82</v>
      </c>
      <c r="J27" s="64">
        <v>44127</v>
      </c>
      <c r="K27" s="62">
        <v>15023.82</v>
      </c>
      <c r="L27" s="66"/>
      <c r="M27" s="66"/>
      <c r="N27" s="81">
        <v>37035.6</v>
      </c>
      <c r="O27" s="84">
        <v>27962.76</v>
      </c>
      <c r="P27" s="81">
        <v>27962.76</v>
      </c>
    </row>
    <row r="28" spans="1:16">
      <c r="A28" s="76" t="s">
        <v>143</v>
      </c>
      <c r="B28" s="60" t="s">
        <v>60</v>
      </c>
      <c r="C28" s="67">
        <v>44160</v>
      </c>
      <c r="D28" s="56">
        <f t="shared" si="0"/>
        <v>11285.18</v>
      </c>
      <c r="E28" s="61">
        <v>43498</v>
      </c>
      <c r="F28" s="67">
        <v>43915</v>
      </c>
      <c r="G28" s="62">
        <v>3973.37</v>
      </c>
      <c r="H28" s="66"/>
      <c r="I28" s="66"/>
      <c r="J28" s="66"/>
      <c r="K28" s="66"/>
      <c r="L28" s="66"/>
      <c r="M28" s="66"/>
      <c r="N28" s="81">
        <v>3973.37</v>
      </c>
      <c r="O28" s="62">
        <v>7311.81</v>
      </c>
      <c r="P28" s="81">
        <v>7311.81</v>
      </c>
    </row>
    <row r="29" spans="1:16">
      <c r="A29" s="76" t="s">
        <v>144</v>
      </c>
      <c r="B29" s="60" t="s">
        <v>62</v>
      </c>
      <c r="C29" s="67">
        <v>44127</v>
      </c>
      <c r="D29" s="56">
        <f t="shared" si="0"/>
        <v>3262.05</v>
      </c>
      <c r="E29" s="61">
        <v>43530</v>
      </c>
      <c r="F29" s="67">
        <v>43915</v>
      </c>
      <c r="G29" s="62">
        <v>3232.73</v>
      </c>
      <c r="H29" s="66"/>
      <c r="I29" s="66"/>
      <c r="J29" s="66"/>
      <c r="K29" s="66"/>
      <c r="L29" s="66"/>
      <c r="M29" s="66"/>
      <c r="N29" s="81">
        <v>3232.73</v>
      </c>
      <c r="O29" s="62">
        <v>29.32</v>
      </c>
      <c r="P29" s="81">
        <v>29.32</v>
      </c>
    </row>
    <row r="30" spans="1:16">
      <c r="A30" s="76" t="s">
        <v>145</v>
      </c>
      <c r="B30" s="60" t="s">
        <v>64</v>
      </c>
      <c r="C30" s="67">
        <v>44280</v>
      </c>
      <c r="D30" s="56">
        <f t="shared" si="0"/>
        <v>38249.89</v>
      </c>
      <c r="E30" s="63">
        <v>43627</v>
      </c>
      <c r="F30" s="64">
        <v>43944</v>
      </c>
      <c r="G30" s="58">
        <v>11202.92</v>
      </c>
      <c r="H30" s="66"/>
      <c r="I30" s="66"/>
      <c r="J30" s="66"/>
      <c r="K30" s="66"/>
      <c r="L30" s="66"/>
      <c r="M30" s="66"/>
      <c r="N30" s="81">
        <v>11202.92</v>
      </c>
      <c r="O30" s="85">
        <v>27046.97</v>
      </c>
      <c r="P30" s="81">
        <v>27046.97</v>
      </c>
    </row>
    <row r="31" spans="1:16">
      <c r="A31" s="76" t="s">
        <v>146</v>
      </c>
      <c r="B31" s="60" t="s">
        <v>66</v>
      </c>
      <c r="C31" s="67">
        <v>44280</v>
      </c>
      <c r="D31" s="56">
        <f t="shared" si="0"/>
        <v>1186.66</v>
      </c>
      <c r="E31" s="63">
        <v>43508</v>
      </c>
      <c r="F31" s="64">
        <v>43945</v>
      </c>
      <c r="G31" s="58">
        <v>1170.72</v>
      </c>
      <c r="H31" s="66"/>
      <c r="I31" s="66"/>
      <c r="J31" s="66"/>
      <c r="K31" s="66"/>
      <c r="L31" s="66"/>
      <c r="M31" s="66"/>
      <c r="N31" s="81">
        <v>1170.72</v>
      </c>
      <c r="O31" s="85">
        <v>15.94</v>
      </c>
      <c r="P31" s="81">
        <v>15.94</v>
      </c>
    </row>
    <row r="32" spans="1:16">
      <c r="A32" s="76" t="s">
        <v>147</v>
      </c>
      <c r="B32" s="60" t="s">
        <v>68</v>
      </c>
      <c r="C32" s="67">
        <v>44160</v>
      </c>
      <c r="D32" s="56">
        <f t="shared" si="0"/>
        <v>68206.46</v>
      </c>
      <c r="E32" s="63">
        <v>43739</v>
      </c>
      <c r="F32" s="64">
        <v>43945</v>
      </c>
      <c r="G32" s="58">
        <v>13574.58</v>
      </c>
      <c r="H32" s="66"/>
      <c r="I32" s="66"/>
      <c r="J32" s="66"/>
      <c r="K32" s="66"/>
      <c r="L32" s="66"/>
      <c r="M32" s="66"/>
      <c r="N32" s="81">
        <v>13574.58</v>
      </c>
      <c r="O32" s="62">
        <v>54631.88</v>
      </c>
      <c r="P32" s="81">
        <v>54631.88</v>
      </c>
    </row>
    <row r="33" spans="1:16">
      <c r="A33" s="76" t="s">
        <v>148</v>
      </c>
      <c r="B33" s="60" t="s">
        <v>70</v>
      </c>
      <c r="C33" s="67">
        <v>44160</v>
      </c>
      <c r="D33" s="56">
        <f t="shared" si="0"/>
        <v>36843.97</v>
      </c>
      <c r="E33" s="63">
        <v>43675</v>
      </c>
      <c r="F33" s="64">
        <v>43945</v>
      </c>
      <c r="G33" s="58">
        <v>6360</v>
      </c>
      <c r="H33" s="67">
        <v>44099</v>
      </c>
      <c r="I33" s="62">
        <v>11317.14</v>
      </c>
      <c r="J33" s="66"/>
      <c r="K33" s="66"/>
      <c r="L33" s="66"/>
      <c r="M33" s="66"/>
      <c r="N33" s="81">
        <v>17677.14</v>
      </c>
      <c r="O33" s="62">
        <v>19166.83</v>
      </c>
      <c r="P33" s="81">
        <v>19166.83</v>
      </c>
    </row>
    <row r="34" spans="1:16">
      <c r="A34" s="76" t="s">
        <v>149</v>
      </c>
      <c r="B34" s="60" t="s">
        <v>72</v>
      </c>
      <c r="C34" s="67">
        <v>44252</v>
      </c>
      <c r="D34" s="56">
        <f t="shared" si="0"/>
        <v>34063.25</v>
      </c>
      <c r="E34" s="63">
        <v>43668</v>
      </c>
      <c r="F34" s="64">
        <v>43945</v>
      </c>
      <c r="G34" s="58">
        <v>5431.62</v>
      </c>
      <c r="H34" s="64">
        <v>44127</v>
      </c>
      <c r="I34" s="62">
        <v>8451.01</v>
      </c>
      <c r="J34" s="66"/>
      <c r="K34" s="66"/>
      <c r="L34" s="66"/>
      <c r="M34" s="66"/>
      <c r="N34" s="81">
        <v>13882.63</v>
      </c>
      <c r="O34" s="84">
        <v>20180.62</v>
      </c>
      <c r="P34" s="81">
        <v>20180.62</v>
      </c>
    </row>
    <row r="35" spans="1:16">
      <c r="A35" s="76" t="s">
        <v>150</v>
      </c>
      <c r="B35" s="60" t="s">
        <v>74</v>
      </c>
      <c r="C35" s="67">
        <v>44160</v>
      </c>
      <c r="D35" s="56">
        <f t="shared" si="0"/>
        <v>21378.53</v>
      </c>
      <c r="E35" s="63">
        <v>43499</v>
      </c>
      <c r="F35" s="64">
        <v>43976</v>
      </c>
      <c r="G35" s="62">
        <v>5417.27</v>
      </c>
      <c r="H35" s="67">
        <v>44103</v>
      </c>
      <c r="I35" s="58">
        <v>15822.1</v>
      </c>
      <c r="J35" s="66"/>
      <c r="K35" s="66"/>
      <c r="L35" s="66"/>
      <c r="M35" s="66"/>
      <c r="N35" s="81">
        <v>21239.37</v>
      </c>
      <c r="O35" s="62">
        <v>139.16</v>
      </c>
      <c r="P35" s="81">
        <v>139.16</v>
      </c>
    </row>
    <row r="36" spans="1:16">
      <c r="A36" s="76" t="s">
        <v>151</v>
      </c>
      <c r="B36" s="60" t="s">
        <v>76</v>
      </c>
      <c r="C36" s="67">
        <v>44160</v>
      </c>
      <c r="D36" s="56">
        <f t="shared" si="0"/>
        <v>27070.6</v>
      </c>
      <c r="E36" s="61">
        <v>43577</v>
      </c>
      <c r="F36" s="67">
        <v>44006</v>
      </c>
      <c r="G36" s="58">
        <v>6723.56</v>
      </c>
      <c r="H36" s="66"/>
      <c r="I36" s="66"/>
      <c r="J36" s="66"/>
      <c r="K36" s="66"/>
      <c r="L36" s="66"/>
      <c r="M36" s="66"/>
      <c r="N36" s="81">
        <v>6723.56</v>
      </c>
      <c r="O36" s="62">
        <v>20347.04</v>
      </c>
      <c r="P36" s="81">
        <v>20347.04</v>
      </c>
    </row>
    <row r="37" spans="1:16">
      <c r="A37" s="76" t="s">
        <v>152</v>
      </c>
      <c r="B37" s="60" t="s">
        <v>78</v>
      </c>
      <c r="C37" s="67">
        <v>44127</v>
      </c>
      <c r="D37" s="56">
        <f t="shared" si="0"/>
        <v>13261.45</v>
      </c>
      <c r="E37" s="61">
        <v>43675</v>
      </c>
      <c r="F37" s="67">
        <v>44006</v>
      </c>
      <c r="G37" s="58">
        <v>9530.67</v>
      </c>
      <c r="H37" s="66"/>
      <c r="I37" s="66"/>
      <c r="J37" s="66"/>
      <c r="K37" s="66"/>
      <c r="L37" s="66"/>
      <c r="M37" s="66"/>
      <c r="N37" s="81">
        <v>9530.67</v>
      </c>
      <c r="O37" s="62">
        <v>3730.78</v>
      </c>
      <c r="P37" s="81">
        <v>3730.78</v>
      </c>
    </row>
    <row r="38" spans="1:16">
      <c r="A38" s="76" t="s">
        <v>153</v>
      </c>
      <c r="B38" s="60" t="s">
        <v>80</v>
      </c>
      <c r="C38" s="67">
        <v>44160</v>
      </c>
      <c r="D38" s="56">
        <f t="shared" si="0"/>
        <v>6489.24</v>
      </c>
      <c r="E38" s="61">
        <v>43536</v>
      </c>
      <c r="F38" s="67">
        <v>44099</v>
      </c>
      <c r="G38" s="62">
        <v>79.89</v>
      </c>
      <c r="H38" s="64">
        <v>43945</v>
      </c>
      <c r="I38" s="58">
        <v>6408.43</v>
      </c>
      <c r="J38" s="66"/>
      <c r="K38" s="66"/>
      <c r="L38" s="66"/>
      <c r="M38" s="66"/>
      <c r="N38" s="81">
        <v>6488.32</v>
      </c>
      <c r="O38" s="62">
        <v>0.92</v>
      </c>
      <c r="P38" s="81">
        <v>0.92</v>
      </c>
    </row>
    <row r="39" spans="1:16">
      <c r="A39" s="76" t="s">
        <v>154</v>
      </c>
      <c r="B39" s="60" t="s">
        <v>82</v>
      </c>
      <c r="C39" s="67">
        <v>44160</v>
      </c>
      <c r="D39" s="56">
        <f t="shared" si="0"/>
        <v>21571.49</v>
      </c>
      <c r="E39" s="61">
        <v>43609</v>
      </c>
      <c r="F39" s="67">
        <v>44099</v>
      </c>
      <c r="G39" s="62">
        <v>6075.73</v>
      </c>
      <c r="H39" s="64">
        <v>43945</v>
      </c>
      <c r="I39" s="58">
        <v>15434.3</v>
      </c>
      <c r="J39" s="66"/>
      <c r="K39" s="66"/>
      <c r="L39" s="66"/>
      <c r="M39" s="66"/>
      <c r="N39" s="81">
        <v>21510.03</v>
      </c>
      <c r="O39" s="62">
        <v>61.46</v>
      </c>
      <c r="P39" s="81">
        <v>61.46</v>
      </c>
    </row>
    <row r="40" spans="1:16">
      <c r="A40" s="76" t="s">
        <v>155</v>
      </c>
      <c r="B40" s="60" t="s">
        <v>84</v>
      </c>
      <c r="C40" s="67">
        <v>44160</v>
      </c>
      <c r="D40" s="56">
        <f t="shared" si="0"/>
        <v>33840.26</v>
      </c>
      <c r="E40" s="61">
        <v>43620</v>
      </c>
      <c r="F40" s="67">
        <v>44099</v>
      </c>
      <c r="G40" s="62">
        <v>15634.28</v>
      </c>
      <c r="H40" s="66"/>
      <c r="I40" s="66"/>
      <c r="J40" s="66"/>
      <c r="K40" s="66"/>
      <c r="L40" s="66"/>
      <c r="M40" s="66"/>
      <c r="N40" s="81">
        <v>15634.28</v>
      </c>
      <c r="O40" s="62">
        <v>18205.98</v>
      </c>
      <c r="P40" s="81">
        <v>18205.98</v>
      </c>
    </row>
    <row r="41" spans="1:16">
      <c r="A41" s="72" t="s">
        <v>156</v>
      </c>
      <c r="B41" s="60" t="s">
        <v>86</v>
      </c>
      <c r="C41" s="64">
        <v>44099</v>
      </c>
      <c r="D41" s="56">
        <f t="shared" si="0"/>
        <v>23417.21</v>
      </c>
      <c r="E41" s="77">
        <v>43474</v>
      </c>
      <c r="F41" s="67"/>
      <c r="G41" s="62"/>
      <c r="H41" s="66"/>
      <c r="I41" s="66"/>
      <c r="J41" s="66"/>
      <c r="K41" s="66"/>
      <c r="L41" s="66"/>
      <c r="M41" s="66"/>
      <c r="N41" s="81">
        <v>0</v>
      </c>
      <c r="O41" s="62">
        <v>23417.21</v>
      </c>
      <c r="P41" s="81">
        <v>23417.21</v>
      </c>
    </row>
    <row r="42" spans="1:16">
      <c r="A42" s="76" t="s">
        <v>157</v>
      </c>
      <c r="B42" s="60" t="s">
        <v>88</v>
      </c>
      <c r="C42" s="67">
        <v>44252</v>
      </c>
      <c r="D42" s="56">
        <f t="shared" si="0"/>
        <v>31559.23</v>
      </c>
      <c r="E42" s="68">
        <v>43627</v>
      </c>
      <c r="F42" s="64">
        <v>44127</v>
      </c>
      <c r="G42" s="62">
        <v>11177.47</v>
      </c>
      <c r="H42" s="66"/>
      <c r="I42" s="66"/>
      <c r="J42" s="66"/>
      <c r="K42" s="66"/>
      <c r="L42" s="66"/>
      <c r="M42" s="66"/>
      <c r="N42" s="81">
        <v>11177.47</v>
      </c>
      <c r="O42" s="84">
        <v>20381.76</v>
      </c>
      <c r="P42" s="81">
        <v>20381.76</v>
      </c>
    </row>
    <row r="43" spans="1:16">
      <c r="A43" s="59" t="s">
        <v>158</v>
      </c>
      <c r="B43" s="60" t="s">
        <v>90</v>
      </c>
      <c r="C43" s="67">
        <v>44190</v>
      </c>
      <c r="D43" s="56">
        <f t="shared" si="0"/>
        <v>7868.06</v>
      </c>
      <c r="E43" s="61">
        <v>43466</v>
      </c>
      <c r="F43" s="64"/>
      <c r="G43" s="62"/>
      <c r="H43" s="66"/>
      <c r="I43" s="66"/>
      <c r="J43" s="66"/>
      <c r="K43" s="66"/>
      <c r="L43" s="66"/>
      <c r="M43" s="66"/>
      <c r="N43" s="81">
        <v>0</v>
      </c>
      <c r="O43" s="62">
        <v>7868.06</v>
      </c>
      <c r="P43" s="81">
        <v>7868.06</v>
      </c>
    </row>
    <row r="44" spans="1:16">
      <c r="A44" s="59" t="s">
        <v>159</v>
      </c>
      <c r="B44" s="60" t="s">
        <v>92</v>
      </c>
      <c r="C44" s="67">
        <v>44190</v>
      </c>
      <c r="D44" s="56">
        <f t="shared" si="0"/>
        <v>12855.15</v>
      </c>
      <c r="E44" s="61">
        <v>43535</v>
      </c>
      <c r="F44" s="64"/>
      <c r="G44" s="62"/>
      <c r="H44" s="66"/>
      <c r="I44" s="66"/>
      <c r="J44" s="66"/>
      <c r="K44" s="66"/>
      <c r="L44" s="66"/>
      <c r="M44" s="66"/>
      <c r="N44" s="81">
        <v>0</v>
      </c>
      <c r="O44" s="62">
        <v>12855.15</v>
      </c>
      <c r="P44" s="81">
        <v>12855.15</v>
      </c>
    </row>
    <row r="45" spans="1:16">
      <c r="A45" s="59" t="s">
        <v>160</v>
      </c>
      <c r="B45" s="60" t="s">
        <v>94</v>
      </c>
      <c r="C45" s="67">
        <v>44190</v>
      </c>
      <c r="D45" s="56">
        <f t="shared" si="0"/>
        <v>19673.41</v>
      </c>
      <c r="E45" s="61">
        <v>43608</v>
      </c>
      <c r="F45" s="64"/>
      <c r="G45" s="62"/>
      <c r="H45" s="66"/>
      <c r="I45" s="66"/>
      <c r="J45" s="66"/>
      <c r="K45" s="66"/>
      <c r="L45" s="66"/>
      <c r="M45" s="66"/>
      <c r="N45" s="81">
        <v>0</v>
      </c>
      <c r="O45" s="62">
        <v>19673.41</v>
      </c>
      <c r="P45" s="81">
        <v>19673.41</v>
      </c>
    </row>
    <row r="46" spans="1:16">
      <c r="A46" s="74" t="s">
        <v>161</v>
      </c>
      <c r="B46" s="60" t="s">
        <v>96</v>
      </c>
      <c r="C46" s="67">
        <v>44371</v>
      </c>
      <c r="D46" s="56">
        <f t="shared" si="0"/>
        <v>366.96</v>
      </c>
      <c r="E46" s="61">
        <v>43499</v>
      </c>
      <c r="F46" s="64"/>
      <c r="G46" s="62"/>
      <c r="H46" s="66"/>
      <c r="I46" s="66"/>
      <c r="J46" s="66"/>
      <c r="K46" s="66"/>
      <c r="L46" s="66"/>
      <c r="M46" s="66"/>
      <c r="N46" s="81">
        <v>0</v>
      </c>
      <c r="O46" s="58">
        <v>366.96</v>
      </c>
      <c r="P46" s="81">
        <v>366.96</v>
      </c>
    </row>
    <row r="47" spans="1:16">
      <c r="A47" s="74" t="s">
        <v>162</v>
      </c>
      <c r="B47" s="60" t="s">
        <v>98</v>
      </c>
      <c r="C47" s="67">
        <v>44371</v>
      </c>
      <c r="D47" s="56">
        <f t="shared" si="0"/>
        <v>6030.74</v>
      </c>
      <c r="E47" s="61">
        <v>43590</v>
      </c>
      <c r="F47" s="64"/>
      <c r="G47" s="62"/>
      <c r="H47" s="66"/>
      <c r="I47" s="66"/>
      <c r="J47" s="66"/>
      <c r="K47" s="66"/>
      <c r="L47" s="66"/>
      <c r="M47" s="66"/>
      <c r="N47" s="81">
        <v>0</v>
      </c>
      <c r="O47" s="58">
        <v>6030.74</v>
      </c>
      <c r="P47" s="81">
        <v>6030.74</v>
      </c>
    </row>
    <row r="48" spans="1:16">
      <c r="A48" s="59" t="s">
        <v>163</v>
      </c>
      <c r="B48" s="60" t="s">
        <v>100</v>
      </c>
      <c r="C48" s="67">
        <v>44400</v>
      </c>
      <c r="D48" s="56">
        <f t="shared" si="0"/>
        <v>5549.89</v>
      </c>
      <c r="E48" s="61">
        <v>43608</v>
      </c>
      <c r="F48" s="64"/>
      <c r="G48" s="62"/>
      <c r="H48" s="66"/>
      <c r="I48" s="66"/>
      <c r="J48" s="66"/>
      <c r="K48" s="66"/>
      <c r="L48" s="66"/>
      <c r="M48" s="66"/>
      <c r="N48" s="81">
        <v>0</v>
      </c>
      <c r="O48" s="84">
        <v>5549.89</v>
      </c>
      <c r="P48" s="81">
        <v>5549.89</v>
      </c>
    </row>
  </sheetData>
  <conditionalFormatting sqref="A1">
    <cfRule type="duplicateValues" dxfId="1" priority="6"/>
    <cfRule type="duplicateValues" dxfId="1" priority="7"/>
    <cfRule type="duplicateValues" dxfId="1" priority="8"/>
    <cfRule type="duplicateValues" dxfId="1" priority="9"/>
    <cfRule type="duplicateValues" dxfId="1" priority="10"/>
    <cfRule type="duplicateValues" dxfId="1" priority="11"/>
    <cfRule type="duplicateValues" dxfId="1" priority="12"/>
    <cfRule type="duplicateValues" dxfId="1" priority="13"/>
    <cfRule type="duplicateValues" dxfId="1" priority="14"/>
  </conditionalFormatting>
  <conditionalFormatting sqref="B30">
    <cfRule type="duplicateValues" dxfId="0" priority="5"/>
  </conditionalFormatting>
  <conditionalFormatting sqref="B35">
    <cfRule type="duplicateValues" dxfId="0" priority="3"/>
  </conditionalFormatting>
  <conditionalFormatting sqref="B48">
    <cfRule type="duplicateValues" dxfId="0" priority="1"/>
  </conditionalFormatting>
  <conditionalFormatting sqref="B1:B42">
    <cfRule type="duplicateValues" dxfId="1" priority="15"/>
  </conditionalFormatting>
  <conditionalFormatting sqref="B31:B34">
    <cfRule type="duplicateValues" dxfId="0" priority="4"/>
  </conditionalFormatting>
  <conditionalFormatting sqref="B36:B37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abSelected="1" workbookViewId="0">
      <pane ySplit="1" topLeftCell="A40" activePane="bottomLeft" state="frozen"/>
      <selection/>
      <selection pane="bottomLeft" activeCell="J45" sqref="J45"/>
    </sheetView>
  </sheetViews>
  <sheetFormatPr defaultColWidth="8.66666666666667" defaultRowHeight="14"/>
  <cols>
    <col min="1" max="1" width="13.5" style="42" customWidth="1"/>
    <col min="2" max="2" width="18.9166666666667" style="26" customWidth="1"/>
    <col min="3" max="3" width="9.16666666666667" customWidth="1"/>
    <col min="4" max="4" width="9.75" customWidth="1"/>
    <col min="5" max="5" width="8.91666666666667" customWidth="1"/>
    <col min="6" max="6" width="9.75" style="43" customWidth="1"/>
    <col min="7" max="8" width="8.91666666666667" customWidth="1"/>
  </cols>
  <sheetData>
    <row r="1" ht="27" customHeight="1" spans="1:9">
      <c r="A1" s="44" t="s">
        <v>164</v>
      </c>
      <c r="B1" s="45" t="s">
        <v>1</v>
      </c>
      <c r="C1" s="46" t="s">
        <v>113</v>
      </c>
      <c r="D1" s="46" t="s">
        <v>165</v>
      </c>
      <c r="E1" s="20" t="s">
        <v>166</v>
      </c>
      <c r="F1" s="47" t="s">
        <v>167</v>
      </c>
      <c r="G1" s="20" t="s">
        <v>168</v>
      </c>
      <c r="H1" s="20" t="s">
        <v>5</v>
      </c>
      <c r="I1" s="50" t="s">
        <v>6</v>
      </c>
    </row>
    <row r="2" ht="19" customHeight="1" spans="1:9">
      <c r="A2" s="8" t="s">
        <v>7</v>
      </c>
      <c r="B2" s="8" t="s">
        <v>8</v>
      </c>
      <c r="C2" s="15">
        <v>43522</v>
      </c>
      <c r="D2" s="15">
        <v>43608</v>
      </c>
      <c r="E2" s="31">
        <v>61667.33</v>
      </c>
      <c r="F2" s="15" t="str">
        <f>IFERROR(VLOOKUP(A2,Sheet5!$A$1:$E$11,3,0),"")</f>
        <v/>
      </c>
      <c r="G2" s="31">
        <v>0</v>
      </c>
      <c r="H2" s="31">
        <v>61667.33</v>
      </c>
      <c r="I2" s="51"/>
    </row>
    <row r="3" ht="19" customHeight="1" spans="1:9">
      <c r="A3" s="8" t="s">
        <v>9</v>
      </c>
      <c r="B3" s="8" t="s">
        <v>10</v>
      </c>
      <c r="C3" s="15">
        <v>43498</v>
      </c>
      <c r="D3" s="15">
        <v>43608</v>
      </c>
      <c r="E3" s="31">
        <v>34752.63</v>
      </c>
      <c r="F3" s="15" t="str">
        <f>IFERROR(VLOOKUP(A3,Sheet5!$A$1:$E$11,3,0),"")</f>
        <v/>
      </c>
      <c r="G3" s="31">
        <v>0</v>
      </c>
      <c r="H3" s="31">
        <v>34752.63</v>
      </c>
      <c r="I3" s="51"/>
    </row>
    <row r="4" ht="19" customHeight="1" spans="1:9">
      <c r="A4" s="8" t="s">
        <v>11</v>
      </c>
      <c r="B4" s="8" t="s">
        <v>12</v>
      </c>
      <c r="C4" s="15">
        <v>43498</v>
      </c>
      <c r="D4" s="15">
        <v>43608</v>
      </c>
      <c r="E4" s="31">
        <v>64423.26</v>
      </c>
      <c r="F4" s="15">
        <f>IFERROR(VLOOKUP(A4,Sheet5!$A$1:$E$11,3,0),"")</f>
        <v>43820</v>
      </c>
      <c r="G4" s="31">
        <v>21002</v>
      </c>
      <c r="H4" s="31">
        <v>43421.26</v>
      </c>
      <c r="I4" s="51"/>
    </row>
    <row r="5" ht="19" customHeight="1" spans="1:9">
      <c r="A5" s="8" t="s">
        <v>13</v>
      </c>
      <c r="B5" s="8" t="s">
        <v>14</v>
      </c>
      <c r="C5" s="15">
        <v>43498</v>
      </c>
      <c r="D5" s="15">
        <v>43608</v>
      </c>
      <c r="E5" s="31">
        <v>34962.58</v>
      </c>
      <c r="F5" s="15" t="str">
        <f>IFERROR(VLOOKUP(A5,Sheet5!$A$1:$E$11,3,0),"")</f>
        <v/>
      </c>
      <c r="G5" s="31">
        <v>0</v>
      </c>
      <c r="H5" s="31">
        <v>34962.58</v>
      </c>
      <c r="I5" s="51"/>
    </row>
    <row r="6" ht="19" customHeight="1" spans="1:9">
      <c r="A6" s="8" t="s">
        <v>15</v>
      </c>
      <c r="B6" s="8" t="s">
        <v>16</v>
      </c>
      <c r="C6" s="15">
        <v>43494</v>
      </c>
      <c r="D6" s="15">
        <v>43640</v>
      </c>
      <c r="E6" s="31">
        <v>35385.59</v>
      </c>
      <c r="F6" s="15">
        <f>IFERROR(VLOOKUP(A6,Sheet5!$A$1:$E$11,3,0),"")</f>
        <v>43768</v>
      </c>
      <c r="G6" s="31">
        <v>1000</v>
      </c>
      <c r="H6" s="31">
        <v>34385.59</v>
      </c>
      <c r="I6" s="51"/>
    </row>
    <row r="7" ht="19" customHeight="1" spans="1:9">
      <c r="A7" s="8" t="s">
        <v>17</v>
      </c>
      <c r="B7" s="8" t="s">
        <v>18</v>
      </c>
      <c r="C7" s="15">
        <v>43508</v>
      </c>
      <c r="D7" s="15">
        <v>43640</v>
      </c>
      <c r="E7" s="31">
        <v>54502.54</v>
      </c>
      <c r="F7" s="15">
        <f>IFERROR(VLOOKUP(A7,Sheet5!$A$1:$E$11,3,0),"")</f>
        <v>44408</v>
      </c>
      <c r="G7" s="31">
        <v>38700</v>
      </c>
      <c r="H7" s="31">
        <v>15802.54</v>
      </c>
      <c r="I7" s="51"/>
    </row>
    <row r="8" ht="19" customHeight="1" spans="1:9">
      <c r="A8" s="8" t="s">
        <v>21</v>
      </c>
      <c r="B8" s="8" t="s">
        <v>22</v>
      </c>
      <c r="C8" s="13">
        <v>43499</v>
      </c>
      <c r="D8" s="15">
        <v>43669</v>
      </c>
      <c r="E8" s="31">
        <v>31157.41</v>
      </c>
      <c r="F8" s="15" t="str">
        <f>IFERROR(VLOOKUP(A8,Sheet5!$A$1:$E$11,3,0),"")</f>
        <v/>
      </c>
      <c r="G8" s="31">
        <v>0</v>
      </c>
      <c r="H8" s="31">
        <v>31157.41</v>
      </c>
      <c r="I8" s="51"/>
    </row>
    <row r="9" ht="19" customHeight="1" spans="1:9">
      <c r="A9" s="8" t="s">
        <v>23</v>
      </c>
      <c r="B9" s="8" t="s">
        <v>24</v>
      </c>
      <c r="C9" s="13">
        <v>43374</v>
      </c>
      <c r="D9" s="15">
        <v>43669</v>
      </c>
      <c r="E9" s="31">
        <v>11539.54</v>
      </c>
      <c r="F9" s="15">
        <f>IFERROR(VLOOKUP(A9,Sheet5!$A$1:$E$11,3,0),"")</f>
        <v>43738</v>
      </c>
      <c r="G9" s="31">
        <v>1000</v>
      </c>
      <c r="H9" s="31">
        <v>10539.54</v>
      </c>
      <c r="I9" s="51"/>
    </row>
    <row r="10" ht="19" customHeight="1" spans="1:9">
      <c r="A10" s="37" t="s">
        <v>25</v>
      </c>
      <c r="B10" s="8" t="s">
        <v>26</v>
      </c>
      <c r="C10" s="38">
        <v>43508</v>
      </c>
      <c r="D10" s="15">
        <v>43700</v>
      </c>
      <c r="E10" s="31">
        <v>23741.83</v>
      </c>
      <c r="F10" s="15" t="str">
        <f>IFERROR(VLOOKUP(A10,Sheet5!$A$1:$E$11,3,0),"")</f>
        <v/>
      </c>
      <c r="G10" s="31">
        <v>0</v>
      </c>
      <c r="H10" s="31">
        <v>23741.83</v>
      </c>
      <c r="I10" s="51"/>
    </row>
    <row r="11" ht="19" customHeight="1" spans="1:9">
      <c r="A11" s="37" t="s">
        <v>27</v>
      </c>
      <c r="B11" s="8" t="s">
        <v>28</v>
      </c>
      <c r="C11" s="38">
        <v>43498</v>
      </c>
      <c r="D11" s="15">
        <v>43700</v>
      </c>
      <c r="E11" s="31">
        <v>33943.27</v>
      </c>
      <c r="F11" s="15" t="str">
        <f>IFERROR(VLOOKUP(A11,Sheet5!$A$1:$E$11,3,0),"")</f>
        <v/>
      </c>
      <c r="G11" s="31">
        <v>0</v>
      </c>
      <c r="H11" s="31">
        <v>33943.27</v>
      </c>
      <c r="I11" s="51"/>
    </row>
    <row r="12" ht="19" customHeight="1" spans="1:9">
      <c r="A12" s="14" t="s">
        <v>29</v>
      </c>
      <c r="B12" s="117" t="s">
        <v>30</v>
      </c>
      <c r="C12" s="15">
        <v>43511</v>
      </c>
      <c r="D12" s="15">
        <v>43732</v>
      </c>
      <c r="E12" s="31">
        <v>35630.81</v>
      </c>
      <c r="F12" s="15" t="str">
        <f>IFERROR(VLOOKUP(A12,Sheet5!$A$1:$E$11,3,0),"")</f>
        <v/>
      </c>
      <c r="G12" s="31">
        <v>0</v>
      </c>
      <c r="H12" s="31">
        <v>35630.81</v>
      </c>
      <c r="I12" s="51"/>
    </row>
    <row r="13" ht="19" customHeight="1" spans="1:9">
      <c r="A13" s="14" t="s">
        <v>31</v>
      </c>
      <c r="B13" s="117" t="s">
        <v>32</v>
      </c>
      <c r="C13" s="15">
        <v>43498</v>
      </c>
      <c r="D13" s="15">
        <v>43732</v>
      </c>
      <c r="E13" s="31">
        <v>29619.53</v>
      </c>
      <c r="F13" s="15" t="str">
        <f>IFERROR(VLOOKUP(A13,Sheet5!$A$1:$E$11,3,0),"")</f>
        <v/>
      </c>
      <c r="G13" s="31">
        <v>0</v>
      </c>
      <c r="H13" s="31">
        <v>29619.53</v>
      </c>
      <c r="I13" s="51"/>
    </row>
    <row r="14" ht="19" customHeight="1" spans="1:9">
      <c r="A14" s="8" t="s">
        <v>33</v>
      </c>
      <c r="B14" s="8" t="s">
        <v>34</v>
      </c>
      <c r="C14" s="15">
        <v>43675</v>
      </c>
      <c r="D14" s="15">
        <v>43759</v>
      </c>
      <c r="E14" s="31">
        <v>47298.83</v>
      </c>
      <c r="F14" s="15" t="str">
        <f>IFERROR(VLOOKUP(A14,Sheet5!$A$1:$E$11,3,0),"")</f>
        <v/>
      </c>
      <c r="G14" s="31">
        <v>0</v>
      </c>
      <c r="H14" s="31">
        <v>47298.83</v>
      </c>
      <c r="I14" s="51"/>
    </row>
    <row r="15" ht="19" customHeight="1" spans="1:9">
      <c r="A15" s="8" t="s">
        <v>35</v>
      </c>
      <c r="B15" s="8" t="s">
        <v>36</v>
      </c>
      <c r="C15" s="15">
        <v>43675</v>
      </c>
      <c r="D15" s="15">
        <v>43759</v>
      </c>
      <c r="E15" s="31">
        <v>30283.11</v>
      </c>
      <c r="F15" s="15" t="str">
        <f>IFERROR(VLOOKUP(A15,Sheet5!$A$1:$E$11,3,0),"")</f>
        <v/>
      </c>
      <c r="G15" s="31">
        <v>0</v>
      </c>
      <c r="H15" s="31">
        <v>30283.11</v>
      </c>
      <c r="I15" s="51"/>
    </row>
    <row r="16" ht="19" customHeight="1" spans="1:9">
      <c r="A16" s="14" t="s">
        <v>37</v>
      </c>
      <c r="B16" s="8" t="s">
        <v>38</v>
      </c>
      <c r="C16" s="13">
        <v>43499</v>
      </c>
      <c r="D16" s="15">
        <v>43773</v>
      </c>
      <c r="E16" s="31">
        <v>36398.38</v>
      </c>
      <c r="F16" s="15" t="str">
        <f>IFERROR(VLOOKUP(A16,Sheet5!$A$1:$E$11,3,0),"")</f>
        <v/>
      </c>
      <c r="G16" s="31">
        <v>0</v>
      </c>
      <c r="H16" s="31">
        <v>36398.38</v>
      </c>
      <c r="I16" s="51"/>
    </row>
    <row r="17" ht="19" customHeight="1" spans="1:9">
      <c r="A17" s="8" t="s">
        <v>39</v>
      </c>
      <c r="B17" s="8" t="s">
        <v>40</v>
      </c>
      <c r="C17" s="15">
        <v>43655</v>
      </c>
      <c r="D17" s="15">
        <v>43789</v>
      </c>
      <c r="E17" s="31">
        <v>54492.66</v>
      </c>
      <c r="F17" s="15" t="str">
        <f>IFERROR(VLOOKUP(A17,Sheet5!$A$1:$E$11,3,0),"")</f>
        <v/>
      </c>
      <c r="G17" s="31">
        <v>0</v>
      </c>
      <c r="H17" s="31">
        <v>54492.66</v>
      </c>
      <c r="I17" s="51"/>
    </row>
    <row r="18" ht="19" customHeight="1" spans="1:9">
      <c r="A18" s="8" t="s">
        <v>41</v>
      </c>
      <c r="B18" s="8" t="s">
        <v>42</v>
      </c>
      <c r="C18" s="15">
        <v>43511</v>
      </c>
      <c r="D18" s="15">
        <v>43789</v>
      </c>
      <c r="E18" s="31">
        <v>29108.59</v>
      </c>
      <c r="F18" s="15" t="str">
        <f>IFERROR(VLOOKUP(A18,Sheet5!$A$1:$E$11,3,0),"")</f>
        <v/>
      </c>
      <c r="G18" s="31">
        <v>0</v>
      </c>
      <c r="H18" s="31">
        <v>29108.59</v>
      </c>
      <c r="I18" s="51"/>
    </row>
    <row r="19" ht="19" customHeight="1" spans="1:9">
      <c r="A19" s="8" t="s">
        <v>43</v>
      </c>
      <c r="B19" s="8" t="s">
        <v>44</v>
      </c>
      <c r="C19" s="15">
        <v>43627</v>
      </c>
      <c r="D19" s="15">
        <v>43789</v>
      </c>
      <c r="E19" s="31">
        <v>20491.82</v>
      </c>
      <c r="F19" s="15">
        <f>IFERROR(VLOOKUP(A19,Sheet5!$A$1:$E$11,3,0),"")</f>
        <v>43819</v>
      </c>
      <c r="G19" s="31">
        <v>1000</v>
      </c>
      <c r="H19" s="31">
        <v>19491.82</v>
      </c>
      <c r="I19" s="51"/>
    </row>
    <row r="20" ht="19" customHeight="1" spans="1:9">
      <c r="A20" s="8" t="s">
        <v>45</v>
      </c>
      <c r="B20" s="8" t="s">
        <v>46</v>
      </c>
      <c r="C20" s="15">
        <v>43466</v>
      </c>
      <c r="D20" s="15">
        <v>43822</v>
      </c>
      <c r="E20" s="31">
        <v>17849.55</v>
      </c>
      <c r="F20" s="15" t="str">
        <f>IFERROR(VLOOKUP(A20,Sheet5!$A$1:$E$11,3,0),"")</f>
        <v/>
      </c>
      <c r="G20" s="31">
        <v>0</v>
      </c>
      <c r="H20" s="31">
        <v>17849.55</v>
      </c>
      <c r="I20" s="51"/>
    </row>
    <row r="21" ht="19" customHeight="1" spans="1:9">
      <c r="A21" s="8" t="s">
        <v>47</v>
      </c>
      <c r="B21" s="8" t="s">
        <v>48</v>
      </c>
      <c r="C21" s="15">
        <v>43683</v>
      </c>
      <c r="D21" s="15">
        <v>43822</v>
      </c>
      <c r="E21" s="31">
        <v>24535.11</v>
      </c>
      <c r="F21" s="15" t="str">
        <f>IFERROR(VLOOKUP(A21,Sheet5!$A$1:$E$11,3,0),"")</f>
        <v/>
      </c>
      <c r="G21" s="31">
        <v>0</v>
      </c>
      <c r="H21" s="31">
        <v>24535.11</v>
      </c>
      <c r="I21" s="51"/>
    </row>
    <row r="22" ht="19" customHeight="1" spans="1:9">
      <c r="A22" s="37" t="s">
        <v>49</v>
      </c>
      <c r="B22" s="8" t="s">
        <v>50</v>
      </c>
      <c r="C22" s="38">
        <v>43627</v>
      </c>
      <c r="D22" s="15">
        <v>43851</v>
      </c>
      <c r="E22" s="31">
        <v>59284.74</v>
      </c>
      <c r="F22" s="15" t="str">
        <f>IFERROR(VLOOKUP(A22,Sheet5!$A$1:$E$11,3,0),"")</f>
        <v/>
      </c>
      <c r="G22" s="31">
        <v>0</v>
      </c>
      <c r="H22" s="31">
        <v>59284.74</v>
      </c>
      <c r="I22" s="51"/>
    </row>
    <row r="23" ht="19" customHeight="1" spans="1:9">
      <c r="A23" s="37" t="s">
        <v>108</v>
      </c>
      <c r="B23" s="8" t="s">
        <v>109</v>
      </c>
      <c r="C23" s="38">
        <v>43497</v>
      </c>
      <c r="D23" s="15">
        <v>44103</v>
      </c>
      <c r="E23" s="31">
        <v>3334.71</v>
      </c>
      <c r="F23" s="15" t="str">
        <f>IFERROR(VLOOKUP(A23,Sheet5!$A$1:$E$11,3,0),"")</f>
        <v/>
      </c>
      <c r="G23" s="31">
        <v>0</v>
      </c>
      <c r="H23" s="31">
        <v>3334.71</v>
      </c>
      <c r="I23" s="51"/>
    </row>
    <row r="24" ht="19" customHeight="1" spans="1:9">
      <c r="A24" s="37" t="s">
        <v>51</v>
      </c>
      <c r="B24" s="8" t="s">
        <v>52</v>
      </c>
      <c r="C24" s="38">
        <v>43612</v>
      </c>
      <c r="D24" s="15">
        <v>44127</v>
      </c>
      <c r="E24" s="31">
        <v>25959.59</v>
      </c>
      <c r="F24" s="15" t="str">
        <f>IFERROR(VLOOKUP(A24,Sheet5!$A$1:$E$11,3,0),"")</f>
        <v/>
      </c>
      <c r="G24" s="31">
        <v>0</v>
      </c>
      <c r="H24" s="31">
        <v>25959.59</v>
      </c>
      <c r="I24" s="51"/>
    </row>
    <row r="25" ht="19" customHeight="1" spans="1:9">
      <c r="A25" s="8" t="s">
        <v>53</v>
      </c>
      <c r="B25" s="8" t="s">
        <v>54</v>
      </c>
      <c r="C25" s="15">
        <v>43374</v>
      </c>
      <c r="D25" s="15">
        <v>44127</v>
      </c>
      <c r="E25" s="31">
        <v>15791.55</v>
      </c>
      <c r="F25" s="15" t="str">
        <f>IFERROR(VLOOKUP(A25,Sheet5!$A$1:$E$11,3,0),"")</f>
        <v/>
      </c>
      <c r="G25" s="31">
        <v>0</v>
      </c>
      <c r="H25" s="31">
        <v>15791.55</v>
      </c>
      <c r="I25" s="51"/>
    </row>
    <row r="26" ht="19" customHeight="1" spans="1:9">
      <c r="A26" s="8" t="s">
        <v>55</v>
      </c>
      <c r="B26" s="8" t="s">
        <v>56</v>
      </c>
      <c r="C26" s="15">
        <v>43609</v>
      </c>
      <c r="D26" s="15">
        <v>44127</v>
      </c>
      <c r="E26" s="31">
        <v>25696.13</v>
      </c>
      <c r="F26" s="15" t="str">
        <f>IFERROR(VLOOKUP(A26,Sheet5!$A$1:$E$11,3,0),"")</f>
        <v/>
      </c>
      <c r="G26" s="31">
        <v>0</v>
      </c>
      <c r="H26" s="31">
        <v>25696.13</v>
      </c>
      <c r="I26" s="51"/>
    </row>
    <row r="27" ht="19" customHeight="1" spans="1:9">
      <c r="A27" s="8" t="s">
        <v>57</v>
      </c>
      <c r="B27" s="8" t="s">
        <v>58</v>
      </c>
      <c r="C27" s="15">
        <v>43627</v>
      </c>
      <c r="D27" s="15">
        <v>44252</v>
      </c>
      <c r="E27" s="31">
        <v>64998.36</v>
      </c>
      <c r="F27" s="15" t="str">
        <f>IFERROR(VLOOKUP(A27,Sheet5!$A$1:$E$11,3,0),"")</f>
        <v/>
      </c>
      <c r="G27" s="31">
        <v>0</v>
      </c>
      <c r="H27" s="31">
        <v>64998.36</v>
      </c>
      <c r="I27" s="51"/>
    </row>
    <row r="28" ht="19" customHeight="1" spans="1:9">
      <c r="A28" s="8" t="s">
        <v>59</v>
      </c>
      <c r="B28" s="8" t="s">
        <v>60</v>
      </c>
      <c r="C28" s="15">
        <v>43498</v>
      </c>
      <c r="D28" s="15">
        <v>44160</v>
      </c>
      <c r="E28" s="31">
        <v>11285.18</v>
      </c>
      <c r="F28" s="15" t="str">
        <f>IFERROR(VLOOKUP(A28,Sheet5!$A$1:$E$11,3,0),"")</f>
        <v/>
      </c>
      <c r="G28" s="31">
        <v>0</v>
      </c>
      <c r="H28" s="31">
        <v>11285.18</v>
      </c>
      <c r="I28" s="51"/>
    </row>
    <row r="29" ht="19" customHeight="1" spans="1:9">
      <c r="A29" s="8" t="s">
        <v>61</v>
      </c>
      <c r="B29" s="8" t="s">
        <v>62</v>
      </c>
      <c r="C29" s="15">
        <v>43530</v>
      </c>
      <c r="D29" s="15">
        <v>44127</v>
      </c>
      <c r="E29" s="31">
        <v>3262.05</v>
      </c>
      <c r="F29" s="15" t="str">
        <f>IFERROR(VLOOKUP(A29,Sheet5!$A$1:$E$11,3,0),"")</f>
        <v/>
      </c>
      <c r="G29" s="31">
        <v>0</v>
      </c>
      <c r="H29" s="31">
        <v>3262.05</v>
      </c>
      <c r="I29" s="51"/>
    </row>
    <row r="30" ht="19" customHeight="1" spans="1:9">
      <c r="A30" s="37" t="s">
        <v>63</v>
      </c>
      <c r="B30" s="8" t="s">
        <v>64</v>
      </c>
      <c r="C30" s="38">
        <v>43627</v>
      </c>
      <c r="D30" s="15">
        <v>44280</v>
      </c>
      <c r="E30" s="31">
        <v>38249.89</v>
      </c>
      <c r="F30" s="15">
        <f>IFERROR(VLOOKUP(A30,Sheet5!$A$1:$E$11,3,0),"")</f>
        <v>43992</v>
      </c>
      <c r="G30" s="31">
        <v>11202.92</v>
      </c>
      <c r="H30" s="31">
        <v>27046.97</v>
      </c>
      <c r="I30" s="51"/>
    </row>
    <row r="31" ht="19" customHeight="1" spans="1:9">
      <c r="A31" s="37" t="s">
        <v>65</v>
      </c>
      <c r="B31" s="8" t="s">
        <v>66</v>
      </c>
      <c r="C31" s="38">
        <v>43508</v>
      </c>
      <c r="D31" s="15">
        <v>44280</v>
      </c>
      <c r="E31" s="31">
        <v>1186.66</v>
      </c>
      <c r="F31" s="15" t="str">
        <f>IFERROR(VLOOKUP(A31,Sheet5!$A$1:$E$11,3,0),"")</f>
        <v/>
      </c>
      <c r="G31" s="31">
        <v>0</v>
      </c>
      <c r="H31" s="31">
        <v>1186.66</v>
      </c>
      <c r="I31" s="51"/>
    </row>
    <row r="32" ht="19" customHeight="1" spans="1:9">
      <c r="A32" s="37" t="s">
        <v>67</v>
      </c>
      <c r="B32" s="8" t="s">
        <v>68</v>
      </c>
      <c r="C32" s="38">
        <v>43739</v>
      </c>
      <c r="D32" s="15">
        <v>44160</v>
      </c>
      <c r="E32" s="31">
        <v>68206.46</v>
      </c>
      <c r="F32" s="15" t="str">
        <f>IFERROR(VLOOKUP(A32,Sheet5!$A$1:$E$11,3,0),"")</f>
        <v/>
      </c>
      <c r="G32" s="31">
        <v>0</v>
      </c>
      <c r="H32" s="31">
        <v>68206.46</v>
      </c>
      <c r="I32" s="51"/>
    </row>
    <row r="33" ht="19" customHeight="1" spans="1:9">
      <c r="A33" s="37" t="s">
        <v>69</v>
      </c>
      <c r="B33" s="8" t="s">
        <v>70</v>
      </c>
      <c r="C33" s="38">
        <v>43675</v>
      </c>
      <c r="D33" s="15">
        <v>44160</v>
      </c>
      <c r="E33" s="31">
        <v>36843.97</v>
      </c>
      <c r="F33" s="15" t="str">
        <f>IFERROR(VLOOKUP(A33,Sheet5!$A$1:$E$11,3,0),"")</f>
        <v/>
      </c>
      <c r="G33" s="31">
        <v>0</v>
      </c>
      <c r="H33" s="31">
        <v>36843.97</v>
      </c>
      <c r="I33" s="51"/>
    </row>
    <row r="34" ht="19" customHeight="1" spans="1:9">
      <c r="A34" s="37" t="s">
        <v>71</v>
      </c>
      <c r="B34" s="8" t="s">
        <v>72</v>
      </c>
      <c r="C34" s="38">
        <v>43668</v>
      </c>
      <c r="D34" s="15">
        <v>44252</v>
      </c>
      <c r="E34" s="31">
        <v>34063.25</v>
      </c>
      <c r="F34" s="15">
        <f>IFERROR(VLOOKUP(A34,Sheet5!$A$1:$E$11,3,0),"")</f>
        <v>44408</v>
      </c>
      <c r="G34" s="31">
        <v>14631.62</v>
      </c>
      <c r="H34" s="31">
        <v>19431.63</v>
      </c>
      <c r="I34" s="51"/>
    </row>
    <row r="35" ht="19" customHeight="1" spans="1:9">
      <c r="A35" s="37" t="s">
        <v>101</v>
      </c>
      <c r="B35" s="8" t="s">
        <v>102</v>
      </c>
      <c r="C35" s="38">
        <v>43675</v>
      </c>
      <c r="D35" s="15">
        <v>44103</v>
      </c>
      <c r="E35" s="31">
        <v>10490.25</v>
      </c>
      <c r="F35" s="15">
        <f>IFERROR(VLOOKUP(A35,Sheet5!$A$1:$E$11,3,0),"")</f>
        <v>44341</v>
      </c>
      <c r="G35" s="31">
        <v>6439</v>
      </c>
      <c r="H35" s="31">
        <v>4051.25</v>
      </c>
      <c r="I35" s="51"/>
    </row>
    <row r="36" ht="19" customHeight="1" spans="1:9">
      <c r="A36" s="37" t="s">
        <v>73</v>
      </c>
      <c r="B36" s="8" t="s">
        <v>74</v>
      </c>
      <c r="C36" s="38">
        <v>43499</v>
      </c>
      <c r="D36" s="15">
        <v>44160</v>
      </c>
      <c r="E36" s="31">
        <v>21378.53</v>
      </c>
      <c r="F36" s="15" t="str">
        <f>IFERROR(VLOOKUP(A36,Sheet5!$A$1:$E$11,3,0),"")</f>
        <v/>
      </c>
      <c r="G36" s="31">
        <v>0</v>
      </c>
      <c r="H36" s="31">
        <v>21378.53</v>
      </c>
      <c r="I36" s="51"/>
    </row>
    <row r="37" ht="19" customHeight="1" spans="1:9">
      <c r="A37" s="37" t="s">
        <v>106</v>
      </c>
      <c r="B37" s="8" t="s">
        <v>107</v>
      </c>
      <c r="C37" s="38">
        <v>43627</v>
      </c>
      <c r="D37" s="15">
        <v>44103</v>
      </c>
      <c r="E37" s="31">
        <v>7985.78</v>
      </c>
      <c r="F37" s="15" t="str">
        <f>IFERROR(VLOOKUP(A37,Sheet5!$A$1:$E$11,3,0),"")</f>
        <v/>
      </c>
      <c r="G37" s="31">
        <v>0</v>
      </c>
      <c r="H37" s="31">
        <v>7985.78</v>
      </c>
      <c r="I37" s="51"/>
    </row>
    <row r="38" ht="19" customHeight="1" spans="1:9">
      <c r="A38" s="37" t="s">
        <v>104</v>
      </c>
      <c r="B38" s="8" t="s">
        <v>105</v>
      </c>
      <c r="C38" s="38">
        <v>43683</v>
      </c>
      <c r="D38" s="15">
        <v>44103</v>
      </c>
      <c r="E38" s="31">
        <v>11772.17</v>
      </c>
      <c r="F38" s="15" t="str">
        <f>IFERROR(VLOOKUP(A38,Sheet5!$A$1:$E$11,3,0),"")</f>
        <v/>
      </c>
      <c r="G38" s="31">
        <v>0</v>
      </c>
      <c r="H38" s="31">
        <v>11772.17</v>
      </c>
      <c r="I38" s="51"/>
    </row>
    <row r="39" ht="19" customHeight="1" spans="1:9">
      <c r="A39" s="8" t="s">
        <v>75</v>
      </c>
      <c r="B39" s="8" t="s">
        <v>76</v>
      </c>
      <c r="C39" s="15">
        <v>43577</v>
      </c>
      <c r="D39" s="15">
        <v>44160</v>
      </c>
      <c r="E39" s="31">
        <v>27070.6</v>
      </c>
      <c r="F39" s="15" t="str">
        <f>IFERROR(VLOOKUP(A39,Sheet5!$A$1:$E$11,3,0),"")</f>
        <v/>
      </c>
      <c r="G39" s="31">
        <v>0</v>
      </c>
      <c r="H39" s="31">
        <v>27070.6</v>
      </c>
      <c r="I39" s="51"/>
    </row>
    <row r="40" ht="19" customHeight="1" spans="1:9">
      <c r="A40" s="8" t="s">
        <v>77</v>
      </c>
      <c r="B40" s="8" t="s">
        <v>78</v>
      </c>
      <c r="C40" s="15">
        <v>43675</v>
      </c>
      <c r="D40" s="15">
        <v>44127</v>
      </c>
      <c r="E40" s="31">
        <v>13261.45</v>
      </c>
      <c r="F40" s="15" t="str">
        <f>IFERROR(VLOOKUP(A40,Sheet5!$A$1:$E$11,3,0),"")</f>
        <v/>
      </c>
      <c r="G40" s="31">
        <v>0</v>
      </c>
      <c r="H40" s="31">
        <v>13261.45</v>
      </c>
      <c r="I40" s="51"/>
    </row>
    <row r="41" ht="19" customHeight="1" spans="1:9">
      <c r="A41" s="8" t="s">
        <v>79</v>
      </c>
      <c r="B41" s="8" t="s">
        <v>80</v>
      </c>
      <c r="C41" s="15">
        <v>43536</v>
      </c>
      <c r="D41" s="15">
        <v>44160</v>
      </c>
      <c r="E41" s="31">
        <v>6489.24</v>
      </c>
      <c r="F41" s="15" t="str">
        <f>IFERROR(VLOOKUP(A41,Sheet5!$A$1:$E$11,3,0),"")</f>
        <v/>
      </c>
      <c r="G41" s="31">
        <v>0</v>
      </c>
      <c r="H41" s="31">
        <v>6489.24</v>
      </c>
      <c r="I41" s="51"/>
    </row>
    <row r="42" ht="19" customHeight="1" spans="1:9">
      <c r="A42" s="8" t="s">
        <v>81</v>
      </c>
      <c r="B42" s="8" t="s">
        <v>82</v>
      </c>
      <c r="C42" s="15">
        <v>43609</v>
      </c>
      <c r="D42" s="15">
        <v>44160</v>
      </c>
      <c r="E42" s="31">
        <v>21571.49</v>
      </c>
      <c r="F42" s="15" t="str">
        <f>IFERROR(VLOOKUP(A42,Sheet5!$A$1:$E$11,3,0),"")</f>
        <v/>
      </c>
      <c r="G42" s="31">
        <v>0</v>
      </c>
      <c r="H42" s="31">
        <v>21571.49</v>
      </c>
      <c r="I42" s="51"/>
    </row>
    <row r="43" ht="19" customHeight="1" spans="1:9">
      <c r="A43" s="8" t="s">
        <v>83</v>
      </c>
      <c r="B43" s="8" t="s">
        <v>84</v>
      </c>
      <c r="C43" s="15">
        <v>43620</v>
      </c>
      <c r="D43" s="15">
        <v>44160</v>
      </c>
      <c r="E43" s="31">
        <v>33840.26</v>
      </c>
      <c r="F43" s="15" t="str">
        <f>IFERROR(VLOOKUP(A43,Sheet5!$A$1:$E$11,3,0),"")</f>
        <v/>
      </c>
      <c r="G43" s="31">
        <v>0</v>
      </c>
      <c r="H43" s="31">
        <v>33840.26</v>
      </c>
      <c r="I43" s="51"/>
    </row>
    <row r="44" ht="19" customHeight="1" spans="1:9">
      <c r="A44" s="8" t="s">
        <v>85</v>
      </c>
      <c r="B44" s="8" t="s">
        <v>86</v>
      </c>
      <c r="C44" s="40">
        <v>43474</v>
      </c>
      <c r="D44" s="15">
        <v>44099</v>
      </c>
      <c r="E44" s="31">
        <v>23417.21</v>
      </c>
      <c r="F44" s="15" t="str">
        <f>IFERROR(VLOOKUP(A44,Sheet5!$A$1:$E$11,3,0),"")</f>
        <v/>
      </c>
      <c r="G44" s="31">
        <v>0</v>
      </c>
      <c r="H44" s="31">
        <v>23417.21</v>
      </c>
      <c r="I44" s="51"/>
    </row>
    <row r="45" ht="19" customHeight="1" spans="1:9">
      <c r="A45" s="8" t="s">
        <v>87</v>
      </c>
      <c r="B45" s="8" t="s">
        <v>88</v>
      </c>
      <c r="C45" s="13">
        <v>43627</v>
      </c>
      <c r="D45" s="15">
        <v>44252</v>
      </c>
      <c r="E45" s="31">
        <v>31559.23</v>
      </c>
      <c r="F45" s="15" t="str">
        <f>IFERROR(VLOOKUP(A45,Sheet5!$A$1:$E$11,3,0),"")</f>
        <v/>
      </c>
      <c r="G45" s="31">
        <v>0</v>
      </c>
      <c r="H45" s="31">
        <v>31559.23</v>
      </c>
      <c r="I45" s="51"/>
    </row>
    <row r="46" ht="19" customHeight="1" spans="1:9">
      <c r="A46" s="8" t="s">
        <v>89</v>
      </c>
      <c r="B46" s="8" t="s">
        <v>90</v>
      </c>
      <c r="C46" s="15">
        <v>43466</v>
      </c>
      <c r="D46" s="15">
        <v>44190</v>
      </c>
      <c r="E46" s="31">
        <v>7868.06</v>
      </c>
      <c r="F46" s="15" t="str">
        <f>IFERROR(VLOOKUP(A46,Sheet5!$A$1:$E$11,3,0),"")</f>
        <v/>
      </c>
      <c r="G46" s="31">
        <v>0</v>
      </c>
      <c r="H46" s="31">
        <v>7868.06</v>
      </c>
      <c r="I46" s="51"/>
    </row>
    <row r="47" ht="19" customHeight="1" spans="1:9">
      <c r="A47" s="8" t="s">
        <v>91</v>
      </c>
      <c r="B47" s="8" t="s">
        <v>92</v>
      </c>
      <c r="C47" s="15">
        <v>43535</v>
      </c>
      <c r="D47" s="15">
        <v>44190</v>
      </c>
      <c r="E47" s="31">
        <v>12855.15</v>
      </c>
      <c r="F47" s="15">
        <f>IFERROR(VLOOKUP(A47,Sheet5!$A$1:$E$11,3,0),"")</f>
        <v>44275</v>
      </c>
      <c r="G47" s="31">
        <v>3000</v>
      </c>
      <c r="H47" s="31">
        <v>9855.15</v>
      </c>
      <c r="I47" s="51"/>
    </row>
    <row r="48" ht="19" customHeight="1" spans="1:9">
      <c r="A48" s="8" t="s">
        <v>93</v>
      </c>
      <c r="B48" s="8" t="s">
        <v>94</v>
      </c>
      <c r="C48" s="15">
        <v>43608</v>
      </c>
      <c r="D48" s="15">
        <v>44190</v>
      </c>
      <c r="E48" s="31">
        <v>19673.41</v>
      </c>
      <c r="F48" s="15" t="str">
        <f>IFERROR(VLOOKUP(A48,Sheet5!$A$1:$E$11,3,0),"")</f>
        <v/>
      </c>
      <c r="G48" s="31">
        <v>0</v>
      </c>
      <c r="H48" s="31">
        <v>19673.41</v>
      </c>
      <c r="I48" s="51"/>
    </row>
    <row r="49" ht="19" customHeight="1" spans="1:9">
      <c r="A49" s="49" t="s">
        <v>95</v>
      </c>
      <c r="B49" s="32" t="s">
        <v>96</v>
      </c>
      <c r="C49" s="34">
        <v>43499</v>
      </c>
      <c r="D49" s="34">
        <v>44371</v>
      </c>
      <c r="E49" s="35">
        <v>366.96</v>
      </c>
      <c r="F49" s="34" t="str">
        <f>IFERROR(VLOOKUP(A49,Sheet5!$A$1:$E$11,3,0),"")</f>
        <v/>
      </c>
      <c r="G49" s="35">
        <v>0</v>
      </c>
      <c r="H49" s="35">
        <v>366.96</v>
      </c>
      <c r="I49" s="52"/>
    </row>
    <row r="50" ht="19" customHeight="1" spans="1:9">
      <c r="A50" s="37" t="s">
        <v>97</v>
      </c>
      <c r="B50" s="8" t="s">
        <v>98</v>
      </c>
      <c r="C50" s="15">
        <v>43590</v>
      </c>
      <c r="D50" s="15">
        <v>44371</v>
      </c>
      <c r="E50" s="31">
        <v>6030.74</v>
      </c>
      <c r="F50" s="15" t="str">
        <f>IFERROR(VLOOKUP(A50,Sheet5!$A$1:$E$11,3,0),"")</f>
        <v/>
      </c>
      <c r="G50" s="31">
        <v>0</v>
      </c>
      <c r="H50" s="31">
        <v>6030.74</v>
      </c>
      <c r="I50" s="51"/>
    </row>
    <row r="51" ht="19" customHeight="1" spans="1:9">
      <c r="A51" s="41" t="s">
        <v>99</v>
      </c>
      <c r="B51" s="8" t="s">
        <v>100</v>
      </c>
      <c r="C51" s="15">
        <v>43608</v>
      </c>
      <c r="D51" s="15">
        <v>44400</v>
      </c>
      <c r="E51" s="31">
        <v>5549.89</v>
      </c>
      <c r="F51" s="15" t="str">
        <f>IFERROR(VLOOKUP(A51,Sheet5!$A$1:$E$11,3,0),"")</f>
        <v/>
      </c>
      <c r="G51" s="31">
        <v>0</v>
      </c>
      <c r="H51" s="31">
        <v>5549.89</v>
      </c>
      <c r="I51" s="51"/>
    </row>
  </sheetData>
  <autoFilter ref="A1:I51">
    <extLst/>
  </autoFilter>
  <conditionalFormatting sqref="B30">
    <cfRule type="duplicateValues" dxfId="0" priority="6"/>
  </conditionalFormatting>
  <conditionalFormatting sqref="B51">
    <cfRule type="duplicateValues" dxfId="0" priority="1"/>
  </conditionalFormatting>
  <conditionalFormatting sqref="B31:B35">
    <cfRule type="duplicateValues" dxfId="0" priority="5"/>
  </conditionalFormatting>
  <conditionalFormatting sqref="B36:B38">
    <cfRule type="duplicateValues" dxfId="0" priority="4"/>
  </conditionalFormatting>
  <conditionalFormatting sqref="B39:B40">
    <cfRule type="duplicateValues" dxfId="0" priority="3"/>
  </conditionalFormatting>
  <conditionalFormatting sqref="A1:B45">
    <cfRule type="duplicateValues" dxfId="1" priority="2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pane ySplit="1" topLeftCell="A2" activePane="bottomLeft" state="frozen"/>
      <selection/>
      <selection pane="bottomLeft" activeCell="A8" sqref="$A8:$XFD8"/>
    </sheetView>
  </sheetViews>
  <sheetFormatPr defaultColWidth="8.66666666666667" defaultRowHeight="14"/>
  <cols>
    <col min="1" max="1" width="13.5" customWidth="1"/>
    <col min="2" max="2" width="18.9166666666667" style="26" customWidth="1"/>
    <col min="3" max="3" width="9.16666666666667" customWidth="1"/>
    <col min="4" max="4" width="9.75" customWidth="1"/>
    <col min="5" max="5" width="8.91666666666667" customWidth="1"/>
    <col min="6" max="6" width="9.75" customWidth="1"/>
    <col min="7" max="8" width="8.91666666666667" customWidth="1"/>
  </cols>
  <sheetData>
    <row r="1" ht="27" customHeight="1" spans="1:9">
      <c r="A1" s="27" t="s">
        <v>164</v>
      </c>
      <c r="B1" s="28" t="s">
        <v>1</v>
      </c>
      <c r="C1" s="29" t="s">
        <v>113</v>
      </c>
      <c r="D1" s="29" t="s">
        <v>165</v>
      </c>
      <c r="E1" s="30" t="s">
        <v>166</v>
      </c>
      <c r="F1" s="30" t="s">
        <v>167</v>
      </c>
      <c r="G1" s="30" t="s">
        <v>168</v>
      </c>
      <c r="H1" s="30" t="s">
        <v>5</v>
      </c>
      <c r="I1" s="19" t="s">
        <v>6</v>
      </c>
    </row>
    <row r="2" ht="19" customHeight="1" spans="1:8">
      <c r="A2" s="8" t="s">
        <v>7</v>
      </c>
      <c r="B2" s="8" t="s">
        <v>8</v>
      </c>
      <c r="C2" s="15">
        <v>43522</v>
      </c>
      <c r="D2" s="15">
        <v>43608</v>
      </c>
      <c r="E2" s="31">
        <v>61667.33</v>
      </c>
      <c r="F2" s="15" t="s">
        <v>169</v>
      </c>
      <c r="G2" s="31">
        <v>0</v>
      </c>
      <c r="H2" s="31">
        <v>61667.33</v>
      </c>
    </row>
    <row r="3" ht="19" customHeight="1" spans="1:8">
      <c r="A3" s="8" t="s">
        <v>9</v>
      </c>
      <c r="B3" s="8" t="s">
        <v>10</v>
      </c>
      <c r="C3" s="15">
        <v>43498</v>
      </c>
      <c r="D3" s="15">
        <v>43608</v>
      </c>
      <c r="E3" s="31">
        <v>34752.63</v>
      </c>
      <c r="F3" s="15" t="s">
        <v>169</v>
      </c>
      <c r="G3" s="31">
        <v>0</v>
      </c>
      <c r="H3" s="31">
        <v>34752.63</v>
      </c>
    </row>
    <row r="4" ht="19" customHeight="1" spans="1:8">
      <c r="A4" s="8" t="s">
        <v>11</v>
      </c>
      <c r="B4" s="8" t="s">
        <v>12</v>
      </c>
      <c r="C4" s="15">
        <v>43498</v>
      </c>
      <c r="D4" s="15">
        <v>43608</v>
      </c>
      <c r="E4" s="31">
        <v>64423.26</v>
      </c>
      <c r="F4" s="15">
        <v>43820</v>
      </c>
      <c r="G4" s="31">
        <v>21002</v>
      </c>
      <c r="H4" s="31">
        <v>43421.26</v>
      </c>
    </row>
    <row r="5" ht="19" customHeight="1" spans="1:8">
      <c r="A5" s="8" t="s">
        <v>13</v>
      </c>
      <c r="B5" s="8" t="s">
        <v>14</v>
      </c>
      <c r="C5" s="15">
        <v>43498</v>
      </c>
      <c r="D5" s="15">
        <v>43608</v>
      </c>
      <c r="E5" s="31">
        <v>34962.58</v>
      </c>
      <c r="F5" s="15" t="s">
        <v>169</v>
      </c>
      <c r="G5" s="31">
        <v>0</v>
      </c>
      <c r="H5" s="31">
        <v>34962.58</v>
      </c>
    </row>
    <row r="6" ht="19" customHeight="1" spans="1:8">
      <c r="A6" s="8" t="s">
        <v>15</v>
      </c>
      <c r="B6" s="8" t="s">
        <v>16</v>
      </c>
      <c r="C6" s="15">
        <v>43494</v>
      </c>
      <c r="D6" s="15">
        <v>43640</v>
      </c>
      <c r="E6" s="31">
        <v>35385.59</v>
      </c>
      <c r="F6" s="15">
        <v>43768</v>
      </c>
      <c r="G6" s="31">
        <v>1000</v>
      </c>
      <c r="H6" s="31">
        <v>34385.59</v>
      </c>
    </row>
    <row r="7" ht="19" customHeight="1" spans="1:8">
      <c r="A7" s="8" t="s">
        <v>17</v>
      </c>
      <c r="B7" s="8" t="s">
        <v>18</v>
      </c>
      <c r="C7" s="15">
        <v>43508</v>
      </c>
      <c r="D7" s="15">
        <v>43640</v>
      </c>
      <c r="E7" s="31">
        <v>54502.54</v>
      </c>
      <c r="F7" s="15">
        <v>44408</v>
      </c>
      <c r="G7" s="31">
        <v>38700</v>
      </c>
      <c r="H7" s="31">
        <v>15802.54</v>
      </c>
    </row>
    <row r="8" ht="19" customHeight="1" spans="1:8">
      <c r="A8" s="32" t="s">
        <v>19</v>
      </c>
      <c r="B8" s="32" t="s">
        <v>20</v>
      </c>
      <c r="C8" s="33">
        <v>43474</v>
      </c>
      <c r="D8" s="34">
        <v>43669</v>
      </c>
      <c r="E8" s="35">
        <v>44008.77</v>
      </c>
      <c r="F8" s="34">
        <v>43692</v>
      </c>
      <c r="G8" s="35">
        <v>44008.77</v>
      </c>
      <c r="H8" s="35">
        <v>0</v>
      </c>
    </row>
    <row r="9" ht="19" customHeight="1" spans="1:8">
      <c r="A9" s="8" t="s">
        <v>21</v>
      </c>
      <c r="B9" s="8" t="s">
        <v>22</v>
      </c>
      <c r="C9" s="36">
        <v>43499</v>
      </c>
      <c r="D9" s="15">
        <v>43669</v>
      </c>
      <c r="E9" s="31">
        <v>31157.41</v>
      </c>
      <c r="F9" s="15" t="s">
        <v>169</v>
      </c>
      <c r="G9" s="31">
        <v>0</v>
      </c>
      <c r="H9" s="31">
        <v>31157.41</v>
      </c>
    </row>
    <row r="10" ht="19" customHeight="1" spans="1:8">
      <c r="A10" s="8" t="s">
        <v>23</v>
      </c>
      <c r="B10" s="8" t="s">
        <v>24</v>
      </c>
      <c r="C10" s="36">
        <v>43374</v>
      </c>
      <c r="D10" s="15">
        <v>43669</v>
      </c>
      <c r="E10" s="31">
        <v>11539.54</v>
      </c>
      <c r="F10" s="15">
        <v>43738</v>
      </c>
      <c r="G10" s="31">
        <v>1000</v>
      </c>
      <c r="H10" s="31">
        <v>10539.54</v>
      </c>
    </row>
    <row r="11" ht="19" customHeight="1" spans="1:8">
      <c r="A11" s="37" t="s">
        <v>25</v>
      </c>
      <c r="B11" s="8" t="s">
        <v>26</v>
      </c>
      <c r="C11" s="38">
        <v>43508</v>
      </c>
      <c r="D11" s="15">
        <v>43700</v>
      </c>
      <c r="E11" s="31">
        <v>23741.83</v>
      </c>
      <c r="F11" s="15" t="s">
        <v>169</v>
      </c>
      <c r="G11" s="31">
        <v>0</v>
      </c>
      <c r="H11" s="31">
        <v>23741.83</v>
      </c>
    </row>
    <row r="12" ht="19" customHeight="1" spans="1:8">
      <c r="A12" s="37" t="s">
        <v>27</v>
      </c>
      <c r="B12" s="8" t="s">
        <v>28</v>
      </c>
      <c r="C12" s="38">
        <v>43498</v>
      </c>
      <c r="D12" s="15">
        <v>43700</v>
      </c>
      <c r="E12" s="31">
        <v>33943.27</v>
      </c>
      <c r="F12" s="15" t="s">
        <v>169</v>
      </c>
      <c r="G12" s="31">
        <v>0</v>
      </c>
      <c r="H12" s="31">
        <v>33943.27</v>
      </c>
    </row>
    <row r="13" ht="19" customHeight="1" spans="1:8">
      <c r="A13" s="24" t="s">
        <v>29</v>
      </c>
      <c r="B13" s="118" t="s">
        <v>30</v>
      </c>
      <c r="C13" s="15">
        <v>43511</v>
      </c>
      <c r="D13" s="15">
        <v>43732</v>
      </c>
      <c r="E13" s="31">
        <v>35630.81</v>
      </c>
      <c r="F13" s="15" t="s">
        <v>169</v>
      </c>
      <c r="G13" s="31">
        <v>0</v>
      </c>
      <c r="H13" s="31">
        <v>35630.81</v>
      </c>
    </row>
    <row r="14" ht="19" customHeight="1" spans="1:8">
      <c r="A14" s="24" t="s">
        <v>31</v>
      </c>
      <c r="B14" s="118" t="s">
        <v>32</v>
      </c>
      <c r="C14" s="15">
        <v>43498</v>
      </c>
      <c r="D14" s="15">
        <v>43732</v>
      </c>
      <c r="E14" s="31">
        <v>29619.53</v>
      </c>
      <c r="F14" s="15" t="s">
        <v>169</v>
      </c>
      <c r="G14" s="31">
        <v>0</v>
      </c>
      <c r="H14" s="31">
        <v>29619.53</v>
      </c>
    </row>
    <row r="15" ht="19" customHeight="1" spans="1:8">
      <c r="A15" s="8" t="s">
        <v>33</v>
      </c>
      <c r="B15" s="8" t="s">
        <v>34</v>
      </c>
      <c r="C15" s="15">
        <v>43675</v>
      </c>
      <c r="D15" s="15">
        <v>43759</v>
      </c>
      <c r="E15" s="31">
        <v>47298.83</v>
      </c>
      <c r="F15" s="15" t="s">
        <v>169</v>
      </c>
      <c r="G15" s="31">
        <v>0</v>
      </c>
      <c r="H15" s="31">
        <v>47298.83</v>
      </c>
    </row>
    <row r="16" ht="19" customHeight="1" spans="1:8">
      <c r="A16" s="8" t="s">
        <v>35</v>
      </c>
      <c r="B16" s="8" t="s">
        <v>36</v>
      </c>
      <c r="C16" s="15">
        <v>43675</v>
      </c>
      <c r="D16" s="15">
        <v>43759</v>
      </c>
      <c r="E16" s="31">
        <v>30283.11</v>
      </c>
      <c r="F16" s="15" t="s">
        <v>169</v>
      </c>
      <c r="G16" s="31">
        <v>0</v>
      </c>
      <c r="H16" s="31">
        <v>30283.11</v>
      </c>
    </row>
    <row r="17" ht="19" customHeight="1" spans="1:8">
      <c r="A17" s="24" t="s">
        <v>37</v>
      </c>
      <c r="B17" s="8" t="s">
        <v>38</v>
      </c>
      <c r="C17" s="36">
        <v>43499</v>
      </c>
      <c r="D17" s="15">
        <v>43773</v>
      </c>
      <c r="E17" s="31">
        <v>36398.38</v>
      </c>
      <c r="F17" s="15" t="s">
        <v>169</v>
      </c>
      <c r="G17" s="31">
        <v>0</v>
      </c>
      <c r="H17" s="31">
        <v>36398.38</v>
      </c>
    </row>
    <row r="18" ht="19" customHeight="1" spans="1:8">
      <c r="A18" s="8" t="s">
        <v>39</v>
      </c>
      <c r="B18" s="8" t="s">
        <v>40</v>
      </c>
      <c r="C18" s="15">
        <v>43655</v>
      </c>
      <c r="D18" s="15">
        <v>43789</v>
      </c>
      <c r="E18" s="31">
        <v>54492.66</v>
      </c>
      <c r="F18" s="15" t="s">
        <v>169</v>
      </c>
      <c r="G18" s="31">
        <v>0</v>
      </c>
      <c r="H18" s="31">
        <v>54492.66</v>
      </c>
    </row>
    <row r="19" ht="19" customHeight="1" spans="1:8">
      <c r="A19" s="8" t="s">
        <v>41</v>
      </c>
      <c r="B19" s="8" t="s">
        <v>42</v>
      </c>
      <c r="C19" s="15">
        <v>43511</v>
      </c>
      <c r="D19" s="15">
        <v>43789</v>
      </c>
      <c r="E19" s="31">
        <v>29108.59</v>
      </c>
      <c r="F19" s="15" t="s">
        <v>169</v>
      </c>
      <c r="G19" s="31">
        <v>0</v>
      </c>
      <c r="H19" s="31">
        <v>29108.59</v>
      </c>
    </row>
    <row r="20" ht="19" customHeight="1" spans="1:8">
      <c r="A20" s="8" t="s">
        <v>43</v>
      </c>
      <c r="B20" s="8" t="s">
        <v>44</v>
      </c>
      <c r="C20" s="15">
        <v>43627</v>
      </c>
      <c r="D20" s="15">
        <v>43789</v>
      </c>
      <c r="E20" s="31">
        <v>20491.82</v>
      </c>
      <c r="F20" s="15">
        <v>43819</v>
      </c>
      <c r="G20" s="31">
        <v>1000</v>
      </c>
      <c r="H20" s="31">
        <v>19491.82</v>
      </c>
    </row>
    <row r="21" ht="19" customHeight="1" spans="1:8">
      <c r="A21" s="8" t="s">
        <v>45</v>
      </c>
      <c r="B21" s="8" t="s">
        <v>46</v>
      </c>
      <c r="C21" s="15">
        <v>43466</v>
      </c>
      <c r="D21" s="15">
        <v>43822</v>
      </c>
      <c r="E21" s="31">
        <v>17849.55</v>
      </c>
      <c r="F21" s="15" t="s">
        <v>169</v>
      </c>
      <c r="G21" s="31">
        <v>0</v>
      </c>
      <c r="H21" s="31">
        <v>17849.55</v>
      </c>
    </row>
    <row r="22" ht="19" customHeight="1" spans="1:8">
      <c r="A22" s="8" t="s">
        <v>47</v>
      </c>
      <c r="B22" s="8" t="s">
        <v>48</v>
      </c>
      <c r="C22" s="15">
        <v>43683</v>
      </c>
      <c r="D22" s="15">
        <v>43822</v>
      </c>
      <c r="E22" s="31">
        <v>24535.11</v>
      </c>
      <c r="F22" s="15" t="s">
        <v>169</v>
      </c>
      <c r="G22" s="31">
        <v>0</v>
      </c>
      <c r="H22" s="31">
        <v>24535.11</v>
      </c>
    </row>
    <row r="23" ht="19" customHeight="1" spans="1:8">
      <c r="A23" s="37" t="s">
        <v>49</v>
      </c>
      <c r="B23" s="8" t="s">
        <v>50</v>
      </c>
      <c r="C23" s="38">
        <v>43627</v>
      </c>
      <c r="D23" s="15">
        <v>43851</v>
      </c>
      <c r="E23" s="31">
        <v>59284.74</v>
      </c>
      <c r="F23" s="15" t="s">
        <v>169</v>
      </c>
      <c r="G23" s="31">
        <v>0</v>
      </c>
      <c r="H23" s="31">
        <v>59284.74</v>
      </c>
    </row>
    <row r="24" ht="19" customHeight="1" spans="1:8">
      <c r="A24" s="37" t="s">
        <v>108</v>
      </c>
      <c r="B24" s="8" t="s">
        <v>109</v>
      </c>
      <c r="C24" s="38">
        <v>43497</v>
      </c>
      <c r="D24" s="15">
        <v>44103</v>
      </c>
      <c r="E24" s="31">
        <v>3334.71</v>
      </c>
      <c r="F24" s="15" t="s">
        <v>169</v>
      </c>
      <c r="G24" s="31">
        <v>0</v>
      </c>
      <c r="H24" s="31">
        <v>3334.71</v>
      </c>
    </row>
    <row r="25" ht="19" customHeight="1" spans="1:8">
      <c r="A25" s="37" t="s">
        <v>51</v>
      </c>
      <c r="B25" s="8" t="s">
        <v>52</v>
      </c>
      <c r="C25" s="38">
        <v>43612</v>
      </c>
      <c r="D25" s="15">
        <v>44127</v>
      </c>
      <c r="E25" s="31">
        <v>25959.59</v>
      </c>
      <c r="F25" s="15" t="s">
        <v>169</v>
      </c>
      <c r="G25" s="31">
        <v>0</v>
      </c>
      <c r="H25" s="31">
        <v>25959.59</v>
      </c>
    </row>
    <row r="26" ht="19" customHeight="1" spans="1:8">
      <c r="A26" s="8" t="s">
        <v>53</v>
      </c>
      <c r="B26" s="8" t="s">
        <v>54</v>
      </c>
      <c r="C26" s="15">
        <v>43374</v>
      </c>
      <c r="D26" s="15">
        <v>44127</v>
      </c>
      <c r="E26" s="31">
        <v>15791.55</v>
      </c>
      <c r="F26" s="15" t="s">
        <v>169</v>
      </c>
      <c r="G26" s="31">
        <v>0</v>
      </c>
      <c r="H26" s="31">
        <v>15791.55</v>
      </c>
    </row>
    <row r="27" ht="19" customHeight="1" spans="1:8">
      <c r="A27" s="8" t="s">
        <v>55</v>
      </c>
      <c r="B27" s="8" t="s">
        <v>56</v>
      </c>
      <c r="C27" s="15">
        <v>43609</v>
      </c>
      <c r="D27" s="15">
        <v>44127</v>
      </c>
      <c r="E27" s="31">
        <v>25696.13</v>
      </c>
      <c r="F27" s="15" t="s">
        <v>169</v>
      </c>
      <c r="G27" s="31">
        <v>0</v>
      </c>
      <c r="H27" s="31">
        <v>25696.13</v>
      </c>
    </row>
    <row r="28" ht="19" customHeight="1" spans="1:8">
      <c r="A28" s="8" t="s">
        <v>57</v>
      </c>
      <c r="B28" s="8" t="s">
        <v>58</v>
      </c>
      <c r="C28" s="15">
        <v>43627</v>
      </c>
      <c r="D28" s="15">
        <v>44252</v>
      </c>
      <c r="E28" s="31">
        <v>64998.36</v>
      </c>
      <c r="F28" s="15" t="s">
        <v>169</v>
      </c>
      <c r="G28" s="31">
        <v>0</v>
      </c>
      <c r="H28" s="31">
        <v>64998.36</v>
      </c>
    </row>
    <row r="29" ht="19" customHeight="1" spans="1:8">
      <c r="A29" s="8" t="s">
        <v>59</v>
      </c>
      <c r="B29" s="8" t="s">
        <v>60</v>
      </c>
      <c r="C29" s="15">
        <v>43498</v>
      </c>
      <c r="D29" s="15">
        <v>44160</v>
      </c>
      <c r="E29" s="31">
        <v>11285.18</v>
      </c>
      <c r="F29" s="15" t="s">
        <v>169</v>
      </c>
      <c r="G29" s="31">
        <v>0</v>
      </c>
      <c r="H29" s="31">
        <v>11285.18</v>
      </c>
    </row>
    <row r="30" ht="19" customHeight="1" spans="1:8">
      <c r="A30" s="8" t="s">
        <v>61</v>
      </c>
      <c r="B30" s="8" t="s">
        <v>62</v>
      </c>
      <c r="C30" s="15">
        <v>43530</v>
      </c>
      <c r="D30" s="15">
        <v>44127</v>
      </c>
      <c r="E30" s="31">
        <v>3262.05</v>
      </c>
      <c r="F30" s="15" t="s">
        <v>169</v>
      </c>
      <c r="G30" s="31">
        <v>0</v>
      </c>
      <c r="H30" s="31">
        <v>3262.05</v>
      </c>
    </row>
    <row r="31" ht="19" customHeight="1" spans="1:8">
      <c r="A31" s="37" t="s">
        <v>63</v>
      </c>
      <c r="B31" s="8" t="s">
        <v>64</v>
      </c>
      <c r="C31" s="38">
        <v>43627</v>
      </c>
      <c r="D31" s="15">
        <v>44280</v>
      </c>
      <c r="E31" s="31">
        <v>38249.89</v>
      </c>
      <c r="F31" s="15">
        <v>43992</v>
      </c>
      <c r="G31" s="31">
        <v>11202.92</v>
      </c>
      <c r="H31" s="31">
        <v>27046.97</v>
      </c>
    </row>
    <row r="32" ht="19" customHeight="1" spans="1:8">
      <c r="A32" s="37" t="s">
        <v>65</v>
      </c>
      <c r="B32" s="8" t="s">
        <v>66</v>
      </c>
      <c r="C32" s="38">
        <v>43508</v>
      </c>
      <c r="D32" s="15">
        <v>44280</v>
      </c>
      <c r="E32" s="31">
        <v>1186.66</v>
      </c>
      <c r="F32" s="15" t="s">
        <v>169</v>
      </c>
      <c r="G32" s="31">
        <v>0</v>
      </c>
      <c r="H32" s="31">
        <v>1186.66</v>
      </c>
    </row>
    <row r="33" ht="19" customHeight="1" spans="1:8">
      <c r="A33" s="37" t="s">
        <v>67</v>
      </c>
      <c r="B33" s="8" t="s">
        <v>68</v>
      </c>
      <c r="C33" s="38">
        <v>43739</v>
      </c>
      <c r="D33" s="15">
        <v>44160</v>
      </c>
      <c r="E33" s="31">
        <v>68206.46</v>
      </c>
      <c r="F33" s="15" t="s">
        <v>169</v>
      </c>
      <c r="G33" s="31">
        <v>0</v>
      </c>
      <c r="H33" s="31">
        <v>68206.46</v>
      </c>
    </row>
    <row r="34" ht="19" customHeight="1" spans="1:8">
      <c r="A34" s="37" t="s">
        <v>69</v>
      </c>
      <c r="B34" s="8" t="s">
        <v>70</v>
      </c>
      <c r="C34" s="38">
        <v>43675</v>
      </c>
      <c r="D34" s="15">
        <v>44160</v>
      </c>
      <c r="E34" s="31">
        <v>36843.97</v>
      </c>
      <c r="F34" s="15" t="s">
        <v>169</v>
      </c>
      <c r="G34" s="31">
        <v>0</v>
      </c>
      <c r="H34" s="31">
        <v>36843.97</v>
      </c>
    </row>
    <row r="35" ht="19" customHeight="1" spans="1:8">
      <c r="A35" s="37" t="s">
        <v>71</v>
      </c>
      <c r="B35" s="8" t="s">
        <v>72</v>
      </c>
      <c r="C35" s="38">
        <v>43668</v>
      </c>
      <c r="D35" s="15">
        <v>44252</v>
      </c>
      <c r="E35" s="31">
        <v>34063.25</v>
      </c>
      <c r="F35" s="15" t="s">
        <v>170</v>
      </c>
      <c r="G35" s="31">
        <v>14631.62</v>
      </c>
      <c r="H35" s="31">
        <v>19431.63</v>
      </c>
    </row>
    <row r="36" ht="19" customHeight="1" spans="1:8">
      <c r="A36" s="37" t="s">
        <v>101</v>
      </c>
      <c r="B36" s="8" t="s">
        <v>102</v>
      </c>
      <c r="C36" s="38">
        <v>43675</v>
      </c>
      <c r="D36" s="15">
        <v>44103</v>
      </c>
      <c r="E36" s="31">
        <v>10490.25</v>
      </c>
      <c r="F36" s="15" t="s">
        <v>171</v>
      </c>
      <c r="G36" s="31">
        <v>6439</v>
      </c>
      <c r="H36" s="31">
        <v>4051.25</v>
      </c>
    </row>
    <row r="37" ht="19" customHeight="1" spans="1:8">
      <c r="A37" s="37" t="s">
        <v>73</v>
      </c>
      <c r="B37" s="8" t="s">
        <v>74</v>
      </c>
      <c r="C37" s="38">
        <v>43499</v>
      </c>
      <c r="D37" s="15">
        <v>44160</v>
      </c>
      <c r="E37" s="31">
        <v>21378.53</v>
      </c>
      <c r="F37" s="15" t="s">
        <v>169</v>
      </c>
      <c r="G37" s="31">
        <v>0</v>
      </c>
      <c r="H37" s="31">
        <v>21378.53</v>
      </c>
    </row>
    <row r="38" ht="19" customHeight="1" spans="1:8">
      <c r="A38" s="37" t="s">
        <v>106</v>
      </c>
      <c r="B38" s="8" t="s">
        <v>107</v>
      </c>
      <c r="C38" s="38">
        <v>43627</v>
      </c>
      <c r="D38" s="15">
        <v>44103</v>
      </c>
      <c r="E38" s="31">
        <v>7985.78</v>
      </c>
      <c r="F38" s="15" t="s">
        <v>169</v>
      </c>
      <c r="G38" s="31">
        <v>0</v>
      </c>
      <c r="H38" s="31">
        <v>7985.78</v>
      </c>
    </row>
    <row r="39" ht="19" customHeight="1" spans="1:8">
      <c r="A39" s="37" t="s">
        <v>104</v>
      </c>
      <c r="B39" s="8" t="s">
        <v>105</v>
      </c>
      <c r="C39" s="38">
        <v>43683</v>
      </c>
      <c r="D39" s="15">
        <v>44103</v>
      </c>
      <c r="E39" s="31">
        <v>11772.17</v>
      </c>
      <c r="F39" s="15" t="s">
        <v>169</v>
      </c>
      <c r="G39" s="31">
        <v>0</v>
      </c>
      <c r="H39" s="31">
        <v>11772.17</v>
      </c>
    </row>
    <row r="40" ht="19" customHeight="1" spans="1:8">
      <c r="A40" s="8" t="s">
        <v>75</v>
      </c>
      <c r="B40" s="8" t="s">
        <v>76</v>
      </c>
      <c r="C40" s="15">
        <v>43577</v>
      </c>
      <c r="D40" s="15">
        <v>44160</v>
      </c>
      <c r="E40" s="31">
        <v>27070.6</v>
      </c>
      <c r="F40" s="15" t="s">
        <v>169</v>
      </c>
      <c r="G40" s="31">
        <v>0</v>
      </c>
      <c r="H40" s="31">
        <v>27070.6</v>
      </c>
    </row>
    <row r="41" ht="19" customHeight="1" spans="1:8">
      <c r="A41" s="8" t="s">
        <v>77</v>
      </c>
      <c r="B41" s="8" t="s">
        <v>78</v>
      </c>
      <c r="C41" s="15">
        <v>43675</v>
      </c>
      <c r="D41" s="15">
        <v>44127</v>
      </c>
      <c r="E41" s="31">
        <v>13261.45</v>
      </c>
      <c r="F41" s="15" t="s">
        <v>169</v>
      </c>
      <c r="G41" s="31">
        <v>0</v>
      </c>
      <c r="H41" s="31">
        <v>13261.45</v>
      </c>
    </row>
    <row r="42" ht="19" customHeight="1" spans="1:8">
      <c r="A42" s="8" t="s">
        <v>79</v>
      </c>
      <c r="B42" s="8" t="s">
        <v>80</v>
      </c>
      <c r="C42" s="15">
        <v>43536</v>
      </c>
      <c r="D42" s="15">
        <v>44160</v>
      </c>
      <c r="E42" s="31">
        <v>6489.24</v>
      </c>
      <c r="F42" s="15" t="s">
        <v>169</v>
      </c>
      <c r="G42" s="31">
        <v>0</v>
      </c>
      <c r="H42" s="31">
        <v>6489.24</v>
      </c>
    </row>
    <row r="43" ht="19" customHeight="1" spans="1:8">
      <c r="A43" s="8" t="s">
        <v>81</v>
      </c>
      <c r="B43" s="8" t="s">
        <v>82</v>
      </c>
      <c r="C43" s="15">
        <v>43609</v>
      </c>
      <c r="D43" s="15">
        <v>44160</v>
      </c>
      <c r="E43" s="31">
        <v>21571.49</v>
      </c>
      <c r="F43" s="15" t="s">
        <v>169</v>
      </c>
      <c r="G43" s="31">
        <v>0</v>
      </c>
      <c r="H43" s="31">
        <v>21571.49</v>
      </c>
    </row>
    <row r="44" ht="19" customHeight="1" spans="1:8">
      <c r="A44" s="8" t="s">
        <v>83</v>
      </c>
      <c r="B44" s="8" t="s">
        <v>84</v>
      </c>
      <c r="C44" s="15">
        <v>43620</v>
      </c>
      <c r="D44" s="15">
        <v>44160</v>
      </c>
      <c r="E44" s="31">
        <v>33840.26</v>
      </c>
      <c r="F44" s="15" t="s">
        <v>169</v>
      </c>
      <c r="G44" s="31">
        <v>0</v>
      </c>
      <c r="H44" s="31">
        <v>33840.26</v>
      </c>
    </row>
    <row r="45" ht="19" customHeight="1" spans="1:8">
      <c r="A45" s="8" t="s">
        <v>85</v>
      </c>
      <c r="B45" s="8" t="s">
        <v>86</v>
      </c>
      <c r="C45" s="40">
        <v>43474</v>
      </c>
      <c r="D45" s="15">
        <v>44099</v>
      </c>
      <c r="E45" s="31">
        <v>23417.21</v>
      </c>
      <c r="F45" s="15" t="s">
        <v>169</v>
      </c>
      <c r="G45" s="31">
        <v>0</v>
      </c>
      <c r="H45" s="31">
        <v>23417.21</v>
      </c>
    </row>
    <row r="46" ht="19" customHeight="1" spans="1:8">
      <c r="A46" s="8" t="s">
        <v>87</v>
      </c>
      <c r="B46" s="8" t="s">
        <v>88</v>
      </c>
      <c r="C46" s="36">
        <v>43627</v>
      </c>
      <c r="D46" s="15">
        <v>44252</v>
      </c>
      <c r="E46" s="31">
        <v>31559.23</v>
      </c>
      <c r="F46" s="15" t="s">
        <v>169</v>
      </c>
      <c r="G46" s="31">
        <v>0</v>
      </c>
      <c r="H46" s="31">
        <v>31559.23</v>
      </c>
    </row>
    <row r="47" ht="19" customHeight="1" spans="1:8">
      <c r="A47" s="8" t="s">
        <v>89</v>
      </c>
      <c r="B47" s="8" t="s">
        <v>90</v>
      </c>
      <c r="C47" s="15">
        <v>43466</v>
      </c>
      <c r="D47" s="15">
        <v>44190</v>
      </c>
      <c r="E47" s="31">
        <v>7868.06</v>
      </c>
      <c r="F47" s="15" t="s">
        <v>169</v>
      </c>
      <c r="G47" s="31">
        <v>0</v>
      </c>
      <c r="H47" s="31">
        <v>7868.06</v>
      </c>
    </row>
    <row r="48" ht="19" customHeight="1" spans="1:8">
      <c r="A48" s="8" t="s">
        <v>91</v>
      </c>
      <c r="B48" s="8" t="s">
        <v>92</v>
      </c>
      <c r="C48" s="15">
        <v>43535</v>
      </c>
      <c r="D48" s="15">
        <v>44190</v>
      </c>
      <c r="E48" s="31">
        <v>12855.15</v>
      </c>
      <c r="F48" s="15">
        <v>44275</v>
      </c>
      <c r="G48" s="31">
        <v>3000</v>
      </c>
      <c r="H48" s="31">
        <v>9855.15</v>
      </c>
    </row>
    <row r="49" ht="19" customHeight="1" spans="1:8">
      <c r="A49" s="8" t="s">
        <v>93</v>
      </c>
      <c r="B49" s="8" t="s">
        <v>94</v>
      </c>
      <c r="C49" s="15">
        <v>43608</v>
      </c>
      <c r="D49" s="15">
        <v>44190</v>
      </c>
      <c r="E49" s="31">
        <v>19673.41</v>
      </c>
      <c r="F49" s="15" t="s">
        <v>169</v>
      </c>
      <c r="G49" s="31">
        <v>0</v>
      </c>
      <c r="H49" s="31">
        <v>19673.41</v>
      </c>
    </row>
    <row r="50" ht="19" customHeight="1" spans="1:8">
      <c r="A50" s="37" t="s">
        <v>95</v>
      </c>
      <c r="B50" s="8" t="s">
        <v>96</v>
      </c>
      <c r="C50" s="15">
        <v>43499</v>
      </c>
      <c r="D50" s="15">
        <v>44371</v>
      </c>
      <c r="E50" s="31">
        <v>366.96</v>
      </c>
      <c r="F50" s="15" t="s">
        <v>169</v>
      </c>
      <c r="G50" s="31">
        <v>0</v>
      </c>
      <c r="H50" s="31">
        <v>366.96</v>
      </c>
    </row>
    <row r="51" ht="19" customHeight="1" spans="1:8">
      <c r="A51" s="37" t="s">
        <v>97</v>
      </c>
      <c r="B51" s="8" t="s">
        <v>98</v>
      </c>
      <c r="C51" s="15">
        <v>43590</v>
      </c>
      <c r="D51" s="15">
        <v>44371</v>
      </c>
      <c r="E51" s="31">
        <v>6030.74</v>
      </c>
      <c r="F51" s="15" t="s">
        <v>169</v>
      </c>
      <c r="G51" s="31">
        <v>0</v>
      </c>
      <c r="H51" s="31">
        <v>6030.74</v>
      </c>
    </row>
    <row r="52" ht="19" customHeight="1" spans="1:8">
      <c r="A52" s="41" t="s">
        <v>99</v>
      </c>
      <c r="B52" s="8" t="s">
        <v>100</v>
      </c>
      <c r="C52" s="15">
        <v>43608</v>
      </c>
      <c r="D52" s="15">
        <v>44400</v>
      </c>
      <c r="E52" s="31">
        <v>5549.89</v>
      </c>
      <c r="F52" s="15" t="s">
        <v>169</v>
      </c>
      <c r="G52" s="31">
        <v>0</v>
      </c>
      <c r="H52" s="31">
        <v>5549.89</v>
      </c>
    </row>
  </sheetData>
  <autoFilter ref="A1:I52">
    <extLst/>
  </autoFilter>
  <conditionalFormatting sqref="B31">
    <cfRule type="duplicateValues" dxfId="0" priority="6"/>
  </conditionalFormatting>
  <conditionalFormatting sqref="B52">
    <cfRule type="duplicateValues" dxfId="0" priority="1"/>
  </conditionalFormatting>
  <conditionalFormatting sqref="B32:B36">
    <cfRule type="duplicateValues" dxfId="0" priority="5"/>
  </conditionalFormatting>
  <conditionalFormatting sqref="B37:B39">
    <cfRule type="duplicateValues" dxfId="0" priority="4"/>
  </conditionalFormatting>
  <conditionalFormatting sqref="B40:B41">
    <cfRule type="duplicateValues" dxfId="0" priority="3"/>
  </conditionalFormatting>
  <conditionalFormatting sqref="A1:B46">
    <cfRule type="duplicateValues" dxfId="1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H14" sqref="H14"/>
    </sheetView>
  </sheetViews>
  <sheetFormatPr defaultColWidth="8.66666666666667" defaultRowHeight="14" outlineLevelCol="1"/>
  <cols>
    <col min="1" max="1" width="20.5833333333333"/>
    <col min="2" max="2" width="15.25"/>
  </cols>
  <sheetData>
    <row r="3" spans="1:2">
      <c r="A3" t="s">
        <v>1</v>
      </c>
      <c r="B3" t="s">
        <v>172</v>
      </c>
    </row>
    <row r="4" spans="1:2">
      <c r="A4" t="s">
        <v>44</v>
      </c>
      <c r="B4">
        <v>1000</v>
      </c>
    </row>
    <row r="5" spans="1:2">
      <c r="A5" t="s">
        <v>18</v>
      </c>
      <c r="B5">
        <v>38700</v>
      </c>
    </row>
    <row r="6" spans="1:2">
      <c r="A6" t="s">
        <v>92</v>
      </c>
      <c r="B6">
        <v>3000</v>
      </c>
    </row>
    <row r="7" spans="1:2">
      <c r="A7" t="s">
        <v>102</v>
      </c>
      <c r="B7">
        <v>6439</v>
      </c>
    </row>
    <row r="8" spans="1:2">
      <c r="A8" t="s">
        <v>20</v>
      </c>
      <c r="B8">
        <v>44008.77</v>
      </c>
    </row>
    <row r="9" spans="1:2">
      <c r="A9" t="s">
        <v>64</v>
      </c>
      <c r="B9">
        <v>11202.92</v>
      </c>
    </row>
    <row r="10" spans="1:2">
      <c r="A10" t="s">
        <v>24</v>
      </c>
      <c r="B10">
        <v>1000</v>
      </c>
    </row>
    <row r="11" spans="1:2">
      <c r="A11" t="s">
        <v>12</v>
      </c>
      <c r="B11">
        <v>21002</v>
      </c>
    </row>
    <row r="12" spans="1:2">
      <c r="A12" t="s">
        <v>72</v>
      </c>
      <c r="B12">
        <v>14631.62</v>
      </c>
    </row>
    <row r="13" spans="1:2">
      <c r="A13" t="s">
        <v>16</v>
      </c>
      <c r="B13">
        <v>1000</v>
      </c>
    </row>
    <row r="14" spans="1:2">
      <c r="A14" t="s">
        <v>173</v>
      </c>
      <c r="B14">
        <v>141984.31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5"/>
  <sheetViews>
    <sheetView workbookViewId="0">
      <pane ySplit="1" topLeftCell="A2" activePane="bottomLeft" state="frozen"/>
      <selection/>
      <selection pane="bottomLeft" activeCell="F7" sqref="F7"/>
    </sheetView>
  </sheetViews>
  <sheetFormatPr defaultColWidth="9" defaultRowHeight="14"/>
  <cols>
    <col min="1" max="1" width="9.91666666666667" style="16" customWidth="1"/>
    <col min="2" max="2" width="19.5833333333333" style="16" customWidth="1"/>
    <col min="3" max="3" width="12.8333333333333" style="17" customWidth="1"/>
    <col min="4" max="4" width="9.91666666666667" style="18" customWidth="1"/>
    <col min="5" max="5" width="9.91666666666667" style="16" customWidth="1"/>
    <col min="6" max="6" width="30.0833333333333" style="16" customWidth="1"/>
    <col min="7" max="13" width="9" style="19"/>
    <col min="14" max="14" width="10.0833333333333" style="19"/>
    <col min="15" max="16" width="9" style="19"/>
    <col min="17" max="17" width="10.0833333333333" style="19"/>
    <col min="18" max="16384" width="9" style="19"/>
  </cols>
  <sheetData>
    <row r="1" ht="21.5" customHeight="1" spans="1:6">
      <c r="A1" s="3" t="s">
        <v>0</v>
      </c>
      <c r="B1" s="3" t="s">
        <v>1</v>
      </c>
      <c r="C1" s="4" t="s">
        <v>167</v>
      </c>
      <c r="D1" s="3" t="s">
        <v>168</v>
      </c>
      <c r="E1" s="3" t="s">
        <v>174</v>
      </c>
      <c r="F1" s="20" t="s">
        <v>6</v>
      </c>
    </row>
    <row r="2" spans="1:6">
      <c r="A2" s="5" t="s">
        <v>17</v>
      </c>
      <c r="B2" s="5" t="s">
        <v>18</v>
      </c>
      <c r="C2" s="6">
        <v>44408</v>
      </c>
      <c r="D2" s="7">
        <v>2000</v>
      </c>
      <c r="E2" s="5">
        <v>1</v>
      </c>
      <c r="F2" s="5"/>
    </row>
    <row r="3" spans="1:6">
      <c r="A3" s="5" t="s">
        <v>17</v>
      </c>
      <c r="B3" s="5" t="s">
        <v>18</v>
      </c>
      <c r="C3" s="6">
        <v>44292</v>
      </c>
      <c r="D3" s="7">
        <v>3000</v>
      </c>
      <c r="E3" s="5">
        <f>IF(A3=A2,E2+1,1)</f>
        <v>2</v>
      </c>
      <c r="F3" s="5"/>
    </row>
    <row r="4" spans="1:6">
      <c r="A4" s="5" t="s">
        <v>17</v>
      </c>
      <c r="B4" s="5" t="s">
        <v>18</v>
      </c>
      <c r="C4" s="6">
        <v>44259</v>
      </c>
      <c r="D4" s="7">
        <v>1000</v>
      </c>
      <c r="E4" s="5">
        <f t="shared" ref="E4:E35" si="0">IF(A4=A3,E3+1,1)</f>
        <v>3</v>
      </c>
      <c r="F4" s="5"/>
    </row>
    <row r="5" spans="1:6">
      <c r="A5" s="5" t="s">
        <v>17</v>
      </c>
      <c r="B5" s="5" t="s">
        <v>18</v>
      </c>
      <c r="C5" s="6">
        <v>44200</v>
      </c>
      <c r="D5" s="7">
        <v>1000</v>
      </c>
      <c r="E5" s="5">
        <f t="shared" si="0"/>
        <v>4</v>
      </c>
      <c r="F5" s="5"/>
    </row>
    <row r="6" spans="1:6">
      <c r="A6" s="5" t="s">
        <v>17</v>
      </c>
      <c r="B6" s="5" t="s">
        <v>18</v>
      </c>
      <c r="C6" s="6">
        <v>44139</v>
      </c>
      <c r="D6" s="7">
        <v>3000</v>
      </c>
      <c r="E6" s="5">
        <f t="shared" si="0"/>
        <v>5</v>
      </c>
      <c r="F6" s="5"/>
    </row>
    <row r="7" spans="1:6">
      <c r="A7" s="5" t="s">
        <v>17</v>
      </c>
      <c r="B7" s="5" t="s">
        <v>18</v>
      </c>
      <c r="C7" s="6">
        <v>44113</v>
      </c>
      <c r="D7" s="7">
        <v>2000</v>
      </c>
      <c r="E7" s="5">
        <f t="shared" si="0"/>
        <v>6</v>
      </c>
      <c r="F7" s="5"/>
    </row>
    <row r="8" spans="1:6">
      <c r="A8" s="5" t="s">
        <v>17</v>
      </c>
      <c r="B8" s="5" t="s">
        <v>18</v>
      </c>
      <c r="C8" s="6">
        <v>44113</v>
      </c>
      <c r="D8" s="7">
        <v>500</v>
      </c>
      <c r="E8" s="5">
        <f t="shared" si="0"/>
        <v>7</v>
      </c>
      <c r="F8" s="5"/>
    </row>
    <row r="9" spans="1:6">
      <c r="A9" s="5" t="s">
        <v>17</v>
      </c>
      <c r="B9" s="5" t="s">
        <v>18</v>
      </c>
      <c r="C9" s="6">
        <v>44083</v>
      </c>
      <c r="D9" s="7">
        <v>3000</v>
      </c>
      <c r="E9" s="5">
        <f t="shared" si="0"/>
        <v>8</v>
      </c>
      <c r="F9" s="5"/>
    </row>
    <row r="10" spans="1:6">
      <c r="A10" s="5" t="s">
        <v>17</v>
      </c>
      <c r="B10" s="5" t="s">
        <v>18</v>
      </c>
      <c r="C10" s="6">
        <v>44018</v>
      </c>
      <c r="D10" s="7">
        <v>3000</v>
      </c>
      <c r="E10" s="5">
        <f t="shared" si="0"/>
        <v>9</v>
      </c>
      <c r="F10" s="5"/>
    </row>
    <row r="11" spans="1:6">
      <c r="A11" s="5" t="s">
        <v>17</v>
      </c>
      <c r="B11" s="5" t="s">
        <v>18</v>
      </c>
      <c r="C11" s="6">
        <v>43986</v>
      </c>
      <c r="D11" s="7">
        <v>3000</v>
      </c>
      <c r="E11" s="5">
        <f t="shared" si="0"/>
        <v>10</v>
      </c>
      <c r="F11" s="5"/>
    </row>
    <row r="12" spans="1:6">
      <c r="A12" s="5" t="s">
        <v>17</v>
      </c>
      <c r="B12" s="5" t="s">
        <v>18</v>
      </c>
      <c r="C12" s="6">
        <v>43958</v>
      </c>
      <c r="D12" s="7">
        <v>1500</v>
      </c>
      <c r="E12" s="5">
        <f t="shared" si="0"/>
        <v>11</v>
      </c>
      <c r="F12" s="5"/>
    </row>
    <row r="13" spans="1:6">
      <c r="A13" s="5" t="s">
        <v>17</v>
      </c>
      <c r="B13" s="5" t="s">
        <v>18</v>
      </c>
      <c r="C13" s="6">
        <v>43838</v>
      </c>
      <c r="D13" s="7">
        <v>3000</v>
      </c>
      <c r="E13" s="5">
        <f t="shared" si="0"/>
        <v>12</v>
      </c>
      <c r="F13" s="5"/>
    </row>
    <row r="14" spans="1:6">
      <c r="A14" s="5" t="s">
        <v>17</v>
      </c>
      <c r="B14" s="5" t="s">
        <v>18</v>
      </c>
      <c r="C14" s="6">
        <v>43801</v>
      </c>
      <c r="D14" s="7">
        <v>1500</v>
      </c>
      <c r="E14" s="5">
        <f t="shared" si="0"/>
        <v>13</v>
      </c>
      <c r="F14" s="5"/>
    </row>
    <row r="15" spans="1:6">
      <c r="A15" s="5" t="s">
        <v>17</v>
      </c>
      <c r="B15" s="5" t="s">
        <v>18</v>
      </c>
      <c r="C15" s="6">
        <v>43801</v>
      </c>
      <c r="D15" s="7">
        <v>1500</v>
      </c>
      <c r="E15" s="5">
        <f t="shared" si="0"/>
        <v>14</v>
      </c>
      <c r="F15" s="5"/>
    </row>
    <row r="16" spans="1:6">
      <c r="A16" s="5" t="s">
        <v>17</v>
      </c>
      <c r="B16" s="5" t="s">
        <v>18</v>
      </c>
      <c r="C16" s="6">
        <v>43773</v>
      </c>
      <c r="D16" s="7">
        <v>3000</v>
      </c>
      <c r="E16" s="5">
        <f t="shared" si="0"/>
        <v>15</v>
      </c>
      <c r="F16" s="5"/>
    </row>
    <row r="17" spans="1:6">
      <c r="A17" s="5" t="s">
        <v>17</v>
      </c>
      <c r="B17" s="5" t="s">
        <v>18</v>
      </c>
      <c r="C17" s="6">
        <v>43770</v>
      </c>
      <c r="D17" s="7">
        <v>1000</v>
      </c>
      <c r="E17" s="5">
        <f t="shared" si="0"/>
        <v>16</v>
      </c>
      <c r="F17" s="5"/>
    </row>
    <row r="18" spans="1:6">
      <c r="A18" s="5" t="s">
        <v>17</v>
      </c>
      <c r="B18" s="5" t="s">
        <v>18</v>
      </c>
      <c r="C18" s="6">
        <v>43768</v>
      </c>
      <c r="D18" s="7">
        <v>500</v>
      </c>
      <c r="E18" s="5">
        <f t="shared" si="0"/>
        <v>17</v>
      </c>
      <c r="F18" s="5"/>
    </row>
    <row r="19" spans="1:6">
      <c r="A19" s="5" t="s">
        <v>17</v>
      </c>
      <c r="B19" s="5" t="s">
        <v>18</v>
      </c>
      <c r="C19" s="6">
        <v>43767</v>
      </c>
      <c r="D19" s="7">
        <v>1000</v>
      </c>
      <c r="E19" s="5">
        <f t="shared" si="0"/>
        <v>18</v>
      </c>
      <c r="F19" s="5"/>
    </row>
    <row r="20" spans="1:6">
      <c r="A20" s="5" t="s">
        <v>17</v>
      </c>
      <c r="B20" s="5" t="s">
        <v>18</v>
      </c>
      <c r="C20" s="6">
        <v>43763</v>
      </c>
      <c r="D20" s="7">
        <v>500</v>
      </c>
      <c r="E20" s="5">
        <f t="shared" si="0"/>
        <v>19</v>
      </c>
      <c r="F20" s="5"/>
    </row>
    <row r="21" spans="1:6">
      <c r="A21" s="5" t="s">
        <v>17</v>
      </c>
      <c r="B21" s="5" t="s">
        <v>18</v>
      </c>
      <c r="C21" s="6">
        <v>43728</v>
      </c>
      <c r="D21" s="7">
        <v>500</v>
      </c>
      <c r="E21" s="5">
        <f t="shared" si="0"/>
        <v>20</v>
      </c>
      <c r="F21" s="5"/>
    </row>
    <row r="22" spans="1:6">
      <c r="A22" s="5" t="s">
        <v>17</v>
      </c>
      <c r="B22" s="5" t="s">
        <v>18</v>
      </c>
      <c r="C22" s="6">
        <v>43713</v>
      </c>
      <c r="D22" s="7">
        <v>2000</v>
      </c>
      <c r="E22" s="5">
        <f t="shared" si="0"/>
        <v>21</v>
      </c>
      <c r="F22" s="5"/>
    </row>
    <row r="23" spans="1:6">
      <c r="A23" s="5" t="s">
        <v>17</v>
      </c>
      <c r="B23" s="5" t="s">
        <v>18</v>
      </c>
      <c r="C23" s="6">
        <v>43709</v>
      </c>
      <c r="D23" s="7">
        <v>1000</v>
      </c>
      <c r="E23" s="5">
        <f t="shared" si="0"/>
        <v>22</v>
      </c>
      <c r="F23" s="5"/>
    </row>
    <row r="24" spans="1:6">
      <c r="A24" s="5" t="s">
        <v>17</v>
      </c>
      <c r="B24" s="5" t="s">
        <v>18</v>
      </c>
      <c r="C24" s="6">
        <v>43691</v>
      </c>
      <c r="D24" s="7">
        <v>200</v>
      </c>
      <c r="E24" s="5">
        <f t="shared" si="0"/>
        <v>23</v>
      </c>
      <c r="F24" s="5"/>
    </row>
    <row r="25" spans="1:6">
      <c r="A25" s="8" t="s">
        <v>91</v>
      </c>
      <c r="B25" s="8" t="s">
        <v>92</v>
      </c>
      <c r="C25" s="9">
        <v>44275</v>
      </c>
      <c r="D25" s="10">
        <v>2000</v>
      </c>
      <c r="E25" s="5">
        <f t="shared" si="0"/>
        <v>1</v>
      </c>
      <c r="F25" s="5"/>
    </row>
    <row r="26" spans="1:6">
      <c r="A26" s="8" t="s">
        <v>91</v>
      </c>
      <c r="B26" s="8" t="s">
        <v>92</v>
      </c>
      <c r="C26" s="9">
        <v>44190</v>
      </c>
      <c r="D26" s="10">
        <v>1000</v>
      </c>
      <c r="E26" s="5">
        <f t="shared" si="0"/>
        <v>2</v>
      </c>
      <c r="F26" s="5"/>
    </row>
    <row r="27" spans="1:6">
      <c r="A27" s="5" t="s">
        <v>23</v>
      </c>
      <c r="B27" s="5" t="s">
        <v>24</v>
      </c>
      <c r="C27" s="6">
        <v>43738</v>
      </c>
      <c r="D27" s="7">
        <v>1000</v>
      </c>
      <c r="E27" s="5">
        <f t="shared" si="0"/>
        <v>1</v>
      </c>
      <c r="F27" s="5"/>
    </row>
    <row r="28" spans="1:6">
      <c r="A28" s="5" t="s">
        <v>11</v>
      </c>
      <c r="B28" s="5" t="s">
        <v>12</v>
      </c>
      <c r="C28" s="6">
        <v>43820</v>
      </c>
      <c r="D28" s="7">
        <v>4000</v>
      </c>
      <c r="E28" s="5">
        <f t="shared" si="0"/>
        <v>1</v>
      </c>
      <c r="F28" s="5"/>
    </row>
    <row r="29" spans="1:6">
      <c r="A29" s="5" t="s">
        <v>11</v>
      </c>
      <c r="B29" s="5" t="s">
        <v>12</v>
      </c>
      <c r="C29" s="6">
        <v>43795</v>
      </c>
      <c r="D29" s="7">
        <v>4000</v>
      </c>
      <c r="E29" s="5">
        <f t="shared" si="0"/>
        <v>2</v>
      </c>
      <c r="F29" s="5"/>
    </row>
    <row r="30" spans="1:6">
      <c r="A30" s="5" t="s">
        <v>11</v>
      </c>
      <c r="B30" s="5" t="s">
        <v>12</v>
      </c>
      <c r="C30" s="6">
        <v>43775</v>
      </c>
      <c r="D30" s="7">
        <v>3002</v>
      </c>
      <c r="E30" s="5">
        <f t="shared" si="0"/>
        <v>3</v>
      </c>
      <c r="F30" s="5"/>
    </row>
    <row r="31" spans="1:6">
      <c r="A31" s="5" t="s">
        <v>11</v>
      </c>
      <c r="B31" s="5" t="s">
        <v>12</v>
      </c>
      <c r="C31" s="6">
        <v>43767</v>
      </c>
      <c r="D31" s="7">
        <v>4000</v>
      </c>
      <c r="E31" s="5">
        <f t="shared" si="0"/>
        <v>4</v>
      </c>
      <c r="F31" s="5"/>
    </row>
    <row r="32" spans="1:6">
      <c r="A32" s="5" t="s">
        <v>11</v>
      </c>
      <c r="B32" s="5" t="s">
        <v>12</v>
      </c>
      <c r="C32" s="6">
        <v>43738</v>
      </c>
      <c r="D32" s="7">
        <v>3700</v>
      </c>
      <c r="E32" s="5">
        <f t="shared" si="0"/>
        <v>5</v>
      </c>
      <c r="F32" s="5"/>
    </row>
    <row r="33" spans="1:6">
      <c r="A33" s="5" t="s">
        <v>11</v>
      </c>
      <c r="B33" s="5" t="s">
        <v>12</v>
      </c>
      <c r="C33" s="6">
        <v>43711</v>
      </c>
      <c r="D33" s="7">
        <v>2300</v>
      </c>
      <c r="E33" s="5">
        <f t="shared" si="0"/>
        <v>6</v>
      </c>
      <c r="F33" s="5"/>
    </row>
    <row r="34" spans="1:6">
      <c r="A34" s="11" t="s">
        <v>101</v>
      </c>
      <c r="B34" s="119" t="s">
        <v>102</v>
      </c>
      <c r="C34" s="13">
        <v>44341</v>
      </c>
      <c r="D34" s="14">
        <v>200</v>
      </c>
      <c r="E34" s="5">
        <f t="shared" si="0"/>
        <v>1</v>
      </c>
      <c r="F34" s="5"/>
    </row>
    <row r="35" spans="1:6">
      <c r="A35" s="11" t="s">
        <v>101</v>
      </c>
      <c r="B35" s="119" t="s">
        <v>102</v>
      </c>
      <c r="C35" s="13">
        <v>44233</v>
      </c>
      <c r="D35" s="14">
        <v>300</v>
      </c>
      <c r="E35" s="5">
        <f t="shared" si="0"/>
        <v>2</v>
      </c>
      <c r="F35" s="5"/>
    </row>
    <row r="36" spans="1:6">
      <c r="A36" s="11" t="s">
        <v>101</v>
      </c>
      <c r="B36" s="119" t="s">
        <v>102</v>
      </c>
      <c r="C36" s="13">
        <v>44227</v>
      </c>
      <c r="D36" s="14">
        <v>500</v>
      </c>
      <c r="E36" s="5">
        <f t="shared" ref="E36:E67" si="1">IF(A36=A35,E35+1,1)</f>
        <v>3</v>
      </c>
      <c r="F36" s="5"/>
    </row>
    <row r="37" spans="1:6">
      <c r="A37" s="11" t="s">
        <v>101</v>
      </c>
      <c r="B37" s="119" t="s">
        <v>102</v>
      </c>
      <c r="C37" s="13">
        <v>44220</v>
      </c>
      <c r="D37" s="14">
        <v>300</v>
      </c>
      <c r="E37" s="5">
        <f t="shared" si="1"/>
        <v>4</v>
      </c>
      <c r="F37" s="5"/>
    </row>
    <row r="38" spans="1:6">
      <c r="A38" s="11" t="s">
        <v>101</v>
      </c>
      <c r="B38" s="119" t="s">
        <v>102</v>
      </c>
      <c r="C38" s="13">
        <v>44213</v>
      </c>
      <c r="D38" s="14">
        <v>300</v>
      </c>
      <c r="E38" s="5">
        <f t="shared" si="1"/>
        <v>5</v>
      </c>
      <c r="F38" s="5"/>
    </row>
    <row r="39" spans="1:6">
      <c r="A39" s="11" t="s">
        <v>101</v>
      </c>
      <c r="B39" s="119" t="s">
        <v>102</v>
      </c>
      <c r="C39" s="13">
        <v>44196</v>
      </c>
      <c r="D39" s="14">
        <v>300</v>
      </c>
      <c r="E39" s="5">
        <f t="shared" si="1"/>
        <v>6</v>
      </c>
      <c r="F39" s="5"/>
    </row>
    <row r="40" spans="1:6">
      <c r="A40" s="11" t="s">
        <v>101</v>
      </c>
      <c r="B40" s="119" t="s">
        <v>102</v>
      </c>
      <c r="C40" s="13">
        <v>44181</v>
      </c>
      <c r="D40" s="14">
        <v>700</v>
      </c>
      <c r="E40" s="5">
        <f t="shared" si="1"/>
        <v>7</v>
      </c>
      <c r="F40" s="5"/>
    </row>
    <row r="41" spans="1:6">
      <c r="A41" s="11" t="s">
        <v>101</v>
      </c>
      <c r="B41" s="119" t="s">
        <v>102</v>
      </c>
      <c r="C41" s="13">
        <v>43994</v>
      </c>
      <c r="D41" s="14">
        <v>100</v>
      </c>
      <c r="E41" s="5">
        <f t="shared" si="1"/>
        <v>8</v>
      </c>
      <c r="F41" s="5"/>
    </row>
    <row r="42" spans="1:6">
      <c r="A42" s="11" t="s">
        <v>101</v>
      </c>
      <c r="B42" s="119" t="s">
        <v>102</v>
      </c>
      <c r="C42" s="13">
        <v>43992</v>
      </c>
      <c r="D42" s="14">
        <v>200</v>
      </c>
      <c r="E42" s="5">
        <f t="shared" si="1"/>
        <v>9</v>
      </c>
      <c r="F42" s="5"/>
    </row>
    <row r="43" spans="1:6">
      <c r="A43" s="11" t="s">
        <v>101</v>
      </c>
      <c r="B43" s="119" t="s">
        <v>102</v>
      </c>
      <c r="C43" s="13">
        <v>43990</v>
      </c>
      <c r="D43" s="14">
        <v>300</v>
      </c>
      <c r="E43" s="5">
        <f t="shared" si="1"/>
        <v>10</v>
      </c>
      <c r="F43" s="5"/>
    </row>
    <row r="44" spans="1:6">
      <c r="A44" s="11" t="s">
        <v>101</v>
      </c>
      <c r="B44" s="119" t="s">
        <v>102</v>
      </c>
      <c r="C44" s="9">
        <v>43969</v>
      </c>
      <c r="D44" s="10">
        <v>400</v>
      </c>
      <c r="E44" s="5">
        <f t="shared" si="1"/>
        <v>11</v>
      </c>
      <c r="F44" s="5"/>
    </row>
    <row r="45" spans="1:19">
      <c r="A45" s="11" t="s">
        <v>101</v>
      </c>
      <c r="B45" s="119" t="s">
        <v>102</v>
      </c>
      <c r="C45" s="9">
        <v>43967</v>
      </c>
      <c r="D45" s="10">
        <v>600</v>
      </c>
      <c r="E45" s="5">
        <f t="shared" si="1"/>
        <v>12</v>
      </c>
      <c r="F45" s="5"/>
      <c r="L45" s="22"/>
      <c r="M45" s="22"/>
      <c r="N45" s="22"/>
      <c r="O45" s="22"/>
      <c r="P45" s="22"/>
      <c r="Q45" s="22"/>
      <c r="R45" s="22"/>
      <c r="S45" s="22"/>
    </row>
    <row r="46" spans="1:19">
      <c r="A46" s="11" t="s">
        <v>101</v>
      </c>
      <c r="B46" s="119" t="s">
        <v>102</v>
      </c>
      <c r="C46" s="13">
        <v>43957</v>
      </c>
      <c r="D46" s="14">
        <v>400</v>
      </c>
      <c r="E46" s="5">
        <f t="shared" si="1"/>
        <v>13</v>
      </c>
      <c r="F46" s="5"/>
      <c r="L46" s="22"/>
      <c r="M46" s="22"/>
      <c r="N46" s="22"/>
      <c r="O46" s="22"/>
      <c r="P46" s="22"/>
      <c r="Q46" s="22"/>
      <c r="R46" s="22"/>
      <c r="S46" s="22"/>
    </row>
    <row r="47" spans="1:19">
      <c r="A47" s="11" t="s">
        <v>101</v>
      </c>
      <c r="B47" s="119" t="s">
        <v>102</v>
      </c>
      <c r="C47" s="9">
        <v>43948</v>
      </c>
      <c r="D47" s="10">
        <v>1639</v>
      </c>
      <c r="E47" s="5">
        <f t="shared" si="1"/>
        <v>14</v>
      </c>
      <c r="F47" s="5"/>
      <c r="L47" s="22"/>
      <c r="M47" s="22"/>
      <c r="N47" s="22"/>
      <c r="O47" s="22"/>
      <c r="P47" s="22"/>
      <c r="Q47" s="22"/>
      <c r="R47" s="22"/>
      <c r="S47" s="22"/>
    </row>
    <row r="48" spans="1:19">
      <c r="A48" s="11" t="s">
        <v>101</v>
      </c>
      <c r="B48" s="119" t="s">
        <v>102</v>
      </c>
      <c r="C48" s="13">
        <v>43835</v>
      </c>
      <c r="D48" s="14">
        <v>200</v>
      </c>
      <c r="E48" s="5">
        <f t="shared" si="1"/>
        <v>15</v>
      </c>
      <c r="F48" s="5"/>
      <c r="L48" s="22"/>
      <c r="M48" s="22"/>
      <c r="N48" s="22"/>
      <c r="O48" s="22"/>
      <c r="P48" s="22"/>
      <c r="Q48" s="22"/>
      <c r="R48" s="22"/>
      <c r="S48" s="22"/>
    </row>
    <row r="49" spans="1:19">
      <c r="A49" s="5" t="s">
        <v>15</v>
      </c>
      <c r="B49" s="5" t="s">
        <v>16</v>
      </c>
      <c r="C49" s="6">
        <v>43768</v>
      </c>
      <c r="D49" s="7">
        <v>1000</v>
      </c>
      <c r="E49" s="5">
        <f t="shared" si="1"/>
        <v>1</v>
      </c>
      <c r="F49" s="5"/>
      <c r="L49" s="22"/>
      <c r="M49" s="22"/>
      <c r="N49" s="22"/>
      <c r="O49" s="22"/>
      <c r="P49" s="22"/>
      <c r="Q49" s="22"/>
      <c r="R49" s="22"/>
      <c r="S49" s="22"/>
    </row>
    <row r="50" spans="1:19">
      <c r="A50" s="5" t="s">
        <v>71</v>
      </c>
      <c r="B50" s="5" t="s">
        <v>72</v>
      </c>
      <c r="C50" s="15">
        <v>44408</v>
      </c>
      <c r="D50" s="7">
        <v>600</v>
      </c>
      <c r="E50" s="5">
        <f t="shared" si="1"/>
        <v>1</v>
      </c>
      <c r="F50" s="5"/>
      <c r="L50" s="22"/>
      <c r="M50" s="22"/>
      <c r="N50" s="22"/>
      <c r="O50" s="22"/>
      <c r="P50" s="22"/>
      <c r="Q50" s="22"/>
      <c r="R50" s="22"/>
      <c r="S50" s="22"/>
    </row>
    <row r="51" spans="1:19">
      <c r="A51" s="5" t="s">
        <v>71</v>
      </c>
      <c r="B51" s="5" t="s">
        <v>72</v>
      </c>
      <c r="C51" s="9">
        <v>44340</v>
      </c>
      <c r="D51" s="7">
        <v>1400</v>
      </c>
      <c r="E51" s="5">
        <f t="shared" si="1"/>
        <v>2</v>
      </c>
      <c r="F51" s="5"/>
      <c r="L51" s="22"/>
      <c r="M51" s="22"/>
      <c r="N51" s="22"/>
      <c r="O51" s="22"/>
      <c r="P51" s="22"/>
      <c r="Q51" s="22"/>
      <c r="R51" s="22"/>
      <c r="S51" s="22"/>
    </row>
    <row r="52" spans="1:19">
      <c r="A52" s="5" t="s">
        <v>71</v>
      </c>
      <c r="B52" s="5" t="s">
        <v>72</v>
      </c>
      <c r="C52" s="9">
        <v>44311</v>
      </c>
      <c r="D52" s="7">
        <v>1500</v>
      </c>
      <c r="E52" s="5">
        <f t="shared" si="1"/>
        <v>3</v>
      </c>
      <c r="F52" s="5"/>
      <c r="L52" s="22"/>
      <c r="M52" s="22"/>
      <c r="N52" s="22"/>
      <c r="O52" s="22"/>
      <c r="P52" s="22"/>
      <c r="Q52" s="22"/>
      <c r="R52" s="22"/>
      <c r="S52" s="22"/>
    </row>
    <row r="53" spans="1:19">
      <c r="A53" s="5" t="s">
        <v>71</v>
      </c>
      <c r="B53" s="5" t="s">
        <v>72</v>
      </c>
      <c r="C53" s="9">
        <v>44281</v>
      </c>
      <c r="D53" s="7">
        <v>1000</v>
      </c>
      <c r="E53" s="5">
        <f t="shared" si="1"/>
        <v>4</v>
      </c>
      <c r="F53" s="5"/>
      <c r="L53" s="22"/>
      <c r="M53" s="22"/>
      <c r="N53" s="22"/>
      <c r="O53" s="22"/>
      <c r="P53" s="22"/>
      <c r="Q53" s="22"/>
      <c r="R53" s="22"/>
      <c r="S53" s="22"/>
    </row>
    <row r="54" spans="1:19">
      <c r="A54" s="5" t="s">
        <v>71</v>
      </c>
      <c r="B54" s="5" t="s">
        <v>72</v>
      </c>
      <c r="C54" s="13">
        <v>44234</v>
      </c>
      <c r="D54" s="14">
        <v>2000</v>
      </c>
      <c r="E54" s="5">
        <f t="shared" si="1"/>
        <v>5</v>
      </c>
      <c r="F54" s="5"/>
      <c r="L54" s="22"/>
      <c r="M54" s="22"/>
      <c r="N54" s="22"/>
      <c r="O54" s="22"/>
      <c r="P54" s="23"/>
      <c r="Q54" s="24"/>
      <c r="R54" s="22"/>
      <c r="S54" s="22"/>
    </row>
    <row r="55" spans="1:19">
      <c r="A55" s="5" t="s">
        <v>71</v>
      </c>
      <c r="B55" s="5" t="s">
        <v>72</v>
      </c>
      <c r="C55" s="13">
        <v>44223</v>
      </c>
      <c r="D55" s="14">
        <v>700</v>
      </c>
      <c r="E55" s="5">
        <f t="shared" si="1"/>
        <v>6</v>
      </c>
      <c r="F55" s="5"/>
      <c r="L55" s="22"/>
      <c r="M55" s="22"/>
      <c r="N55" s="22"/>
      <c r="O55" s="22"/>
      <c r="P55" s="22"/>
      <c r="Q55" s="22"/>
      <c r="R55" s="22"/>
      <c r="S55" s="22"/>
    </row>
    <row r="56" spans="1:19">
      <c r="A56" s="5" t="s">
        <v>71</v>
      </c>
      <c r="B56" s="5" t="s">
        <v>72</v>
      </c>
      <c r="C56" s="13">
        <v>44217</v>
      </c>
      <c r="D56" s="14">
        <v>800</v>
      </c>
      <c r="E56" s="5">
        <f t="shared" si="1"/>
        <v>7</v>
      </c>
      <c r="F56" s="5"/>
      <c r="G56" s="21"/>
      <c r="H56" s="21"/>
      <c r="L56" s="22"/>
      <c r="M56" s="22"/>
      <c r="N56" s="22"/>
      <c r="O56" s="22"/>
      <c r="P56" s="22"/>
      <c r="Q56" s="22"/>
      <c r="R56" s="22"/>
      <c r="S56" s="22"/>
    </row>
    <row r="57" spans="1:19">
      <c r="A57" s="5" t="s">
        <v>71</v>
      </c>
      <c r="B57" s="5" t="s">
        <v>72</v>
      </c>
      <c r="C57" s="13">
        <v>44188</v>
      </c>
      <c r="D57" s="14">
        <v>1000</v>
      </c>
      <c r="E57" s="5">
        <f t="shared" si="1"/>
        <v>8</v>
      </c>
      <c r="F57" s="5"/>
      <c r="G57" s="21"/>
      <c r="H57" s="21"/>
      <c r="L57" s="22"/>
      <c r="M57" s="22"/>
      <c r="N57" s="22"/>
      <c r="O57" s="22"/>
      <c r="P57" s="22"/>
      <c r="Q57" s="22"/>
      <c r="R57" s="22"/>
      <c r="S57" s="22"/>
    </row>
    <row r="58" spans="1:19">
      <c r="A58" s="5" t="s">
        <v>71</v>
      </c>
      <c r="B58" s="5" t="s">
        <v>72</v>
      </c>
      <c r="C58" s="13">
        <v>44160</v>
      </c>
      <c r="D58" s="14">
        <v>200</v>
      </c>
      <c r="E58" s="5">
        <f t="shared" si="1"/>
        <v>9</v>
      </c>
      <c r="F58" s="5"/>
      <c r="G58" s="21"/>
      <c r="H58" s="21"/>
      <c r="L58" s="22"/>
      <c r="M58" s="22"/>
      <c r="N58" s="22"/>
      <c r="O58" s="22"/>
      <c r="P58" s="22"/>
      <c r="Q58" s="22"/>
      <c r="R58" s="22"/>
      <c r="S58" s="22"/>
    </row>
    <row r="59" spans="1:8">
      <c r="A59" s="5" t="s">
        <v>71</v>
      </c>
      <c r="B59" s="5" t="s">
        <v>72</v>
      </c>
      <c r="C59" s="13">
        <v>44074</v>
      </c>
      <c r="D59" s="14">
        <v>1931.62</v>
      </c>
      <c r="E59" s="5">
        <f t="shared" si="1"/>
        <v>10</v>
      </c>
      <c r="F59" s="5"/>
      <c r="G59" s="21"/>
      <c r="H59" s="21"/>
    </row>
    <row r="60" spans="1:6">
      <c r="A60" s="5" t="s">
        <v>71</v>
      </c>
      <c r="B60" s="5" t="s">
        <v>72</v>
      </c>
      <c r="C60" s="13">
        <v>44046</v>
      </c>
      <c r="D60" s="14">
        <v>1000</v>
      </c>
      <c r="E60" s="5">
        <f t="shared" si="1"/>
        <v>11</v>
      </c>
      <c r="F60" s="5"/>
    </row>
    <row r="61" spans="1:6">
      <c r="A61" s="5" t="s">
        <v>71</v>
      </c>
      <c r="B61" s="5" t="s">
        <v>72</v>
      </c>
      <c r="C61" s="13">
        <v>44032</v>
      </c>
      <c r="D61" s="14">
        <v>200</v>
      </c>
      <c r="E61" s="5">
        <f t="shared" si="1"/>
        <v>12</v>
      </c>
      <c r="F61" s="5"/>
    </row>
    <row r="62" spans="1:6">
      <c r="A62" s="5" t="s">
        <v>71</v>
      </c>
      <c r="B62" s="5" t="s">
        <v>72</v>
      </c>
      <c r="C62" s="13">
        <v>44018</v>
      </c>
      <c r="D62" s="14">
        <v>600</v>
      </c>
      <c r="E62" s="5">
        <f t="shared" si="1"/>
        <v>13</v>
      </c>
      <c r="F62" s="5"/>
    </row>
    <row r="63" spans="1:6">
      <c r="A63" s="5" t="s">
        <v>71</v>
      </c>
      <c r="B63" s="5" t="s">
        <v>72</v>
      </c>
      <c r="C63" s="13">
        <v>44011</v>
      </c>
      <c r="D63" s="14">
        <v>800</v>
      </c>
      <c r="E63" s="5">
        <f t="shared" si="1"/>
        <v>14</v>
      </c>
      <c r="F63" s="5"/>
    </row>
    <row r="64" spans="1:6">
      <c r="A64" s="5" t="s">
        <v>71</v>
      </c>
      <c r="B64" s="5" t="s">
        <v>72</v>
      </c>
      <c r="C64" s="13">
        <v>43999</v>
      </c>
      <c r="D64" s="14">
        <v>200</v>
      </c>
      <c r="E64" s="5">
        <f t="shared" si="1"/>
        <v>15</v>
      </c>
      <c r="F64" s="5"/>
    </row>
    <row r="65" spans="1:6">
      <c r="A65" s="5" t="s">
        <v>71</v>
      </c>
      <c r="B65" s="5" t="s">
        <v>72</v>
      </c>
      <c r="C65" s="9">
        <v>43997</v>
      </c>
      <c r="D65" s="10">
        <v>200</v>
      </c>
      <c r="E65" s="5">
        <f t="shared" si="1"/>
        <v>16</v>
      </c>
      <c r="F65" s="5"/>
    </row>
    <row r="66" spans="1:6">
      <c r="A66" s="5" t="s">
        <v>71</v>
      </c>
      <c r="B66" s="5" t="s">
        <v>72</v>
      </c>
      <c r="C66" s="9">
        <v>43994</v>
      </c>
      <c r="D66" s="10">
        <v>200</v>
      </c>
      <c r="E66" s="5">
        <f t="shared" si="1"/>
        <v>17</v>
      </c>
      <c r="F66" s="5"/>
    </row>
    <row r="67" spans="1:6">
      <c r="A67" s="5" t="s">
        <v>71</v>
      </c>
      <c r="B67" s="5" t="s">
        <v>72</v>
      </c>
      <c r="C67" s="9">
        <v>43966</v>
      </c>
      <c r="D67" s="10">
        <v>300</v>
      </c>
      <c r="E67" s="5">
        <f t="shared" si="1"/>
        <v>18</v>
      </c>
      <c r="F67" s="5"/>
    </row>
    <row r="68" spans="1:7">
      <c r="A68" s="8" t="s">
        <v>43</v>
      </c>
      <c r="B68" s="8" t="s">
        <v>44</v>
      </c>
      <c r="C68" s="9">
        <v>43819</v>
      </c>
      <c r="D68" s="10">
        <v>1000</v>
      </c>
      <c r="E68" s="5">
        <f t="shared" ref="E68:E75" si="2">IF(A68=A67,E67+1,1)</f>
        <v>1</v>
      </c>
      <c r="F68" s="5"/>
      <c r="G68" s="25"/>
    </row>
    <row r="69" spans="1:6">
      <c r="A69" s="5" t="s">
        <v>63</v>
      </c>
      <c r="B69" s="5" t="s">
        <v>64</v>
      </c>
      <c r="C69" s="6">
        <v>43992</v>
      </c>
      <c r="D69" s="7">
        <v>1802.92</v>
      </c>
      <c r="E69" s="5">
        <f t="shared" si="2"/>
        <v>1</v>
      </c>
      <c r="F69" s="5"/>
    </row>
    <row r="70" spans="1:6">
      <c r="A70" s="5" t="s">
        <v>63</v>
      </c>
      <c r="B70" s="5" t="s">
        <v>64</v>
      </c>
      <c r="C70" s="6">
        <v>43981</v>
      </c>
      <c r="D70" s="7">
        <v>1400</v>
      </c>
      <c r="E70" s="5">
        <f t="shared" si="2"/>
        <v>2</v>
      </c>
      <c r="F70" s="5"/>
    </row>
    <row r="71" spans="1:6">
      <c r="A71" s="5" t="s">
        <v>63</v>
      </c>
      <c r="B71" s="5" t="s">
        <v>64</v>
      </c>
      <c r="C71" s="6">
        <v>43978</v>
      </c>
      <c r="D71" s="7">
        <v>2000</v>
      </c>
      <c r="E71" s="5">
        <f t="shared" si="2"/>
        <v>3</v>
      </c>
      <c r="F71" s="5"/>
    </row>
    <row r="72" spans="1:6">
      <c r="A72" s="5" t="s">
        <v>63</v>
      </c>
      <c r="B72" s="5" t="s">
        <v>64</v>
      </c>
      <c r="C72" s="6">
        <v>43971</v>
      </c>
      <c r="D72" s="7">
        <v>2000</v>
      </c>
      <c r="E72" s="5">
        <f t="shared" si="2"/>
        <v>4</v>
      </c>
      <c r="F72" s="5"/>
    </row>
    <row r="73" spans="1:6">
      <c r="A73" s="5" t="s">
        <v>63</v>
      </c>
      <c r="B73" s="5" t="s">
        <v>64</v>
      </c>
      <c r="C73" s="6">
        <v>43965</v>
      </c>
      <c r="D73" s="7">
        <v>2000</v>
      </c>
      <c r="E73" s="5">
        <f t="shared" si="2"/>
        <v>5</v>
      </c>
      <c r="F73" s="5"/>
    </row>
    <row r="74" spans="1:6">
      <c r="A74" s="5" t="s">
        <v>63</v>
      </c>
      <c r="B74" s="5" t="s">
        <v>64</v>
      </c>
      <c r="C74" s="6">
        <v>43958</v>
      </c>
      <c r="D74" s="7">
        <v>1000</v>
      </c>
      <c r="E74" s="5">
        <f t="shared" si="2"/>
        <v>6</v>
      </c>
      <c r="F74" s="5"/>
    </row>
    <row r="75" spans="1:6">
      <c r="A75" s="5" t="s">
        <v>63</v>
      </c>
      <c r="B75" s="5" t="s">
        <v>64</v>
      </c>
      <c r="C75" s="6">
        <v>43946</v>
      </c>
      <c r="D75" s="7">
        <v>1000</v>
      </c>
      <c r="E75" s="5">
        <f t="shared" si="2"/>
        <v>7</v>
      </c>
      <c r="F75" s="5"/>
    </row>
  </sheetData>
  <autoFilter ref="A1:F75">
    <sortState ref="A1:F75">
      <sortCondition ref="A2:A76"/>
      <sortCondition ref="C2:C76" descending="1"/>
    </sortState>
    <extLst/>
  </autoFilter>
  <sortState ref="A2:F76">
    <sortCondition ref="A2:A76"/>
    <sortCondition ref="C2:C76" descending="1"/>
  </sortState>
  <conditionalFormatting sqref="A34:B34">
    <cfRule type="duplicateValues" dxfId="1" priority="31"/>
  </conditionalFormatting>
  <conditionalFormatting sqref="A62">
    <cfRule type="duplicateValues" dxfId="1" priority="15"/>
    <cfRule type="duplicateValues" dxfId="1" priority="30"/>
  </conditionalFormatting>
  <conditionalFormatting sqref="A63">
    <cfRule type="duplicateValues" dxfId="1" priority="14"/>
    <cfRule type="duplicateValues" dxfId="1" priority="29"/>
  </conditionalFormatting>
  <conditionalFormatting sqref="A64">
    <cfRule type="duplicateValues" dxfId="1" priority="13"/>
    <cfRule type="duplicateValues" dxfId="1" priority="28"/>
  </conditionalFormatting>
  <conditionalFormatting sqref="A65">
    <cfRule type="duplicateValues" dxfId="1" priority="12"/>
    <cfRule type="duplicateValues" dxfId="1" priority="27"/>
  </conditionalFormatting>
  <conditionalFormatting sqref="A66">
    <cfRule type="duplicateValues" dxfId="1" priority="11"/>
    <cfRule type="duplicateValues" dxfId="1" priority="26"/>
  </conditionalFormatting>
  <conditionalFormatting sqref="A67">
    <cfRule type="duplicateValues" dxfId="1" priority="10"/>
    <cfRule type="duplicateValues" dxfId="1" priority="25"/>
  </conditionalFormatting>
  <conditionalFormatting sqref="A68">
    <cfRule type="duplicateValues" dxfId="1" priority="8"/>
    <cfRule type="duplicateValues" dxfId="1" priority="23"/>
  </conditionalFormatting>
  <conditionalFormatting sqref="A69">
    <cfRule type="duplicateValues" dxfId="1" priority="7"/>
    <cfRule type="duplicateValues" dxfId="1" priority="22"/>
  </conditionalFormatting>
  <conditionalFormatting sqref="A70">
    <cfRule type="duplicateValues" dxfId="1" priority="6"/>
    <cfRule type="duplicateValues" dxfId="1" priority="21"/>
  </conditionalFormatting>
  <conditionalFormatting sqref="A71">
    <cfRule type="duplicateValues" dxfId="1" priority="5"/>
    <cfRule type="duplicateValues" dxfId="1" priority="20"/>
  </conditionalFormatting>
  <conditionalFormatting sqref="A72">
    <cfRule type="duplicateValues" dxfId="1" priority="4"/>
    <cfRule type="duplicateValues" dxfId="1" priority="19"/>
  </conditionalFormatting>
  <conditionalFormatting sqref="A73">
    <cfRule type="duplicateValues" dxfId="1" priority="3"/>
    <cfRule type="duplicateValues" dxfId="1" priority="18"/>
  </conditionalFormatting>
  <conditionalFormatting sqref="A74">
    <cfRule type="duplicateValues" dxfId="1" priority="2"/>
    <cfRule type="duplicateValues" dxfId="1" priority="17"/>
  </conditionalFormatting>
  <conditionalFormatting sqref="A75">
    <cfRule type="duplicateValues" dxfId="1" priority="1"/>
    <cfRule type="duplicateValues" dxfId="1" priority="16"/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6"/>
  <sheetViews>
    <sheetView workbookViewId="0">
      <pane ySplit="1" topLeftCell="A59" activePane="bottomLeft" state="frozen"/>
      <selection/>
      <selection pane="bottomLeft" activeCell="A68" sqref="$A68:$XFD68"/>
    </sheetView>
  </sheetViews>
  <sheetFormatPr defaultColWidth="9" defaultRowHeight="14"/>
  <cols>
    <col min="1" max="1" width="9.91666666666667" style="16" customWidth="1"/>
    <col min="2" max="2" width="19.5833333333333" style="16" customWidth="1"/>
    <col min="3" max="3" width="12.8333333333333" style="17" customWidth="1"/>
    <col min="4" max="4" width="9.91666666666667" style="18" customWidth="1"/>
    <col min="5" max="5" width="9.91666666666667" style="16" customWidth="1"/>
    <col min="6" max="6" width="30.0833333333333" style="16" customWidth="1"/>
    <col min="7" max="13" width="9" style="19"/>
    <col min="14" max="14" width="10.0833333333333" style="19"/>
    <col min="15" max="16" width="9" style="19"/>
    <col min="17" max="17" width="10.0833333333333" style="19"/>
    <col min="18" max="16384" width="9" style="19"/>
  </cols>
  <sheetData>
    <row r="1" ht="21.5" customHeight="1" spans="1:6">
      <c r="A1" s="3" t="s">
        <v>0</v>
      </c>
      <c r="B1" s="3" t="s">
        <v>1</v>
      </c>
      <c r="C1" s="4" t="s">
        <v>167</v>
      </c>
      <c r="D1" s="3" t="s">
        <v>168</v>
      </c>
      <c r="E1" s="3" t="s">
        <v>174</v>
      </c>
      <c r="F1" s="20" t="s">
        <v>6</v>
      </c>
    </row>
    <row r="2" spans="1:6">
      <c r="A2" s="5" t="s">
        <v>17</v>
      </c>
      <c r="B2" s="5" t="s">
        <v>18</v>
      </c>
      <c r="C2" s="6">
        <v>44408</v>
      </c>
      <c r="D2" s="7">
        <v>2000</v>
      </c>
      <c r="E2" s="5">
        <v>1</v>
      </c>
      <c r="F2" s="5"/>
    </row>
    <row r="3" spans="1:6">
      <c r="A3" s="5" t="s">
        <v>17</v>
      </c>
      <c r="B3" s="5" t="s">
        <v>18</v>
      </c>
      <c r="C3" s="6">
        <v>44292</v>
      </c>
      <c r="D3" s="7">
        <v>3000</v>
      </c>
      <c r="E3" s="5">
        <f t="shared" ref="E3:E66" si="0">IF(A3=A2,E2+1,1)</f>
        <v>2</v>
      </c>
      <c r="F3" s="5"/>
    </row>
    <row r="4" spans="1:6">
      <c r="A4" s="5" t="s">
        <v>17</v>
      </c>
      <c r="B4" s="5" t="s">
        <v>18</v>
      </c>
      <c r="C4" s="6">
        <v>44259</v>
      </c>
      <c r="D4" s="7">
        <v>1000</v>
      </c>
      <c r="E4" s="5">
        <f t="shared" si="0"/>
        <v>3</v>
      </c>
      <c r="F4" s="5"/>
    </row>
    <row r="5" spans="1:6">
      <c r="A5" s="5" t="s">
        <v>17</v>
      </c>
      <c r="B5" s="5" t="s">
        <v>18</v>
      </c>
      <c r="C5" s="6">
        <v>44200</v>
      </c>
      <c r="D5" s="7">
        <v>1000</v>
      </c>
      <c r="E5" s="5">
        <f t="shared" si="0"/>
        <v>4</v>
      </c>
      <c r="F5" s="5"/>
    </row>
    <row r="6" spans="1:6">
      <c r="A6" s="5" t="s">
        <v>17</v>
      </c>
      <c r="B6" s="5" t="s">
        <v>18</v>
      </c>
      <c r="C6" s="6">
        <v>44139</v>
      </c>
      <c r="D6" s="7">
        <v>3000</v>
      </c>
      <c r="E6" s="5">
        <f t="shared" si="0"/>
        <v>5</v>
      </c>
      <c r="F6" s="5"/>
    </row>
    <row r="7" spans="1:6">
      <c r="A7" s="5" t="s">
        <v>17</v>
      </c>
      <c r="B7" s="5" t="s">
        <v>18</v>
      </c>
      <c r="C7" s="6">
        <v>44113</v>
      </c>
      <c r="D7" s="7">
        <v>2000</v>
      </c>
      <c r="E7" s="5">
        <f t="shared" si="0"/>
        <v>6</v>
      </c>
      <c r="F7" s="5"/>
    </row>
    <row r="8" spans="1:6">
      <c r="A8" s="5" t="s">
        <v>17</v>
      </c>
      <c r="B8" s="5" t="s">
        <v>18</v>
      </c>
      <c r="C8" s="6">
        <v>44113</v>
      </c>
      <c r="D8" s="7">
        <v>500</v>
      </c>
      <c r="E8" s="5">
        <f t="shared" si="0"/>
        <v>7</v>
      </c>
      <c r="F8" s="5"/>
    </row>
    <row r="9" spans="1:6">
      <c r="A9" s="5" t="s">
        <v>17</v>
      </c>
      <c r="B9" s="5" t="s">
        <v>18</v>
      </c>
      <c r="C9" s="6">
        <v>44083</v>
      </c>
      <c r="D9" s="7">
        <v>3000</v>
      </c>
      <c r="E9" s="5">
        <f t="shared" si="0"/>
        <v>8</v>
      </c>
      <c r="F9" s="5"/>
    </row>
    <row r="10" spans="1:6">
      <c r="A10" s="5" t="s">
        <v>17</v>
      </c>
      <c r="B10" s="5" t="s">
        <v>18</v>
      </c>
      <c r="C10" s="6">
        <v>44018</v>
      </c>
      <c r="D10" s="7">
        <v>3000</v>
      </c>
      <c r="E10" s="5">
        <f t="shared" si="0"/>
        <v>9</v>
      </c>
      <c r="F10" s="5"/>
    </row>
    <row r="11" spans="1:6">
      <c r="A11" s="5" t="s">
        <v>17</v>
      </c>
      <c r="B11" s="5" t="s">
        <v>18</v>
      </c>
      <c r="C11" s="6">
        <v>43986</v>
      </c>
      <c r="D11" s="7">
        <v>3000</v>
      </c>
      <c r="E11" s="5">
        <f t="shared" si="0"/>
        <v>10</v>
      </c>
      <c r="F11" s="5"/>
    </row>
    <row r="12" spans="1:6">
      <c r="A12" s="5" t="s">
        <v>17</v>
      </c>
      <c r="B12" s="5" t="s">
        <v>18</v>
      </c>
      <c r="C12" s="6">
        <v>43958</v>
      </c>
      <c r="D12" s="7">
        <v>1500</v>
      </c>
      <c r="E12" s="5">
        <f t="shared" si="0"/>
        <v>11</v>
      </c>
      <c r="F12" s="5"/>
    </row>
    <row r="13" spans="1:6">
      <c r="A13" s="5" t="s">
        <v>17</v>
      </c>
      <c r="B13" s="5" t="s">
        <v>18</v>
      </c>
      <c r="C13" s="6">
        <v>43838</v>
      </c>
      <c r="D13" s="7">
        <v>3000</v>
      </c>
      <c r="E13" s="5">
        <f t="shared" si="0"/>
        <v>12</v>
      </c>
      <c r="F13" s="5"/>
    </row>
    <row r="14" spans="1:6">
      <c r="A14" s="5" t="s">
        <v>17</v>
      </c>
      <c r="B14" s="5" t="s">
        <v>18</v>
      </c>
      <c r="C14" s="6">
        <v>43801</v>
      </c>
      <c r="D14" s="7">
        <v>1500</v>
      </c>
      <c r="E14" s="5">
        <f t="shared" si="0"/>
        <v>13</v>
      </c>
      <c r="F14" s="5"/>
    </row>
    <row r="15" spans="1:6">
      <c r="A15" s="5" t="s">
        <v>17</v>
      </c>
      <c r="B15" s="5" t="s">
        <v>18</v>
      </c>
      <c r="C15" s="6">
        <v>43801</v>
      </c>
      <c r="D15" s="7">
        <v>1500</v>
      </c>
      <c r="E15" s="5">
        <f t="shared" si="0"/>
        <v>14</v>
      </c>
      <c r="F15" s="5"/>
    </row>
    <row r="16" spans="1:6">
      <c r="A16" s="5" t="s">
        <v>17</v>
      </c>
      <c r="B16" s="5" t="s">
        <v>18</v>
      </c>
      <c r="C16" s="6">
        <v>43773</v>
      </c>
      <c r="D16" s="7">
        <v>3000</v>
      </c>
      <c r="E16" s="5">
        <f t="shared" si="0"/>
        <v>15</v>
      </c>
      <c r="F16" s="5"/>
    </row>
    <row r="17" spans="1:6">
      <c r="A17" s="5" t="s">
        <v>17</v>
      </c>
      <c r="B17" s="5" t="s">
        <v>18</v>
      </c>
      <c r="C17" s="6">
        <v>43770</v>
      </c>
      <c r="D17" s="7">
        <v>1000</v>
      </c>
      <c r="E17" s="5">
        <f t="shared" si="0"/>
        <v>16</v>
      </c>
      <c r="F17" s="5"/>
    </row>
    <row r="18" spans="1:6">
      <c r="A18" s="5" t="s">
        <v>17</v>
      </c>
      <c r="B18" s="5" t="s">
        <v>18</v>
      </c>
      <c r="C18" s="6">
        <v>43768</v>
      </c>
      <c r="D18" s="7">
        <v>500</v>
      </c>
      <c r="E18" s="5">
        <f t="shared" si="0"/>
        <v>17</v>
      </c>
      <c r="F18" s="5"/>
    </row>
    <row r="19" spans="1:6">
      <c r="A19" s="5" t="s">
        <v>17</v>
      </c>
      <c r="B19" s="5" t="s">
        <v>18</v>
      </c>
      <c r="C19" s="6">
        <v>43767</v>
      </c>
      <c r="D19" s="7">
        <v>1000</v>
      </c>
      <c r="E19" s="5">
        <f t="shared" si="0"/>
        <v>18</v>
      </c>
      <c r="F19" s="5"/>
    </row>
    <row r="20" spans="1:6">
      <c r="A20" s="5" t="s">
        <v>17</v>
      </c>
      <c r="B20" s="5" t="s">
        <v>18</v>
      </c>
      <c r="C20" s="6">
        <v>43763</v>
      </c>
      <c r="D20" s="7">
        <v>500</v>
      </c>
      <c r="E20" s="5">
        <f t="shared" si="0"/>
        <v>19</v>
      </c>
      <c r="F20" s="5"/>
    </row>
    <row r="21" spans="1:6">
      <c r="A21" s="5" t="s">
        <v>17</v>
      </c>
      <c r="B21" s="5" t="s">
        <v>18</v>
      </c>
      <c r="C21" s="6">
        <v>43728</v>
      </c>
      <c r="D21" s="7">
        <v>500</v>
      </c>
      <c r="E21" s="5">
        <f t="shared" si="0"/>
        <v>20</v>
      </c>
      <c r="F21" s="5"/>
    </row>
    <row r="22" spans="1:6">
      <c r="A22" s="5" t="s">
        <v>17</v>
      </c>
      <c r="B22" s="5" t="s">
        <v>18</v>
      </c>
      <c r="C22" s="6">
        <v>43713</v>
      </c>
      <c r="D22" s="7">
        <v>2000</v>
      </c>
      <c r="E22" s="5">
        <f t="shared" si="0"/>
        <v>21</v>
      </c>
      <c r="F22" s="5"/>
    </row>
    <row r="23" spans="1:6">
      <c r="A23" s="5" t="s">
        <v>17</v>
      </c>
      <c r="B23" s="5" t="s">
        <v>18</v>
      </c>
      <c r="C23" s="6">
        <v>43709</v>
      </c>
      <c r="D23" s="7">
        <v>1000</v>
      </c>
      <c r="E23" s="5">
        <f t="shared" si="0"/>
        <v>22</v>
      </c>
      <c r="F23" s="5"/>
    </row>
    <row r="24" spans="1:6">
      <c r="A24" s="5" t="s">
        <v>17</v>
      </c>
      <c r="B24" s="5" t="s">
        <v>18</v>
      </c>
      <c r="C24" s="6">
        <v>43691</v>
      </c>
      <c r="D24" s="7">
        <v>200</v>
      </c>
      <c r="E24" s="5">
        <f t="shared" si="0"/>
        <v>23</v>
      </c>
      <c r="F24" s="5"/>
    </row>
    <row r="25" spans="1:6">
      <c r="A25" s="8" t="s">
        <v>91</v>
      </c>
      <c r="B25" s="8" t="s">
        <v>92</v>
      </c>
      <c r="C25" s="9">
        <v>44275</v>
      </c>
      <c r="D25" s="10">
        <v>2000</v>
      </c>
      <c r="E25" s="5">
        <f t="shared" si="0"/>
        <v>1</v>
      </c>
      <c r="F25" s="5"/>
    </row>
    <row r="26" spans="1:6">
      <c r="A26" s="8" t="s">
        <v>91</v>
      </c>
      <c r="B26" s="8" t="s">
        <v>92</v>
      </c>
      <c r="C26" s="9">
        <v>44190</v>
      </c>
      <c r="D26" s="10">
        <v>1000</v>
      </c>
      <c r="E26" s="5">
        <f t="shared" si="0"/>
        <v>2</v>
      </c>
      <c r="F26" s="5"/>
    </row>
    <row r="27" spans="1:6">
      <c r="A27" s="5" t="s">
        <v>23</v>
      </c>
      <c r="B27" s="5" t="s">
        <v>24</v>
      </c>
      <c r="C27" s="6">
        <v>43738</v>
      </c>
      <c r="D27" s="7">
        <v>1000</v>
      </c>
      <c r="E27" s="5">
        <f t="shared" si="0"/>
        <v>1</v>
      </c>
      <c r="F27" s="5"/>
    </row>
    <row r="28" spans="1:6">
      <c r="A28" s="5" t="s">
        <v>11</v>
      </c>
      <c r="B28" s="5" t="s">
        <v>12</v>
      </c>
      <c r="C28" s="6">
        <v>43820</v>
      </c>
      <c r="D28" s="7">
        <v>4000</v>
      </c>
      <c r="E28" s="5">
        <f t="shared" si="0"/>
        <v>1</v>
      </c>
      <c r="F28" s="5"/>
    </row>
    <row r="29" spans="1:6">
      <c r="A29" s="5" t="s">
        <v>11</v>
      </c>
      <c r="B29" s="5" t="s">
        <v>12</v>
      </c>
      <c r="C29" s="6">
        <v>43795</v>
      </c>
      <c r="D29" s="7">
        <v>4000</v>
      </c>
      <c r="E29" s="5">
        <f t="shared" si="0"/>
        <v>2</v>
      </c>
      <c r="F29" s="5"/>
    </row>
    <row r="30" spans="1:6">
      <c r="A30" s="5" t="s">
        <v>11</v>
      </c>
      <c r="B30" s="5" t="s">
        <v>12</v>
      </c>
      <c r="C30" s="6">
        <v>43775</v>
      </c>
      <c r="D30" s="7">
        <v>3002</v>
      </c>
      <c r="E30" s="5">
        <f t="shared" si="0"/>
        <v>3</v>
      </c>
      <c r="F30" s="5"/>
    </row>
    <row r="31" spans="1:6">
      <c r="A31" s="5" t="s">
        <v>11</v>
      </c>
      <c r="B31" s="5" t="s">
        <v>12</v>
      </c>
      <c r="C31" s="6">
        <v>43767</v>
      </c>
      <c r="D31" s="7">
        <v>4000</v>
      </c>
      <c r="E31" s="5">
        <f t="shared" si="0"/>
        <v>4</v>
      </c>
      <c r="F31" s="5"/>
    </row>
    <row r="32" spans="1:6">
      <c r="A32" s="5" t="s">
        <v>11</v>
      </c>
      <c r="B32" s="5" t="s">
        <v>12</v>
      </c>
      <c r="C32" s="6">
        <v>43738</v>
      </c>
      <c r="D32" s="7">
        <v>3700</v>
      </c>
      <c r="E32" s="5">
        <f t="shared" si="0"/>
        <v>5</v>
      </c>
      <c r="F32" s="5"/>
    </row>
    <row r="33" spans="1:6">
      <c r="A33" s="5" t="s">
        <v>11</v>
      </c>
      <c r="B33" s="5" t="s">
        <v>12</v>
      </c>
      <c r="C33" s="6">
        <v>43711</v>
      </c>
      <c r="D33" s="7">
        <v>2300</v>
      </c>
      <c r="E33" s="5">
        <f t="shared" si="0"/>
        <v>6</v>
      </c>
      <c r="F33" s="5"/>
    </row>
    <row r="34" spans="1:6">
      <c r="A34" s="11" t="s">
        <v>101</v>
      </c>
      <c r="B34" s="119" t="s">
        <v>102</v>
      </c>
      <c r="C34" s="13">
        <v>44341</v>
      </c>
      <c r="D34" s="14">
        <v>200</v>
      </c>
      <c r="E34" s="5">
        <f t="shared" si="0"/>
        <v>1</v>
      </c>
      <c r="F34" s="5"/>
    </row>
    <row r="35" spans="1:6">
      <c r="A35" s="11" t="s">
        <v>101</v>
      </c>
      <c r="B35" s="119" t="s">
        <v>102</v>
      </c>
      <c r="C35" s="13">
        <v>44233</v>
      </c>
      <c r="D35" s="14">
        <v>300</v>
      </c>
      <c r="E35" s="5">
        <f t="shared" si="0"/>
        <v>2</v>
      </c>
      <c r="F35" s="5"/>
    </row>
    <row r="36" spans="1:6">
      <c r="A36" s="11" t="s">
        <v>101</v>
      </c>
      <c r="B36" s="119" t="s">
        <v>102</v>
      </c>
      <c r="C36" s="13">
        <v>44227</v>
      </c>
      <c r="D36" s="14">
        <v>500</v>
      </c>
      <c r="E36" s="5">
        <f t="shared" si="0"/>
        <v>3</v>
      </c>
      <c r="F36" s="5"/>
    </row>
    <row r="37" spans="1:6">
      <c r="A37" s="11" t="s">
        <v>101</v>
      </c>
      <c r="B37" s="119" t="s">
        <v>102</v>
      </c>
      <c r="C37" s="13">
        <v>44220</v>
      </c>
      <c r="D37" s="14">
        <v>300</v>
      </c>
      <c r="E37" s="5">
        <f t="shared" si="0"/>
        <v>4</v>
      </c>
      <c r="F37" s="5"/>
    </row>
    <row r="38" spans="1:6">
      <c r="A38" s="11" t="s">
        <v>101</v>
      </c>
      <c r="B38" s="119" t="s">
        <v>102</v>
      </c>
      <c r="C38" s="13">
        <v>44213</v>
      </c>
      <c r="D38" s="14">
        <v>300</v>
      </c>
      <c r="E38" s="5">
        <f t="shared" si="0"/>
        <v>5</v>
      </c>
      <c r="F38" s="5"/>
    </row>
    <row r="39" spans="1:6">
      <c r="A39" s="11" t="s">
        <v>101</v>
      </c>
      <c r="B39" s="119" t="s">
        <v>102</v>
      </c>
      <c r="C39" s="13">
        <v>44196</v>
      </c>
      <c r="D39" s="14">
        <v>300</v>
      </c>
      <c r="E39" s="5">
        <f t="shared" si="0"/>
        <v>6</v>
      </c>
      <c r="F39" s="5"/>
    </row>
    <row r="40" spans="1:6">
      <c r="A40" s="11" t="s">
        <v>101</v>
      </c>
      <c r="B40" s="119" t="s">
        <v>102</v>
      </c>
      <c r="C40" s="13">
        <v>44181</v>
      </c>
      <c r="D40" s="14">
        <v>700</v>
      </c>
      <c r="E40" s="5">
        <f t="shared" si="0"/>
        <v>7</v>
      </c>
      <c r="F40" s="5"/>
    </row>
    <row r="41" spans="1:6">
      <c r="A41" s="11" t="s">
        <v>101</v>
      </c>
      <c r="B41" s="119" t="s">
        <v>102</v>
      </c>
      <c r="C41" s="13">
        <v>43994</v>
      </c>
      <c r="D41" s="14">
        <v>100</v>
      </c>
      <c r="E41" s="5">
        <f t="shared" si="0"/>
        <v>8</v>
      </c>
      <c r="F41" s="5"/>
    </row>
    <row r="42" spans="1:6">
      <c r="A42" s="11" t="s">
        <v>101</v>
      </c>
      <c r="B42" s="119" t="s">
        <v>102</v>
      </c>
      <c r="C42" s="13">
        <v>43992</v>
      </c>
      <c r="D42" s="14">
        <v>200</v>
      </c>
      <c r="E42" s="5">
        <f t="shared" si="0"/>
        <v>9</v>
      </c>
      <c r="F42" s="5"/>
    </row>
    <row r="43" spans="1:6">
      <c r="A43" s="11" t="s">
        <v>101</v>
      </c>
      <c r="B43" s="119" t="s">
        <v>102</v>
      </c>
      <c r="C43" s="13">
        <v>43990</v>
      </c>
      <c r="D43" s="14">
        <v>300</v>
      </c>
      <c r="E43" s="5">
        <f t="shared" si="0"/>
        <v>10</v>
      </c>
      <c r="F43" s="5"/>
    </row>
    <row r="44" spans="1:6">
      <c r="A44" s="11" t="s">
        <v>101</v>
      </c>
      <c r="B44" s="119" t="s">
        <v>102</v>
      </c>
      <c r="C44" s="9">
        <v>43969</v>
      </c>
      <c r="D44" s="10">
        <v>400</v>
      </c>
      <c r="E44" s="5">
        <f t="shared" si="0"/>
        <v>11</v>
      </c>
      <c r="F44" s="5"/>
    </row>
    <row r="45" spans="1:19">
      <c r="A45" s="11" t="s">
        <v>101</v>
      </c>
      <c r="B45" s="119" t="s">
        <v>102</v>
      </c>
      <c r="C45" s="9">
        <v>43967</v>
      </c>
      <c r="D45" s="10">
        <v>600</v>
      </c>
      <c r="E45" s="5">
        <f t="shared" si="0"/>
        <v>12</v>
      </c>
      <c r="F45" s="5"/>
      <c r="L45" s="22"/>
      <c r="M45" s="22"/>
      <c r="N45" s="22"/>
      <c r="O45" s="22"/>
      <c r="P45" s="22"/>
      <c r="Q45" s="22"/>
      <c r="R45" s="22"/>
      <c r="S45" s="22"/>
    </row>
    <row r="46" spans="1:19">
      <c r="A46" s="11" t="s">
        <v>101</v>
      </c>
      <c r="B46" s="119" t="s">
        <v>102</v>
      </c>
      <c r="C46" s="13">
        <v>43957</v>
      </c>
      <c r="D46" s="14">
        <v>400</v>
      </c>
      <c r="E46" s="5">
        <f t="shared" si="0"/>
        <v>13</v>
      </c>
      <c r="F46" s="5"/>
      <c r="L46" s="22"/>
      <c r="M46" s="22"/>
      <c r="N46" s="22"/>
      <c r="O46" s="22"/>
      <c r="P46" s="22"/>
      <c r="Q46" s="22"/>
      <c r="R46" s="22"/>
      <c r="S46" s="22"/>
    </row>
    <row r="47" spans="1:19">
      <c r="A47" s="11" t="s">
        <v>101</v>
      </c>
      <c r="B47" s="119" t="s">
        <v>102</v>
      </c>
      <c r="C47" s="9">
        <v>43948</v>
      </c>
      <c r="D47" s="10">
        <v>1639</v>
      </c>
      <c r="E47" s="5">
        <f t="shared" si="0"/>
        <v>14</v>
      </c>
      <c r="F47" s="5"/>
      <c r="L47" s="22"/>
      <c r="M47" s="22"/>
      <c r="N47" s="22"/>
      <c r="O47" s="22"/>
      <c r="P47" s="22"/>
      <c r="Q47" s="22"/>
      <c r="R47" s="22"/>
      <c r="S47" s="22"/>
    </row>
    <row r="48" spans="1:19">
      <c r="A48" s="11" t="s">
        <v>101</v>
      </c>
      <c r="B48" s="119" t="s">
        <v>102</v>
      </c>
      <c r="C48" s="13">
        <v>43835</v>
      </c>
      <c r="D48" s="14">
        <v>200</v>
      </c>
      <c r="E48" s="5">
        <f t="shared" si="0"/>
        <v>15</v>
      </c>
      <c r="F48" s="5"/>
      <c r="L48" s="22"/>
      <c r="M48" s="22"/>
      <c r="N48" s="22"/>
      <c r="O48" s="22"/>
      <c r="P48" s="22"/>
      <c r="Q48" s="22"/>
      <c r="R48" s="22"/>
      <c r="S48" s="22"/>
    </row>
    <row r="49" spans="1:19">
      <c r="A49" s="5" t="s">
        <v>15</v>
      </c>
      <c r="B49" s="5" t="s">
        <v>16</v>
      </c>
      <c r="C49" s="6">
        <v>43768</v>
      </c>
      <c r="D49" s="7">
        <v>1000</v>
      </c>
      <c r="E49" s="5">
        <f t="shared" si="0"/>
        <v>1</v>
      </c>
      <c r="F49" s="5"/>
      <c r="L49" s="22"/>
      <c r="M49" s="22"/>
      <c r="N49" s="22"/>
      <c r="O49" s="22"/>
      <c r="P49" s="22"/>
      <c r="Q49" s="22"/>
      <c r="R49" s="22"/>
      <c r="S49" s="22"/>
    </row>
    <row r="50" spans="1:19">
      <c r="A50" s="5" t="s">
        <v>71</v>
      </c>
      <c r="B50" s="5" t="s">
        <v>72</v>
      </c>
      <c r="C50" s="15">
        <v>44408</v>
      </c>
      <c r="D50" s="7">
        <v>600</v>
      </c>
      <c r="E50" s="5">
        <f t="shared" si="0"/>
        <v>1</v>
      </c>
      <c r="F50" s="5"/>
      <c r="L50" s="22"/>
      <c r="M50" s="22"/>
      <c r="N50" s="22"/>
      <c r="O50" s="22"/>
      <c r="P50" s="22"/>
      <c r="Q50" s="22"/>
      <c r="R50" s="22"/>
      <c r="S50" s="22"/>
    </row>
    <row r="51" spans="1:19">
      <c r="A51" s="5" t="s">
        <v>71</v>
      </c>
      <c r="B51" s="5" t="s">
        <v>72</v>
      </c>
      <c r="C51" s="9">
        <v>44340</v>
      </c>
      <c r="D51" s="7">
        <v>1400</v>
      </c>
      <c r="E51" s="5">
        <f t="shared" si="0"/>
        <v>2</v>
      </c>
      <c r="F51" s="5"/>
      <c r="L51" s="22"/>
      <c r="M51" s="22"/>
      <c r="N51" s="22"/>
      <c r="O51" s="22"/>
      <c r="P51" s="22"/>
      <c r="Q51" s="22"/>
      <c r="R51" s="22"/>
      <c r="S51" s="22"/>
    </row>
    <row r="52" spans="1:19">
      <c r="A52" s="5" t="s">
        <v>71</v>
      </c>
      <c r="B52" s="5" t="s">
        <v>72</v>
      </c>
      <c r="C52" s="9">
        <v>44311</v>
      </c>
      <c r="D52" s="7">
        <v>1500</v>
      </c>
      <c r="E52" s="5">
        <f t="shared" si="0"/>
        <v>3</v>
      </c>
      <c r="F52" s="5"/>
      <c r="L52" s="22"/>
      <c r="M52" s="22"/>
      <c r="N52" s="22"/>
      <c r="O52" s="22"/>
      <c r="P52" s="22"/>
      <c r="Q52" s="22"/>
      <c r="R52" s="22"/>
      <c r="S52" s="22"/>
    </row>
    <row r="53" spans="1:19">
      <c r="A53" s="5" t="s">
        <v>71</v>
      </c>
      <c r="B53" s="5" t="s">
        <v>72</v>
      </c>
      <c r="C53" s="9">
        <v>44281</v>
      </c>
      <c r="D53" s="7">
        <v>1000</v>
      </c>
      <c r="E53" s="5">
        <f t="shared" si="0"/>
        <v>4</v>
      </c>
      <c r="F53" s="5"/>
      <c r="L53" s="22"/>
      <c r="M53" s="22"/>
      <c r="N53" s="22"/>
      <c r="O53" s="22"/>
      <c r="P53" s="22"/>
      <c r="Q53" s="22"/>
      <c r="R53" s="22"/>
      <c r="S53" s="22"/>
    </row>
    <row r="54" spans="1:19">
      <c r="A54" s="5" t="s">
        <v>71</v>
      </c>
      <c r="B54" s="5" t="s">
        <v>72</v>
      </c>
      <c r="C54" s="13">
        <v>44234</v>
      </c>
      <c r="D54" s="14">
        <v>2000</v>
      </c>
      <c r="E54" s="5">
        <f t="shared" si="0"/>
        <v>5</v>
      </c>
      <c r="F54" s="5"/>
      <c r="L54" s="22"/>
      <c r="M54" s="22"/>
      <c r="N54" s="22"/>
      <c r="O54" s="22"/>
      <c r="P54" s="23"/>
      <c r="Q54" s="24"/>
      <c r="R54" s="22"/>
      <c r="S54" s="22"/>
    </row>
    <row r="55" spans="1:19">
      <c r="A55" s="5" t="s">
        <v>71</v>
      </c>
      <c r="B55" s="5" t="s">
        <v>72</v>
      </c>
      <c r="C55" s="13">
        <v>44223</v>
      </c>
      <c r="D55" s="14">
        <v>700</v>
      </c>
      <c r="E55" s="5">
        <f t="shared" si="0"/>
        <v>6</v>
      </c>
      <c r="F55" s="5"/>
      <c r="L55" s="22"/>
      <c r="M55" s="22"/>
      <c r="N55" s="22"/>
      <c r="O55" s="22"/>
      <c r="P55" s="22"/>
      <c r="Q55" s="22"/>
      <c r="R55" s="22"/>
      <c r="S55" s="22"/>
    </row>
    <row r="56" spans="1:19">
      <c r="A56" s="5" t="s">
        <v>71</v>
      </c>
      <c r="B56" s="5" t="s">
        <v>72</v>
      </c>
      <c r="C56" s="13">
        <v>44217</v>
      </c>
      <c r="D56" s="14">
        <v>800</v>
      </c>
      <c r="E56" s="5">
        <f t="shared" si="0"/>
        <v>7</v>
      </c>
      <c r="F56" s="5"/>
      <c r="G56" s="21"/>
      <c r="H56" s="21"/>
      <c r="L56" s="22"/>
      <c r="M56" s="22"/>
      <c r="N56" s="22"/>
      <c r="O56" s="22"/>
      <c r="P56" s="22"/>
      <c r="Q56" s="22"/>
      <c r="R56" s="22"/>
      <c r="S56" s="22"/>
    </row>
    <row r="57" spans="1:19">
      <c r="A57" s="5" t="s">
        <v>71</v>
      </c>
      <c r="B57" s="5" t="s">
        <v>72</v>
      </c>
      <c r="C57" s="13">
        <v>44188</v>
      </c>
      <c r="D57" s="14">
        <v>1000</v>
      </c>
      <c r="E57" s="5">
        <f t="shared" si="0"/>
        <v>8</v>
      </c>
      <c r="F57" s="5"/>
      <c r="G57" s="21"/>
      <c r="H57" s="21"/>
      <c r="L57" s="22"/>
      <c r="M57" s="22"/>
      <c r="N57" s="22"/>
      <c r="O57" s="22"/>
      <c r="P57" s="22"/>
      <c r="Q57" s="22"/>
      <c r="R57" s="22"/>
      <c r="S57" s="22"/>
    </row>
    <row r="58" spans="1:19">
      <c r="A58" s="5" t="s">
        <v>71</v>
      </c>
      <c r="B58" s="5" t="s">
        <v>72</v>
      </c>
      <c r="C58" s="13">
        <v>44160</v>
      </c>
      <c r="D58" s="14">
        <v>200</v>
      </c>
      <c r="E58" s="5">
        <f t="shared" si="0"/>
        <v>9</v>
      </c>
      <c r="F58" s="5"/>
      <c r="G58" s="21"/>
      <c r="H58" s="21"/>
      <c r="L58" s="22"/>
      <c r="M58" s="22"/>
      <c r="N58" s="22"/>
      <c r="O58" s="22"/>
      <c r="P58" s="22"/>
      <c r="Q58" s="22"/>
      <c r="R58" s="22"/>
      <c r="S58" s="22"/>
    </row>
    <row r="59" spans="1:8">
      <c r="A59" s="5" t="s">
        <v>71</v>
      </c>
      <c r="B59" s="5" t="s">
        <v>72</v>
      </c>
      <c r="C59" s="13">
        <v>44074</v>
      </c>
      <c r="D59" s="14">
        <v>1931.62</v>
      </c>
      <c r="E59" s="5">
        <f t="shared" si="0"/>
        <v>10</v>
      </c>
      <c r="F59" s="5"/>
      <c r="G59" s="21"/>
      <c r="H59" s="21"/>
    </row>
    <row r="60" spans="1:6">
      <c r="A60" s="5" t="s">
        <v>71</v>
      </c>
      <c r="B60" s="5" t="s">
        <v>72</v>
      </c>
      <c r="C60" s="13">
        <v>44046</v>
      </c>
      <c r="D60" s="14">
        <v>1000</v>
      </c>
      <c r="E60" s="5">
        <f t="shared" si="0"/>
        <v>11</v>
      </c>
      <c r="F60" s="5"/>
    </row>
    <row r="61" spans="1:6">
      <c r="A61" s="5" t="s">
        <v>71</v>
      </c>
      <c r="B61" s="5" t="s">
        <v>72</v>
      </c>
      <c r="C61" s="13">
        <v>44032</v>
      </c>
      <c r="D61" s="14">
        <v>200</v>
      </c>
      <c r="E61" s="5">
        <f t="shared" si="0"/>
        <v>12</v>
      </c>
      <c r="F61" s="5"/>
    </row>
    <row r="62" spans="1:6">
      <c r="A62" s="5" t="s">
        <v>71</v>
      </c>
      <c r="B62" s="5" t="s">
        <v>72</v>
      </c>
      <c r="C62" s="13">
        <v>44018</v>
      </c>
      <c r="D62" s="14">
        <v>600</v>
      </c>
      <c r="E62" s="5">
        <f t="shared" si="0"/>
        <v>13</v>
      </c>
      <c r="F62" s="5"/>
    </row>
    <row r="63" spans="1:6">
      <c r="A63" s="5" t="s">
        <v>71</v>
      </c>
      <c r="B63" s="5" t="s">
        <v>72</v>
      </c>
      <c r="C63" s="13">
        <v>44011</v>
      </c>
      <c r="D63" s="14">
        <v>800</v>
      </c>
      <c r="E63" s="5">
        <f t="shared" si="0"/>
        <v>14</v>
      </c>
      <c r="F63" s="5"/>
    </row>
    <row r="64" spans="1:6">
      <c r="A64" s="5" t="s">
        <v>71</v>
      </c>
      <c r="B64" s="5" t="s">
        <v>72</v>
      </c>
      <c r="C64" s="13">
        <v>43999</v>
      </c>
      <c r="D64" s="14">
        <v>200</v>
      </c>
      <c r="E64" s="5">
        <f t="shared" si="0"/>
        <v>15</v>
      </c>
      <c r="F64" s="5"/>
    </row>
    <row r="65" spans="1:6">
      <c r="A65" s="5" t="s">
        <v>71</v>
      </c>
      <c r="B65" s="5" t="s">
        <v>72</v>
      </c>
      <c r="C65" s="9">
        <v>43997</v>
      </c>
      <c r="D65" s="10">
        <v>200</v>
      </c>
      <c r="E65" s="5">
        <f t="shared" si="0"/>
        <v>16</v>
      </c>
      <c r="F65" s="5"/>
    </row>
    <row r="66" spans="1:6">
      <c r="A66" s="5" t="s">
        <v>71</v>
      </c>
      <c r="B66" s="5" t="s">
        <v>72</v>
      </c>
      <c r="C66" s="9">
        <v>43994</v>
      </c>
      <c r="D66" s="10">
        <v>200</v>
      </c>
      <c r="E66" s="5">
        <f t="shared" si="0"/>
        <v>17</v>
      </c>
      <c r="F66" s="5"/>
    </row>
    <row r="67" spans="1:6">
      <c r="A67" s="5" t="s">
        <v>71</v>
      </c>
      <c r="B67" s="5" t="s">
        <v>72</v>
      </c>
      <c r="C67" s="9">
        <v>43966</v>
      </c>
      <c r="D67" s="10">
        <v>300</v>
      </c>
      <c r="E67" s="5">
        <f t="shared" ref="E67:E76" si="1">IF(A67=A66,E66+1,1)</f>
        <v>18</v>
      </c>
      <c r="F67" s="5"/>
    </row>
    <row r="68" spans="1:6">
      <c r="A68" s="5" t="s">
        <v>19</v>
      </c>
      <c r="B68" s="5" t="s">
        <v>20</v>
      </c>
      <c r="C68" s="6">
        <v>43692</v>
      </c>
      <c r="D68" s="7">
        <v>44008.77</v>
      </c>
      <c r="E68" s="5">
        <f t="shared" si="1"/>
        <v>1</v>
      </c>
      <c r="F68" s="5"/>
    </row>
    <row r="69" spans="1:7">
      <c r="A69" s="8" t="s">
        <v>43</v>
      </c>
      <c r="B69" s="8" t="s">
        <v>44</v>
      </c>
      <c r="C69" s="9">
        <v>43819</v>
      </c>
      <c r="D69" s="10">
        <v>1000</v>
      </c>
      <c r="E69" s="5">
        <f t="shared" si="1"/>
        <v>1</v>
      </c>
      <c r="F69" s="5"/>
      <c r="G69" s="25"/>
    </row>
    <row r="70" spans="1:6">
      <c r="A70" s="5" t="s">
        <v>63</v>
      </c>
      <c r="B70" s="5" t="s">
        <v>64</v>
      </c>
      <c r="C70" s="6">
        <v>43992</v>
      </c>
      <c r="D70" s="7">
        <v>1802.92</v>
      </c>
      <c r="E70" s="5">
        <f t="shared" si="1"/>
        <v>1</v>
      </c>
      <c r="F70" s="5"/>
    </row>
    <row r="71" spans="1:6">
      <c r="A71" s="5" t="s">
        <v>63</v>
      </c>
      <c r="B71" s="5" t="s">
        <v>64</v>
      </c>
      <c r="C71" s="6">
        <v>43981</v>
      </c>
      <c r="D71" s="7">
        <v>1400</v>
      </c>
      <c r="E71" s="5">
        <f t="shared" si="1"/>
        <v>2</v>
      </c>
      <c r="F71" s="5"/>
    </row>
    <row r="72" spans="1:6">
      <c r="A72" s="5" t="s">
        <v>63</v>
      </c>
      <c r="B72" s="5" t="s">
        <v>64</v>
      </c>
      <c r="C72" s="6">
        <v>43978</v>
      </c>
      <c r="D72" s="7">
        <v>2000</v>
      </c>
      <c r="E72" s="5">
        <f t="shared" si="1"/>
        <v>3</v>
      </c>
      <c r="F72" s="5"/>
    </row>
    <row r="73" spans="1:6">
      <c r="A73" s="5" t="s">
        <v>63</v>
      </c>
      <c r="B73" s="5" t="s">
        <v>64</v>
      </c>
      <c r="C73" s="6">
        <v>43971</v>
      </c>
      <c r="D73" s="7">
        <v>2000</v>
      </c>
      <c r="E73" s="5">
        <f t="shared" si="1"/>
        <v>4</v>
      </c>
      <c r="F73" s="5"/>
    </row>
    <row r="74" spans="1:6">
      <c r="A74" s="5" t="s">
        <v>63</v>
      </c>
      <c r="B74" s="5" t="s">
        <v>64</v>
      </c>
      <c r="C74" s="6">
        <v>43965</v>
      </c>
      <c r="D74" s="7">
        <v>2000</v>
      </c>
      <c r="E74" s="5">
        <f t="shared" si="1"/>
        <v>5</v>
      </c>
      <c r="F74" s="5"/>
    </row>
    <row r="75" spans="1:6">
      <c r="A75" s="5" t="s">
        <v>63</v>
      </c>
      <c r="B75" s="5" t="s">
        <v>64</v>
      </c>
      <c r="C75" s="6">
        <v>43958</v>
      </c>
      <c r="D75" s="7">
        <v>1000</v>
      </c>
      <c r="E75" s="5">
        <f t="shared" si="1"/>
        <v>6</v>
      </c>
      <c r="F75" s="5"/>
    </row>
    <row r="76" spans="1:6">
      <c r="A76" s="5" t="s">
        <v>63</v>
      </c>
      <c r="B76" s="5" t="s">
        <v>64</v>
      </c>
      <c r="C76" s="6">
        <v>43946</v>
      </c>
      <c r="D76" s="7">
        <v>1000</v>
      </c>
      <c r="E76" s="5">
        <f t="shared" si="1"/>
        <v>7</v>
      </c>
      <c r="F76" s="5"/>
    </row>
  </sheetData>
  <autoFilter ref="A1:F76">
    <sortState ref="A1:F76">
      <sortCondition ref="A1:A76"/>
      <sortCondition ref="C1:C76" descending="1"/>
    </sortState>
    <extLst/>
  </autoFilter>
  <conditionalFormatting sqref="A34:B34">
    <cfRule type="duplicateValues" dxfId="1" priority="31"/>
  </conditionalFormatting>
  <conditionalFormatting sqref="A62">
    <cfRule type="duplicateValues" dxfId="1" priority="30"/>
    <cfRule type="duplicateValues" dxfId="1" priority="15"/>
  </conditionalFormatting>
  <conditionalFormatting sqref="A63">
    <cfRule type="duplicateValues" dxfId="1" priority="29"/>
    <cfRule type="duplicateValues" dxfId="1" priority="14"/>
  </conditionalFormatting>
  <conditionalFormatting sqref="A64">
    <cfRule type="duplicateValues" dxfId="1" priority="28"/>
    <cfRule type="duplicateValues" dxfId="1" priority="13"/>
  </conditionalFormatting>
  <conditionalFormatting sqref="A65">
    <cfRule type="duplicateValues" dxfId="1" priority="27"/>
    <cfRule type="duplicateValues" dxfId="1" priority="12"/>
  </conditionalFormatting>
  <conditionalFormatting sqref="A66">
    <cfRule type="duplicateValues" dxfId="1" priority="26"/>
    <cfRule type="duplicateValues" dxfId="1" priority="11"/>
  </conditionalFormatting>
  <conditionalFormatting sqref="A67">
    <cfRule type="duplicateValues" dxfId="1" priority="25"/>
    <cfRule type="duplicateValues" dxfId="1" priority="10"/>
  </conditionalFormatting>
  <conditionalFormatting sqref="A68">
    <cfRule type="duplicateValues" dxfId="1" priority="24"/>
    <cfRule type="duplicateValues" dxfId="1" priority="9"/>
  </conditionalFormatting>
  <conditionalFormatting sqref="A69">
    <cfRule type="duplicateValues" dxfId="1" priority="23"/>
    <cfRule type="duplicateValues" dxfId="1" priority="8"/>
  </conditionalFormatting>
  <conditionalFormatting sqref="A70">
    <cfRule type="duplicateValues" dxfId="1" priority="22"/>
    <cfRule type="duplicateValues" dxfId="1" priority="7"/>
  </conditionalFormatting>
  <conditionalFormatting sqref="A71">
    <cfRule type="duplicateValues" dxfId="1" priority="21"/>
    <cfRule type="duplicateValues" dxfId="1" priority="6"/>
  </conditionalFormatting>
  <conditionalFormatting sqref="A72">
    <cfRule type="duplicateValues" dxfId="1" priority="20"/>
    <cfRule type="duplicateValues" dxfId="1" priority="5"/>
  </conditionalFormatting>
  <conditionalFormatting sqref="A73">
    <cfRule type="duplicateValues" dxfId="1" priority="19"/>
    <cfRule type="duplicateValues" dxfId="1" priority="4"/>
  </conditionalFormatting>
  <conditionalFormatting sqref="A74">
    <cfRule type="duplicateValues" dxfId="1" priority="18"/>
    <cfRule type="duplicateValues" dxfId="1" priority="3"/>
  </conditionalFormatting>
  <conditionalFormatting sqref="A75">
    <cfRule type="duplicateValues" dxfId="1" priority="17"/>
    <cfRule type="duplicateValues" dxfId="1" priority="2"/>
  </conditionalFormatting>
  <conditionalFormatting sqref="A76">
    <cfRule type="duplicateValues" dxfId="1" priority="16"/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F5" sqref="F5"/>
    </sheetView>
  </sheetViews>
  <sheetFormatPr defaultColWidth="8.66666666666667" defaultRowHeight="14" outlineLevelCol="4"/>
  <cols>
    <col min="2" max="2" width="17.25" customWidth="1"/>
  </cols>
  <sheetData>
    <row r="1" spans="1:5">
      <c r="A1" s="3" t="s">
        <v>0</v>
      </c>
      <c r="B1" s="3" t="s">
        <v>1</v>
      </c>
      <c r="C1" s="4" t="s">
        <v>167</v>
      </c>
      <c r="D1" s="3" t="s">
        <v>168</v>
      </c>
      <c r="E1" s="3" t="s">
        <v>174</v>
      </c>
    </row>
    <row r="2" spans="1:5">
      <c r="A2" s="5" t="s">
        <v>17</v>
      </c>
      <c r="B2" s="5" t="s">
        <v>18</v>
      </c>
      <c r="C2" s="6">
        <v>44408</v>
      </c>
      <c r="D2" s="7">
        <v>2000</v>
      </c>
      <c r="E2" s="5">
        <v>1</v>
      </c>
    </row>
    <row r="3" spans="1:5">
      <c r="A3" s="8" t="s">
        <v>91</v>
      </c>
      <c r="B3" s="8" t="s">
        <v>92</v>
      </c>
      <c r="C3" s="9">
        <v>44275</v>
      </c>
      <c r="D3" s="10">
        <v>2000</v>
      </c>
      <c r="E3" s="5">
        <v>1</v>
      </c>
    </row>
    <row r="4" spans="1:5">
      <c r="A4" s="5" t="s">
        <v>23</v>
      </c>
      <c r="B4" s="5" t="s">
        <v>24</v>
      </c>
      <c r="C4" s="6">
        <v>43738</v>
      </c>
      <c r="D4" s="7">
        <v>1000</v>
      </c>
      <c r="E4" s="5">
        <v>1</v>
      </c>
    </row>
    <row r="5" spans="1:5">
      <c r="A5" s="5" t="s">
        <v>11</v>
      </c>
      <c r="B5" s="5" t="s">
        <v>12</v>
      </c>
      <c r="C5" s="6">
        <v>43820</v>
      </c>
      <c r="D5" s="7">
        <v>4000</v>
      </c>
      <c r="E5" s="5">
        <v>1</v>
      </c>
    </row>
    <row r="6" spans="1:5">
      <c r="A6" s="11" t="s">
        <v>101</v>
      </c>
      <c r="B6" s="119" t="s">
        <v>102</v>
      </c>
      <c r="C6" s="13">
        <v>44341</v>
      </c>
      <c r="D6" s="14">
        <v>200</v>
      </c>
      <c r="E6" s="5">
        <v>1</v>
      </c>
    </row>
    <row r="7" spans="1:5">
      <c r="A7" s="5" t="s">
        <v>15</v>
      </c>
      <c r="B7" s="5" t="s">
        <v>16</v>
      </c>
      <c r="C7" s="6">
        <v>43768</v>
      </c>
      <c r="D7" s="7">
        <v>1000</v>
      </c>
      <c r="E7" s="5">
        <v>1</v>
      </c>
    </row>
    <row r="8" spans="1:5">
      <c r="A8" s="5" t="s">
        <v>71</v>
      </c>
      <c r="B8" s="5" t="s">
        <v>72</v>
      </c>
      <c r="C8" s="15">
        <v>44408</v>
      </c>
      <c r="D8" s="7">
        <v>600</v>
      </c>
      <c r="E8" s="5">
        <v>1</v>
      </c>
    </row>
    <row r="9" spans="1:5">
      <c r="A9" s="5" t="s">
        <v>19</v>
      </c>
      <c r="B9" s="5" t="s">
        <v>20</v>
      </c>
      <c r="C9" s="6">
        <v>43692</v>
      </c>
      <c r="D9" s="7">
        <v>44008.77</v>
      </c>
      <c r="E9" s="5">
        <v>1</v>
      </c>
    </row>
    <row r="10" spans="1:5">
      <c r="A10" s="8" t="s">
        <v>43</v>
      </c>
      <c r="B10" s="8" t="s">
        <v>44</v>
      </c>
      <c r="C10" s="9">
        <v>43819</v>
      </c>
      <c r="D10" s="10">
        <v>1000</v>
      </c>
      <c r="E10" s="5">
        <v>1</v>
      </c>
    </row>
    <row r="11" spans="1:5">
      <c r="A11" s="5" t="s">
        <v>63</v>
      </c>
      <c r="B11" s="5" t="s">
        <v>64</v>
      </c>
      <c r="C11" s="6">
        <v>43992</v>
      </c>
      <c r="D11" s="7">
        <v>1802.92</v>
      </c>
      <c r="E11" s="5">
        <v>1</v>
      </c>
    </row>
  </sheetData>
  <conditionalFormatting sqref="A6:B6">
    <cfRule type="duplicateValues" dxfId="1" priority="7"/>
  </conditionalFormatting>
  <conditionalFormatting sqref="A9">
    <cfRule type="duplicateValues" dxfId="1" priority="6"/>
    <cfRule type="duplicateValues" dxfId="1" priority="3"/>
  </conditionalFormatting>
  <conditionalFormatting sqref="A10">
    <cfRule type="duplicateValues" dxfId="1" priority="5"/>
    <cfRule type="duplicateValues" dxfId="1" priority="2"/>
  </conditionalFormatting>
  <conditionalFormatting sqref="A11">
    <cfRule type="duplicateValues" dxfId="1" priority="4"/>
    <cfRule type="duplicateValues" dxfId="1" priority="1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D4" sqref="D4"/>
    </sheetView>
  </sheetViews>
  <sheetFormatPr defaultColWidth="8.66666666666667" defaultRowHeight="14" outlineLevelRow="1" outlineLevelCol="5"/>
  <cols>
    <col min="1" max="1" width="8.75"/>
    <col min="6" max="6" width="15.25" style="1"/>
  </cols>
  <sheetData>
    <row r="1" spans="1:6">
      <c r="A1" t="s">
        <v>111</v>
      </c>
      <c r="F1" s="1">
        <f ca="1">NOW()</f>
        <v>44449.4322453704</v>
      </c>
    </row>
    <row r="2" spans="1:6">
      <c r="A2" s="2">
        <v>43831</v>
      </c>
      <c r="F2" s="1">
        <v>36526</v>
      </c>
    </row>
  </sheetData>
  <dataValidations count="1">
    <dataValidation type="date" operator="between" allowBlank="1" showInputMessage="1" showErrorMessage="1" sqref="A$1:A$1048576">
      <formula1>F2</formula1>
      <formula2>F1</formula2>
    </dataValidation>
  </dataValidations>
  <pageMargins left="0.75" right="0.75" top="1" bottom="1" header="0.5" footer="0.5"/>
  <headerFooter/>
  <ignoredErrors>
    <ignoredError sqref="A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应还金额_旧</vt:lpstr>
      <vt:lpstr>Sheet1</vt:lpstr>
      <vt:lpstr>应还金额</vt:lpstr>
      <vt:lpstr>应还金额 (2)</vt:lpstr>
      <vt:lpstr>Sheet3</vt:lpstr>
      <vt:lpstr>追偿明细表</vt:lpstr>
      <vt:lpstr>追偿明细表 (2)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帅</cp:lastModifiedBy>
  <dcterms:created xsi:type="dcterms:W3CDTF">2015-06-05T18:19:00Z</dcterms:created>
  <dcterms:modified xsi:type="dcterms:W3CDTF">2021-09-10T02:26:41Z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9ADC7C0D47EC46EDAC9797E9DD374ABD</vt:lpwstr>
  </property>
  <property fmtid="{D5CDD505-2E9C-101B-9397-08002B2CF9AE}" pid="3" name="KSOProductBuildVer">
    <vt:lpwstr>2052-11.1.0.10700</vt:lpwstr>
  </property>
  <property fmtid="{D5CDD505-2E9C-101B-9397-08002B2CF9AE}" pid="4" name="KSOReadingLayout">
    <vt:bool>true</vt:bool>
  </property>
</Properties>
</file>