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rtklar\Desktop\Data Analyst\MS Excel\"/>
    </mc:Choice>
  </mc:AlternateContent>
  <xr:revisionPtr revIDLastSave="0" documentId="8_{D8B8C14A-4A5B-45C3-94DB-B313B506797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Government Balance data" sheetId="7" r:id="rId1"/>
    <sheet name="GDP data" sheetId="6" r:id="rId2"/>
    <sheet name="Country &amp; YR" sheetId="3" r:id="rId3"/>
    <sheet name="Country" sheetId="4" r:id="rId4"/>
    <sheet name="Valid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4" l="1"/>
  <c r="B5" i="4"/>
  <c r="D10" i="4" s="1"/>
  <c r="B6" i="3"/>
  <c r="B14" i="3" s="1"/>
  <c r="E28" i="4" l="1"/>
  <c r="E31" i="4"/>
  <c r="F14" i="4"/>
  <c r="I14" i="4"/>
  <c r="H14" i="4"/>
  <c r="G14" i="4"/>
  <c r="E14" i="4"/>
  <c r="E16" i="4" s="1"/>
  <c r="D14" i="4"/>
  <c r="D16" i="4" s="1"/>
  <c r="B14" i="4"/>
  <c r="C14" i="4"/>
  <c r="J14" i="4"/>
  <c r="C10" i="4"/>
  <c r="G10" i="4"/>
  <c r="F10" i="4"/>
  <c r="B10" i="4"/>
  <c r="J10" i="4"/>
  <c r="I10" i="4"/>
  <c r="H10" i="4"/>
  <c r="E10" i="4"/>
  <c r="B9" i="3"/>
  <c r="B15" i="3" s="1"/>
  <c r="B16" i="4" l="1"/>
  <c r="G16" i="4"/>
  <c r="H16" i="4"/>
  <c r="I16" i="4"/>
  <c r="J16" i="4"/>
  <c r="F16" i="4"/>
  <c r="C16" i="4"/>
  <c r="B25" i="4" l="1"/>
</calcChain>
</file>

<file path=xl/sharedStrings.xml><?xml version="1.0" encoding="utf-8"?>
<sst xmlns="http://schemas.openxmlformats.org/spreadsheetml/2006/main" count="262" uniqueCount="99">
  <si>
    <t>GDP and main components (output, expenditure and income) [nama_10_gdp]</t>
  </si>
  <si>
    <t>Last update</t>
  </si>
  <si>
    <t>Extracted on</t>
  </si>
  <si>
    <t>Source of data</t>
  </si>
  <si>
    <t>Eurostat</t>
  </si>
  <si>
    <t>UNIT</t>
  </si>
  <si>
    <t>Current prices, million euro</t>
  </si>
  <si>
    <t>NA_ITEM</t>
  </si>
  <si>
    <t>Gross domestic product at market prices</t>
  </si>
  <si>
    <t>GEO/TIME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</si>
  <si>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</si>
  <si>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</si>
  <si>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</si>
  <si>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</si>
  <si>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</si>
  <si>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</si>
  <si>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</si>
  <si>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</si>
  <si>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</si>
  <si>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</si>
  <si>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European Union (28 countries)</t>
  </si>
  <si>
    <t>European Union (15 countries)</t>
  </si>
  <si>
    <t>Euro area (EA11-2000, EA12-2006, EA13-2007, EA15-2008, EA16-2010, EA17-2013, EA18-2014, EA19)</t>
  </si>
  <si>
    <t>Euro area (19 countries)</t>
  </si>
  <si>
    <t>Euro area (12 countries)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</si>
  <si>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</si>
  <si>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</si>
  <si>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</si>
  <si>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</si>
  <si>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</si>
  <si>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</si>
  <si>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</si>
  <si>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: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</si>
  <si>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</si>
  <si>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</si>
  <si>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</si>
  <si>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</si>
  <si>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</si>
  <si>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</si>
  <si>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</si>
  <si>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</si>
  <si>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</si>
  <si>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</si>
  <si>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</si>
  <si>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</si>
  <si>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</si>
  <si>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</si>
  <si>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</si>
  <si>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</si>
  <si>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</si>
  <si>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</si>
  <si>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</si>
  <si>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</si>
  <si>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</si>
  <si>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</si>
  <si>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</si>
  <si>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</si>
  <si>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</si>
  <si>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Montenegro</t>
  </si>
  <si>
    <t>Former Yugoslav Republic of Macedonia, the</t>
  </si>
  <si>
    <t>Albania</t>
  </si>
  <si>
    <t>Serbia</t>
  </si>
  <si>
    <t>Turkey</t>
  </si>
  <si>
    <t>Kosovo (under United Nations Security Council Resolution 1244/99)</t>
  </si>
  <si>
    <t>Government revenue, expenditure and main aggregates [gov_10a_main]</t>
  </si>
  <si>
    <t>Million euro</t>
  </si>
  <si>
    <t>SECTOR</t>
  </si>
  <si>
    <t>General government</t>
  </si>
  <si>
    <t>Net lending (+) /net borrowing (-)</t>
  </si>
  <si>
    <t>2006</t>
  </si>
  <si>
    <t>European Union (27 countries)</t>
  </si>
  <si>
    <t>European Union (25 countries)</t>
  </si>
  <si>
    <t>Euro area (18 countries)</t>
  </si>
  <si>
    <t>Euro area (17 countries)</t>
  </si>
  <si>
    <t>Euro area (16 countries)</t>
  </si>
  <si>
    <t>Euro area (15 countries)</t>
  </si>
  <si>
    <t>Euro area (13 countries)</t>
  </si>
  <si>
    <t>Euro area (11 countries)</t>
  </si>
  <si>
    <t>Years</t>
  </si>
  <si>
    <t>Germany</t>
  </si>
  <si>
    <t>Country Name</t>
  </si>
  <si>
    <t>Eurostat Country Name</t>
  </si>
  <si>
    <t>&gt;=F5)</t>
  </si>
  <si>
    <t>Choose year:</t>
  </si>
  <si>
    <t>Choose Country:</t>
  </si>
  <si>
    <t>Country Name (Eurostat):</t>
  </si>
  <si>
    <t>GDP:</t>
  </si>
  <si>
    <t>General Government Results</t>
  </si>
  <si>
    <t>in euros:</t>
  </si>
  <si>
    <t>% of GDP:</t>
  </si>
  <si>
    <t>General Government Result</t>
  </si>
  <si>
    <t>Calculate the average of the time period:</t>
  </si>
  <si>
    <t>Choose 1st year:</t>
  </si>
  <si>
    <t>Choose number of years (t):</t>
  </si>
  <si>
    <t>Calculate the average of the t-year time period after the 1st year (chosen above):</t>
  </si>
  <si>
    <t>Rows</t>
  </si>
  <si>
    <t>Columns</t>
  </si>
  <si>
    <t>Number of rows</t>
  </si>
  <si>
    <t>Number of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</si>
</sst>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,##0.0"/>
  </numFmts>
  <fonts count="11" x14ac:knownFonts="1">
    <font>
      <sz val="11"/>
      <name val="Arial"/>
      <family val="2"/>
      <charset val="161"/>
    </font>
    <font>
      <sz val="10"/>
      <name val="Arial"/>
      <family val="2"/>
      <charset val="161"/>
    </font>
    <font>
      <b/>
      <sz val="11"/>
      <name val="Arial"/>
      <family val="2"/>
      <charset val="161"/>
    </font>
    <font>
      <b/>
      <sz val="10"/>
      <name val="Arial"/>
      <family val="2"/>
      <charset val="161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0"/>
      <color rgb="FF3F3F76"/>
      <name val="Arial"/>
      <family val="2"/>
      <charset val="161"/>
    </font>
    <font>
      <b/>
      <sz val="10"/>
      <color rgb="FFFA7D00"/>
      <name val="Arial"/>
      <family val="2"/>
      <charset val="161"/>
    </font>
    <font>
      <b/>
      <sz val="10"/>
      <color rgb="FF3F3F3F"/>
      <name val="Arial"/>
      <family val="2"/>
      <charset val="161"/>
    </font>
    <font>
      <sz val="11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6" fillId="4" borderId="2" applyNumberFormat="0" applyAlignment="0" applyProtection="0"/>
    <xf numFmtId="0" fontId="4" fillId="3" borderId="2" applyNumberFormat="0" applyAlignment="0" applyProtection="0"/>
    <xf numFmtId="0" fontId="5" fillId="4" borderId="3" applyNumberFormat="0" applyAlignment="0" applyProtection="0"/>
    <xf numFmtId="9" fontId="10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1" xfId="0" applyFont="1" applyFill="1" applyBorder="1"/>
    <xf numFmtId="165" fontId="1" fillId="0" borderId="1" xfId="0" applyNumberFormat="1" applyFont="1" applyBorder="1"/>
    <xf numFmtId="0" fontId="1" fillId="0" borderId="1" xfId="0" applyFont="1" applyBorder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3" borderId="2" xfId="2" applyFont="1" applyAlignment="1">
      <alignment vertical="center"/>
    </xf>
    <xf numFmtId="0" fontId="8" fillId="4" borderId="2" xfId="1" applyFont="1" applyAlignment="1">
      <alignment vertical="center"/>
    </xf>
    <xf numFmtId="0" fontId="9" fillId="4" borderId="3" xfId="3" applyFont="1" applyAlignment="1">
      <alignment vertical="center"/>
    </xf>
    <xf numFmtId="0" fontId="9" fillId="4" borderId="3" xfId="3" applyFont="1" applyAlignment="1">
      <alignment vertical="center" wrapText="1"/>
    </xf>
    <xf numFmtId="10" fontId="9" fillId="4" borderId="3" xfId="4" applyNumberFormat="1" applyFont="1" applyFill="1" applyBorder="1" applyAlignment="1">
      <alignment vertical="center"/>
    </xf>
  </cellXfs>
  <cellStyles count="5">
    <cellStyle name="Calculation" xfId="1" builtinId="22"/>
    <cellStyle name="Input" xfId="2" builtinId="20"/>
    <cellStyle name="Normal" xfId="0" builtinId="0"/>
    <cellStyle name="Output" xfId="3" builtinId="21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zoomScaleNormal="100" workbookViewId="0">
      <selection activeCell="A19" sqref="A19"/>
    </sheetView>
  </sheetViews>
  <sheetFormatPr defaultRowHeight="14" x14ac:dyDescent="0.3"/>
  <cols>
    <col min="1" max="1" width="9.1640625" customWidth="1"/>
  </cols>
  <sheetData>
    <row r="1" spans="1:11" x14ac:dyDescent="0.3">
      <c r="A1" s="1" t="s">
        <v>64</v>
      </c>
    </row>
    <row r="3" spans="1:11" x14ac:dyDescent="0.3">
      <c r="A3" s="1" t="s">
        <v>1</v>
      </c>
      <c r="B3" s="2">
        <v>42788.729699074072</v>
      </c>
    </row>
    <row r="4" spans="1:11" x14ac:dyDescent="0.3">
      <c r="A4" s="1" t="s">
        <v>2</v>
      </c>
      <c r="B4" s="2">
        <v>42818.507572881943</v>
      </c>
    </row>
    <row r="5" spans="1:11" x14ac:dyDescent="0.3">
      <c r="A5" s="1" t="s">
        <v>3</v>
      </c>
      <c r="B5" s="1" t="s">
        <v>4</v>
      </c>
    </row>
    <row r="7" spans="1:11" x14ac:dyDescent="0.3">
      <c r="A7" s="1" t="s">
        <v>5</v>
      </c>
      <c r="B7" s="1" t="s">
        <v>65</v>
      </c>
    </row>
    <row r="8" spans="1:11" x14ac:dyDescent="0.3">
      <c r="A8" s="1" t="s">
        <v>66</v>
      </c>
      <c r="B8" s="1" t="s">
        <v>67</v>
      </c>
    </row>
    <row r="9" spans="1:11" x14ac:dyDescent="0.3">
      <c r="A9" s="1" t="s">
        <v>7</v>
      </c>
      <c r="B9" s="1" t="s">
        <v>68</v>
      </c>
    </row>
    <row r="11" spans="1:11" x14ac:dyDescent="0.3">
      <c r="A11" s="3" t="s">
        <v>9</v>
      </c>
      <c r="B11" s="3" t="s">
        <v>69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</row>
    <row r="12" spans="1:11" x14ac:dyDescent="0.3">
      <c r="A12" s="3" t="s">
        <v>20</v>
      </c>
      <c r="B12" s="4">
        <v>-196642.2</v>
      </c>
      <c r="C12" s="4">
        <v>-117687.6</v>
      </c>
      <c r="D12" s="4">
        <v>-318612.40000000002</v>
      </c>
      <c r="E12" s="4">
        <v>-815762</v>
      </c>
      <c r="F12" s="4">
        <v>-822026</v>
      </c>
      <c r="G12" s="4">
        <v>-602309.4</v>
      </c>
      <c r="H12" s="4">
        <v>-572172.69999999995</v>
      </c>
      <c r="I12" s="4">
        <v>-444945.6</v>
      </c>
      <c r="J12" s="4">
        <v>-419873.5</v>
      </c>
      <c r="K12" s="4">
        <v>-347285.8</v>
      </c>
    </row>
    <row r="13" spans="1:11" x14ac:dyDescent="0.3">
      <c r="A13" s="3" t="s">
        <v>70</v>
      </c>
      <c r="B13" s="4">
        <v>-195280.8</v>
      </c>
      <c r="C13" s="4">
        <v>-116613.6</v>
      </c>
      <c r="D13" s="4">
        <v>-317282.8</v>
      </c>
      <c r="E13" s="4">
        <v>-813058.5</v>
      </c>
      <c r="F13" s="4">
        <v>-819239.5</v>
      </c>
      <c r="G13" s="4">
        <v>-598802.1</v>
      </c>
      <c r="H13" s="4">
        <v>-569839.6</v>
      </c>
      <c r="I13" s="4">
        <v>-442643.7</v>
      </c>
      <c r="J13" s="4">
        <v>-417542.9</v>
      </c>
      <c r="K13" s="4">
        <v>-345837.5</v>
      </c>
    </row>
    <row r="14" spans="1:11" x14ac:dyDescent="0.3">
      <c r="A14" s="3" t="s">
        <v>71</v>
      </c>
      <c r="B14" s="4">
        <v>-193684.9</v>
      </c>
      <c r="C14" s="4">
        <v>-113438.7</v>
      </c>
      <c r="D14" s="4">
        <v>-309977.09999999998</v>
      </c>
      <c r="E14" s="4">
        <v>-800151.7</v>
      </c>
      <c r="F14" s="4">
        <v>-809329.1</v>
      </c>
      <c r="G14" s="4">
        <v>-590776.1</v>
      </c>
      <c r="H14" s="4">
        <v>-564806.30000000005</v>
      </c>
      <c r="I14" s="4">
        <v>-439462.7</v>
      </c>
      <c r="J14" s="4">
        <v>-413940.5</v>
      </c>
      <c r="K14" s="4">
        <v>-343863.9</v>
      </c>
    </row>
    <row r="15" spans="1:11" x14ac:dyDescent="0.3">
      <c r="A15" s="3" t="s">
        <v>21</v>
      </c>
      <c r="B15" s="4">
        <v>-170501.9</v>
      </c>
      <c r="C15" s="4">
        <v>-100883.3</v>
      </c>
      <c r="D15" s="4">
        <v>-284808.2</v>
      </c>
      <c r="E15" s="4">
        <v>-751878</v>
      </c>
      <c r="F15" s="4">
        <v>-759781.9</v>
      </c>
      <c r="G15" s="4">
        <v>-552414</v>
      </c>
      <c r="H15" s="4">
        <v>-534496.5</v>
      </c>
      <c r="I15" s="4">
        <v>-409247.7</v>
      </c>
      <c r="J15" s="4">
        <v>-388518.2</v>
      </c>
      <c r="K15" s="4">
        <v>-326269.3</v>
      </c>
    </row>
    <row r="16" spans="1:11" x14ac:dyDescent="0.3">
      <c r="A16" s="3" t="s">
        <v>23</v>
      </c>
      <c r="B16" s="4">
        <v>-132566.29999999999</v>
      </c>
      <c r="C16" s="4">
        <v>-60016.4</v>
      </c>
      <c r="D16" s="4">
        <v>-208129</v>
      </c>
      <c r="E16" s="4">
        <v>-581583.19999999995</v>
      </c>
      <c r="F16" s="4">
        <v>-589336.30000000005</v>
      </c>
      <c r="G16" s="4">
        <v>-413675.7</v>
      </c>
      <c r="H16" s="4">
        <v>-357884.6</v>
      </c>
      <c r="I16" s="4">
        <v>-294252.90000000002</v>
      </c>
      <c r="J16" s="4">
        <v>-261211.5</v>
      </c>
      <c r="K16" s="4">
        <v>-214940</v>
      </c>
    </row>
    <row r="17" spans="1:11" x14ac:dyDescent="0.3">
      <c r="A17" s="3" t="s">
        <v>72</v>
      </c>
      <c r="B17" s="4">
        <v>-132500.79999999999</v>
      </c>
      <c r="C17" s="4">
        <v>-59779.6</v>
      </c>
      <c r="D17" s="4">
        <v>-207121</v>
      </c>
      <c r="E17" s="4">
        <v>-579130.6</v>
      </c>
      <c r="F17" s="4">
        <v>-587402.19999999995</v>
      </c>
      <c r="G17" s="4">
        <v>-410879.7</v>
      </c>
      <c r="H17" s="4">
        <v>-356835.6</v>
      </c>
      <c r="I17" s="4">
        <v>-293335.90000000002</v>
      </c>
      <c r="J17" s="4">
        <v>-260960.4</v>
      </c>
      <c r="K17" s="4">
        <v>-214864.1</v>
      </c>
    </row>
    <row r="18" spans="1:11" x14ac:dyDescent="0.3">
      <c r="A18" s="3" t="s">
        <v>73</v>
      </c>
      <c r="B18" s="4">
        <v>-132395</v>
      </c>
      <c r="C18" s="4">
        <v>-59629.9</v>
      </c>
      <c r="D18" s="4">
        <v>-206117</v>
      </c>
      <c r="E18" s="4">
        <v>-577433.4</v>
      </c>
      <c r="F18" s="4">
        <v>-585894.30000000005</v>
      </c>
      <c r="G18" s="4">
        <v>-410198.7</v>
      </c>
      <c r="H18" s="4">
        <v>-356652.3</v>
      </c>
      <c r="I18" s="4">
        <v>-293128.90000000002</v>
      </c>
      <c r="J18" s="4">
        <v>-260591</v>
      </c>
      <c r="K18" s="4">
        <v>-214555.1</v>
      </c>
    </row>
    <row r="19" spans="1:11" x14ac:dyDescent="0.3">
      <c r="A19" s="3" t="s">
        <v>74</v>
      </c>
      <c r="B19" s="4">
        <v>-132788</v>
      </c>
      <c r="C19" s="4">
        <v>-60071.3</v>
      </c>
      <c r="D19" s="4">
        <v>-205676.6</v>
      </c>
      <c r="E19" s="4">
        <v>-577124.5</v>
      </c>
      <c r="F19" s="4">
        <v>-585921.9</v>
      </c>
      <c r="G19" s="4">
        <v>-410391.8</v>
      </c>
      <c r="H19" s="4">
        <v>-356606.1</v>
      </c>
      <c r="I19" s="4">
        <v>-293096.8</v>
      </c>
      <c r="J19" s="4">
        <v>-260725</v>
      </c>
      <c r="K19" s="4">
        <v>-214582.3</v>
      </c>
    </row>
    <row r="20" spans="1:11" x14ac:dyDescent="0.3">
      <c r="A20" s="3" t="s">
        <v>75</v>
      </c>
      <c r="B20" s="4">
        <v>-131152.5</v>
      </c>
      <c r="C20" s="4">
        <v>-58975.3</v>
      </c>
      <c r="D20" s="4">
        <v>-204074.3</v>
      </c>
      <c r="E20" s="4">
        <v>-572128</v>
      </c>
      <c r="F20" s="4">
        <v>-580863.80000000005</v>
      </c>
      <c r="G20" s="4">
        <v>-407371.1</v>
      </c>
      <c r="H20" s="4">
        <v>-353447.3</v>
      </c>
      <c r="I20" s="4">
        <v>-291079.40000000002</v>
      </c>
      <c r="J20" s="4">
        <v>-258668.9</v>
      </c>
      <c r="K20" s="4">
        <v>-212452</v>
      </c>
    </row>
    <row r="21" spans="1:11" x14ac:dyDescent="0.3">
      <c r="A21" s="3" t="s">
        <v>76</v>
      </c>
      <c r="B21" s="4">
        <v>-130844.9</v>
      </c>
      <c r="C21" s="4">
        <v>-59411.6</v>
      </c>
      <c r="D21" s="4">
        <v>-203984.2</v>
      </c>
      <c r="E21" s="4">
        <v>-570911.9</v>
      </c>
      <c r="F21" s="4">
        <v>-579741.69999999995</v>
      </c>
      <c r="G21" s="4">
        <v>-406074.7</v>
      </c>
      <c r="H21" s="4">
        <v>-352056.1</v>
      </c>
      <c r="I21" s="4">
        <v>-289989.5</v>
      </c>
      <c r="J21" s="4">
        <v>-256960</v>
      </c>
      <c r="K21" s="4">
        <v>-212135.3</v>
      </c>
    </row>
    <row r="22" spans="1:11" x14ac:dyDescent="0.3">
      <c r="A22" s="3" t="s">
        <v>24</v>
      </c>
      <c r="B22" s="4">
        <v>-130464.8</v>
      </c>
      <c r="C22" s="4">
        <v>-59380.5</v>
      </c>
      <c r="D22" s="4">
        <v>-203446.9</v>
      </c>
      <c r="E22" s="4">
        <v>-568784.9</v>
      </c>
      <c r="F22" s="4">
        <v>-577697.6</v>
      </c>
      <c r="G22" s="4">
        <v>-403618.2</v>
      </c>
      <c r="H22" s="4">
        <v>-350579.7</v>
      </c>
      <c r="I22" s="4">
        <v>-284593.5</v>
      </c>
      <c r="J22" s="4">
        <v>-255080</v>
      </c>
      <c r="K22" s="4">
        <v>-211104.6</v>
      </c>
    </row>
    <row r="23" spans="1:11" x14ac:dyDescent="0.3">
      <c r="A23" s="3" t="s">
        <v>77</v>
      </c>
      <c r="B23" s="4">
        <v>-117510.8</v>
      </c>
      <c r="C23" s="4">
        <v>-43773.5</v>
      </c>
      <c r="D23" s="4">
        <v>-178821.9</v>
      </c>
      <c r="E23" s="4">
        <v>-532818.9</v>
      </c>
      <c r="F23" s="4">
        <v>-552388.6</v>
      </c>
      <c r="G23" s="4">
        <v>-382338.2</v>
      </c>
      <c r="H23" s="4">
        <v>-333674.7</v>
      </c>
      <c r="I23" s="4">
        <v>-260834.5</v>
      </c>
      <c r="J23" s="4">
        <v>-248668</v>
      </c>
      <c r="K23" s="4">
        <v>-197867.6</v>
      </c>
    </row>
    <row r="24" spans="1:11" x14ac:dyDescent="0.3">
      <c r="A24" s="3" t="s">
        <v>25</v>
      </c>
      <c r="B24" s="4">
        <v>696.5</v>
      </c>
      <c r="C24" s="4">
        <v>211.9</v>
      </c>
      <c r="D24" s="4">
        <v>-3926.9</v>
      </c>
      <c r="E24" s="4">
        <v>-18796.3</v>
      </c>
      <c r="F24" s="4">
        <v>-14499.2</v>
      </c>
      <c r="G24" s="4">
        <v>-15578.2</v>
      </c>
      <c r="H24" s="4">
        <v>-16316.4</v>
      </c>
      <c r="I24" s="4">
        <v>-11820.8</v>
      </c>
      <c r="J24" s="4">
        <v>-12254.4</v>
      </c>
      <c r="K24" s="4">
        <v>-10345.299999999999</v>
      </c>
    </row>
    <row r="25" spans="1:11" x14ac:dyDescent="0.3">
      <c r="A25" s="3" t="s">
        <v>26</v>
      </c>
      <c r="B25" s="4">
        <v>495.7</v>
      </c>
      <c r="C25" s="4">
        <v>357.2</v>
      </c>
      <c r="D25" s="4">
        <v>591.4</v>
      </c>
      <c r="E25" s="4">
        <v>-1513.8</v>
      </c>
      <c r="F25" s="4">
        <v>-1190.3</v>
      </c>
      <c r="G25" s="4">
        <v>-812.8</v>
      </c>
      <c r="H25" s="4">
        <v>-134.19999999999999</v>
      </c>
      <c r="I25" s="4">
        <v>-173.6</v>
      </c>
      <c r="J25" s="4">
        <v>-2331</v>
      </c>
      <c r="K25" s="4">
        <v>-761.8</v>
      </c>
    </row>
    <row r="26" spans="1:11" x14ac:dyDescent="0.3">
      <c r="A26" s="3" t="s">
        <v>27</v>
      </c>
      <c r="B26" s="4">
        <v>-2790.2</v>
      </c>
      <c r="C26" s="4">
        <v>-958.1</v>
      </c>
      <c r="D26" s="4">
        <v>-3391.7</v>
      </c>
      <c r="E26" s="4">
        <v>-8180</v>
      </c>
      <c r="F26" s="4">
        <v>-6902.3</v>
      </c>
      <c r="G26" s="4">
        <v>-4469.1000000000004</v>
      </c>
      <c r="H26" s="4">
        <v>-6344.3</v>
      </c>
      <c r="I26" s="4">
        <v>-1968</v>
      </c>
      <c r="J26" s="4">
        <v>-3016.5</v>
      </c>
      <c r="K26" s="4">
        <v>-1048.7</v>
      </c>
    </row>
    <row r="27" spans="1:11" x14ac:dyDescent="0.3">
      <c r="A27" s="3" t="s">
        <v>28</v>
      </c>
      <c r="B27" s="4">
        <v>11247.5</v>
      </c>
      <c r="C27" s="4">
        <v>11716.9</v>
      </c>
      <c r="D27" s="4">
        <v>7668.6</v>
      </c>
      <c r="E27" s="4">
        <v>-6471.5</v>
      </c>
      <c r="F27" s="4">
        <v>-6590.4</v>
      </c>
      <c r="G27" s="4">
        <v>-5095.8</v>
      </c>
      <c r="H27" s="4">
        <v>-8885.9</v>
      </c>
      <c r="I27" s="4">
        <v>-2588.4</v>
      </c>
      <c r="J27" s="4">
        <v>3784.1</v>
      </c>
      <c r="K27" s="4">
        <v>-3650.6</v>
      </c>
    </row>
    <row r="28" spans="1:11" x14ac:dyDescent="0.3">
      <c r="A28" s="3" t="s">
        <v>29</v>
      </c>
      <c r="B28" s="4">
        <v>-41200</v>
      </c>
      <c r="C28" s="4">
        <v>4706</v>
      </c>
      <c r="D28" s="4">
        <v>-4531</v>
      </c>
      <c r="E28" s="4">
        <v>-79590</v>
      </c>
      <c r="F28" s="4">
        <v>-108904</v>
      </c>
      <c r="G28" s="4">
        <v>-25863</v>
      </c>
      <c r="H28" s="4">
        <v>-929</v>
      </c>
      <c r="I28" s="4">
        <v>-5352</v>
      </c>
      <c r="J28" s="4">
        <v>8552</v>
      </c>
      <c r="K28" s="4">
        <v>20923</v>
      </c>
    </row>
    <row r="29" spans="1:11" x14ac:dyDescent="0.3">
      <c r="A29" s="3" t="s">
        <v>30</v>
      </c>
      <c r="B29" s="4">
        <v>393</v>
      </c>
      <c r="C29" s="4">
        <v>441.4</v>
      </c>
      <c r="D29" s="4">
        <v>-440.4</v>
      </c>
      <c r="E29" s="4">
        <v>-308.89999999999998</v>
      </c>
      <c r="F29" s="4">
        <v>27.6</v>
      </c>
      <c r="G29" s="4">
        <v>193.1</v>
      </c>
      <c r="H29" s="4">
        <v>-46.2</v>
      </c>
      <c r="I29" s="4">
        <v>-32.1</v>
      </c>
      <c r="J29" s="4">
        <v>134</v>
      </c>
      <c r="K29" s="4">
        <v>27.2</v>
      </c>
    </row>
    <row r="30" spans="1:11" x14ac:dyDescent="0.3">
      <c r="A30" s="3" t="s">
        <v>31</v>
      </c>
      <c r="B30" s="4">
        <v>5198.3</v>
      </c>
      <c r="C30" s="4">
        <v>538.29999999999995</v>
      </c>
      <c r="D30" s="4">
        <v>-13098.8</v>
      </c>
      <c r="E30" s="4">
        <v>-23441.599999999999</v>
      </c>
      <c r="F30" s="4">
        <v>-53677.2</v>
      </c>
      <c r="G30" s="4">
        <v>-21841.9</v>
      </c>
      <c r="H30" s="4">
        <v>-14013.2</v>
      </c>
      <c r="I30" s="4">
        <v>-10193.299999999999</v>
      </c>
      <c r="J30" s="4">
        <v>-7196.6</v>
      </c>
      <c r="K30" s="4">
        <v>-4786</v>
      </c>
    </row>
    <row r="31" spans="1:11" x14ac:dyDescent="0.3">
      <c r="A31" s="3" t="s">
        <v>33</v>
      </c>
      <c r="B31" s="4">
        <v>-12954</v>
      </c>
      <c r="C31" s="4">
        <v>-15607</v>
      </c>
      <c r="D31" s="4">
        <v>-24625</v>
      </c>
      <c r="E31" s="4">
        <v>-35966</v>
      </c>
      <c r="F31" s="4">
        <v>-25309</v>
      </c>
      <c r="G31" s="4">
        <v>-21280</v>
      </c>
      <c r="H31" s="4">
        <v>-16905</v>
      </c>
      <c r="I31" s="4">
        <v>-23759</v>
      </c>
      <c r="J31" s="4">
        <v>-6412</v>
      </c>
      <c r="K31" s="4">
        <v>-13237</v>
      </c>
    </row>
    <row r="32" spans="1:11" x14ac:dyDescent="0.3">
      <c r="A32" s="3" t="s">
        <v>34</v>
      </c>
      <c r="B32" s="4">
        <v>22144</v>
      </c>
      <c r="C32" s="4">
        <v>21620</v>
      </c>
      <c r="D32" s="4">
        <v>-49385</v>
      </c>
      <c r="E32" s="4">
        <v>-118237</v>
      </c>
      <c r="F32" s="4">
        <v>-101445</v>
      </c>
      <c r="G32" s="4">
        <v>-102908</v>
      </c>
      <c r="H32" s="4">
        <v>-108903</v>
      </c>
      <c r="I32" s="4">
        <v>-71853</v>
      </c>
      <c r="J32" s="4">
        <v>-62179</v>
      </c>
      <c r="K32" s="4">
        <v>-55163</v>
      </c>
    </row>
    <row r="33" spans="1:11" x14ac:dyDescent="0.3">
      <c r="A33" s="3" t="s">
        <v>35</v>
      </c>
      <c r="B33" s="4">
        <v>-43400</v>
      </c>
      <c r="C33" s="4">
        <v>-49492</v>
      </c>
      <c r="D33" s="4">
        <v>-63533</v>
      </c>
      <c r="E33" s="4">
        <v>-138878</v>
      </c>
      <c r="F33" s="4">
        <v>-135795</v>
      </c>
      <c r="G33" s="4">
        <v>-104961</v>
      </c>
      <c r="H33" s="4">
        <v>-100448</v>
      </c>
      <c r="I33" s="4">
        <v>-85376</v>
      </c>
      <c r="J33" s="4">
        <v>-84846</v>
      </c>
      <c r="K33" s="4">
        <v>-76509</v>
      </c>
    </row>
    <row r="34" spans="1:11" x14ac:dyDescent="0.3">
      <c r="A34" s="3" t="s">
        <v>36</v>
      </c>
      <c r="B34" s="4">
        <v>-1361.4</v>
      </c>
      <c r="C34" s="4">
        <v>-1074</v>
      </c>
      <c r="D34" s="4">
        <v>-1329.6</v>
      </c>
      <c r="E34" s="4">
        <v>-2703.5</v>
      </c>
      <c r="F34" s="4">
        <v>-2786.5</v>
      </c>
      <c r="G34" s="4">
        <v>-3507.2</v>
      </c>
      <c r="H34" s="4">
        <v>-2333.1</v>
      </c>
      <c r="I34" s="4">
        <v>-2302</v>
      </c>
      <c r="J34" s="4">
        <v>-2330.5</v>
      </c>
      <c r="K34" s="4">
        <v>-1448.3</v>
      </c>
    </row>
    <row r="35" spans="1:11" x14ac:dyDescent="0.3">
      <c r="A35" s="3" t="s">
        <v>37</v>
      </c>
      <c r="B35" s="4">
        <v>-55549</v>
      </c>
      <c r="C35" s="4">
        <v>-24571</v>
      </c>
      <c r="D35" s="4">
        <v>-43936</v>
      </c>
      <c r="E35" s="4">
        <v>-82881</v>
      </c>
      <c r="F35" s="4">
        <v>-68121</v>
      </c>
      <c r="G35" s="4">
        <v>-60781</v>
      </c>
      <c r="H35" s="4">
        <v>-47216</v>
      </c>
      <c r="I35" s="4">
        <v>-43218</v>
      </c>
      <c r="J35" s="4">
        <v>-48482</v>
      </c>
      <c r="K35" s="4">
        <v>-42931</v>
      </c>
    </row>
    <row r="36" spans="1:11" x14ac:dyDescent="0.3">
      <c r="A36" s="3" t="s">
        <v>38</v>
      </c>
      <c r="B36" s="4">
        <v>-166.9</v>
      </c>
      <c r="C36" s="4">
        <v>566.1</v>
      </c>
      <c r="D36" s="4">
        <v>164.6</v>
      </c>
      <c r="E36" s="4">
        <v>-1014.7</v>
      </c>
      <c r="F36" s="4">
        <v>-911.6</v>
      </c>
      <c r="G36" s="4">
        <v>-1122.0999999999999</v>
      </c>
      <c r="H36" s="4">
        <v>-1129.7</v>
      </c>
      <c r="I36" s="4">
        <v>-890.7</v>
      </c>
      <c r="J36" s="4">
        <v>-1543</v>
      </c>
      <c r="K36" s="4">
        <v>-196.4</v>
      </c>
    </row>
    <row r="37" spans="1:11" x14ac:dyDescent="0.3">
      <c r="A37" s="3" t="s">
        <v>39</v>
      </c>
      <c r="B37" s="4">
        <v>-105.8</v>
      </c>
      <c r="C37" s="4">
        <v>-149.69999999999999</v>
      </c>
      <c r="D37" s="4">
        <v>-1004</v>
      </c>
      <c r="E37" s="4">
        <v>-1697.2</v>
      </c>
      <c r="F37" s="4">
        <v>-1507.9</v>
      </c>
      <c r="G37" s="4">
        <v>-681.1</v>
      </c>
      <c r="H37" s="4">
        <v>-183.3</v>
      </c>
      <c r="I37" s="4">
        <v>-207</v>
      </c>
      <c r="J37" s="4">
        <v>-369.4</v>
      </c>
      <c r="K37" s="4">
        <v>-309</v>
      </c>
    </row>
    <row r="38" spans="1:11" x14ac:dyDescent="0.3">
      <c r="A38" s="3" t="s">
        <v>40</v>
      </c>
      <c r="B38" s="4">
        <v>-65.5</v>
      </c>
      <c r="C38" s="4">
        <v>-236.8</v>
      </c>
      <c r="D38" s="4">
        <v>-1008</v>
      </c>
      <c r="E38" s="4">
        <v>-2452.6</v>
      </c>
      <c r="F38" s="4">
        <v>-1934.1</v>
      </c>
      <c r="G38" s="4">
        <v>-2795.9</v>
      </c>
      <c r="H38" s="4">
        <v>-1049</v>
      </c>
      <c r="I38" s="4">
        <v>-916.9</v>
      </c>
      <c r="J38" s="4">
        <v>-251.1</v>
      </c>
      <c r="K38" s="4">
        <v>-75.900000000000006</v>
      </c>
    </row>
    <row r="39" spans="1:11" x14ac:dyDescent="0.3">
      <c r="A39" s="3" t="s">
        <v>41</v>
      </c>
      <c r="B39" s="4">
        <v>654.5</v>
      </c>
      <c r="C39" s="4">
        <v>1543.4</v>
      </c>
      <c r="D39" s="4">
        <v>1265.8</v>
      </c>
      <c r="E39" s="4">
        <v>-249.5</v>
      </c>
      <c r="F39" s="4">
        <v>-264.5</v>
      </c>
      <c r="G39" s="4">
        <v>221.4</v>
      </c>
      <c r="H39" s="4">
        <v>152.19999999999999</v>
      </c>
      <c r="I39" s="4">
        <v>445.1</v>
      </c>
      <c r="J39" s="4">
        <v>717.9</v>
      </c>
      <c r="K39" s="4">
        <v>796.2</v>
      </c>
    </row>
    <row r="40" spans="1:11" x14ac:dyDescent="0.3">
      <c r="A40" s="3" t="s">
        <v>42</v>
      </c>
      <c r="B40" s="4">
        <v>-8522.9</v>
      </c>
      <c r="C40" s="4">
        <v>-5145.3999999999996</v>
      </c>
      <c r="D40" s="4">
        <v>-3912</v>
      </c>
      <c r="E40" s="4">
        <v>-4298.3</v>
      </c>
      <c r="F40" s="4">
        <v>-4442.2</v>
      </c>
      <c r="G40" s="4">
        <v>-5505.5</v>
      </c>
      <c r="H40" s="4">
        <v>-2289.6999999999998</v>
      </c>
      <c r="I40" s="4">
        <v>-2594.8000000000002</v>
      </c>
      <c r="J40" s="4">
        <v>-2178.6999999999998</v>
      </c>
      <c r="K40" s="4">
        <v>-1722.3</v>
      </c>
    </row>
    <row r="41" spans="1:11" x14ac:dyDescent="0.3">
      <c r="A41" s="3" t="s">
        <v>43</v>
      </c>
      <c r="B41" s="4">
        <v>-140.80000000000001</v>
      </c>
      <c r="C41" s="4">
        <v>-129.80000000000001</v>
      </c>
      <c r="D41" s="4">
        <v>-254.7</v>
      </c>
      <c r="E41" s="4">
        <v>-201.5</v>
      </c>
      <c r="F41" s="4">
        <v>-210.5</v>
      </c>
      <c r="G41" s="4">
        <v>-174.3</v>
      </c>
      <c r="H41" s="4">
        <v>-261.5</v>
      </c>
      <c r="I41" s="4">
        <v>-199.1</v>
      </c>
      <c r="J41" s="4">
        <v>-166</v>
      </c>
      <c r="K41" s="4">
        <v>-120.3</v>
      </c>
    </row>
    <row r="42" spans="1:11" x14ac:dyDescent="0.3">
      <c r="A42" s="3" t="s">
        <v>44</v>
      </c>
      <c r="B42" s="4">
        <v>1219</v>
      </c>
      <c r="C42" s="4">
        <v>1298</v>
      </c>
      <c r="D42" s="4">
        <v>1430</v>
      </c>
      <c r="E42" s="4">
        <v>-33538</v>
      </c>
      <c r="F42" s="4">
        <v>-31522</v>
      </c>
      <c r="G42" s="4">
        <v>-27572</v>
      </c>
      <c r="H42" s="4">
        <v>-25064</v>
      </c>
      <c r="I42" s="4">
        <v>-15497</v>
      </c>
      <c r="J42" s="4">
        <v>-15028</v>
      </c>
      <c r="K42" s="4">
        <v>-12759</v>
      </c>
    </row>
    <row r="43" spans="1:11" x14ac:dyDescent="0.3">
      <c r="A43" s="3" t="s">
        <v>45</v>
      </c>
      <c r="B43" s="4">
        <v>-6865.5</v>
      </c>
      <c r="C43" s="4">
        <v>-3925.6</v>
      </c>
      <c r="D43" s="4">
        <v>-4469.3</v>
      </c>
      <c r="E43" s="4">
        <v>-15426.8</v>
      </c>
      <c r="F43" s="4">
        <v>-13177.5</v>
      </c>
      <c r="G43" s="4">
        <v>-7992.4</v>
      </c>
      <c r="H43" s="4">
        <v>-7046.2</v>
      </c>
      <c r="I43" s="4">
        <v>-4409.3</v>
      </c>
      <c r="J43" s="4">
        <v>-9054.6</v>
      </c>
      <c r="K43" s="4">
        <v>-3542.6</v>
      </c>
    </row>
    <row r="44" spans="1:11" x14ac:dyDescent="0.3">
      <c r="A44" s="3" t="s">
        <v>46</v>
      </c>
      <c r="B44" s="4">
        <v>-9768.5</v>
      </c>
      <c r="C44" s="4">
        <v>-5816</v>
      </c>
      <c r="D44" s="4">
        <v>-13183</v>
      </c>
      <c r="E44" s="4">
        <v>-22997</v>
      </c>
      <c r="F44" s="4">
        <v>-26563.9</v>
      </c>
      <c r="G44" s="4">
        <v>-18330.099999999999</v>
      </c>
      <c r="H44" s="4">
        <v>-14370.9</v>
      </c>
      <c r="I44" s="4">
        <v>-15992.9</v>
      </c>
      <c r="J44" s="4">
        <v>-14095.6</v>
      </c>
      <c r="K44" s="4">
        <v>-10988.2</v>
      </c>
    </row>
    <row r="45" spans="1:11" x14ac:dyDescent="0.3">
      <c r="A45" s="3" t="s">
        <v>47</v>
      </c>
      <c r="B45" s="4">
        <v>-7194.5</v>
      </c>
      <c r="C45" s="4">
        <v>-5279.4</v>
      </c>
      <c r="D45" s="4">
        <v>-6735.7</v>
      </c>
      <c r="E45" s="4">
        <v>-17203.599999999999</v>
      </c>
      <c r="F45" s="4">
        <v>-20100.2</v>
      </c>
      <c r="G45" s="4">
        <v>-13006.1</v>
      </c>
      <c r="H45" s="4">
        <v>-9529.1</v>
      </c>
      <c r="I45" s="4">
        <v>-8245.2000000000007</v>
      </c>
      <c r="J45" s="4">
        <v>-12402.3</v>
      </c>
      <c r="K45" s="4">
        <v>-7820.9</v>
      </c>
    </row>
    <row r="46" spans="1:11" x14ac:dyDescent="0.3">
      <c r="A46" s="3" t="s">
        <v>48</v>
      </c>
      <c r="B46" s="4">
        <v>-2091.6</v>
      </c>
      <c r="C46" s="4">
        <v>-3532.1</v>
      </c>
      <c r="D46" s="4">
        <v>-7897.2</v>
      </c>
      <c r="E46" s="4">
        <v>-11393</v>
      </c>
      <c r="F46" s="4">
        <v>-8720.1</v>
      </c>
      <c r="G46" s="4">
        <v>-7213.2</v>
      </c>
      <c r="H46" s="4">
        <v>-4899.1000000000004</v>
      </c>
      <c r="I46" s="4">
        <v>-3007.4</v>
      </c>
      <c r="J46" s="4">
        <v>-1271.4000000000001</v>
      </c>
      <c r="K46" s="4">
        <v>-1211.8</v>
      </c>
    </row>
    <row r="47" spans="1:11" x14ac:dyDescent="0.3">
      <c r="A47" s="3" t="s">
        <v>49</v>
      </c>
      <c r="B47" s="4">
        <v>-380.1</v>
      </c>
      <c r="C47" s="4">
        <v>-31.1</v>
      </c>
      <c r="D47" s="4">
        <v>-537.29999999999995</v>
      </c>
      <c r="E47" s="4">
        <v>-2127</v>
      </c>
      <c r="F47" s="4">
        <v>-2044.2</v>
      </c>
      <c r="G47" s="4">
        <v>-2456.4</v>
      </c>
      <c r="H47" s="4">
        <v>-1476.4</v>
      </c>
      <c r="I47" s="4">
        <v>-5396.1</v>
      </c>
      <c r="J47" s="4">
        <v>-1880</v>
      </c>
      <c r="K47" s="4">
        <v>-1030.8</v>
      </c>
    </row>
    <row r="48" spans="1:11" x14ac:dyDescent="0.3">
      <c r="A48" s="3" t="s">
        <v>50</v>
      </c>
      <c r="B48" s="4">
        <v>-1635.4</v>
      </c>
      <c r="C48" s="4">
        <v>-1096</v>
      </c>
      <c r="D48" s="4">
        <v>-1602.4</v>
      </c>
      <c r="E48" s="4">
        <v>-4996.5</v>
      </c>
      <c r="F48" s="4">
        <v>-5058.1000000000004</v>
      </c>
      <c r="G48" s="4">
        <v>-3020.7</v>
      </c>
      <c r="H48" s="4">
        <v>-3158.9</v>
      </c>
      <c r="I48" s="4">
        <v>-2017.4</v>
      </c>
      <c r="J48" s="4">
        <v>-2056.1</v>
      </c>
      <c r="K48" s="4">
        <v>-2130.3000000000002</v>
      </c>
    </row>
    <row r="49" spans="1:11" x14ac:dyDescent="0.3">
      <c r="A49" s="3" t="s">
        <v>51</v>
      </c>
      <c r="B49" s="4">
        <v>6786</v>
      </c>
      <c r="C49" s="4">
        <v>9577</v>
      </c>
      <c r="D49" s="4">
        <v>8098</v>
      </c>
      <c r="E49" s="4">
        <v>-4577</v>
      </c>
      <c r="F49" s="4">
        <v>-4883</v>
      </c>
      <c r="G49" s="4">
        <v>-2056</v>
      </c>
      <c r="H49" s="4">
        <v>-4362</v>
      </c>
      <c r="I49" s="4">
        <v>-5315</v>
      </c>
      <c r="J49" s="4">
        <v>-6495</v>
      </c>
      <c r="K49" s="4">
        <v>-5730</v>
      </c>
    </row>
    <row r="50" spans="1:11" x14ac:dyDescent="0.3">
      <c r="A50" s="3" t="s">
        <v>52</v>
      </c>
      <c r="B50" s="4">
        <v>7243</v>
      </c>
      <c r="C50" s="4">
        <v>11803.5</v>
      </c>
      <c r="D50" s="4">
        <v>6863.5</v>
      </c>
      <c r="E50" s="4">
        <v>-2248.5</v>
      </c>
      <c r="F50" s="4">
        <v>-275.89999999999998</v>
      </c>
      <c r="G50" s="4">
        <v>-768.9</v>
      </c>
      <c r="H50" s="4">
        <v>-4133</v>
      </c>
      <c r="I50" s="4">
        <v>-6054.2</v>
      </c>
      <c r="J50" s="4">
        <v>-6874.5</v>
      </c>
      <c r="K50" s="4">
        <v>1061.5999999999999</v>
      </c>
    </row>
    <row r="51" spans="1:11" x14ac:dyDescent="0.3">
      <c r="A51" s="3" t="s">
        <v>53</v>
      </c>
      <c r="B51" s="4">
        <v>-58527.6</v>
      </c>
      <c r="C51" s="4">
        <v>-65023.199999999997</v>
      </c>
      <c r="D51" s="4">
        <v>-95893.4</v>
      </c>
      <c r="E51" s="4">
        <v>-174373.1</v>
      </c>
      <c r="F51" s="4">
        <v>-175218</v>
      </c>
      <c r="G51" s="4">
        <v>-142931.1</v>
      </c>
      <c r="H51" s="4">
        <v>-170897.9</v>
      </c>
      <c r="I51" s="4">
        <v>-116011.6</v>
      </c>
      <c r="J51" s="4">
        <v>-130347.8</v>
      </c>
      <c r="K51" s="4">
        <v>-112575.8</v>
      </c>
    </row>
    <row r="52" spans="1:11" x14ac:dyDescent="0.3">
      <c r="A52" s="3" t="s">
        <v>54</v>
      </c>
      <c r="B52" s="4">
        <v>799.4</v>
      </c>
      <c r="C52" s="4">
        <v>765.4</v>
      </c>
      <c r="D52" s="4">
        <v>-1406.9</v>
      </c>
      <c r="E52" s="4">
        <v>-893.2</v>
      </c>
      <c r="F52" s="4">
        <v>-977</v>
      </c>
      <c r="G52" s="4">
        <v>-588.79999999999995</v>
      </c>
      <c r="H52" s="4">
        <v>-413.5</v>
      </c>
      <c r="I52" s="4">
        <v>-214.3</v>
      </c>
      <c r="J52" s="4">
        <v>-7.9</v>
      </c>
      <c r="K52" s="4">
        <v>-126.3</v>
      </c>
    </row>
    <row r="53" spans="1:11" x14ac:dyDescent="0.3">
      <c r="A53" s="3" t="s">
        <v>56</v>
      </c>
      <c r="B53" s="4">
        <v>49609.3</v>
      </c>
      <c r="C53" s="4">
        <v>50188.1</v>
      </c>
      <c r="D53" s="4">
        <v>59231.199999999997</v>
      </c>
      <c r="E53" s="4">
        <v>28781.599999999999</v>
      </c>
      <c r="F53" s="4">
        <v>35624.699999999997</v>
      </c>
      <c r="G53" s="4">
        <v>48178.3</v>
      </c>
      <c r="H53" s="4">
        <v>54922.5</v>
      </c>
      <c r="I53" s="4">
        <v>42441.7</v>
      </c>
      <c r="J53" s="4">
        <v>32950.1</v>
      </c>
      <c r="K53" s="4">
        <v>22441.599999999999</v>
      </c>
    </row>
    <row r="54" spans="1:11" x14ac:dyDescent="0.3">
      <c r="A54" s="3" t="s">
        <v>57</v>
      </c>
      <c r="B54" s="4">
        <v>1057.0999999999999</v>
      </c>
      <c r="C54" s="4">
        <v>3240.6</v>
      </c>
      <c r="D54" s="4">
        <v>7709.9</v>
      </c>
      <c r="E54" s="4">
        <v>2949.8</v>
      </c>
      <c r="F54" s="4">
        <v>1497.8</v>
      </c>
      <c r="G54" s="4">
        <v>3792.5</v>
      </c>
      <c r="H54" s="4">
        <v>1283.4000000000001</v>
      </c>
      <c r="I54" s="4">
        <v>-2601.5</v>
      </c>
      <c r="J54" s="4">
        <v>-1597.1</v>
      </c>
      <c r="K54" s="4">
        <v>6469.9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zoomScaleNormal="100" workbookViewId="0">
      <selection activeCell="A20" sqref="A20"/>
    </sheetView>
  </sheetViews>
  <sheetFormatPr defaultRowHeight="14" x14ac:dyDescent="0.3"/>
  <cols>
    <col min="2" max="11" width="10.25" bestFit="1" customWidth="1"/>
  </cols>
  <sheetData>
    <row r="1" spans="1:11" x14ac:dyDescent="0.3">
      <c r="A1" s="1" t="s">
        <v>0</v>
      </c>
    </row>
    <row r="3" spans="1:11" x14ac:dyDescent="0.3">
      <c r="A3" s="1" t="s">
        <v>1</v>
      </c>
      <c r="B3" s="2">
        <v>42817.844004629631</v>
      </c>
    </row>
    <row r="4" spans="1:11" x14ac:dyDescent="0.3">
      <c r="A4" s="1" t="s">
        <v>2</v>
      </c>
      <c r="B4" s="2">
        <v>42818.508540046299</v>
      </c>
    </row>
    <row r="5" spans="1:11" x14ac:dyDescent="0.3">
      <c r="A5" s="1" t="s">
        <v>3</v>
      </c>
      <c r="B5" s="1" t="s">
        <v>4</v>
      </c>
    </row>
    <row r="7" spans="1:11" x14ac:dyDescent="0.3">
      <c r="A7" s="1" t="s">
        <v>5</v>
      </c>
      <c r="B7" s="1" t="s">
        <v>6</v>
      </c>
    </row>
    <row r="8" spans="1:11" x14ac:dyDescent="0.3">
      <c r="A8" s="1" t="s">
        <v>7</v>
      </c>
      <c r="B8" s="1" t="s">
        <v>8</v>
      </c>
    </row>
    <row r="10" spans="1:11" x14ac:dyDescent="0.3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3" t="s">
        <v>19</v>
      </c>
    </row>
    <row r="11" spans="1:11" x14ac:dyDescent="0.3">
      <c r="A11" s="3" t="s">
        <v>20</v>
      </c>
      <c r="B11" s="4">
        <v>12983310</v>
      </c>
      <c r="C11" s="4">
        <v>13054560.5</v>
      </c>
      <c r="D11" s="4">
        <v>12297013.4</v>
      </c>
      <c r="E11" s="4">
        <v>12817343.1</v>
      </c>
      <c r="F11" s="4">
        <v>13192553.6</v>
      </c>
      <c r="G11" s="4">
        <v>13448656.9</v>
      </c>
      <c r="H11" s="4">
        <v>13558629.9</v>
      </c>
      <c r="I11" s="4">
        <v>14002583.4</v>
      </c>
      <c r="J11" s="4">
        <v>14714003.4</v>
      </c>
      <c r="K11" s="4">
        <v>14819583.4</v>
      </c>
    </row>
    <row r="12" spans="1:11" x14ac:dyDescent="0.3">
      <c r="A12" s="3" t="s">
        <v>21</v>
      </c>
      <c r="B12" s="4">
        <v>12045252.300000001</v>
      </c>
      <c r="C12" s="4">
        <v>11989396.1</v>
      </c>
      <c r="D12" s="4">
        <v>11350115.4</v>
      </c>
      <c r="E12" s="4">
        <v>11800604.5</v>
      </c>
      <c r="F12" s="4">
        <v>12125912.800000001</v>
      </c>
      <c r="G12" s="4">
        <v>12370700.800000001</v>
      </c>
      <c r="H12" s="4">
        <v>12462374.5</v>
      </c>
      <c r="I12" s="4">
        <v>12874631.199999999</v>
      </c>
      <c r="J12" s="4">
        <v>13532380.1</v>
      </c>
      <c r="K12" s="4">
        <v>13612919.6</v>
      </c>
    </row>
    <row r="13" spans="1:11" x14ac:dyDescent="0.3">
      <c r="A13" s="3" t="s">
        <v>22</v>
      </c>
      <c r="B13" s="4">
        <v>9253556.0999999996</v>
      </c>
      <c r="C13" s="4">
        <v>9494101.6999999993</v>
      </c>
      <c r="D13" s="4">
        <v>9228703.9000000004</v>
      </c>
      <c r="E13" s="4">
        <v>9485069.9000000004</v>
      </c>
      <c r="F13" s="4">
        <v>9747693.4000000004</v>
      </c>
      <c r="G13" s="4">
        <v>9780313.5999999996</v>
      </c>
      <c r="H13" s="4">
        <v>9874278.1999999993</v>
      </c>
      <c r="I13" s="4">
        <v>10098564.6</v>
      </c>
      <c r="J13" s="4">
        <v>10459613.699999999</v>
      </c>
      <c r="K13" s="4">
        <v>10733163.699999999</v>
      </c>
    </row>
    <row r="14" spans="1:11" x14ac:dyDescent="0.3">
      <c r="A14" s="3" t="s">
        <v>23</v>
      </c>
      <c r="B14" s="4">
        <v>9401112.5999999996</v>
      </c>
      <c r="C14" s="4">
        <v>9633672.8000000007</v>
      </c>
      <c r="D14" s="4">
        <v>9288534</v>
      </c>
      <c r="E14" s="4">
        <v>9545602.6999999993</v>
      </c>
      <c r="F14" s="4">
        <v>9799171</v>
      </c>
      <c r="G14" s="4">
        <v>9835720.3000000007</v>
      </c>
      <c r="H14" s="4">
        <v>9932109.0999999996</v>
      </c>
      <c r="I14" s="4">
        <v>10135154.6</v>
      </c>
      <c r="J14" s="4">
        <v>10459613.699999999</v>
      </c>
      <c r="K14" s="4">
        <v>10733163.699999999</v>
      </c>
    </row>
    <row r="15" spans="1:11" x14ac:dyDescent="0.3">
      <c r="A15" s="3" t="s">
        <v>24</v>
      </c>
      <c r="B15" s="4">
        <v>9218403.5</v>
      </c>
      <c r="C15" s="4">
        <v>9431015.9000000004</v>
      </c>
      <c r="D15" s="4">
        <v>9103702.5</v>
      </c>
      <c r="E15" s="4">
        <v>9355341.0999999996</v>
      </c>
      <c r="F15" s="4">
        <v>9596936.3000000007</v>
      </c>
      <c r="G15" s="4">
        <v>9627045.3000000007</v>
      </c>
      <c r="H15" s="4">
        <v>9719551.8000000007</v>
      </c>
      <c r="I15" s="4">
        <v>9915902.8000000007</v>
      </c>
      <c r="J15" s="4">
        <v>10233520.1</v>
      </c>
      <c r="K15" s="4">
        <v>10500164.300000001</v>
      </c>
    </row>
    <row r="16" spans="1:11" x14ac:dyDescent="0.3">
      <c r="A16" s="3" t="s">
        <v>25</v>
      </c>
      <c r="B16" s="4">
        <v>344713</v>
      </c>
      <c r="C16" s="4">
        <v>354066</v>
      </c>
      <c r="D16" s="4">
        <v>348781</v>
      </c>
      <c r="E16" s="4">
        <v>365101</v>
      </c>
      <c r="F16" s="4">
        <v>379106</v>
      </c>
      <c r="G16" s="4">
        <v>387500</v>
      </c>
      <c r="H16" s="4">
        <v>391712</v>
      </c>
      <c r="I16" s="4">
        <v>400805</v>
      </c>
      <c r="J16" s="4">
        <v>410351</v>
      </c>
      <c r="K16" s="4">
        <v>421974</v>
      </c>
    </row>
    <row r="17" spans="1:11" x14ac:dyDescent="0.3">
      <c r="A17" s="3" t="s">
        <v>26</v>
      </c>
      <c r="B17" s="4">
        <v>32449.1</v>
      </c>
      <c r="C17" s="4">
        <v>37200.1</v>
      </c>
      <c r="D17" s="4">
        <v>37317.699999999997</v>
      </c>
      <c r="E17" s="4">
        <v>38230.5</v>
      </c>
      <c r="F17" s="4">
        <v>41292</v>
      </c>
      <c r="G17" s="4">
        <v>41947.199999999997</v>
      </c>
      <c r="H17" s="4">
        <v>42011.5</v>
      </c>
      <c r="I17" s="4">
        <v>42762.2</v>
      </c>
      <c r="J17" s="4">
        <v>45286.5</v>
      </c>
      <c r="K17" s="4">
        <v>47364.1</v>
      </c>
    </row>
    <row r="18" spans="1:11" x14ac:dyDescent="0.3">
      <c r="A18" s="3" t="s">
        <v>27</v>
      </c>
      <c r="B18" s="4">
        <v>138004</v>
      </c>
      <c r="C18" s="4">
        <v>160961.5</v>
      </c>
      <c r="D18" s="4">
        <v>148357.4</v>
      </c>
      <c r="E18" s="4">
        <v>156369.70000000001</v>
      </c>
      <c r="F18" s="4">
        <v>164040.5</v>
      </c>
      <c r="G18" s="4">
        <v>161434.29999999999</v>
      </c>
      <c r="H18" s="4">
        <v>157741.6</v>
      </c>
      <c r="I18" s="4">
        <v>156660</v>
      </c>
      <c r="J18" s="4">
        <v>166964.1</v>
      </c>
      <c r="K18" s="4">
        <v>174452.2</v>
      </c>
    </row>
    <row r="19" spans="1:11" x14ac:dyDescent="0.3">
      <c r="A19" s="3" t="s">
        <v>28</v>
      </c>
      <c r="B19" s="4">
        <v>233383.2</v>
      </c>
      <c r="C19" s="4">
        <v>241613.5</v>
      </c>
      <c r="D19" s="4">
        <v>231278.1</v>
      </c>
      <c r="E19" s="4">
        <v>243165.4</v>
      </c>
      <c r="F19" s="4">
        <v>247879.9</v>
      </c>
      <c r="G19" s="4">
        <v>254578</v>
      </c>
      <c r="H19" s="4">
        <v>258742.7</v>
      </c>
      <c r="I19" s="4">
        <v>265232.5</v>
      </c>
      <c r="J19" s="4">
        <v>271786.09999999998</v>
      </c>
      <c r="K19" s="4">
        <v>277336.09999999998</v>
      </c>
    </row>
    <row r="20" spans="1:11" x14ac:dyDescent="0.3">
      <c r="A20" s="3" t="s">
        <v>29</v>
      </c>
      <c r="B20" s="4">
        <v>2513230</v>
      </c>
      <c r="C20" s="4">
        <v>2561740</v>
      </c>
      <c r="D20" s="4">
        <v>2460280</v>
      </c>
      <c r="E20" s="4">
        <v>2580060</v>
      </c>
      <c r="F20" s="4">
        <v>2703120</v>
      </c>
      <c r="G20" s="4">
        <v>2758260</v>
      </c>
      <c r="H20" s="4">
        <v>2826240</v>
      </c>
      <c r="I20" s="4">
        <v>2923930</v>
      </c>
      <c r="J20" s="4">
        <v>3032820</v>
      </c>
      <c r="K20" s="4">
        <v>3132670</v>
      </c>
    </row>
    <row r="21" spans="1:11" x14ac:dyDescent="0.3">
      <c r="A21" s="3" t="s">
        <v>30</v>
      </c>
      <c r="B21" s="4">
        <v>16246.4</v>
      </c>
      <c r="C21" s="4">
        <v>16517.3</v>
      </c>
      <c r="D21" s="4">
        <v>14145.9</v>
      </c>
      <c r="E21" s="4">
        <v>14716.5</v>
      </c>
      <c r="F21" s="4">
        <v>16667.599999999999</v>
      </c>
      <c r="G21" s="4">
        <v>17934.900000000001</v>
      </c>
      <c r="H21" s="4">
        <v>18890.099999999999</v>
      </c>
      <c r="I21" s="4">
        <v>19758.3</v>
      </c>
      <c r="J21" s="4">
        <v>20251.7</v>
      </c>
      <c r="K21" s="4">
        <v>20916.400000000001</v>
      </c>
    </row>
    <row r="22" spans="1:11" x14ac:dyDescent="0.3">
      <c r="A22" s="3" t="s">
        <v>31</v>
      </c>
      <c r="B22" s="4">
        <v>197293.4</v>
      </c>
      <c r="C22" s="4">
        <v>187687.2</v>
      </c>
      <c r="D22" s="4">
        <v>169704.3</v>
      </c>
      <c r="E22" s="4">
        <v>167124.29999999999</v>
      </c>
      <c r="F22" s="4">
        <v>173070.2</v>
      </c>
      <c r="G22" s="4">
        <v>175752.5</v>
      </c>
      <c r="H22" s="4">
        <v>180209.3</v>
      </c>
      <c r="I22" s="4">
        <v>193159.6</v>
      </c>
      <c r="J22" s="4">
        <v>255815.1</v>
      </c>
      <c r="K22" s="5" t="s">
        <v>32</v>
      </c>
    </row>
    <row r="23" spans="1:11" x14ac:dyDescent="0.3">
      <c r="A23" s="3" t="s">
        <v>33</v>
      </c>
      <c r="B23" s="4">
        <v>232694.6</v>
      </c>
      <c r="C23" s="4">
        <v>241990.39999999999</v>
      </c>
      <c r="D23" s="4">
        <v>237534.2</v>
      </c>
      <c r="E23" s="4">
        <v>226031.4</v>
      </c>
      <c r="F23" s="4">
        <v>207028.9</v>
      </c>
      <c r="G23" s="4">
        <v>191203.9</v>
      </c>
      <c r="H23" s="4">
        <v>180654.3</v>
      </c>
      <c r="I23" s="4">
        <v>177940.6</v>
      </c>
      <c r="J23" s="4">
        <v>175697.4</v>
      </c>
      <c r="K23" s="4">
        <v>175887.9</v>
      </c>
    </row>
    <row r="24" spans="1:11" x14ac:dyDescent="0.3">
      <c r="A24" s="3" t="s">
        <v>34</v>
      </c>
      <c r="B24" s="4">
        <v>1080807</v>
      </c>
      <c r="C24" s="4">
        <v>1116207</v>
      </c>
      <c r="D24" s="4">
        <v>1079034</v>
      </c>
      <c r="E24" s="4">
        <v>1080913</v>
      </c>
      <c r="F24" s="4">
        <v>1070413</v>
      </c>
      <c r="G24" s="4">
        <v>1039758</v>
      </c>
      <c r="H24" s="4">
        <v>1025634</v>
      </c>
      <c r="I24" s="4">
        <v>1037025</v>
      </c>
      <c r="J24" s="4">
        <v>1075639</v>
      </c>
      <c r="K24" s="4">
        <v>1113851</v>
      </c>
    </row>
    <row r="25" spans="1:11" x14ac:dyDescent="0.3">
      <c r="A25" s="3" t="s">
        <v>35</v>
      </c>
      <c r="B25" s="4">
        <v>1945670</v>
      </c>
      <c r="C25" s="4">
        <v>1995850</v>
      </c>
      <c r="D25" s="4">
        <v>1939017</v>
      </c>
      <c r="E25" s="4">
        <v>1998481</v>
      </c>
      <c r="F25" s="4">
        <v>2059284</v>
      </c>
      <c r="G25" s="4">
        <v>2086929</v>
      </c>
      <c r="H25" s="4">
        <v>2115256</v>
      </c>
      <c r="I25" s="4">
        <v>2139964</v>
      </c>
      <c r="J25" s="4">
        <v>2181064</v>
      </c>
      <c r="K25" s="4">
        <v>2225260</v>
      </c>
    </row>
    <row r="26" spans="1:11" x14ac:dyDescent="0.3">
      <c r="A26" s="3" t="s">
        <v>36</v>
      </c>
      <c r="B26" s="4">
        <v>43925.8</v>
      </c>
      <c r="C26" s="4">
        <v>48129.8</v>
      </c>
      <c r="D26" s="4">
        <v>45090.7</v>
      </c>
      <c r="E26" s="4">
        <v>45004.3</v>
      </c>
      <c r="F26" s="4">
        <v>44708.6</v>
      </c>
      <c r="G26" s="4">
        <v>43933.7</v>
      </c>
      <c r="H26" s="4">
        <v>43487.1</v>
      </c>
      <c r="I26" s="4">
        <v>42977.8</v>
      </c>
      <c r="J26" s="4">
        <v>43846.9</v>
      </c>
      <c r="K26" s="4">
        <v>45557</v>
      </c>
    </row>
    <row r="27" spans="1:11" x14ac:dyDescent="0.3">
      <c r="A27" s="3" t="s">
        <v>37</v>
      </c>
      <c r="B27" s="4">
        <v>1609550.8</v>
      </c>
      <c r="C27" s="4">
        <v>1632150.8</v>
      </c>
      <c r="D27" s="4">
        <v>1572878.3</v>
      </c>
      <c r="E27" s="4">
        <v>1604514.5</v>
      </c>
      <c r="F27" s="4">
        <v>1637462.9</v>
      </c>
      <c r="G27" s="4">
        <v>1613265</v>
      </c>
      <c r="H27" s="4">
        <v>1604599.1</v>
      </c>
      <c r="I27" s="4">
        <v>1621827.2</v>
      </c>
      <c r="J27" s="4">
        <v>1645439.4</v>
      </c>
      <c r="K27" s="4">
        <v>1672438.3</v>
      </c>
    </row>
    <row r="28" spans="1:11" x14ac:dyDescent="0.3">
      <c r="A28" s="3" t="s">
        <v>38</v>
      </c>
      <c r="B28" s="4">
        <v>17591</v>
      </c>
      <c r="C28" s="4">
        <v>19006</v>
      </c>
      <c r="D28" s="4">
        <v>18673.5</v>
      </c>
      <c r="E28" s="4">
        <v>19299.5</v>
      </c>
      <c r="F28" s="4">
        <v>19731.099999999999</v>
      </c>
      <c r="G28" s="4">
        <v>19467</v>
      </c>
      <c r="H28" s="4">
        <v>18118.2</v>
      </c>
      <c r="I28" s="4">
        <v>17567.400000000001</v>
      </c>
      <c r="J28" s="4">
        <v>17637.2</v>
      </c>
      <c r="K28" s="4">
        <v>17901.400000000001</v>
      </c>
    </row>
    <row r="29" spans="1:11" x14ac:dyDescent="0.3">
      <c r="A29" s="3" t="s">
        <v>39</v>
      </c>
      <c r="B29" s="4">
        <v>22679.3</v>
      </c>
      <c r="C29" s="4">
        <v>24354.799999999999</v>
      </c>
      <c r="D29" s="4">
        <v>18749.3</v>
      </c>
      <c r="E29" s="4">
        <v>17788.599999999999</v>
      </c>
      <c r="F29" s="4">
        <v>20202.3</v>
      </c>
      <c r="G29" s="4">
        <v>22058.400000000001</v>
      </c>
      <c r="H29" s="4">
        <v>22828.9</v>
      </c>
      <c r="I29" s="4">
        <v>23631.200000000001</v>
      </c>
      <c r="J29" s="4">
        <v>24368.3</v>
      </c>
      <c r="K29" s="4">
        <v>25018.2</v>
      </c>
    </row>
    <row r="30" spans="1:11" x14ac:dyDescent="0.3">
      <c r="A30" s="3" t="s">
        <v>40</v>
      </c>
      <c r="B30" s="4">
        <v>29040.7</v>
      </c>
      <c r="C30" s="4">
        <v>32696.3</v>
      </c>
      <c r="D30" s="4">
        <v>26934.799999999999</v>
      </c>
      <c r="E30" s="4">
        <v>28027.7</v>
      </c>
      <c r="F30" s="4">
        <v>31275.3</v>
      </c>
      <c r="G30" s="4">
        <v>33348.199999999997</v>
      </c>
      <c r="H30" s="4">
        <v>35002.1</v>
      </c>
      <c r="I30" s="4">
        <v>36590</v>
      </c>
      <c r="J30" s="4">
        <v>37330.5</v>
      </c>
      <c r="K30" s="4">
        <v>38631</v>
      </c>
    </row>
    <row r="31" spans="1:11" x14ac:dyDescent="0.3">
      <c r="A31" s="3" t="s">
        <v>41</v>
      </c>
      <c r="B31" s="4">
        <v>36766.1</v>
      </c>
      <c r="C31" s="4">
        <v>37647.4</v>
      </c>
      <c r="D31" s="4">
        <v>36268.199999999997</v>
      </c>
      <c r="E31" s="4">
        <v>39946.6</v>
      </c>
      <c r="F31" s="4">
        <v>42856.4</v>
      </c>
      <c r="G31" s="4">
        <v>43905</v>
      </c>
      <c r="H31" s="4">
        <v>46352.6</v>
      </c>
      <c r="I31" s="4">
        <v>49272.800000000003</v>
      </c>
      <c r="J31" s="4">
        <v>51216.2</v>
      </c>
      <c r="K31" s="5" t="s">
        <v>32</v>
      </c>
    </row>
    <row r="32" spans="1:11" x14ac:dyDescent="0.3">
      <c r="A32" s="3" t="s">
        <v>42</v>
      </c>
      <c r="B32" s="4">
        <v>101692.4</v>
      </c>
      <c r="C32" s="4">
        <v>107637.3</v>
      </c>
      <c r="D32" s="4">
        <v>93808.8</v>
      </c>
      <c r="E32" s="4">
        <v>98322.6</v>
      </c>
      <c r="F32" s="4">
        <v>100820.1</v>
      </c>
      <c r="G32" s="4">
        <v>99085.6</v>
      </c>
      <c r="H32" s="4">
        <v>101483.3</v>
      </c>
      <c r="I32" s="4">
        <v>104953.3</v>
      </c>
      <c r="J32" s="4">
        <v>109674.2</v>
      </c>
      <c r="K32" s="4">
        <v>112398.7</v>
      </c>
    </row>
    <row r="33" spans="1:11" x14ac:dyDescent="0.3">
      <c r="A33" s="3" t="s">
        <v>43</v>
      </c>
      <c r="B33" s="4">
        <v>5757.5</v>
      </c>
      <c r="C33" s="4">
        <v>6128.7</v>
      </c>
      <c r="D33" s="4">
        <v>6138.6</v>
      </c>
      <c r="E33" s="4">
        <v>6599.5</v>
      </c>
      <c r="F33" s="4">
        <v>6834.3</v>
      </c>
      <c r="G33" s="4">
        <v>7159.6</v>
      </c>
      <c r="H33" s="4">
        <v>7631</v>
      </c>
      <c r="I33" s="4">
        <v>8433</v>
      </c>
      <c r="J33" s="4">
        <v>9275.7999999999993</v>
      </c>
      <c r="K33" s="4">
        <v>9898</v>
      </c>
    </row>
    <row r="34" spans="1:11" x14ac:dyDescent="0.3">
      <c r="A34" s="3" t="s">
        <v>44</v>
      </c>
      <c r="B34" s="4">
        <v>613280</v>
      </c>
      <c r="C34" s="4">
        <v>639163</v>
      </c>
      <c r="D34" s="4">
        <v>617540</v>
      </c>
      <c r="E34" s="4">
        <v>631512</v>
      </c>
      <c r="F34" s="4">
        <v>642929</v>
      </c>
      <c r="G34" s="4">
        <v>645164</v>
      </c>
      <c r="H34" s="4">
        <v>652748</v>
      </c>
      <c r="I34" s="4">
        <v>663008</v>
      </c>
      <c r="J34" s="4">
        <v>676531</v>
      </c>
      <c r="K34" s="4">
        <v>696871</v>
      </c>
    </row>
    <row r="35" spans="1:11" x14ac:dyDescent="0.3">
      <c r="A35" s="3" t="s">
        <v>45</v>
      </c>
      <c r="B35" s="4">
        <v>282346.90000000002</v>
      </c>
      <c r="C35" s="4">
        <v>291930.40000000002</v>
      </c>
      <c r="D35" s="4">
        <v>286188.40000000002</v>
      </c>
      <c r="E35" s="4">
        <v>294627.5</v>
      </c>
      <c r="F35" s="4">
        <v>308630.3</v>
      </c>
      <c r="G35" s="4">
        <v>317117</v>
      </c>
      <c r="H35" s="4">
        <v>322539.2</v>
      </c>
      <c r="I35" s="4">
        <v>330417.59999999998</v>
      </c>
      <c r="J35" s="4">
        <v>339896</v>
      </c>
      <c r="K35" s="4">
        <v>349493</v>
      </c>
    </row>
    <row r="36" spans="1:11" x14ac:dyDescent="0.3">
      <c r="A36" s="3" t="s">
        <v>46</v>
      </c>
      <c r="B36" s="4">
        <v>313874</v>
      </c>
      <c r="C36" s="4">
        <v>366182.3</v>
      </c>
      <c r="D36" s="4">
        <v>317082.90000000002</v>
      </c>
      <c r="E36" s="4">
        <v>361803.6</v>
      </c>
      <c r="F36" s="4">
        <v>380239</v>
      </c>
      <c r="G36" s="4">
        <v>389368.9</v>
      </c>
      <c r="H36" s="4">
        <v>394721.1</v>
      </c>
      <c r="I36" s="4">
        <v>410989.7</v>
      </c>
      <c r="J36" s="4">
        <v>429794.2</v>
      </c>
      <c r="K36" s="4">
        <v>424581.3</v>
      </c>
    </row>
    <row r="37" spans="1:11" x14ac:dyDescent="0.3">
      <c r="A37" s="3" t="s">
        <v>47</v>
      </c>
      <c r="B37" s="4">
        <v>175467.7</v>
      </c>
      <c r="C37" s="4">
        <v>178872.6</v>
      </c>
      <c r="D37" s="4">
        <v>175448.2</v>
      </c>
      <c r="E37" s="4">
        <v>179929.8</v>
      </c>
      <c r="F37" s="4">
        <v>176166.6</v>
      </c>
      <c r="G37" s="4">
        <v>168398</v>
      </c>
      <c r="H37" s="4">
        <v>170269.3</v>
      </c>
      <c r="I37" s="4">
        <v>173079.1</v>
      </c>
      <c r="J37" s="4">
        <v>179539.9</v>
      </c>
      <c r="K37" s="4">
        <v>185034.6</v>
      </c>
    </row>
    <row r="38" spans="1:11" x14ac:dyDescent="0.3">
      <c r="A38" s="3" t="s">
        <v>48</v>
      </c>
      <c r="B38" s="4">
        <v>125403.4</v>
      </c>
      <c r="C38" s="4">
        <v>142396.29999999999</v>
      </c>
      <c r="D38" s="4">
        <v>120409.2</v>
      </c>
      <c r="E38" s="4">
        <v>126746.4</v>
      </c>
      <c r="F38" s="4">
        <v>133305.9</v>
      </c>
      <c r="G38" s="4">
        <v>133511.4</v>
      </c>
      <c r="H38" s="4">
        <v>144253.5</v>
      </c>
      <c r="I38" s="4">
        <v>150357.5</v>
      </c>
      <c r="J38" s="4">
        <v>159963.70000000001</v>
      </c>
      <c r="K38" s="4">
        <v>169077.9</v>
      </c>
    </row>
    <row r="39" spans="1:11" x14ac:dyDescent="0.3">
      <c r="A39" s="3" t="s">
        <v>49</v>
      </c>
      <c r="B39" s="4">
        <v>35152.6</v>
      </c>
      <c r="C39" s="4">
        <v>37951.199999999997</v>
      </c>
      <c r="D39" s="4">
        <v>36166.199999999997</v>
      </c>
      <c r="E39" s="4">
        <v>36252.400000000001</v>
      </c>
      <c r="F39" s="4">
        <v>36896.300000000003</v>
      </c>
      <c r="G39" s="4">
        <v>36002.5</v>
      </c>
      <c r="H39" s="4">
        <v>35917.1</v>
      </c>
      <c r="I39" s="4">
        <v>37332.400000000001</v>
      </c>
      <c r="J39" s="4">
        <v>38570</v>
      </c>
      <c r="K39" s="4">
        <v>39769.1</v>
      </c>
    </row>
    <row r="40" spans="1:11" x14ac:dyDescent="0.3">
      <c r="A40" s="3" t="s">
        <v>50</v>
      </c>
      <c r="B40" s="4">
        <v>56241.599999999999</v>
      </c>
      <c r="C40" s="4">
        <v>66002.8</v>
      </c>
      <c r="D40" s="4">
        <v>64023.1</v>
      </c>
      <c r="E40" s="4">
        <v>67577.3</v>
      </c>
      <c r="F40" s="4">
        <v>70627.199999999997</v>
      </c>
      <c r="G40" s="4">
        <v>72703.5</v>
      </c>
      <c r="H40" s="4">
        <v>74169.899999999994</v>
      </c>
      <c r="I40" s="4">
        <v>75946.399999999994</v>
      </c>
      <c r="J40" s="4">
        <v>78685.600000000006</v>
      </c>
      <c r="K40" s="4">
        <v>80958</v>
      </c>
    </row>
    <row r="41" spans="1:11" x14ac:dyDescent="0.3">
      <c r="A41" s="3" t="s">
        <v>51</v>
      </c>
      <c r="B41" s="4">
        <v>186584</v>
      </c>
      <c r="C41" s="4">
        <v>193711</v>
      </c>
      <c r="D41" s="4">
        <v>181029</v>
      </c>
      <c r="E41" s="4">
        <v>187100</v>
      </c>
      <c r="F41" s="4">
        <v>196869</v>
      </c>
      <c r="G41" s="4">
        <v>199793</v>
      </c>
      <c r="H41" s="4">
        <v>203338</v>
      </c>
      <c r="I41" s="4">
        <v>205474</v>
      </c>
      <c r="J41" s="4">
        <v>209511</v>
      </c>
      <c r="K41" s="4">
        <v>214062</v>
      </c>
    </row>
    <row r="42" spans="1:11" x14ac:dyDescent="0.3">
      <c r="A42" s="3" t="s">
        <v>52</v>
      </c>
      <c r="B42" s="4">
        <v>356434.3</v>
      </c>
      <c r="C42" s="4">
        <v>352317.1</v>
      </c>
      <c r="D42" s="4">
        <v>309678.7</v>
      </c>
      <c r="E42" s="4">
        <v>369076.6</v>
      </c>
      <c r="F42" s="4">
        <v>404945.5</v>
      </c>
      <c r="G42" s="4">
        <v>423340.7</v>
      </c>
      <c r="H42" s="4">
        <v>435752.1</v>
      </c>
      <c r="I42" s="4">
        <v>432691.1</v>
      </c>
      <c r="J42" s="4">
        <v>447009.5</v>
      </c>
      <c r="K42" s="4">
        <v>462416.8</v>
      </c>
    </row>
    <row r="43" spans="1:11" x14ac:dyDescent="0.3">
      <c r="A43" s="3" t="s">
        <v>53</v>
      </c>
      <c r="B43" s="4">
        <v>2237031.2999999998</v>
      </c>
      <c r="C43" s="4">
        <v>1964449.7</v>
      </c>
      <c r="D43" s="4">
        <v>1705456</v>
      </c>
      <c r="E43" s="4">
        <v>1833021.3</v>
      </c>
      <c r="F43" s="4">
        <v>1876151.1</v>
      </c>
      <c r="G43" s="4">
        <v>2065736.8</v>
      </c>
      <c r="H43" s="4">
        <v>2048328</v>
      </c>
      <c r="I43" s="4">
        <v>2260804.7999999998</v>
      </c>
      <c r="J43" s="4">
        <v>2580064.5</v>
      </c>
      <c r="K43" s="4">
        <v>2367596.5</v>
      </c>
    </row>
    <row r="44" spans="1:11" x14ac:dyDescent="0.3">
      <c r="A44" s="3" t="s">
        <v>54</v>
      </c>
      <c r="B44" s="4">
        <v>15566</v>
      </c>
      <c r="C44" s="4">
        <v>10786.6</v>
      </c>
      <c r="D44" s="4">
        <v>9227.6</v>
      </c>
      <c r="E44" s="4">
        <v>10008.6</v>
      </c>
      <c r="F44" s="4">
        <v>10541.4</v>
      </c>
      <c r="G44" s="4">
        <v>11065.1</v>
      </c>
      <c r="H44" s="4">
        <v>11647</v>
      </c>
      <c r="I44" s="4">
        <v>12953.3</v>
      </c>
      <c r="J44" s="4">
        <v>15133.9</v>
      </c>
      <c r="K44" s="4">
        <v>18129.8</v>
      </c>
    </row>
    <row r="45" spans="1:11" x14ac:dyDescent="0.3">
      <c r="A45" s="3" t="s">
        <v>55</v>
      </c>
      <c r="B45" s="5" t="s">
        <v>32</v>
      </c>
      <c r="C45" s="5" t="s">
        <v>32</v>
      </c>
      <c r="D45" s="5" t="s">
        <v>32</v>
      </c>
      <c r="E45" s="5" t="s">
        <v>32</v>
      </c>
      <c r="F45" s="5" t="s">
        <v>32</v>
      </c>
      <c r="G45" s="5" t="s">
        <v>32</v>
      </c>
      <c r="H45" s="4">
        <v>4812.3999999999996</v>
      </c>
      <c r="I45" s="4">
        <v>5026.3999999999996</v>
      </c>
      <c r="J45" s="4">
        <v>5607.3</v>
      </c>
      <c r="K45" s="5" t="s">
        <v>32</v>
      </c>
    </row>
    <row r="46" spans="1:11" x14ac:dyDescent="0.3">
      <c r="A46" s="3" t="s">
        <v>56</v>
      </c>
      <c r="B46" s="4">
        <v>293128</v>
      </c>
      <c r="C46" s="4">
        <v>316813.59999999998</v>
      </c>
      <c r="D46" s="4">
        <v>278386.09999999998</v>
      </c>
      <c r="E46" s="4">
        <v>323587.20000000001</v>
      </c>
      <c r="F46" s="4">
        <v>358248.4</v>
      </c>
      <c r="G46" s="4">
        <v>396678</v>
      </c>
      <c r="H46" s="4">
        <v>393397.2</v>
      </c>
      <c r="I46" s="4">
        <v>375894.3</v>
      </c>
      <c r="J46" s="4">
        <v>348332.1</v>
      </c>
      <c r="K46" s="5" t="s">
        <v>32</v>
      </c>
    </row>
    <row r="47" spans="1:11" x14ac:dyDescent="0.3">
      <c r="A47" s="3" t="s">
        <v>57</v>
      </c>
      <c r="B47" s="4">
        <v>348864.9</v>
      </c>
      <c r="C47" s="4">
        <v>376326.40000000002</v>
      </c>
      <c r="D47" s="4">
        <v>388781.9</v>
      </c>
      <c r="E47" s="4">
        <v>439140.5</v>
      </c>
      <c r="F47" s="4">
        <v>501642.7</v>
      </c>
      <c r="G47" s="4">
        <v>517390.6</v>
      </c>
      <c r="H47" s="4">
        <v>515616.9</v>
      </c>
      <c r="I47" s="4">
        <v>530038.19999999995</v>
      </c>
      <c r="J47" s="4">
        <v>604509.5</v>
      </c>
      <c r="K47" s="5" t="s">
        <v>32</v>
      </c>
    </row>
    <row r="48" spans="1:11" x14ac:dyDescent="0.3">
      <c r="A48" s="3" t="s">
        <v>58</v>
      </c>
      <c r="B48" s="5" t="s">
        <v>32</v>
      </c>
      <c r="C48" s="5" t="s">
        <v>32</v>
      </c>
      <c r="D48" s="5" t="s">
        <v>32</v>
      </c>
      <c r="E48" s="4">
        <v>3125.1</v>
      </c>
      <c r="F48" s="4">
        <v>3264.8</v>
      </c>
      <c r="G48" s="4">
        <v>3181.5</v>
      </c>
      <c r="H48" s="4">
        <v>3362.5</v>
      </c>
      <c r="I48" s="4">
        <v>3457.9</v>
      </c>
      <c r="J48" s="4">
        <v>3624.7</v>
      </c>
      <c r="K48" s="5" t="s">
        <v>32</v>
      </c>
    </row>
    <row r="49" spans="1:11" x14ac:dyDescent="0.3">
      <c r="A49" s="3" t="s">
        <v>59</v>
      </c>
      <c r="B49" s="4">
        <v>6094.5</v>
      </c>
      <c r="C49" s="4">
        <v>6772.1</v>
      </c>
      <c r="D49" s="4">
        <v>6766.5</v>
      </c>
      <c r="E49" s="4">
        <v>7108.3</v>
      </c>
      <c r="F49" s="4">
        <v>7544.2</v>
      </c>
      <c r="G49" s="4">
        <v>7584.8</v>
      </c>
      <c r="H49" s="4">
        <v>8149.6</v>
      </c>
      <c r="I49" s="4">
        <v>8562</v>
      </c>
      <c r="J49" s="4">
        <v>9060.7000000000007</v>
      </c>
      <c r="K49" s="4">
        <v>9862</v>
      </c>
    </row>
    <row r="50" spans="1:11" x14ac:dyDescent="0.3">
      <c r="A50" s="3" t="s">
        <v>60</v>
      </c>
      <c r="B50" s="4">
        <v>7809.8</v>
      </c>
      <c r="C50" s="4">
        <v>8800.2999999999993</v>
      </c>
      <c r="D50" s="4">
        <v>8662.2000000000007</v>
      </c>
      <c r="E50" s="4">
        <v>8996.6</v>
      </c>
      <c r="F50" s="4">
        <v>9268.2999999999993</v>
      </c>
      <c r="G50" s="4">
        <v>9585.7999999999993</v>
      </c>
      <c r="H50" s="4">
        <v>9625.4</v>
      </c>
      <c r="I50" s="4">
        <v>9962.2999999999993</v>
      </c>
      <c r="J50" s="4">
        <v>10267.200000000001</v>
      </c>
      <c r="K50" s="5" t="s">
        <v>32</v>
      </c>
    </row>
    <row r="51" spans="1:11" x14ac:dyDescent="0.3">
      <c r="A51" s="3" t="s">
        <v>61</v>
      </c>
      <c r="B51" s="4">
        <v>29451.599999999999</v>
      </c>
      <c r="C51" s="4">
        <v>33704.5</v>
      </c>
      <c r="D51" s="4">
        <v>30654.7</v>
      </c>
      <c r="E51" s="4">
        <v>29766.3</v>
      </c>
      <c r="F51" s="4">
        <v>33423.800000000003</v>
      </c>
      <c r="G51" s="4">
        <v>31683.1</v>
      </c>
      <c r="H51" s="4">
        <v>34262.9</v>
      </c>
      <c r="I51" s="4">
        <v>33318.6</v>
      </c>
      <c r="J51" s="4">
        <v>33491</v>
      </c>
      <c r="K51" s="4">
        <v>34115.199999999997</v>
      </c>
    </row>
    <row r="52" spans="1:11" x14ac:dyDescent="0.3">
      <c r="A52" s="3" t="s">
        <v>62</v>
      </c>
      <c r="B52" s="4">
        <v>492841.2</v>
      </c>
      <c r="C52" s="4">
        <v>521812.2</v>
      </c>
      <c r="D52" s="4">
        <v>461925.9</v>
      </c>
      <c r="E52" s="4">
        <v>581023.80000000005</v>
      </c>
      <c r="F52" s="4">
        <v>596491.19999999995</v>
      </c>
      <c r="G52" s="4">
        <v>678483.7</v>
      </c>
      <c r="H52" s="4">
        <v>714313.4</v>
      </c>
      <c r="I52" s="4">
        <v>703411.6</v>
      </c>
      <c r="J52" s="4">
        <v>772609.5</v>
      </c>
      <c r="K52" s="5" t="s">
        <v>32</v>
      </c>
    </row>
    <row r="53" spans="1:11" x14ac:dyDescent="0.3">
      <c r="A53" s="3" t="s">
        <v>63</v>
      </c>
      <c r="B53" s="5" t="s">
        <v>32</v>
      </c>
      <c r="C53" s="4">
        <v>3882.8</v>
      </c>
      <c r="D53" s="4">
        <v>4069.6</v>
      </c>
      <c r="E53" s="4">
        <v>4402</v>
      </c>
      <c r="F53" s="4">
        <v>4814.5</v>
      </c>
      <c r="G53" s="4">
        <v>5058.8</v>
      </c>
      <c r="H53" s="4">
        <v>5326.6</v>
      </c>
      <c r="I53" s="4">
        <v>5567.5</v>
      </c>
      <c r="J53" s="4">
        <v>5806.9</v>
      </c>
      <c r="K53" s="5" t="s">
        <v>32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B16"/>
  <sheetViews>
    <sheetView topLeftCell="A13" workbookViewId="0">
      <selection activeCell="C1" sqref="C1:C1048576"/>
    </sheetView>
  </sheetViews>
  <sheetFormatPr defaultColWidth="9" defaultRowHeight="18" customHeight="1" x14ac:dyDescent="0.3"/>
  <cols>
    <col min="1" max="1" width="28" style="10" bestFit="1" customWidth="1"/>
    <col min="2" max="2" width="29.5" style="10" customWidth="1"/>
    <col min="3" max="16384" width="9" style="10"/>
  </cols>
  <sheetData>
    <row r="1" spans="1:2" ht="12.5" x14ac:dyDescent="0.3"/>
    <row r="2" spans="1:2" ht="18" customHeight="1" x14ac:dyDescent="0.3">
      <c r="A2" s="12" t="s">
        <v>83</v>
      </c>
      <c r="B2" s="12" t="s">
        <v>13</v>
      </c>
    </row>
    <row r="4" spans="1:2" ht="18" customHeight="1" x14ac:dyDescent="0.3">
      <c r="A4" s="12" t="s">
        <v>84</v>
      </c>
      <c r="B4" s="12" t="s">
        <v>39</v>
      </c>
    </row>
    <row r="5" spans="1:2" ht="12.5" x14ac:dyDescent="0.3"/>
    <row r="6" spans="1:2" ht="18" customHeight="1" x14ac:dyDescent="0.3">
      <c r="A6" s="13" t="s">
        <v>85</v>
      </c>
      <c r="B6" s="13" t="str">
        <f>VLOOKUP($B$4,Validate!$C$2:$D$30,2,0)</f>
        <v>Latvia</v>
      </c>
    </row>
    <row r="8" spans="1:2" ht="12.5" x14ac:dyDescent="0.3"/>
    <row r="9" spans="1:2" ht="18" customHeight="1" x14ac:dyDescent="0.3">
      <c r="A9" s="14" t="s">
        <v>86</v>
      </c>
      <c r="B9" s="14">
        <f>VLOOKUP($B$6,'GDP data'!$A$11:$K$53,MATCH($B$2,'GDP data'!$A$10:$K$10,0),0)</f>
        <v>17788.599999999999</v>
      </c>
    </row>
    <row r="10" spans="1:2" ht="12.5" x14ac:dyDescent="0.3"/>
    <row r="11" spans="1:2" ht="12.5" x14ac:dyDescent="0.3"/>
    <row r="12" spans="1:2" ht="12.5" x14ac:dyDescent="0.3"/>
    <row r="13" spans="1:2" ht="18" customHeight="1" x14ac:dyDescent="0.3">
      <c r="A13" s="11" t="s">
        <v>87</v>
      </c>
    </row>
    <row r="14" spans="1:2" ht="18" customHeight="1" x14ac:dyDescent="0.3">
      <c r="A14" s="14" t="s">
        <v>88</v>
      </c>
      <c r="B14" s="14">
        <f>HLOOKUP($B$2,'Government Balance data'!$A$11:$K$54,MATCH($B$6,'Government Balance data'!$A$11:$A$54,0),0)</f>
        <v>-1507.9</v>
      </c>
    </row>
    <row r="15" spans="1:2" ht="18" customHeight="1" x14ac:dyDescent="0.3">
      <c r="A15" s="14" t="s">
        <v>89</v>
      </c>
      <c r="B15" s="16">
        <f>($B$14/$B$9)</f>
        <v>-8.4767772618418544E-2</v>
      </c>
    </row>
    <row r="16" spans="1:2" ht="12.5" x14ac:dyDescent="0.3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4AF782-CE4D-4629-BB9A-0EC9BB3079AF}">
          <x14:formula1>
            <xm:f>Validate!$A$2:$A$10</xm:f>
          </x14:formula1>
          <xm:sqref>B2</xm:sqref>
        </x14:dataValidation>
        <x14:dataValidation type="list" allowBlank="1" showInputMessage="1" showErrorMessage="1" xr:uid="{A2DB32FD-4D18-435A-A3C4-CC107B0C19D2}">
          <x14:formula1>
            <xm:f>Validate!$C$2:$C$30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J31"/>
  <sheetViews>
    <sheetView tabSelected="1" topLeftCell="A19" workbookViewId="0">
      <selection activeCell="H7" sqref="H7"/>
    </sheetView>
  </sheetViews>
  <sheetFormatPr defaultColWidth="9" defaultRowHeight="18" customHeight="1" x14ac:dyDescent="0.3"/>
  <cols>
    <col min="1" max="1" width="32.83203125" style="10" customWidth="1"/>
    <col min="2" max="2" width="8" style="10" customWidth="1"/>
    <col min="3" max="3" width="7.1640625" style="10" bestFit="1" customWidth="1"/>
    <col min="4" max="4" width="14.58203125" style="10" customWidth="1"/>
    <col min="5" max="5" width="9.5" style="10" customWidth="1"/>
    <col min="6" max="6" width="9.9140625" style="10" customWidth="1"/>
    <col min="7" max="7" width="8.08203125" style="10" customWidth="1"/>
    <col min="8" max="8" width="8.9140625" style="10" customWidth="1"/>
    <col min="9" max="9" width="10.1640625" style="10" customWidth="1"/>
    <col min="10" max="10" width="9.75" style="10" customWidth="1"/>
    <col min="11" max="16384" width="9" style="10"/>
  </cols>
  <sheetData>
    <row r="1" spans="1:10" ht="12.5" x14ac:dyDescent="0.3"/>
    <row r="2" spans="1:10" ht="18" customHeight="1" x14ac:dyDescent="0.3">
      <c r="A2" s="12" t="s">
        <v>84</v>
      </c>
      <c r="B2" s="12" t="s">
        <v>79</v>
      </c>
    </row>
    <row r="4" spans="1:10" ht="12.5" x14ac:dyDescent="0.3"/>
    <row r="5" spans="1:10" ht="18" customHeight="1" x14ac:dyDescent="0.3">
      <c r="A5" s="13" t="s">
        <v>85</v>
      </c>
      <c r="B5" s="13" t="str">
        <f>VLOOKUP($B$2,Validate!$C$2:$D$30,2,0)</f>
        <v>Germany (until 1990 former territory of the FRG)</v>
      </c>
    </row>
    <row r="7" spans="1:10" ht="12.5" x14ac:dyDescent="0.3"/>
    <row r="8" spans="1:10" ht="18" customHeight="1" x14ac:dyDescent="0.3">
      <c r="A8" s="11" t="s">
        <v>86</v>
      </c>
    </row>
    <row r="9" spans="1:10" ht="18" customHeight="1" x14ac:dyDescent="0.3"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  <c r="J9" s="7" t="s">
        <v>18</v>
      </c>
    </row>
    <row r="10" spans="1:10" ht="18" customHeight="1" x14ac:dyDescent="0.3">
      <c r="A10" s="10" t="s">
        <v>88</v>
      </c>
      <c r="B10" s="14">
        <f>INDEX('GDP data'!$A$10:$K$53,MATCH($B$5,'GDP data'!$A$10:$A$53,0),MATCH(B$9,'GDP data'!$A$10:$K$10,0))</f>
        <v>2513230</v>
      </c>
      <c r="C10" s="14">
        <f>INDEX('GDP data'!$A$10:$K$53,MATCH($B$5,'GDP data'!$A$10:$A$53,0),MATCH(C$9,'GDP data'!$A$10:$K$10,0))</f>
        <v>2561740</v>
      </c>
      <c r="D10" s="14">
        <f>INDEX('GDP data'!$A$10:$K$53,MATCH($B$5,'GDP data'!$A$10:$A$53,0),MATCH(D$9,'GDP data'!$A$10:$K$10,0))</f>
        <v>2460280</v>
      </c>
      <c r="E10" s="14">
        <f>INDEX('GDP data'!$A$10:$K$53,MATCH($B$5,'GDP data'!$A$10:$A$53,0),MATCH(E$9,'GDP data'!$A$10:$K$10,0))</f>
        <v>2580060</v>
      </c>
      <c r="F10" s="14">
        <f>INDEX('GDP data'!$A$10:$K$53,MATCH($B$5,'GDP data'!$A$10:$A$53,0),MATCH(F$9,'GDP data'!$A$10:$K$10,0))</f>
        <v>2703120</v>
      </c>
      <c r="G10" s="14">
        <f>INDEX('GDP data'!$A$10:$K$53,MATCH($B$5,'GDP data'!$A$10:$A$53,0),MATCH(G$9,'GDP data'!$A$10:$K$10,0))</f>
        <v>2758260</v>
      </c>
      <c r="H10" s="14">
        <f>INDEX('GDP data'!$A$10:$K$53,MATCH($B$5,'GDP data'!$A$10:$A$53,0),MATCH(H$9,'GDP data'!$A$10:$K$10,0))</f>
        <v>2826240</v>
      </c>
      <c r="I10" s="14">
        <f>INDEX('GDP data'!$A$10:$K$53,MATCH($B$5,'GDP data'!$A$10:$A$53,0),MATCH(I$9,'GDP data'!$A$10:$K$10,0))</f>
        <v>2923930</v>
      </c>
      <c r="J10" s="14">
        <f>INDEX('GDP data'!$A$10:$K$53,MATCH($B$5,'GDP data'!$A$10:$A$53,0),MATCH(J$9,'GDP data'!$A$10:$K$10,0))</f>
        <v>3032820</v>
      </c>
    </row>
    <row r="12" spans="1:10" ht="18" customHeight="1" x14ac:dyDescent="0.3">
      <c r="A12" s="11" t="s">
        <v>90</v>
      </c>
    </row>
    <row r="13" spans="1:10" ht="18" customHeight="1" x14ac:dyDescent="0.3">
      <c r="B13" s="7" t="s">
        <v>10</v>
      </c>
      <c r="C13" s="7" t="s">
        <v>11</v>
      </c>
      <c r="D13" s="7" t="s">
        <v>12</v>
      </c>
      <c r="E13" s="7" t="s">
        <v>13</v>
      </c>
      <c r="F13" s="7" t="s">
        <v>14</v>
      </c>
      <c r="G13" s="7" t="s">
        <v>15</v>
      </c>
      <c r="H13" s="7" t="s">
        <v>16</v>
      </c>
      <c r="I13" s="7" t="s">
        <v>17</v>
      </c>
      <c r="J13" s="7" t="s">
        <v>18</v>
      </c>
    </row>
    <row r="14" spans="1:10" ht="18" customHeight="1" x14ac:dyDescent="0.3">
      <c r="A14" s="10" t="s">
        <v>88</v>
      </c>
      <c r="B14" s="14">
        <f>INDEX('Government Balance data'!$A$11:$K$54,MATCH($B$5,'Government Balance data'!$A$11:$A$54,0),MATCH(B$13,'Government Balance data'!$A$11:$K$11,0))</f>
        <v>4706</v>
      </c>
      <c r="C14" s="14">
        <f>INDEX('Government Balance data'!$A$11:$K$54,MATCH($B$5,'Government Balance data'!$A$11:$A$54,0),MATCH(C$13,'Government Balance data'!$A$11:$K$11,0))</f>
        <v>-4531</v>
      </c>
      <c r="D14" s="14">
        <f>INDEX('Government Balance data'!$A$11:$K$54,MATCH($B$5,'Government Balance data'!$A$11:$A$54,0),MATCH(D$13,'Government Balance data'!$A$11:$K$11,0))</f>
        <v>-79590</v>
      </c>
      <c r="E14" s="14">
        <f>INDEX('Government Balance data'!$A$11:$K$54,MATCH($B$5,'Government Balance data'!$A$11:$A$54,0),MATCH(E$13,'Government Balance data'!$A$11:$K$11,0))</f>
        <v>-108904</v>
      </c>
      <c r="F14" s="14">
        <f>INDEX('Government Balance data'!$A$11:$K$54,MATCH($B$5,'Government Balance data'!$A$11:$A$54,0),MATCH(F$13,'Government Balance data'!$A$11:$K$11,0))</f>
        <v>-25863</v>
      </c>
      <c r="G14" s="14">
        <f>INDEX('Government Balance data'!$A$11:$K$54,MATCH($B$5,'Government Balance data'!$A$11:$A$54,0),MATCH(G$13,'Government Balance data'!$A$11:$K$11,0))</f>
        <v>-929</v>
      </c>
      <c r="H14" s="14">
        <f>INDEX('Government Balance data'!$A$11:$K$54,MATCH($B$5,'Government Balance data'!$A$11:$A$54,0),MATCH(H$13,'Government Balance data'!$A$11:$K$11,0))</f>
        <v>-5352</v>
      </c>
      <c r="I14" s="14">
        <f>INDEX('Government Balance data'!$A$11:$K$54,MATCH($B$5,'Government Balance data'!$A$11:$A$54,0),MATCH(I$13,'Government Balance data'!$A$11:$K$11,0))</f>
        <v>8552</v>
      </c>
      <c r="J14" s="14">
        <f>INDEX('Government Balance data'!$A$11:$K$54,MATCH($B$5,'Government Balance data'!$A$11:$A$54,0),MATCH(J$13,'Government Balance data'!$A$11:$K$11,0))</f>
        <v>20923</v>
      </c>
    </row>
    <row r="16" spans="1:10" ht="18" customHeight="1" x14ac:dyDescent="0.3">
      <c r="A16" s="10" t="s">
        <v>89</v>
      </c>
      <c r="B16" s="16">
        <f>B14/B10</f>
        <v>1.8724907787985978E-3</v>
      </c>
      <c r="C16" s="16">
        <f t="shared" ref="C16:J16" si="0">C14/C10</f>
        <v>-1.7687196983300413E-3</v>
      </c>
      <c r="D16" s="16">
        <f t="shared" si="0"/>
        <v>-3.2349976425447513E-2</v>
      </c>
      <c r="E16" s="16">
        <f t="shared" si="0"/>
        <v>-4.2209871088269263E-2</v>
      </c>
      <c r="F16" s="16">
        <f t="shared" si="0"/>
        <v>-9.5678327266270086E-3</v>
      </c>
      <c r="G16" s="16">
        <f t="shared" si="0"/>
        <v>-3.3680653745477219E-4</v>
      </c>
      <c r="H16" s="16">
        <f t="shared" si="0"/>
        <v>-1.8936820652173912E-3</v>
      </c>
      <c r="I16" s="16">
        <f t="shared" si="0"/>
        <v>2.9248306218001116E-3</v>
      </c>
      <c r="J16" s="16">
        <f t="shared" si="0"/>
        <v>6.8988598070442693E-3</v>
      </c>
    </row>
    <row r="18" spans="1:5" ht="13" x14ac:dyDescent="0.3">
      <c r="A18" s="11"/>
    </row>
    <row r="19" spans="1:5" ht="18" customHeight="1" x14ac:dyDescent="0.3">
      <c r="A19" s="11" t="s">
        <v>91</v>
      </c>
    </row>
    <row r="20" spans="1:5" ht="18" customHeight="1" x14ac:dyDescent="0.3">
      <c r="A20" s="12" t="s">
        <v>92</v>
      </c>
      <c r="B20" s="12" t="s">
        <v>17</v>
      </c>
    </row>
    <row r="21" spans="1:5" ht="12.5" x14ac:dyDescent="0.3"/>
    <row r="22" spans="1:5" ht="18" customHeight="1" x14ac:dyDescent="0.3">
      <c r="A22" s="12" t="s">
        <v>93</v>
      </c>
      <c r="B22" s="12">
        <f>2015-Country!B20+1</f>
        <v>2</v>
      </c>
    </row>
    <row r="24" spans="1:5" ht="12.5" x14ac:dyDescent="0.3"/>
    <row r="25" spans="1:5" ht="39" x14ac:dyDescent="0.3">
      <c r="A25" s="15" t="s">
        <v>94</v>
      </c>
      <c r="B25" s="16">
        <f ca="1">AVERAGE(OFFSET($B$16,$E$27,$E$28,$E$30,$E$31))</f>
        <v>4.9118452144221907E-3</v>
      </c>
    </row>
    <row r="27" spans="1:5" ht="18" customHeight="1" x14ac:dyDescent="0.3">
      <c r="D27" s="10" t="s">
        <v>95</v>
      </c>
      <c r="E27" s="10">
        <v>0</v>
      </c>
    </row>
    <row r="28" spans="1:5" ht="18" customHeight="1" x14ac:dyDescent="0.3">
      <c r="D28" s="10" t="s">
        <v>96</v>
      </c>
      <c r="E28" s="10">
        <f>9-$B$22</f>
        <v>7</v>
      </c>
    </row>
    <row r="30" spans="1:5" ht="18" customHeight="1" x14ac:dyDescent="0.3">
      <c r="D30" s="10" t="s">
        <v>97</v>
      </c>
      <c r="E30" s="10">
        <v>1</v>
      </c>
    </row>
    <row r="31" spans="1:5" ht="18" customHeight="1" x14ac:dyDescent="0.3">
      <c r="D31" s="10" t="s">
        <v>98</v>
      </c>
      <c r="E31" s="10">
        <f>$B$22</f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9FD3C6-B0D3-49B6-A2D2-89005D6CCAE8}">
          <x14:formula1>
            <xm:f>Validate!$C$2:$C$30</xm:f>
          </x14:formula1>
          <xm:sqref>B2</xm:sqref>
        </x14:dataValidation>
        <x14:dataValidation type="list" allowBlank="1" showInputMessage="1" showErrorMessage="1" xr:uid="{26B56CFA-F69E-48EC-B41B-DB2147777550}">
          <x14:formula1>
            <xm:f>Validate!$A$2:$A$10</xm:f>
          </x14:formula1>
          <xm:sqref>B20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G30"/>
  <sheetViews>
    <sheetView workbookViewId="0">
      <selection activeCell="G14" sqref="G14"/>
    </sheetView>
  </sheetViews>
  <sheetFormatPr defaultColWidth="9" defaultRowHeight="18" customHeight="1" x14ac:dyDescent="0.3"/>
  <cols>
    <col min="1" max="2" width="9" style="6"/>
    <col min="3" max="3" width="13.5" style="6" bestFit="1" customWidth="1"/>
    <col min="4" max="4" width="36.08203125" style="6" bestFit="1" customWidth="1"/>
    <col min="5" max="16384" width="9" style="6"/>
  </cols>
  <sheetData>
    <row r="1" spans="1:7" ht="18" customHeight="1" x14ac:dyDescent="0.3">
      <c r="A1" s="9" t="s">
        <v>78</v>
      </c>
      <c r="C1" s="9" t="s">
        <v>80</v>
      </c>
      <c r="D1" s="9" t="s">
        <v>81</v>
      </c>
    </row>
    <row r="2" spans="1:7" ht="18" customHeight="1" x14ac:dyDescent="0.3">
      <c r="A2" s="7" t="s">
        <v>10</v>
      </c>
      <c r="C2" s="7" t="s">
        <v>25</v>
      </c>
      <c r="D2" s="7" t="s">
        <v>25</v>
      </c>
    </row>
    <row r="3" spans="1:7" ht="18" customHeight="1" x14ac:dyDescent="0.3">
      <c r="A3" s="7" t="s">
        <v>11</v>
      </c>
      <c r="C3" s="7" t="s">
        <v>26</v>
      </c>
      <c r="D3" s="7" t="s">
        <v>26</v>
      </c>
    </row>
    <row r="4" spans="1:7" ht="18" customHeight="1" x14ac:dyDescent="0.3">
      <c r="A4" s="7" t="s">
        <v>12</v>
      </c>
      <c r="C4" s="7" t="s">
        <v>27</v>
      </c>
      <c r="D4" s="7" t="s">
        <v>27</v>
      </c>
    </row>
    <row r="5" spans="1:7" ht="18" customHeight="1" x14ac:dyDescent="0.3">
      <c r="A5" s="7" t="s">
        <v>13</v>
      </c>
      <c r="C5" s="7" t="s">
        <v>28</v>
      </c>
      <c r="D5" s="7" t="s">
        <v>28</v>
      </c>
      <c r="F5" s="6">
        <v>2007</v>
      </c>
    </row>
    <row r="6" spans="1:7" ht="18" customHeight="1" x14ac:dyDescent="0.3">
      <c r="A6" s="7" t="s">
        <v>14</v>
      </c>
      <c r="C6" s="8" t="s">
        <v>79</v>
      </c>
      <c r="D6" s="7" t="s">
        <v>29</v>
      </c>
    </row>
    <row r="7" spans="1:7" ht="18" customHeight="1" x14ac:dyDescent="0.3">
      <c r="A7" s="7" t="s">
        <v>15</v>
      </c>
      <c r="C7" s="7" t="s">
        <v>30</v>
      </c>
      <c r="D7" s="7" t="s">
        <v>30</v>
      </c>
      <c r="G7" s="6" t="s">
        <v>82</v>
      </c>
    </row>
    <row r="8" spans="1:7" ht="18" customHeight="1" x14ac:dyDescent="0.3">
      <c r="A8" s="7" t="s">
        <v>16</v>
      </c>
      <c r="C8" s="7" t="s">
        <v>31</v>
      </c>
      <c r="D8" s="7" t="s">
        <v>31</v>
      </c>
    </row>
    <row r="9" spans="1:7" ht="18" customHeight="1" x14ac:dyDescent="0.3">
      <c r="A9" s="7" t="s">
        <v>17</v>
      </c>
      <c r="C9" s="7" t="s">
        <v>33</v>
      </c>
      <c r="D9" s="7" t="s">
        <v>33</v>
      </c>
    </row>
    <row r="10" spans="1:7" ht="18" customHeight="1" x14ac:dyDescent="0.3">
      <c r="A10" s="7" t="s">
        <v>18</v>
      </c>
      <c r="C10" s="7" t="s">
        <v>34</v>
      </c>
      <c r="D10" s="7" t="s">
        <v>34</v>
      </c>
    </row>
    <row r="11" spans="1:7" ht="18" customHeight="1" x14ac:dyDescent="0.3">
      <c r="C11" s="7" t="s">
        <v>35</v>
      </c>
      <c r="D11" s="7" t="s">
        <v>35</v>
      </c>
    </row>
    <row r="12" spans="1:7" ht="18" customHeight="1" x14ac:dyDescent="0.3">
      <c r="C12" s="7" t="s">
        <v>36</v>
      </c>
      <c r="D12" s="7" t="s">
        <v>36</v>
      </c>
    </row>
    <row r="13" spans="1:7" ht="18" customHeight="1" x14ac:dyDescent="0.3">
      <c r="C13" s="7" t="s">
        <v>37</v>
      </c>
      <c r="D13" s="7" t="s">
        <v>37</v>
      </c>
    </row>
    <row r="14" spans="1:7" ht="18" customHeight="1" x14ac:dyDescent="0.3">
      <c r="C14" s="7" t="s">
        <v>38</v>
      </c>
      <c r="D14" s="7" t="s">
        <v>38</v>
      </c>
    </row>
    <row r="15" spans="1:7" ht="18" customHeight="1" x14ac:dyDescent="0.3">
      <c r="C15" s="7" t="s">
        <v>39</v>
      </c>
      <c r="D15" s="7" t="s">
        <v>39</v>
      </c>
    </row>
    <row r="16" spans="1:7" ht="18" customHeight="1" x14ac:dyDescent="0.3">
      <c r="C16" s="7" t="s">
        <v>40</v>
      </c>
      <c r="D16" s="7" t="s">
        <v>40</v>
      </c>
    </row>
    <row r="17" spans="3:4" ht="18" customHeight="1" x14ac:dyDescent="0.3">
      <c r="C17" s="7" t="s">
        <v>41</v>
      </c>
      <c r="D17" s="7" t="s">
        <v>41</v>
      </c>
    </row>
    <row r="18" spans="3:4" ht="18" customHeight="1" x14ac:dyDescent="0.3">
      <c r="C18" s="7" t="s">
        <v>42</v>
      </c>
      <c r="D18" s="7" t="s">
        <v>42</v>
      </c>
    </row>
    <row r="19" spans="3:4" ht="18" customHeight="1" x14ac:dyDescent="0.3">
      <c r="C19" s="7" t="s">
        <v>43</v>
      </c>
      <c r="D19" s="7" t="s">
        <v>43</v>
      </c>
    </row>
    <row r="20" spans="3:4" ht="18" customHeight="1" x14ac:dyDescent="0.3">
      <c r="C20" s="7" t="s">
        <v>44</v>
      </c>
      <c r="D20" s="7" t="s">
        <v>44</v>
      </c>
    </row>
    <row r="21" spans="3:4" ht="18" customHeight="1" x14ac:dyDescent="0.3">
      <c r="C21" s="7" t="s">
        <v>45</v>
      </c>
      <c r="D21" s="7" t="s">
        <v>45</v>
      </c>
    </row>
    <row r="22" spans="3:4" ht="18" customHeight="1" x14ac:dyDescent="0.3">
      <c r="C22" s="7" t="s">
        <v>46</v>
      </c>
      <c r="D22" s="7" t="s">
        <v>46</v>
      </c>
    </row>
    <row r="23" spans="3:4" ht="18" customHeight="1" x14ac:dyDescent="0.3">
      <c r="C23" s="7" t="s">
        <v>47</v>
      </c>
      <c r="D23" s="7" t="s">
        <v>47</v>
      </c>
    </row>
    <row r="24" spans="3:4" ht="18" customHeight="1" x14ac:dyDescent="0.3">
      <c r="C24" s="7" t="s">
        <v>48</v>
      </c>
      <c r="D24" s="7" t="s">
        <v>48</v>
      </c>
    </row>
    <row r="25" spans="3:4" ht="18" customHeight="1" x14ac:dyDescent="0.3">
      <c r="C25" s="7" t="s">
        <v>49</v>
      </c>
      <c r="D25" s="7" t="s">
        <v>49</v>
      </c>
    </row>
    <row r="26" spans="3:4" ht="18" customHeight="1" x14ac:dyDescent="0.3">
      <c r="C26" s="7" t="s">
        <v>50</v>
      </c>
      <c r="D26" s="7" t="s">
        <v>50</v>
      </c>
    </row>
    <row r="27" spans="3:4" ht="18" customHeight="1" x14ac:dyDescent="0.3">
      <c r="C27" s="7" t="s">
        <v>51</v>
      </c>
      <c r="D27" s="7" t="s">
        <v>51</v>
      </c>
    </row>
    <row r="28" spans="3:4" ht="18" customHeight="1" x14ac:dyDescent="0.3">
      <c r="C28" s="7" t="s">
        <v>52</v>
      </c>
      <c r="D28" s="7" t="s">
        <v>52</v>
      </c>
    </row>
    <row r="29" spans="3:4" ht="18" customHeight="1" x14ac:dyDescent="0.3">
      <c r="C29" s="7" t="s">
        <v>53</v>
      </c>
      <c r="D29" s="7" t="s">
        <v>53</v>
      </c>
    </row>
    <row r="30" spans="3:4" ht="18" customHeight="1" x14ac:dyDescent="0.3">
      <c r="C30" s="7" t="s">
        <v>54</v>
      </c>
      <c r="D30" s="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Government Balance data</vt:lpstr>
      <vt:lpstr>GDP data</vt:lpstr>
      <vt:lpstr>Country &amp; YR</vt:lpstr>
      <vt:lpstr>Country</vt:lpstr>
      <vt:lpstr>Validate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</dc:creator>
  <cp:lastModifiedBy>Myrsini Koutsigka</cp:lastModifiedBy>
  <dcterms:created xsi:type="dcterms:W3CDTF">2017-03-24T11:12:35Z</dcterms:created>
  <dcterms:modified xsi:type="dcterms:W3CDTF">2023-11-06T12:33:56Z</dcterms:modified>
</cp:coreProperties>
</file>