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ameen\Desktop\691\Regression\"/>
    </mc:Choice>
  </mc:AlternateContent>
  <xr:revisionPtr revIDLastSave="0" documentId="13_ncr:1_{B8ACA770-0153-4A99-8E60-BEC3E6F31A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2" i="1"/>
  <c r="AA2" i="1"/>
  <c r="AE2" i="1" s="1"/>
  <c r="P10" i="1"/>
  <c r="P9" i="1"/>
  <c r="AE9" i="1" s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2" i="1"/>
  <c r="L5" i="1"/>
  <c r="L3" i="1"/>
  <c r="L4" i="1"/>
  <c r="L6" i="1"/>
  <c r="L7" i="1"/>
  <c r="L8" i="1"/>
  <c r="L9" i="1"/>
  <c r="L10" i="1"/>
  <c r="L2" i="1"/>
  <c r="AE3" i="1"/>
  <c r="AD2" i="1"/>
  <c r="AA3" i="1"/>
  <c r="AA4" i="1"/>
  <c r="AA5" i="1"/>
  <c r="AA6" i="1"/>
  <c r="AA7" i="1"/>
  <c r="AA8" i="1"/>
  <c r="AA9" i="1"/>
  <c r="AA10" i="1"/>
  <c r="AE6" i="1"/>
  <c r="AD3" i="1"/>
  <c r="AD4" i="1"/>
  <c r="AD5" i="1"/>
  <c r="AD6" i="1"/>
  <c r="AD7" i="1"/>
  <c r="AD8" i="1"/>
  <c r="AD9" i="1"/>
  <c r="AD10" i="1"/>
  <c r="T3" i="1"/>
  <c r="T4" i="1"/>
  <c r="T5" i="1"/>
  <c r="T6" i="1"/>
  <c r="T7" i="1"/>
  <c r="T8" i="1"/>
  <c r="T9" i="1"/>
  <c r="T10" i="1"/>
  <c r="T2" i="1"/>
  <c r="G5" i="1"/>
  <c r="G6" i="1"/>
  <c r="G7" i="1"/>
  <c r="G8" i="1"/>
  <c r="G9" i="1"/>
  <c r="G10" i="1"/>
  <c r="G3" i="1"/>
  <c r="G4" i="1"/>
  <c r="G2" i="1"/>
  <c r="AE8" i="1" l="1"/>
  <c r="AE10" i="1"/>
  <c r="AE4" i="1"/>
  <c r="AE7" i="1"/>
  <c r="AE5" i="1"/>
</calcChain>
</file>

<file path=xl/sharedStrings.xml><?xml version="1.0" encoding="utf-8"?>
<sst xmlns="http://schemas.openxmlformats.org/spreadsheetml/2006/main" count="34" uniqueCount="34">
  <si>
    <t>Total Ridership Trips</t>
  </si>
  <si>
    <t>Growth rate</t>
  </si>
  <si>
    <t>% of Reduced Fare-Trips</t>
  </si>
  <si>
    <t>% of Free Trips</t>
  </si>
  <si>
    <t># of Reduced Fare-Trips</t>
  </si>
  <si>
    <t># of Free Trips</t>
  </si>
  <si>
    <t>Discounted fare rate of influence</t>
  </si>
  <si>
    <t>Total number of buses in fleet</t>
  </si>
  <si>
    <t>% of Buses with Bicycle Racks</t>
  </si>
  <si>
    <t>% of Articulated Buses</t>
  </si>
  <si>
    <t>Percentage of buses with front ramp</t>
  </si>
  <si>
    <t>Busaccessibilityrate</t>
  </si>
  <si>
    <t>Percentage of metro stations with elevators</t>
  </si>
  <si>
    <t>Percentage of metro stations with escalators</t>
  </si>
  <si>
    <t>Metro accessibility rate</t>
  </si>
  <si>
    <t>Availability of Accessible Vehicle</t>
  </si>
  <si>
    <t>customer satisfaction</t>
  </si>
  <si>
    <t>Number of total paratransit trips</t>
  </si>
  <si>
    <t>Paratransit service – total number of customers</t>
  </si>
  <si>
    <t>Average trips from paratransit customers</t>
  </si>
  <si>
    <t>% of dwellings within 500 m – morning rush hour</t>
  </si>
  <si>
    <t>% of dwellings within 500 m – day</t>
  </si>
  <si>
    <t>% of dwellings within 500 m – evening</t>
  </si>
  <si>
    <t>% of dwellings within 500 m – Saturday</t>
  </si>
  <si>
    <t>% of dwellings within 500 m – Sunday</t>
  </si>
  <si>
    <t>% of dwellings within 1,000 m – night</t>
  </si>
  <si>
    <t>Infrastructure accessibility</t>
  </si>
  <si>
    <t xml:space="preserve">Capital investment in developing infrastructure and improving public transit ($M) </t>
  </si>
  <si>
    <t>Acquisitions of goods and services ($)</t>
  </si>
  <si>
    <t>Infrastructure Improvement Ratio</t>
  </si>
  <si>
    <t>Accessibility rate</t>
  </si>
  <si>
    <t>Metro service provided</t>
  </si>
  <si>
    <t>Surface network service provided</t>
  </si>
  <si>
    <t>Total network service coverage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</si>
</sst>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u/>
      <sz val="10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topLeftCell="R1" workbookViewId="0">
      <selection activeCell="AH2" sqref="AH2:AH10"/>
    </sheetView>
  </sheetViews>
  <sheetFormatPr defaultRowHeight="14.4" x14ac:dyDescent="0.3"/>
  <cols>
    <col min="1" max="1" width="18.109375" bestFit="1" customWidth="1"/>
    <col min="3" max="3" width="20.88671875" bestFit="1" customWidth="1"/>
    <col min="4" max="4" width="13.109375" bestFit="1" customWidth="1"/>
    <col min="5" max="5" width="20.44140625" bestFit="1" customWidth="1"/>
    <col min="6" max="6" width="12.5546875" bestFit="1" customWidth="1"/>
    <col min="7" max="7" width="40" customWidth="1"/>
    <col min="8" max="8" width="25.6640625" bestFit="1" customWidth="1"/>
    <col min="9" max="9" width="25.44140625" bestFit="1" customWidth="1"/>
    <col min="10" max="10" width="19.33203125" bestFit="1" customWidth="1"/>
    <col min="11" max="11" width="31.109375" bestFit="1" customWidth="1"/>
    <col min="12" max="12" width="17" bestFit="1" customWidth="1"/>
    <col min="13" max="13" width="37.33203125" bestFit="1" customWidth="1"/>
    <col min="14" max="14" width="38.21875" bestFit="1" customWidth="1"/>
    <col min="15" max="15" width="20.21875" bestFit="1" customWidth="1"/>
    <col min="16" max="16" width="27.5546875" bestFit="1" customWidth="1"/>
    <col min="17" max="17" width="19.109375" bestFit="1" customWidth="1"/>
    <col min="20" max="20" width="35.88671875" bestFit="1" customWidth="1"/>
    <col min="27" max="27" width="23.21875" bestFit="1" customWidth="1"/>
    <col min="30" max="30" width="29.88671875" bestFit="1" customWidth="1"/>
  </cols>
  <sheetData>
    <row r="1" spans="1:34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  <c r="R1" t="s">
        <v>17</v>
      </c>
      <c r="S1" t="s">
        <v>18</v>
      </c>
      <c r="T1" s="3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t="s">
        <v>27</v>
      </c>
      <c r="AC1" t="s">
        <v>28</v>
      </c>
      <c r="AD1" s="3" t="s">
        <v>29</v>
      </c>
      <c r="AE1" s="3" t="s">
        <v>30</v>
      </c>
      <c r="AF1" t="s">
        <v>31</v>
      </c>
      <c r="AG1" t="s">
        <v>32</v>
      </c>
      <c r="AH1" s="3" t="s">
        <v>33</v>
      </c>
    </row>
    <row r="2" spans="1:34" x14ac:dyDescent="0.3">
      <c r="A2">
        <v>363400000</v>
      </c>
      <c r="B2">
        <v>0.89088900568273388</v>
      </c>
      <c r="C2">
        <v>0.36</v>
      </c>
      <c r="D2">
        <v>0</v>
      </c>
      <c r="E2">
        <v>130824000</v>
      </c>
      <c r="F2">
        <v>0</v>
      </c>
      <c r="G2">
        <f>((1.8*E2)+(19.426*F2))+133186927.288+5610285.74</f>
        <v>374280413.028</v>
      </c>
      <c r="H2">
        <v>1591</v>
      </c>
      <c r="I2">
        <v>0</v>
      </c>
      <c r="J2">
        <v>0</v>
      </c>
      <c r="K2">
        <v>0</v>
      </c>
      <c r="L2">
        <f>AVERAGE(I2:K2)</f>
        <v>0</v>
      </c>
      <c r="M2">
        <v>0.04</v>
      </c>
      <c r="N2">
        <v>0.88</v>
      </c>
      <c r="O2">
        <f>AVERAGE(M2:N2)</f>
        <v>0.46</v>
      </c>
      <c r="P2">
        <f>(O2+L2)</f>
        <v>0.46</v>
      </c>
      <c r="Q2">
        <v>0.84</v>
      </c>
      <c r="R2">
        <v>1964779</v>
      </c>
      <c r="S2">
        <v>12542</v>
      </c>
      <c r="T2">
        <f>R2/S2</f>
        <v>156.65595598788073</v>
      </c>
      <c r="U2">
        <v>0.98199999999999998</v>
      </c>
      <c r="V2">
        <v>0.97399999999999998</v>
      </c>
      <c r="W2">
        <v>0.97199999999999998</v>
      </c>
      <c r="X2">
        <v>0.97299999999999998</v>
      </c>
      <c r="Y2">
        <v>0.97199999999999998</v>
      </c>
      <c r="Z2">
        <v>0.88700000000000001</v>
      </c>
      <c r="AA2">
        <f>AVERAGE(U2:Z2)</f>
        <v>0.96</v>
      </c>
      <c r="AB2">
        <v>40000000</v>
      </c>
      <c r="AC2">
        <v>380000000</v>
      </c>
      <c r="AD2">
        <f>AB2/AC2</f>
        <v>0.10526315789473684</v>
      </c>
      <c r="AE2">
        <f>AA2+P2</f>
        <v>1.42</v>
      </c>
      <c r="AF2">
        <v>59839</v>
      </c>
      <c r="AG2">
        <v>69790</v>
      </c>
      <c r="AH2">
        <f>AF2+AG2</f>
        <v>129629</v>
      </c>
    </row>
    <row r="3" spans="1:34" x14ac:dyDescent="0.3">
      <c r="A3">
        <v>367500000</v>
      </c>
      <c r="B3">
        <v>0.8760518629039562</v>
      </c>
      <c r="C3">
        <v>0.36</v>
      </c>
      <c r="D3">
        <v>0</v>
      </c>
      <c r="E3">
        <v>132300000</v>
      </c>
      <c r="F3">
        <v>0</v>
      </c>
      <c r="G3">
        <f t="shared" ref="G3:G10" si="0">((1.8*E3)+(19.426*F3))+133186927.288+5610285.74</f>
        <v>376937213.028</v>
      </c>
      <c r="H3">
        <v>1589</v>
      </c>
      <c r="I3">
        <v>0</v>
      </c>
      <c r="J3">
        <v>0</v>
      </c>
      <c r="K3">
        <v>0</v>
      </c>
      <c r="L3">
        <f t="shared" ref="L3:L10" si="1">AVERAGE(I3:K3)</f>
        <v>0</v>
      </c>
      <c r="M3">
        <v>0.04</v>
      </c>
      <c r="N3">
        <v>0.88</v>
      </c>
      <c r="O3">
        <f t="shared" ref="O3:O10" si="2">AVERAGE(M3:N3)</f>
        <v>0.46</v>
      </c>
      <c r="P3">
        <f t="shared" ref="P3:P10" si="3">(O3+L3)</f>
        <v>0.46</v>
      </c>
      <c r="Q3">
        <v>0.82</v>
      </c>
      <c r="R3">
        <v>2107204</v>
      </c>
      <c r="S3">
        <v>13677</v>
      </c>
      <c r="T3">
        <f t="shared" ref="T3:T10" si="4">R3/S3</f>
        <v>154.06916721503254</v>
      </c>
      <c r="U3">
        <v>0.98199999999999998</v>
      </c>
      <c r="V3">
        <v>0.97399999999999998</v>
      </c>
      <c r="W3">
        <v>0.97199999999999998</v>
      </c>
      <c r="X3">
        <v>0.97299999999999998</v>
      </c>
      <c r="Y3">
        <v>0.97199999999999998</v>
      </c>
      <c r="Z3">
        <v>0.88700000000000001</v>
      </c>
      <c r="AA3">
        <f t="shared" ref="AA3:AA10" si="5">AVERAGE(U3:Z3)</f>
        <v>0.96</v>
      </c>
      <c r="AB3">
        <v>50000000</v>
      </c>
      <c r="AC3">
        <v>397000000</v>
      </c>
      <c r="AD3">
        <f t="shared" ref="AD3:AD10" si="6">AB3/AC3</f>
        <v>0.12594458438287154</v>
      </c>
      <c r="AE3">
        <f t="shared" ref="AE3:AE10" si="7">AA3+P3</f>
        <v>1.42</v>
      </c>
      <c r="AF3">
        <v>64296</v>
      </c>
      <c r="AG3">
        <v>69721</v>
      </c>
      <c r="AH3">
        <f t="shared" ref="AH3:AH10" si="8">AF3+AG3</f>
        <v>134017</v>
      </c>
    </row>
    <row r="4" spans="1:34" x14ac:dyDescent="0.3">
      <c r="A4">
        <v>382500000</v>
      </c>
      <c r="B4">
        <v>1.0131059640210887</v>
      </c>
      <c r="C4">
        <v>0.35</v>
      </c>
      <c r="D4">
        <v>0</v>
      </c>
      <c r="E4">
        <v>133874999.99999999</v>
      </c>
      <c r="F4">
        <v>0</v>
      </c>
      <c r="G4">
        <f t="shared" si="0"/>
        <v>379772213.028</v>
      </c>
      <c r="H4">
        <v>1671</v>
      </c>
      <c r="I4">
        <v>0</v>
      </c>
      <c r="J4">
        <v>0</v>
      </c>
      <c r="K4">
        <v>0</v>
      </c>
      <c r="L4">
        <f t="shared" si="1"/>
        <v>0</v>
      </c>
      <c r="M4">
        <v>0.04</v>
      </c>
      <c r="N4">
        <v>0.88</v>
      </c>
      <c r="O4">
        <f t="shared" si="2"/>
        <v>0.46</v>
      </c>
      <c r="P4">
        <f t="shared" si="3"/>
        <v>0.46</v>
      </c>
      <c r="Q4">
        <v>0.82</v>
      </c>
      <c r="R4">
        <v>2281446</v>
      </c>
      <c r="S4">
        <v>14789</v>
      </c>
      <c r="T4">
        <f t="shared" si="4"/>
        <v>154.26641422679018</v>
      </c>
      <c r="U4">
        <v>0.98199999999999998</v>
      </c>
      <c r="V4">
        <v>0.97399999999999998</v>
      </c>
      <c r="W4">
        <v>0.97199999999999998</v>
      </c>
      <c r="X4">
        <v>0.97299999999999998</v>
      </c>
      <c r="Y4">
        <v>0.97199999999999998</v>
      </c>
      <c r="Z4">
        <v>0.88700000000000001</v>
      </c>
      <c r="AA4">
        <f t="shared" si="5"/>
        <v>0.96</v>
      </c>
      <c r="AB4">
        <v>144000000</v>
      </c>
      <c r="AC4">
        <v>526000000</v>
      </c>
      <c r="AD4">
        <f t="shared" si="6"/>
        <v>0.27376425855513309</v>
      </c>
      <c r="AE4">
        <f t="shared" si="7"/>
        <v>1.42</v>
      </c>
      <c r="AF4">
        <v>75149</v>
      </c>
      <c r="AG4">
        <v>72144</v>
      </c>
      <c r="AH4">
        <f t="shared" si="8"/>
        <v>147293</v>
      </c>
    </row>
    <row r="5" spans="1:34" x14ac:dyDescent="0.3">
      <c r="A5">
        <v>382800000</v>
      </c>
      <c r="B5">
        <v>1.2505525564773612</v>
      </c>
      <c r="C5">
        <v>0.33</v>
      </c>
      <c r="D5">
        <v>3.6572622779519333E-3</v>
      </c>
      <c r="E5">
        <v>126324000</v>
      </c>
      <c r="F5">
        <v>1400000</v>
      </c>
      <c r="G5">
        <f t="shared" si="0"/>
        <v>393376813.028</v>
      </c>
      <c r="H5">
        <v>1680</v>
      </c>
      <c r="I5">
        <v>0</v>
      </c>
      <c r="J5">
        <v>1.3095238095238096E-2</v>
      </c>
      <c r="K5">
        <v>0.09</v>
      </c>
      <c r="L5">
        <f>AVERAGE(I5:K5)</f>
        <v>3.4365079365079362E-2</v>
      </c>
      <c r="M5">
        <v>0.09</v>
      </c>
      <c r="N5">
        <v>0.88</v>
      </c>
      <c r="O5">
        <f t="shared" si="2"/>
        <v>0.48499999999999999</v>
      </c>
      <c r="P5">
        <f t="shared" si="3"/>
        <v>0.51936507936507936</v>
      </c>
      <c r="Q5">
        <v>0.86</v>
      </c>
      <c r="R5">
        <v>2438722</v>
      </c>
      <c r="S5">
        <v>15772</v>
      </c>
      <c r="T5">
        <f t="shared" si="4"/>
        <v>154.62351001775298</v>
      </c>
      <c r="U5">
        <v>0.98199999999999998</v>
      </c>
      <c r="V5">
        <v>0.97399999999999998</v>
      </c>
      <c r="W5">
        <v>0.97199999999999998</v>
      </c>
      <c r="X5">
        <v>0.97299999999999998</v>
      </c>
      <c r="Y5">
        <v>0.97199999999999998</v>
      </c>
      <c r="Z5">
        <v>0.88700000000000001</v>
      </c>
      <c r="AA5">
        <f t="shared" si="5"/>
        <v>0.96</v>
      </c>
      <c r="AB5">
        <v>149000000</v>
      </c>
      <c r="AC5">
        <v>622000000</v>
      </c>
      <c r="AD5">
        <f t="shared" si="6"/>
        <v>0.23954983922829581</v>
      </c>
      <c r="AE5">
        <f t="shared" si="7"/>
        <v>1.4793650793650794</v>
      </c>
      <c r="AF5">
        <v>76232</v>
      </c>
      <c r="AG5">
        <v>77335</v>
      </c>
      <c r="AH5">
        <f t="shared" si="8"/>
        <v>153567</v>
      </c>
    </row>
    <row r="6" spans="1:34" x14ac:dyDescent="0.3">
      <c r="A6">
        <v>388600000</v>
      </c>
      <c r="B6">
        <v>1.1816981126764097</v>
      </c>
      <c r="C6">
        <v>0.32</v>
      </c>
      <c r="D6">
        <v>3.3453422542460112E-3</v>
      </c>
      <c r="E6">
        <v>124352000</v>
      </c>
      <c r="F6">
        <v>1300000</v>
      </c>
      <c r="G6">
        <f t="shared" si="0"/>
        <v>387884613.028</v>
      </c>
      <c r="H6">
        <v>1705</v>
      </c>
      <c r="I6">
        <v>0</v>
      </c>
      <c r="J6">
        <v>8.2111436950146624E-2</v>
      </c>
      <c r="K6">
        <v>0.35</v>
      </c>
      <c r="L6">
        <f t="shared" si="1"/>
        <v>0.14403714565004885</v>
      </c>
      <c r="M6">
        <v>0.12</v>
      </c>
      <c r="N6">
        <v>0.88</v>
      </c>
      <c r="O6">
        <f t="shared" si="2"/>
        <v>0.5</v>
      </c>
      <c r="P6">
        <f t="shared" si="3"/>
        <v>0.64403714565004888</v>
      </c>
      <c r="Q6">
        <v>0.87</v>
      </c>
      <c r="R6">
        <v>2684746</v>
      </c>
      <c r="S6">
        <v>16838</v>
      </c>
      <c r="T6">
        <f t="shared" si="4"/>
        <v>159.4456586292909</v>
      </c>
      <c r="U6">
        <v>0.98899999999999999</v>
      </c>
      <c r="V6">
        <v>0.98599999999999999</v>
      </c>
      <c r="W6">
        <v>0.98499999999999999</v>
      </c>
      <c r="X6">
        <v>0.98499999999999999</v>
      </c>
      <c r="Y6">
        <v>0.98499999999999999</v>
      </c>
      <c r="Z6">
        <v>0.90900000000000003</v>
      </c>
      <c r="AA6">
        <f t="shared" si="5"/>
        <v>0.97316666666666662</v>
      </c>
      <c r="AB6">
        <v>270000000</v>
      </c>
      <c r="AC6">
        <v>796000000</v>
      </c>
      <c r="AD6">
        <f t="shared" si="6"/>
        <v>0.33919597989949751</v>
      </c>
      <c r="AE6">
        <f t="shared" si="7"/>
        <v>1.6172038123167156</v>
      </c>
      <c r="AF6">
        <v>76541</v>
      </c>
      <c r="AG6">
        <v>81128</v>
      </c>
      <c r="AH6">
        <f t="shared" si="8"/>
        <v>157669</v>
      </c>
    </row>
    <row r="7" spans="1:34" x14ac:dyDescent="0.3">
      <c r="A7">
        <v>404800000</v>
      </c>
      <c r="B7">
        <v>1.0298770313824288</v>
      </c>
      <c r="C7">
        <v>0.32</v>
      </c>
      <c r="D7">
        <v>4.693675889328063E-3</v>
      </c>
      <c r="E7">
        <v>129536000</v>
      </c>
      <c r="F7">
        <v>1900000</v>
      </c>
      <c r="G7">
        <f t="shared" si="0"/>
        <v>408871413.028</v>
      </c>
      <c r="H7">
        <v>1680</v>
      </c>
      <c r="I7">
        <v>7.1428571428571426E-3</v>
      </c>
      <c r="J7">
        <v>0.12023809523809524</v>
      </c>
      <c r="K7">
        <v>0.52</v>
      </c>
      <c r="L7">
        <f t="shared" si="1"/>
        <v>0.21579365079365079</v>
      </c>
      <c r="M7">
        <v>0.12</v>
      </c>
      <c r="N7">
        <v>0.88</v>
      </c>
      <c r="O7">
        <f t="shared" si="2"/>
        <v>0.5</v>
      </c>
      <c r="P7">
        <f t="shared" si="3"/>
        <v>0.71579365079365076</v>
      </c>
      <c r="Q7">
        <v>0.89</v>
      </c>
      <c r="R7">
        <v>3055937</v>
      </c>
      <c r="S7">
        <v>19170</v>
      </c>
      <c r="T7">
        <f t="shared" si="4"/>
        <v>159.41246739697445</v>
      </c>
      <c r="U7">
        <v>0.99299999999999999</v>
      </c>
      <c r="V7">
        <v>0.98699999999999999</v>
      </c>
      <c r="W7">
        <v>0.98499999999999999</v>
      </c>
      <c r="X7">
        <v>0.98599999999999999</v>
      </c>
      <c r="Y7">
        <v>0.98499999999999999</v>
      </c>
      <c r="Z7">
        <v>0.94699999999999995</v>
      </c>
      <c r="AA7">
        <f t="shared" si="5"/>
        <v>0.98050000000000004</v>
      </c>
      <c r="AB7">
        <v>220000000</v>
      </c>
      <c r="AC7">
        <v>665000000</v>
      </c>
      <c r="AD7">
        <f t="shared" si="6"/>
        <v>0.33082706766917291</v>
      </c>
      <c r="AE7">
        <f t="shared" si="7"/>
        <v>1.6962936507936508</v>
      </c>
      <c r="AF7">
        <v>77129</v>
      </c>
      <c r="AG7">
        <v>84878</v>
      </c>
      <c r="AH7">
        <f t="shared" si="8"/>
        <v>162007</v>
      </c>
    </row>
    <row r="8" spans="1:34" x14ac:dyDescent="0.3">
      <c r="A8">
        <v>412600000</v>
      </c>
      <c r="B8">
        <v>0.93035610035018224</v>
      </c>
      <c r="C8">
        <v>0.32</v>
      </c>
      <c r="D8">
        <v>5.5744062045564712E-3</v>
      </c>
      <c r="E8">
        <v>132032000</v>
      </c>
      <c r="F8">
        <v>2300000</v>
      </c>
      <c r="G8">
        <f t="shared" si="0"/>
        <v>421134613.028</v>
      </c>
      <c r="H8">
        <v>1712</v>
      </c>
      <c r="I8">
        <v>1.2850467289719626E-2</v>
      </c>
      <c r="J8">
        <v>0.11799065420560748</v>
      </c>
      <c r="K8">
        <v>0.52</v>
      </c>
      <c r="L8">
        <f t="shared" si="1"/>
        <v>0.21694704049844238</v>
      </c>
      <c r="M8">
        <v>0.12</v>
      </c>
      <c r="N8">
        <v>0.88</v>
      </c>
      <c r="O8">
        <f t="shared" si="2"/>
        <v>0.5</v>
      </c>
      <c r="P8">
        <f t="shared" si="3"/>
        <v>0.71694704049844238</v>
      </c>
      <c r="Q8">
        <v>0.88</v>
      </c>
      <c r="R8">
        <v>3232756</v>
      </c>
      <c r="S8">
        <v>20166</v>
      </c>
      <c r="T8">
        <f t="shared" si="4"/>
        <v>160.30724982644054</v>
      </c>
      <c r="U8">
        <v>0.99399999999999999</v>
      </c>
      <c r="V8">
        <v>0.98799999999999999</v>
      </c>
      <c r="W8">
        <v>0.98499999999999999</v>
      </c>
      <c r="X8">
        <v>0.98599999999999999</v>
      </c>
      <c r="Y8">
        <v>0.98599999999999999</v>
      </c>
      <c r="Z8">
        <v>0.94699999999999995</v>
      </c>
      <c r="AA8">
        <f t="shared" si="5"/>
        <v>0.98099999999999998</v>
      </c>
      <c r="AB8">
        <v>213000000</v>
      </c>
      <c r="AC8">
        <v>578000000</v>
      </c>
      <c r="AD8">
        <f t="shared" si="6"/>
        <v>0.36851211072664358</v>
      </c>
      <c r="AE8">
        <f t="shared" si="7"/>
        <v>1.6979470404984425</v>
      </c>
      <c r="AF8">
        <v>78162</v>
      </c>
      <c r="AG8">
        <v>90116</v>
      </c>
      <c r="AH8">
        <f t="shared" si="8"/>
        <v>168278</v>
      </c>
    </row>
    <row r="9" spans="1:34" x14ac:dyDescent="0.3">
      <c r="A9">
        <v>416500000</v>
      </c>
      <c r="B9">
        <v>0.86011823928386733</v>
      </c>
      <c r="C9">
        <v>0.32</v>
      </c>
      <c r="D9">
        <v>5.2821128451380553E-3</v>
      </c>
      <c r="E9">
        <v>133280000</v>
      </c>
      <c r="F9">
        <v>2200000</v>
      </c>
      <c r="G9">
        <f t="shared" si="0"/>
        <v>421438413.028</v>
      </c>
      <c r="H9">
        <v>1730</v>
      </c>
      <c r="I9">
        <v>2.6011560693641619E-2</v>
      </c>
      <c r="J9">
        <v>0.12716763005780346</v>
      </c>
      <c r="K9">
        <v>0.53</v>
      </c>
      <c r="L9">
        <f t="shared" si="1"/>
        <v>0.22772639691714835</v>
      </c>
      <c r="M9">
        <v>0.13</v>
      </c>
      <c r="N9">
        <v>0.88</v>
      </c>
      <c r="O9">
        <f t="shared" si="2"/>
        <v>0.505</v>
      </c>
      <c r="P9">
        <f t="shared" si="3"/>
        <v>0.73272639691714836</v>
      </c>
      <c r="Q9">
        <v>0.85</v>
      </c>
      <c r="R9">
        <v>3460410</v>
      </c>
      <c r="S9">
        <v>27032</v>
      </c>
      <c r="T9">
        <f t="shared" si="4"/>
        <v>128.01161586268125</v>
      </c>
      <c r="U9">
        <v>0.99299999999999999</v>
      </c>
      <c r="V9">
        <v>0.98799999999999999</v>
      </c>
      <c r="W9">
        <v>0.98499999999999999</v>
      </c>
      <c r="X9">
        <v>0.98599999999999999</v>
      </c>
      <c r="Y9">
        <v>0.98599999999999999</v>
      </c>
      <c r="Z9">
        <v>0.94699999999999995</v>
      </c>
      <c r="AA9">
        <f t="shared" si="5"/>
        <v>0.98083333333333333</v>
      </c>
      <c r="AB9">
        <v>300000000</v>
      </c>
      <c r="AC9">
        <v>709000000</v>
      </c>
      <c r="AD9">
        <f t="shared" si="6"/>
        <v>0.42313117066290551</v>
      </c>
      <c r="AE9">
        <f t="shared" si="7"/>
        <v>1.7135597302504817</v>
      </c>
      <c r="AF9">
        <v>77993</v>
      </c>
      <c r="AG9">
        <v>89686</v>
      </c>
      <c r="AH9">
        <f t="shared" si="8"/>
        <v>167679</v>
      </c>
    </row>
    <row r="10" spans="1:34" x14ac:dyDescent="0.3">
      <c r="A10">
        <v>417200000</v>
      </c>
      <c r="B10">
        <v>0.66814514899422872</v>
      </c>
      <c r="C10">
        <v>0.32</v>
      </c>
      <c r="D10">
        <v>5.2732502396931925E-3</v>
      </c>
      <c r="E10">
        <v>133504000</v>
      </c>
      <c r="F10">
        <v>2200000</v>
      </c>
      <c r="G10">
        <f t="shared" si="0"/>
        <v>421841613.028</v>
      </c>
      <c r="H10">
        <v>1767</v>
      </c>
      <c r="I10">
        <v>2.5466893039049237E-2</v>
      </c>
      <c r="J10">
        <v>0.14544425580079232</v>
      </c>
      <c r="K10">
        <v>0.53</v>
      </c>
      <c r="L10">
        <f t="shared" si="1"/>
        <v>0.23363704961328055</v>
      </c>
      <c r="M10">
        <v>0.13</v>
      </c>
      <c r="N10">
        <v>0.88</v>
      </c>
      <c r="O10">
        <f t="shared" si="2"/>
        <v>0.505</v>
      </c>
      <c r="P10">
        <f t="shared" si="3"/>
        <v>0.73863704961328058</v>
      </c>
      <c r="Q10">
        <v>0.87</v>
      </c>
      <c r="R10">
        <v>3460410</v>
      </c>
      <c r="S10">
        <v>27032</v>
      </c>
      <c r="T10">
        <f t="shared" si="4"/>
        <v>128.01161586268125</v>
      </c>
      <c r="U10">
        <v>0.98899999999999999</v>
      </c>
      <c r="V10">
        <v>0.98299999999999998</v>
      </c>
      <c r="W10">
        <v>0.98</v>
      </c>
      <c r="X10">
        <v>0.98099999999999998</v>
      </c>
      <c r="Y10">
        <v>0.98099999999999998</v>
      </c>
      <c r="Z10">
        <v>0.94399999999999995</v>
      </c>
      <c r="AA10">
        <f t="shared" si="5"/>
        <v>0.97633333333333328</v>
      </c>
      <c r="AB10">
        <v>159000000</v>
      </c>
      <c r="AC10">
        <v>586000000</v>
      </c>
      <c r="AD10">
        <f t="shared" si="6"/>
        <v>0.2713310580204778</v>
      </c>
      <c r="AE10">
        <f t="shared" si="7"/>
        <v>1.7149703829466139</v>
      </c>
      <c r="AF10">
        <v>77681</v>
      </c>
      <c r="AG10">
        <v>85300</v>
      </c>
      <c r="AH10">
        <f t="shared" si="8"/>
        <v>162981</v>
      </c>
    </row>
    <row r="15" spans="1:34" x14ac:dyDescent="0.3">
      <c r="G15" s="1"/>
    </row>
    <row r="16" spans="1:34" x14ac:dyDescent="0.3">
      <c r="G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Alameen</dc:creator>
  <cp:lastModifiedBy>Alameen Sajeev</cp:lastModifiedBy>
  <dcterms:created xsi:type="dcterms:W3CDTF">2015-06-05T18:17:20Z</dcterms:created>
  <dcterms:modified xsi:type="dcterms:W3CDTF">2024-06-23T20:33:58Z</dcterms:modified>
</cp:coreProperties>
</file>