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angie\Downloads\"/>
    </mc:Choice>
  </mc:AlternateContent>
  <xr:revisionPtr revIDLastSave="423" documentId="13_ncr:1_{9712EEDF-4996-4C62-89C9-81DB834BF29F}" xr6:coauthVersionLast="47" xr6:coauthVersionMax="47" xr10:uidLastSave="{5AD5F192-6B28-4E3B-BF83-6F878460B4DC}"/>
  <bookViews>
    <workbookView xWindow="-108" yWindow="-108" windowWidth="23256" windowHeight="12456" tabRatio="772" firstSheet="1" activeTab="2" xr2:uid="{00000000-000D-0000-FFFF-FFFF00000000}"/>
  </bookViews>
  <sheets>
    <sheet name="Hoja de Control" sheetId="5" r:id="rId1"/>
    <sheet name="Historias de Usuario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4" i="2"/>
  <c r="D55" i="2"/>
  <c r="D56" i="2"/>
  <c r="D57" i="2"/>
  <c r="D58" i="2"/>
  <c r="D59" i="2"/>
  <c r="D39" i="2"/>
  <c r="D40" i="2"/>
  <c r="D41" i="2"/>
  <c r="D42" i="2"/>
  <c r="D43" i="2"/>
  <c r="D44" i="2"/>
  <c r="D45" i="2"/>
  <c r="D46" i="2"/>
  <c r="D47" i="2"/>
  <c r="D24" i="2"/>
  <c r="D25" i="2"/>
  <c r="D26" i="2"/>
  <c r="D27" i="2"/>
  <c r="D28" i="2"/>
  <c r="D30" i="2"/>
  <c r="D31" i="2"/>
  <c r="D32" i="2"/>
  <c r="D29" i="2"/>
  <c r="D23" i="2"/>
  <c r="D14" i="2"/>
  <c r="D16" i="2"/>
  <c r="D7" i="2"/>
  <c r="D8" i="2"/>
  <c r="D9" i="2"/>
  <c r="D10" i="2"/>
  <c r="D11" i="2"/>
  <c r="D15" i="2"/>
  <c r="D13" i="2"/>
  <c r="C2" i="6"/>
  <c r="D2" i="6"/>
  <c r="D12" i="2"/>
  <c r="D4" i="2"/>
  <c r="D5" i="2"/>
  <c r="D41" i="1"/>
  <c r="D40" i="1"/>
  <c r="D39" i="1"/>
  <c r="D38" i="1"/>
  <c r="D36" i="1"/>
  <c r="D35" i="1"/>
  <c r="D34" i="1"/>
  <c r="D33" i="1"/>
  <c r="D32" i="1"/>
  <c r="D31" i="1"/>
  <c r="D30" i="1"/>
  <c r="D28" i="1"/>
  <c r="D27" i="1"/>
  <c r="D26" i="1"/>
  <c r="D25" i="1"/>
  <c r="D23" i="1"/>
  <c r="D22" i="1"/>
  <c r="D20" i="1"/>
  <c r="D19" i="1"/>
  <c r="D17" i="1"/>
  <c r="D16" i="1"/>
  <c r="D15" i="1"/>
  <c r="D14" i="1"/>
  <c r="D13" i="1"/>
  <c r="D11" i="1"/>
  <c r="D10" i="1"/>
  <c r="D8" i="1"/>
  <c r="D7" i="1"/>
  <c r="D6" i="1"/>
  <c r="D5" i="1"/>
  <c r="D4" i="1"/>
  <c r="D3" i="1"/>
  <c r="D2" i="1"/>
  <c r="D3" i="6"/>
  <c r="C3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<sst xmlns="http://schemas.openxmlformats.org/spreadsheetml/2006/main" count="245" uniqueCount="133">
  <si>
    <t>Nombre del Proyecto</t>
  </si>
  <si>
    <t>Lista de Chequeo producto software</t>
  </si>
  <si>
    <t>HOJA DE CONTROL</t>
  </si>
  <si>
    <t>Organismo</t>
  </si>
  <si>
    <t>SENA</t>
  </si>
  <si>
    <t>Proyecto</t>
  </si>
  <si>
    <t>MystucalCut</t>
  </si>
  <si>
    <t>Entregable</t>
  </si>
  <si>
    <t>Autor</t>
  </si>
  <si>
    <t>Grupo 2: Ficha 2919581</t>
  </si>
  <si>
    <t>Fecha Versión</t>
  </si>
  <si>
    <t>18/02/2024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</si>
  <si>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</si>
  <si>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</si>
  <si>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</si>
  <si>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</si>
  <si>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</si>
  <si>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</si>
  <si>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</si>
  <si>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</si>
  <si>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</si>
  <si>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</si>
  <si>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</si>
  <si>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</si>
  <si>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</si>
  <si>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20/04/2023</t>
  </si>
  <si>
    <t>CONTROL DE DISTRIBUCIÓN</t>
  </si>
  <si>
    <t>Nombre y Apellidos</t>
  </si>
  <si>
    <t>Harold David Hernadez</t>
  </si>
  <si>
    <t>Kevin David Sabogal</t>
  </si>
  <si>
    <t xml:space="preserve"> </t>
  </si>
  <si>
    <t>Andres Esteban Castañeda</t>
  </si>
  <si>
    <t>Oscar Andres Leon</t>
  </si>
  <si>
    <t>Historias de Usuario</t>
  </si>
  <si>
    <t>MODULO:</t>
  </si>
  <si>
    <t>Usuario</t>
  </si>
  <si>
    <t>Item</t>
  </si>
  <si>
    <t>Descripción</t>
  </si>
  <si>
    <t>Estado</t>
  </si>
  <si>
    <t>Observación</t>
  </si>
  <si>
    <t>COMO cliente,administrador y barbero NECESITO iniciar sesión en el 
sistema</t>
  </si>
  <si>
    <t>Cumple</t>
  </si>
  <si>
    <t xml:space="preserve">
</t>
  </si>
  <si>
    <t>COMO cliente NECESITO registrarme en el sistema.</t>
  </si>
  <si>
    <t>Como Administrador NECESITO Crear Usuarios</t>
  </si>
  <si>
    <t>COMO Administrador NECESITO  Habilitar Usuarios</t>
  </si>
  <si>
    <t>COMO Administrador NECESITO  Deshabilitar Usuarios</t>
  </si>
  <si>
    <t>COMO Administrador NECESITO  Modificar Usuarios</t>
  </si>
  <si>
    <t>COMO Administrador NECESITO  Visualizar Usuarios</t>
  </si>
  <si>
    <t>COMO Administrador NECESITO  Filtrar Usuarios</t>
  </si>
  <si>
    <t xml:space="preserve">COMO cliente,administrador y barbero NECESITO recuperar contraseña </t>
  </si>
  <si>
    <t xml:space="preserve">COMO cliente,administrador y barbero NECESITO editar el perfil. </t>
  </si>
  <si>
    <t xml:space="preserve">COMO cliente,administrador y barbero NECESITO eliminar la cuenta </t>
  </si>
  <si>
    <t xml:space="preserve">COMO administrador NECESITO Asignar roles </t>
  </si>
  <si>
    <t xml:space="preserve">COMO Cliente,administrador y barbero NECESITO cerrar sesión. </t>
  </si>
  <si>
    <t>CITAS</t>
  </si>
  <si>
    <t>COMO cliente,administrador y barbero NECESITO  visualizar citas</t>
  </si>
  <si>
    <t>COMO cliente NECESITO Agendar citas</t>
  </si>
  <si>
    <t>COMO cliente NECESITO Seleccionar Barbero</t>
  </si>
  <si>
    <t>COMO cliente NECESITO Elegir Dia y Hora</t>
  </si>
  <si>
    <t>COMO cliente NECESITO Confirmación de cita</t>
  </si>
  <si>
    <t>COMO cliente NECESITO Cancelar la cita</t>
  </si>
  <si>
    <t>COMO barbero NECESITO editar la 
disponibilidad de citas</t>
  </si>
  <si>
    <t xml:space="preserve">COMO cliente NECESITO envío de factura y/o 
comprobante de la cita </t>
  </si>
  <si>
    <t>COMO cliente y barbero NECESITO historial de citas</t>
  </si>
  <si>
    <t>No Cumple</t>
  </si>
  <si>
    <t>COMO cliente y barbero NECESITO alerta del agendamiento 
de citas</t>
  </si>
  <si>
    <t>PRODUCTOS</t>
  </si>
  <si>
    <t xml:space="preserve">COMO cliente  NECESITO visualizar productos </t>
  </si>
  <si>
    <t>COMO cliente NECESITO escoger productos y 
cantidades.</t>
  </si>
  <si>
    <t>COMO cliente NECESITO visualizar el carrito de 
compras</t>
  </si>
  <si>
    <t>COMO cliente NECESITO seleccionar métodos de 
pago.</t>
  </si>
  <si>
    <t>COMO cliente NECESITO seleccionar método de 
entrega de productos</t>
  </si>
  <si>
    <t>COMO administrador NECESITO visualizar stock 
de los productos</t>
  </si>
  <si>
    <t>COMO administrador NECESITO modificar stock 
de los productos</t>
  </si>
  <si>
    <t>COMO administrador NECESITO realizar el envío y 
la entrega de los productos</t>
  </si>
  <si>
    <t>COMO administrador NECESITO agregar 
productos al stock</t>
  </si>
  <si>
    <t>Servicios</t>
  </si>
  <si>
    <t>COMO cliente,administrador y barbero NECESITO visualizar los Servicios</t>
  </si>
  <si>
    <t>COMO cliente NECESITO seleccionar los Servicios</t>
  </si>
  <si>
    <t>COMO administrador NECESITO Modificar los Servicios</t>
  </si>
  <si>
    <t>COMO administrador NECESITO Crear los Servicios</t>
  </si>
  <si>
    <t>COMO administrador NECESITO Inhabilitar los Servicios</t>
  </si>
  <si>
    <t>COMO administrador NECESITO Habilitar los Servicios</t>
  </si>
  <si>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</si>
  <si>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</si>
  <si>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</si>
  <si>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</si>
  <si>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¿Se ofrecen las herramientas necesarias para añadir, borrar, mantener, exhibir,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</si>
  <si>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</si>
  <si>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</si>
  <si>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</si>
  <si>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Eficiencia / Desempeño</t>
  </si>
  <si>
    <t>¿El sistema tiene configurado un tiempo máximo de sesión de usuario?</t>
  </si>
  <si>
    <t>¿Se ha especificado el tiempo de respuesta esperado de todas las operaciones especificadas?</t>
  </si>
  <si>
    <t>Portabilidad</t>
  </si>
  <si>
    <t>¿Se ha definido la adaptabilidad del sistema ya sea hardware, software, operaciones o de uso?</t>
  </si>
  <si>
    <t>¿Se ha definido el motor de base de datos?</t>
  </si>
  <si>
    <t>¿Se ha definido la forma para ser instalado o desinstalado de manera exitosa en determinado entorno?</t>
  </si>
  <si>
    <t>¿Se ha definido el sistema operativo que se va a utilizar? *móvil</t>
  </si>
  <si>
    <t>¿Se ha definido la versión del sistema operativo? *móvil</t>
  </si>
  <si>
    <t>Fiabilidad</t>
  </si>
  <si>
    <t>¿Se definió la estrategia de detección y corrección de errores a causa de las fallas?</t>
  </si>
  <si>
    <t>¿La capacidad del sistema para tolerar sobrecargas en el volumen de información, de usuarios o de procesos está especifica_x0002_da en los requisitos?</t>
  </si>
  <si>
    <t>Seguridad</t>
  </si>
  <si>
    <t>¿Se tiene prevista la capacidad de protección contra el acceso de datos e información no autorizados, ya sea accidental o de_x0002_liberadamente?</t>
  </si>
  <si>
    <t>¿Se tiene previsto demostrar la identidad de un sujeto o un recurso?</t>
  </si>
  <si>
    <t>Compatibilidad</t>
  </si>
  <si>
    <t>¿Se incluye la respuesta del sistema a los cambios en el entorno operativo, las interfaces, la precisión, el rendimiento, y otras capacidades adicionales predecibles?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</si>
  <si>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</si>
  <si>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</si>
  <si>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requisitos mínimos necesarios para que la aplicación funcione correctamente?</t>
  </si>
  <si>
    <t>Usabilidad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</si>
  <si>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</si>
  <si>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</si>
  <si>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un panorama general respecto a la interfaz del sistema/software, como: colores, fuentes, logos?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</si>
  <si>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</si>
  <si>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</si>
  <si>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</si>
  <si>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</si>
  <si>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Mantenibilidad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</si>
  <si>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</si>
  <si>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</si>
  <si>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la capacidad de ser modificado sin introducir defectos o degradar el desempeño?</t>
  </si>
  <si>
    <t>¿El sistema cuenta con facilidad para establecer criterios de prueba?</t>
  </si>
  <si>
    <t>ITEM</t>
  </si>
  <si>
    <t>DESCRIPCIÓN</t>
  </si>
  <si>
    <t>CANTIDAD</t>
  </si>
  <si>
    <t>CUMPLE</t>
  </si>
  <si>
    <t>%</t>
  </si>
  <si>
    <t>ESTADO
FINAL</t>
  </si>
  <si>
    <t>REQUISITOS FUNCIONALES</t>
  </si>
  <si>
    <t>REQUISITOS NO FUNCIONALES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</si>
</sst>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sz val="3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1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2" fillId="2" borderId="43" xfId="0" applyFont="1" applyFill="1" applyBorder="1" applyAlignment="1">
      <alignment horizontal="right" vertical="center"/>
    </xf>
    <xf numFmtId="0" fontId="0" fillId="0" borderId="45" xfId="0" applyBorder="1" applyAlignment="1">
      <alignment horizontal="right" vertical="top"/>
    </xf>
    <xf numFmtId="0" fontId="0" fillId="0" borderId="45" xfId="0" applyBorder="1" applyAlignment="1">
      <alignment vertical="top" wrapText="1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top"/>
    </xf>
    <xf numFmtId="0" fontId="0" fillId="0" borderId="47" xfId="0" applyBorder="1" applyAlignment="1">
      <alignment horizontal="right" vertical="top"/>
    </xf>
    <xf numFmtId="0" fontId="0" fillId="0" borderId="47" xfId="0" applyBorder="1" applyAlignment="1">
      <alignment vertical="top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vertical="top"/>
    </xf>
    <xf numFmtId="0" fontId="0" fillId="0" borderId="46" xfId="0" applyBorder="1" applyAlignment="1">
      <alignment horizontal="right" vertical="top"/>
    </xf>
    <xf numFmtId="0" fontId="0" fillId="0" borderId="46" xfId="0" applyBorder="1" applyAlignment="1">
      <alignment vertical="top" wrapText="1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vertical="top"/>
    </xf>
    <xf numFmtId="0" fontId="12" fillId="2" borderId="45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15" fillId="3" borderId="48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6" fillId="3" borderId="45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0" fillId="0" borderId="48" xfId="0" applyBorder="1" applyAlignment="1">
      <alignment vertical="top" wrapText="1"/>
    </xf>
    <xf numFmtId="0" fontId="14" fillId="3" borderId="45" xfId="0" applyFont="1" applyFill="1" applyBorder="1" applyAlignment="1">
      <alignment horizontal="center" vertical="center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2" fillId="2" borderId="45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/>
    </xf>
    <xf numFmtId="0" fontId="2" fillId="0" borderId="15" xfId="1" applyFont="1" applyBorder="1" applyAlignment="1"/>
    <xf numFmtId="0" fontId="2" fillId="0" borderId="16" xfId="1" applyFont="1" applyBorder="1" applyAlignment="1"/>
    <xf numFmtId="0" fontId="2" fillId="0" borderId="0" xfId="1" applyFont="1" applyAlignment="1"/>
    <xf numFmtId="0" fontId="2" fillId="0" borderId="25" xfId="1" applyFont="1" applyBorder="1" applyAlignment="1"/>
    <xf numFmtId="0" fontId="2" fillId="0" borderId="28" xfId="1" applyFont="1" applyBorder="1" applyAlignment="1"/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12" workbookViewId="0">
      <selection activeCell="J23" sqref="J23"/>
    </sheetView>
  </sheetViews>
  <sheetFormatPr defaultColWidth="11.42578125" defaultRowHeight="13.9"/>
  <cols>
    <col min="1" max="1" width="12" style="9" customWidth="1"/>
    <col min="2" max="2" width="30.140625" style="9" customWidth="1"/>
    <col min="3" max="3" width="27.28515625" style="9" customWidth="1"/>
    <col min="4" max="4" width="30.140625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75"/>
      <c r="C2" s="75"/>
      <c r="D2" s="75"/>
      <c r="E2" s="75"/>
      <c r="F2" s="75"/>
    </row>
    <row r="3" spans="2:6" ht="30">
      <c r="B3" s="76" t="s">
        <v>0</v>
      </c>
      <c r="C3" s="76"/>
      <c r="D3" s="76"/>
      <c r="E3" s="76"/>
      <c r="F3" s="76"/>
    </row>
    <row r="4" spans="2:6" ht="30">
      <c r="B4" s="76" t="s">
        <v>1</v>
      </c>
      <c r="C4" s="76"/>
      <c r="D4" s="76"/>
      <c r="E4" s="76"/>
      <c r="F4" s="76"/>
    </row>
    <row r="5" spans="2:6" ht="14.45" thickBot="1">
      <c r="B5" s="77"/>
      <c r="C5" s="77"/>
      <c r="D5" s="77"/>
      <c r="E5" s="77"/>
      <c r="F5" s="77"/>
    </row>
    <row r="6" spans="2:6" ht="14.45" thickTop="1">
      <c r="F6" s="10"/>
    </row>
    <row r="8" spans="2:6" ht="30">
      <c r="B8" s="78" t="s">
        <v>2</v>
      </c>
      <c r="C8" s="78"/>
      <c r="D8" s="78"/>
      <c r="E8" s="78"/>
      <c r="F8" s="78"/>
    </row>
    <row r="10" spans="2:6" ht="14.45" thickBot="1"/>
    <row r="11" spans="2:6" ht="18.600000000000001" thickTop="1">
      <c r="B11" s="11" t="s">
        <v>3</v>
      </c>
      <c r="C11" s="72" t="s">
        <v>4</v>
      </c>
      <c r="D11" s="73"/>
      <c r="E11" s="73"/>
      <c r="F11" s="74"/>
    </row>
    <row r="12" spans="2:6" ht="18">
      <c r="B12" s="12" t="s">
        <v>5</v>
      </c>
      <c r="C12" s="79" t="s">
        <v>6</v>
      </c>
      <c r="D12" s="80"/>
      <c r="E12" s="80"/>
      <c r="F12" s="81"/>
    </row>
    <row r="13" spans="2:6" ht="18.600000000000001" thickBot="1">
      <c r="B13" s="12" t="s">
        <v>7</v>
      </c>
      <c r="C13" s="79" t="s">
        <v>1</v>
      </c>
      <c r="D13" s="80"/>
      <c r="E13" s="82"/>
      <c r="F13" s="81"/>
    </row>
    <row r="14" spans="2:6" ht="19.899999999999999" customHeight="1" thickTop="1">
      <c r="B14" s="12" t="s">
        <v>8</v>
      </c>
      <c r="C14" s="79" t="s">
        <v>9</v>
      </c>
      <c r="D14" s="83"/>
      <c r="E14" s="13" t="s">
        <v>10</v>
      </c>
      <c r="F14" s="14" t="s">
        <v>11</v>
      </c>
    </row>
    <row r="15" spans="2:6" ht="19.899999999999999" customHeight="1">
      <c r="B15" s="12" t="s">
        <v>12</v>
      </c>
      <c r="C15" s="84" t="s">
        <v>13</v>
      </c>
      <c r="D15" s="85"/>
      <c r="E15" s="15" t="s">
        <v>14</v>
      </c>
      <c r="F15" s="14"/>
    </row>
    <row r="16" spans="2:6" ht="19.899999999999999" customHeight="1" thickBot="1">
      <c r="B16" s="16" t="s">
        <v>15</v>
      </c>
      <c r="C16" s="110" t="s">
        <v>16</v>
      </c>
      <c r="D16" s="111"/>
      <c r="E16" s="17" t="s">
        <v>17</v>
      </c>
      <c r="F16" s="18">
        <v>3</v>
      </c>
    </row>
    <row r="17" spans="2:16" ht="16.149999999999999" thickTop="1">
      <c r="B17" s="19"/>
      <c r="C17" s="112"/>
      <c r="D17" s="112"/>
    </row>
    <row r="18" spans="2:16" ht="19.899999999999999" customHeight="1"/>
    <row r="19" spans="2:16" ht="19.899999999999999" customHeight="1">
      <c r="B19" s="20" t="s">
        <v>18</v>
      </c>
      <c r="P19" s="21" t="s">
        <v>19</v>
      </c>
    </row>
    <row r="20" spans="2:16" ht="19.899999999999999" customHeight="1" thickBot="1"/>
    <row r="21" spans="2:16" ht="30" customHeight="1" thickTop="1" thickBot="1">
      <c r="B21" s="22" t="s">
        <v>20</v>
      </c>
      <c r="C21" s="23" t="s">
        <v>21</v>
      </c>
      <c r="D21" s="86" t="s">
        <v>22</v>
      </c>
      <c r="E21" s="86"/>
      <c r="F21" s="24" t="s">
        <v>23</v>
      </c>
    </row>
    <row r="22" spans="2:16" ht="19.899999999999999" customHeight="1" thickTop="1">
      <c r="B22" s="25" t="s">
        <v>13</v>
      </c>
      <c r="C22" s="26" t="s">
        <v>24</v>
      </c>
      <c r="D22" s="87" t="s">
        <v>16</v>
      </c>
      <c r="E22" s="87"/>
      <c r="F22" s="27" t="s">
        <v>25</v>
      </c>
    </row>
    <row r="23" spans="2:16" ht="25.5" customHeight="1">
      <c r="B23" s="28"/>
      <c r="C23" s="29"/>
      <c r="D23" s="113"/>
      <c r="E23" s="113"/>
      <c r="F23" s="30"/>
    </row>
    <row r="24" spans="2:16" ht="25.5" customHeight="1">
      <c r="B24" s="28"/>
      <c r="C24" s="29"/>
      <c r="D24" s="113"/>
      <c r="E24" s="113"/>
      <c r="F24" s="30"/>
    </row>
    <row r="25" spans="2:16" ht="25.5" customHeight="1">
      <c r="B25" s="28"/>
      <c r="C25" s="29"/>
      <c r="D25" s="113"/>
      <c r="E25" s="113"/>
      <c r="F25" s="30"/>
    </row>
    <row r="26" spans="2:16" ht="25.5" customHeight="1">
      <c r="B26" s="28"/>
      <c r="C26" s="29"/>
      <c r="D26" s="113"/>
      <c r="E26" s="113"/>
      <c r="F26" s="30"/>
    </row>
    <row r="27" spans="2:16" ht="25.5" customHeight="1">
      <c r="B27" s="28"/>
      <c r="C27" s="29"/>
      <c r="D27" s="113"/>
      <c r="E27" s="113"/>
      <c r="F27" s="30"/>
    </row>
    <row r="28" spans="2:16" ht="25.5" customHeight="1">
      <c r="B28" s="28"/>
      <c r="C28" s="29"/>
      <c r="D28" s="113"/>
      <c r="E28" s="113"/>
      <c r="F28" s="30"/>
    </row>
    <row r="29" spans="2:16" ht="25.5" customHeight="1">
      <c r="B29" s="28"/>
      <c r="C29" s="29"/>
      <c r="D29" s="113"/>
      <c r="E29" s="113"/>
      <c r="F29" s="30"/>
    </row>
    <row r="30" spans="2:16" ht="25.5" customHeight="1" thickBot="1">
      <c r="B30" s="31"/>
      <c r="C30" s="32"/>
      <c r="D30" s="114"/>
      <c r="E30" s="114"/>
      <c r="F30" s="33"/>
    </row>
    <row r="31" spans="2:16" ht="19.899999999999999" customHeight="1" thickTop="1"/>
    <row r="32" spans="2:16" ht="19.899999999999999" customHeight="1">
      <c r="B32" s="20" t="s">
        <v>26</v>
      </c>
    </row>
    <row r="33" spans="1:13" ht="30" customHeight="1" thickBot="1"/>
    <row r="34" spans="1:13" ht="19.899999999999999" customHeight="1" thickTop="1" thickBot="1">
      <c r="B34" s="94" t="s">
        <v>27</v>
      </c>
      <c r="C34" s="95"/>
      <c r="D34" s="95"/>
      <c r="E34" s="95"/>
      <c r="F34" s="96"/>
    </row>
    <row r="35" spans="1:13" s="34" customFormat="1" ht="25.5" customHeight="1" thickTop="1">
      <c r="B35" s="97" t="s">
        <v>28</v>
      </c>
      <c r="C35" s="98"/>
      <c r="D35" s="98"/>
      <c r="E35" s="98"/>
      <c r="F35" s="99"/>
    </row>
    <row r="36" spans="1:13" s="34" customFormat="1" ht="25.5" customHeight="1">
      <c r="B36" s="88" t="s">
        <v>29</v>
      </c>
      <c r="C36" s="89"/>
      <c r="D36" s="89"/>
      <c r="E36" s="89"/>
      <c r="F36" s="90"/>
      <c r="J36" s="34" t="s">
        <v>30</v>
      </c>
    </row>
    <row r="37" spans="1:13" s="34" customFormat="1" ht="25.5" customHeight="1">
      <c r="B37" s="88" t="s">
        <v>31</v>
      </c>
      <c r="C37" s="89"/>
      <c r="D37" s="89"/>
      <c r="E37" s="89"/>
      <c r="F37" s="90"/>
    </row>
    <row r="38" spans="1:13" s="34" customFormat="1" ht="25.5" customHeight="1">
      <c r="B38" s="88" t="s">
        <v>32</v>
      </c>
      <c r="C38" s="89"/>
      <c r="D38" s="89"/>
      <c r="E38" s="89"/>
      <c r="F38" s="90"/>
    </row>
    <row r="39" spans="1:13" s="34" customFormat="1" ht="25.5" customHeight="1" thickBot="1">
      <c r="B39" s="91"/>
      <c r="C39" s="92"/>
      <c r="D39" s="92"/>
      <c r="E39" s="92"/>
      <c r="F39" s="93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 ht="14.45">
      <c r="B74" s="38"/>
    </row>
    <row r="76" spans="2:2" ht="14.45">
      <c r="B76" s="38"/>
    </row>
    <row r="78" spans="2:2" ht="14.45">
      <c r="B78" s="38"/>
    </row>
    <row r="80" spans="2:2" ht="14.45">
      <c r="B80" s="38"/>
    </row>
    <row r="81" spans="2:3">
      <c r="B81" s="35"/>
    </row>
    <row r="82" spans="2:3">
      <c r="C82" s="35"/>
    </row>
  </sheetData>
  <mergeCells count="28"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C11:F11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F84"/>
  <sheetViews>
    <sheetView zoomScale="85" zoomScaleNormal="85" workbookViewId="0">
      <selection activeCell="F29" sqref="F29"/>
    </sheetView>
  </sheetViews>
  <sheetFormatPr defaultColWidth="11.42578125" defaultRowHeight="14.45"/>
  <cols>
    <col min="1" max="1" width="12.7109375" style="2" customWidth="1"/>
    <col min="2" max="2" width="70.7109375" customWidth="1"/>
    <col min="3" max="3" width="15.7109375" style="4" customWidth="1"/>
    <col min="4" max="4" width="70.7109375" customWidth="1"/>
  </cols>
  <sheetData>
    <row r="1" spans="1:6" ht="54.75" customHeight="1">
      <c r="A1" s="100" t="s">
        <v>33</v>
      </c>
      <c r="B1" s="100"/>
      <c r="C1" s="100"/>
      <c r="D1" s="101"/>
    </row>
    <row r="2" spans="1:6" s="4" customFormat="1" ht="30" customHeight="1">
      <c r="A2" s="49" t="s">
        <v>34</v>
      </c>
      <c r="B2" s="106" t="s">
        <v>35</v>
      </c>
      <c r="C2" s="106"/>
      <c r="D2" s="107"/>
    </row>
    <row r="3" spans="1:6" s="3" customFormat="1" ht="30" customHeight="1">
      <c r="A3" s="39" t="s">
        <v>36</v>
      </c>
      <c r="B3" s="39" t="s">
        <v>37</v>
      </c>
      <c r="C3" s="39" t="s">
        <v>38</v>
      </c>
      <c r="D3" s="39" t="s">
        <v>39</v>
      </c>
    </row>
    <row r="4" spans="1:6" s="1" customFormat="1" ht="30" customHeight="1">
      <c r="A4" s="8">
        <v>1</v>
      </c>
      <c r="B4" s="47" t="s">
        <v>40</v>
      </c>
      <c r="C4" s="5" t="s">
        <v>41</v>
      </c>
      <c r="D4" s="6" t="str">
        <f t="shared" ref="D4:D12" si="0">IF(C4="Cumple","Ninguna","")</f>
        <v>Ninguna</v>
      </c>
      <c r="F4" s="48" t="s">
        <v>42</v>
      </c>
    </row>
    <row r="5" spans="1:6" s="1" customFormat="1" ht="30" customHeight="1">
      <c r="A5" s="8">
        <v>2</v>
      </c>
      <c r="B5" s="47" t="s">
        <v>43</v>
      </c>
      <c r="C5" s="5" t="s">
        <v>41</v>
      </c>
      <c r="D5" s="6" t="str">
        <f t="shared" si="0"/>
        <v>Ninguna</v>
      </c>
    </row>
    <row r="6" spans="1:6" s="1" customFormat="1" ht="30" customHeight="1">
      <c r="A6" s="8">
        <v>3</v>
      </c>
      <c r="B6" s="47" t="s">
        <v>44</v>
      </c>
      <c r="C6" s="5" t="s">
        <v>41</v>
      </c>
      <c r="D6" s="6" t="str">
        <f t="shared" si="0"/>
        <v>Ninguna</v>
      </c>
    </row>
    <row r="7" spans="1:6" s="1" customFormat="1" ht="30" customHeight="1">
      <c r="A7" s="8">
        <v>4</v>
      </c>
      <c r="B7" s="6" t="s">
        <v>45</v>
      </c>
      <c r="C7" s="5" t="s">
        <v>41</v>
      </c>
      <c r="D7" s="6" t="str">
        <f>IF(C7="Cumple","Ninguna","")</f>
        <v>Ninguna</v>
      </c>
    </row>
    <row r="8" spans="1:6" s="1" customFormat="1" ht="30" customHeight="1">
      <c r="A8" s="8">
        <v>5</v>
      </c>
      <c r="B8" s="6" t="s">
        <v>46</v>
      </c>
      <c r="C8" s="5" t="s">
        <v>41</v>
      </c>
      <c r="D8" s="6" t="str">
        <f>IF(C8="Cumple","Ninguna","")</f>
        <v>Ninguna</v>
      </c>
    </row>
    <row r="9" spans="1:6" s="1" customFormat="1" ht="30" customHeight="1">
      <c r="A9" s="8">
        <v>6</v>
      </c>
      <c r="B9" s="6" t="s">
        <v>47</v>
      </c>
      <c r="C9" s="5" t="s">
        <v>41</v>
      </c>
      <c r="D9" s="6" t="str">
        <f>IF(C9="Cumple","Ninguna","")</f>
        <v>Ninguna</v>
      </c>
    </row>
    <row r="10" spans="1:6" s="1" customFormat="1" ht="30" customHeight="1">
      <c r="A10" s="8">
        <v>7</v>
      </c>
      <c r="B10" s="6" t="s">
        <v>48</v>
      </c>
      <c r="C10" s="5" t="s">
        <v>41</v>
      </c>
      <c r="D10" s="6" t="str">
        <f>IF(C10="Cumple","Ninguna","")</f>
        <v>Ninguna</v>
      </c>
    </row>
    <row r="11" spans="1:6" s="1" customFormat="1" ht="30" customHeight="1">
      <c r="A11" s="8">
        <v>8</v>
      </c>
      <c r="B11" s="6" t="s">
        <v>49</v>
      </c>
      <c r="C11" s="5" t="s">
        <v>41</v>
      </c>
      <c r="D11" s="57" t="str">
        <f>IF(C11="Cumple","Ninguna","")</f>
        <v>Ninguna</v>
      </c>
    </row>
    <row r="12" spans="1:6" s="1" customFormat="1" ht="30" customHeight="1">
      <c r="A12" s="8">
        <v>9</v>
      </c>
      <c r="B12" s="6" t="s">
        <v>50</v>
      </c>
      <c r="C12" s="5" t="s">
        <v>41</v>
      </c>
      <c r="D12" s="6" t="str">
        <f t="shared" si="0"/>
        <v>Ninguna</v>
      </c>
    </row>
    <row r="13" spans="1:6" s="1" customFormat="1" ht="30" customHeight="1">
      <c r="A13" s="8">
        <v>10</v>
      </c>
      <c r="B13" s="6" t="s">
        <v>51</v>
      </c>
      <c r="C13" s="5" t="s">
        <v>41</v>
      </c>
      <c r="D13" s="6" t="str">
        <f>IF(C13="Cumple","Ninguna","")</f>
        <v>Ninguna</v>
      </c>
    </row>
    <row r="14" spans="1:6" s="1" customFormat="1" ht="30" customHeight="1">
      <c r="A14" s="8">
        <v>11</v>
      </c>
      <c r="B14" s="6" t="s">
        <v>52</v>
      </c>
      <c r="C14" s="5" t="s">
        <v>41</v>
      </c>
      <c r="D14" s="6" t="str">
        <f t="shared" ref="D14:D59" si="1">IF(C14="Cumple","Ninguna","")</f>
        <v>Ninguna</v>
      </c>
    </row>
    <row r="15" spans="1:6" s="1" customFormat="1" ht="30" customHeight="1">
      <c r="A15" s="8">
        <v>12</v>
      </c>
      <c r="B15" s="6" t="s">
        <v>53</v>
      </c>
      <c r="C15" s="65" t="s">
        <v>41</v>
      </c>
      <c r="D15" s="53" t="str">
        <f>IF(C15="Cumple","Ninguna","")</f>
        <v>Ninguna</v>
      </c>
    </row>
    <row r="16" spans="1:6" s="1" customFormat="1" ht="30" customHeight="1">
      <c r="A16" s="8">
        <v>13</v>
      </c>
      <c r="B16" s="6" t="s">
        <v>54</v>
      </c>
      <c r="C16" s="5" t="s">
        <v>41</v>
      </c>
      <c r="D16" s="6" t="str">
        <f t="shared" si="1"/>
        <v>Ninguna</v>
      </c>
    </row>
    <row r="17" spans="1:4" s="1" customFormat="1" ht="13.5" customHeight="1"/>
    <row r="18" spans="1:4" s="1" customFormat="1" ht="13.5" customHeight="1"/>
    <row r="19" spans="1:4" s="1" customFormat="1" ht="13.5" customHeight="1"/>
    <row r="20" spans="1:4" s="1" customFormat="1" ht="11.25" customHeight="1"/>
    <row r="21" spans="1:4" s="4" customFormat="1" ht="30" customHeight="1">
      <c r="A21" s="41" t="s">
        <v>34</v>
      </c>
      <c r="B21" s="102" t="s">
        <v>55</v>
      </c>
      <c r="C21" s="102"/>
      <c r="D21" s="102"/>
    </row>
    <row r="22" spans="1:4" s="3" customFormat="1" ht="30" customHeight="1">
      <c r="A22" s="42" t="s">
        <v>36</v>
      </c>
      <c r="B22" s="63" t="s">
        <v>37</v>
      </c>
      <c r="C22" s="63" t="s">
        <v>38</v>
      </c>
      <c r="D22" s="64" t="s">
        <v>39</v>
      </c>
    </row>
    <row r="23" spans="1:4" s="1" customFormat="1" ht="30" customHeight="1">
      <c r="A23" s="8">
        <v>14</v>
      </c>
      <c r="B23" s="47" t="s">
        <v>56</v>
      </c>
      <c r="C23" s="5" t="s">
        <v>41</v>
      </c>
      <c r="D23" s="6" t="str">
        <f t="shared" si="1"/>
        <v>Ninguna</v>
      </c>
    </row>
    <row r="24" spans="1:4" s="1" customFormat="1" ht="30" customHeight="1">
      <c r="A24" s="8">
        <v>15</v>
      </c>
      <c r="B24" s="47" t="s">
        <v>57</v>
      </c>
      <c r="C24" s="5" t="s">
        <v>41</v>
      </c>
      <c r="D24" s="6" t="str">
        <f t="shared" si="1"/>
        <v>Ninguna</v>
      </c>
    </row>
    <row r="25" spans="1:4" s="1" customFormat="1" ht="30" customHeight="1">
      <c r="A25" s="8">
        <v>16</v>
      </c>
      <c r="B25" s="47" t="s">
        <v>58</v>
      </c>
      <c r="C25" s="5" t="s">
        <v>41</v>
      </c>
      <c r="D25" s="6" t="str">
        <f t="shared" si="1"/>
        <v>Ninguna</v>
      </c>
    </row>
    <row r="26" spans="1:4" s="1" customFormat="1" ht="30" customHeight="1">
      <c r="A26" s="8">
        <v>17</v>
      </c>
      <c r="B26" s="47" t="s">
        <v>59</v>
      </c>
      <c r="C26" s="5" t="s">
        <v>41</v>
      </c>
      <c r="D26" s="6" t="str">
        <f t="shared" si="1"/>
        <v>Ninguna</v>
      </c>
    </row>
    <row r="27" spans="1:4" s="1" customFormat="1" ht="30" customHeight="1">
      <c r="A27" s="8">
        <v>18</v>
      </c>
      <c r="B27" s="47" t="s">
        <v>60</v>
      </c>
      <c r="C27" s="5" t="s">
        <v>41</v>
      </c>
      <c r="D27" s="6" t="str">
        <f t="shared" si="1"/>
        <v>Ninguna</v>
      </c>
    </row>
    <row r="28" spans="1:4" s="1" customFormat="1" ht="30" customHeight="1">
      <c r="A28" s="8">
        <v>19</v>
      </c>
      <c r="B28" s="47" t="s">
        <v>61</v>
      </c>
      <c r="C28" s="5" t="s">
        <v>41</v>
      </c>
      <c r="D28" s="6" t="str">
        <f t="shared" si="1"/>
        <v>Ninguna</v>
      </c>
    </row>
    <row r="29" spans="1:4" s="1" customFormat="1" ht="30" customHeight="1">
      <c r="A29" s="8">
        <v>20</v>
      </c>
      <c r="B29" s="47" t="s">
        <v>62</v>
      </c>
      <c r="C29" s="5" t="s">
        <v>41</v>
      </c>
      <c r="D29" s="57" t="str">
        <f>IF(C29="Cumple","Ninguna","")</f>
        <v>Ninguna</v>
      </c>
    </row>
    <row r="30" spans="1:4" s="1" customFormat="1" ht="30" customHeight="1">
      <c r="A30" s="8">
        <v>21</v>
      </c>
      <c r="B30" s="47" t="s">
        <v>63</v>
      </c>
      <c r="C30" s="5" t="s">
        <v>41</v>
      </c>
      <c r="D30" s="6" t="str">
        <f t="shared" si="1"/>
        <v>Ninguna</v>
      </c>
    </row>
    <row r="31" spans="1:4" s="1" customFormat="1" ht="30" customHeight="1">
      <c r="A31" s="8">
        <v>22</v>
      </c>
      <c r="B31" s="6" t="s">
        <v>64</v>
      </c>
      <c r="C31" s="5" t="s">
        <v>65</v>
      </c>
      <c r="D31" s="6" t="str">
        <f t="shared" si="1"/>
        <v/>
      </c>
    </row>
    <row r="32" spans="1:4" s="1" customFormat="1" ht="30" customHeight="1">
      <c r="A32" s="8">
        <v>23</v>
      </c>
      <c r="B32" s="47" t="s">
        <v>66</v>
      </c>
      <c r="C32" s="5" t="s">
        <v>65</v>
      </c>
      <c r="D32" s="6" t="str">
        <f t="shared" si="1"/>
        <v/>
      </c>
    </row>
    <row r="33" spans="1:4" ht="15">
      <c r="D33" s="1"/>
    </row>
    <row r="34" spans="1:4" ht="15">
      <c r="B34" t="s">
        <v>30</v>
      </c>
      <c r="D34" s="1"/>
    </row>
    <row r="35" spans="1:4" ht="15">
      <c r="D35" s="1"/>
    </row>
    <row r="36" spans="1:4" ht="15">
      <c r="D36" s="1"/>
    </row>
    <row r="37" spans="1:4" ht="29.25" customHeight="1">
      <c r="A37" s="41" t="s">
        <v>34</v>
      </c>
      <c r="B37" s="103" t="s">
        <v>67</v>
      </c>
      <c r="C37" s="104"/>
      <c r="D37" s="105"/>
    </row>
    <row r="38" spans="1:4" ht="29.25" customHeight="1">
      <c r="A38" s="41" t="s">
        <v>36</v>
      </c>
      <c r="B38" s="62" t="s">
        <v>37</v>
      </c>
      <c r="C38" s="62" t="s">
        <v>38</v>
      </c>
      <c r="D38" s="67" t="s">
        <v>39</v>
      </c>
    </row>
    <row r="39" spans="1:4" ht="27" customHeight="1">
      <c r="A39" s="8">
        <v>24</v>
      </c>
      <c r="B39" s="61" t="s">
        <v>68</v>
      </c>
      <c r="C39" s="68" t="s">
        <v>65</v>
      </c>
      <c r="D39" s="61" t="str">
        <f t="shared" si="1"/>
        <v/>
      </c>
    </row>
    <row r="40" spans="1:4" ht="30.75">
      <c r="A40" s="8">
        <v>25</v>
      </c>
      <c r="B40" s="47" t="s">
        <v>69</v>
      </c>
      <c r="C40" s="5" t="s">
        <v>65</v>
      </c>
      <c r="D40" s="6" t="str">
        <f t="shared" si="1"/>
        <v/>
      </c>
    </row>
    <row r="41" spans="1:4" ht="30.75">
      <c r="A41" s="8">
        <v>26</v>
      </c>
      <c r="B41" s="47" t="s">
        <v>70</v>
      </c>
      <c r="C41" s="5" t="s">
        <v>65</v>
      </c>
      <c r="D41" s="6" t="str">
        <f t="shared" si="1"/>
        <v/>
      </c>
    </row>
    <row r="42" spans="1:4" ht="30.75">
      <c r="A42" s="54">
        <v>27</v>
      </c>
      <c r="B42" s="55" t="s">
        <v>71</v>
      </c>
      <c r="C42" s="56" t="s">
        <v>65</v>
      </c>
      <c r="D42" s="6" t="str">
        <f t="shared" si="1"/>
        <v/>
      </c>
    </row>
    <row r="43" spans="1:4" ht="33" customHeight="1">
      <c r="A43" s="58">
        <v>28</v>
      </c>
      <c r="B43" s="59" t="s">
        <v>72</v>
      </c>
      <c r="C43" s="60" t="s">
        <v>65</v>
      </c>
      <c r="D43" s="6" t="str">
        <f t="shared" si="1"/>
        <v/>
      </c>
    </row>
    <row r="44" spans="1:4" ht="33" customHeight="1">
      <c r="A44" s="50">
        <v>29</v>
      </c>
      <c r="B44" s="51" t="s">
        <v>73</v>
      </c>
      <c r="C44" s="52" t="s">
        <v>65</v>
      </c>
      <c r="D44" s="6" t="str">
        <f t="shared" si="1"/>
        <v/>
      </c>
    </row>
    <row r="45" spans="1:4" ht="33" customHeight="1">
      <c r="A45" s="50">
        <v>30</v>
      </c>
      <c r="B45" s="51" t="s">
        <v>74</v>
      </c>
      <c r="C45" s="52" t="s">
        <v>65</v>
      </c>
      <c r="D45" s="6" t="str">
        <f t="shared" si="1"/>
        <v/>
      </c>
    </row>
    <row r="46" spans="1:4" ht="33" customHeight="1">
      <c r="A46" s="50">
        <v>31</v>
      </c>
      <c r="B46" s="51" t="s">
        <v>75</v>
      </c>
      <c r="C46" s="52" t="s">
        <v>65</v>
      </c>
      <c r="D46" s="57" t="str">
        <f t="shared" si="1"/>
        <v/>
      </c>
    </row>
    <row r="47" spans="1:4" ht="33" customHeight="1">
      <c r="A47" s="50">
        <v>32</v>
      </c>
      <c r="B47" s="51" t="s">
        <v>76</v>
      </c>
      <c r="C47" s="66" t="s">
        <v>65</v>
      </c>
      <c r="D47" s="53" t="str">
        <f t="shared" si="1"/>
        <v/>
      </c>
    </row>
    <row r="48" spans="1:4" ht="15">
      <c r="D48" s="1"/>
    </row>
    <row r="49" spans="1:4" ht="15">
      <c r="D49" s="1"/>
    </row>
    <row r="50" spans="1:4" ht="15">
      <c r="D50" s="1"/>
    </row>
    <row r="51" spans="1:4" ht="15">
      <c r="D51" s="1"/>
    </row>
    <row r="52" spans="1:4" ht="31.5" customHeight="1">
      <c r="A52" s="49" t="s">
        <v>34</v>
      </c>
      <c r="B52" s="102" t="s">
        <v>77</v>
      </c>
      <c r="C52" s="102"/>
      <c r="D52" s="102"/>
    </row>
    <row r="53" spans="1:4" ht="33" customHeight="1">
      <c r="A53" s="69" t="s">
        <v>36</v>
      </c>
      <c r="B53" s="62" t="s">
        <v>37</v>
      </c>
      <c r="C53" s="62" t="s">
        <v>38</v>
      </c>
      <c r="D53" s="71" t="s">
        <v>39</v>
      </c>
    </row>
    <row r="54" spans="1:4" ht="27.75" customHeight="1">
      <c r="A54" s="8">
        <v>33</v>
      </c>
      <c r="B54" s="70" t="s">
        <v>78</v>
      </c>
      <c r="C54" s="68" t="s">
        <v>41</v>
      </c>
      <c r="D54" s="61" t="str">
        <f t="shared" si="1"/>
        <v>Ninguna</v>
      </c>
    </row>
    <row r="55" spans="1:4" ht="30" customHeight="1">
      <c r="A55" s="8">
        <v>34</v>
      </c>
      <c r="B55" s="47" t="s">
        <v>79</v>
      </c>
      <c r="C55" s="5" t="s">
        <v>41</v>
      </c>
      <c r="D55" s="6" t="str">
        <f t="shared" si="1"/>
        <v>Ninguna</v>
      </c>
    </row>
    <row r="56" spans="1:4" ht="30.75" customHeight="1">
      <c r="A56" s="8">
        <v>35</v>
      </c>
      <c r="B56" s="6" t="s">
        <v>80</v>
      </c>
      <c r="C56" s="5" t="s">
        <v>41</v>
      </c>
      <c r="D56" s="6" t="str">
        <f t="shared" si="1"/>
        <v>Ninguna</v>
      </c>
    </row>
    <row r="57" spans="1:4" ht="30" customHeight="1">
      <c r="A57" s="8">
        <v>36</v>
      </c>
      <c r="B57" s="6" t="s">
        <v>81</v>
      </c>
      <c r="C57" s="5" t="s">
        <v>41</v>
      </c>
      <c r="D57" s="6" t="str">
        <f t="shared" si="1"/>
        <v>Ninguna</v>
      </c>
    </row>
    <row r="58" spans="1:4" ht="26.25" customHeight="1">
      <c r="A58" s="8">
        <v>37</v>
      </c>
      <c r="B58" s="6" t="s">
        <v>82</v>
      </c>
      <c r="C58" s="5" t="s">
        <v>41</v>
      </c>
      <c r="D58" s="6" t="str">
        <f t="shared" si="1"/>
        <v>Ninguna</v>
      </c>
    </row>
    <row r="59" spans="1:4" ht="32.25" customHeight="1">
      <c r="A59" s="8">
        <v>38</v>
      </c>
      <c r="B59" s="6" t="s">
        <v>83</v>
      </c>
      <c r="C59" s="5" t="s">
        <v>41</v>
      </c>
      <c r="D59" s="6" t="str">
        <f t="shared" si="1"/>
        <v>Ninguna</v>
      </c>
    </row>
    <row r="60" spans="1:4" ht="15"/>
    <row r="61" spans="1:4" ht="15"/>
    <row r="62" spans="1:4" ht="15"/>
    <row r="63" spans="1:4" ht="15"/>
    <row r="64" spans="1: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7" ht="15"/>
    <row r="78" ht="15"/>
    <row r="79" ht="15"/>
    <row r="80" ht="15"/>
    <row r="81" ht="15"/>
    <row r="82" ht="15"/>
    <row r="83" ht="15"/>
    <row r="84" ht="15"/>
  </sheetData>
  <mergeCells count="5">
    <mergeCell ref="A1:D1"/>
    <mergeCell ref="B21:D21"/>
    <mergeCell ref="B37:D37"/>
    <mergeCell ref="B2:D2"/>
    <mergeCell ref="B52:D52"/>
  </mergeCells>
  <dataValidations count="1">
    <dataValidation type="list" allowBlank="1" showInputMessage="1" showErrorMessage="1" sqref="C39:C47 C54:C59 C4:C16 C23:C32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31" zoomScaleNormal="100" workbookViewId="0">
      <selection activeCell="B44" sqref="B44"/>
    </sheetView>
  </sheetViews>
  <sheetFormatPr defaultColWidth="9.140625" defaultRowHeight="14.45"/>
  <cols>
    <col min="1" max="1" width="12.7109375" style="2" customWidth="1"/>
    <col min="2" max="2" width="90.7109375" style="48" customWidth="1"/>
    <col min="3" max="3" width="15.7109375" style="3" customWidth="1"/>
    <col min="4" max="4" width="70.7109375" customWidth="1"/>
  </cols>
  <sheetData>
    <row r="1" spans="1:4" s="3" customFormat="1" ht="30" customHeight="1">
      <c r="A1" s="39" t="s">
        <v>36</v>
      </c>
      <c r="B1" s="39" t="s">
        <v>84</v>
      </c>
      <c r="C1" s="39" t="s">
        <v>38</v>
      </c>
      <c r="D1" s="39" t="s">
        <v>39</v>
      </c>
    </row>
    <row r="2" spans="1:4" s="4" customFormat="1" ht="30" customHeight="1">
      <c r="A2" s="8">
        <v>1</v>
      </c>
      <c r="B2" s="47" t="s">
        <v>85</v>
      </c>
      <c r="C2" s="5" t="s">
        <v>41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47" t="s">
        <v>86</v>
      </c>
      <c r="C3" s="5" t="s">
        <v>41</v>
      </c>
      <c r="D3" s="6" t="str">
        <f t="shared" ref="D3:D41" si="0">IF(C3="Cumple","Ninguna","")</f>
        <v>Ninguna</v>
      </c>
    </row>
    <row r="4" spans="1:4" s="4" customFormat="1" ht="30" customHeight="1">
      <c r="A4" s="8">
        <v>3</v>
      </c>
      <c r="B4" s="47" t="s">
        <v>87</v>
      </c>
      <c r="C4" s="5" t="s">
        <v>41</v>
      </c>
      <c r="D4" s="6" t="str">
        <f t="shared" si="0"/>
        <v>Ninguna</v>
      </c>
    </row>
    <row r="5" spans="1:4" s="4" customFormat="1" ht="30" customHeight="1">
      <c r="A5" s="8">
        <v>4</v>
      </c>
      <c r="B5" s="47" t="s">
        <v>88</v>
      </c>
      <c r="C5" s="5" t="s">
        <v>41</v>
      </c>
      <c r="D5" s="6" t="str">
        <f t="shared" si="0"/>
        <v>Ninguna</v>
      </c>
    </row>
    <row r="6" spans="1:4" s="4" customFormat="1" ht="30" customHeight="1">
      <c r="A6" s="8">
        <v>5</v>
      </c>
      <c r="B6" s="47" t="s">
        <v>89</v>
      </c>
      <c r="C6" s="5" t="s">
        <v>41</v>
      </c>
      <c r="D6" s="6" t="str">
        <f t="shared" si="0"/>
        <v>Ninguna</v>
      </c>
    </row>
    <row r="7" spans="1:4" s="4" customFormat="1" ht="30" customHeight="1">
      <c r="A7" s="8">
        <v>6</v>
      </c>
      <c r="B7" s="47" t="s">
        <v>90</v>
      </c>
      <c r="C7" s="5" t="s">
        <v>41</v>
      </c>
      <c r="D7" s="6" t="str">
        <f t="shared" si="0"/>
        <v>Ninguna</v>
      </c>
    </row>
    <row r="8" spans="1:4" s="4" customFormat="1" ht="30" customHeight="1">
      <c r="A8" s="8">
        <v>7</v>
      </c>
      <c r="B8" s="47" t="s">
        <v>91</v>
      </c>
      <c r="C8" s="5" t="s">
        <v>41</v>
      </c>
      <c r="D8" s="6" t="str">
        <f t="shared" si="0"/>
        <v>Ninguna</v>
      </c>
    </row>
    <row r="9" spans="1:4" s="3" customFormat="1" ht="30" customHeight="1">
      <c r="A9" s="39" t="s">
        <v>36</v>
      </c>
      <c r="B9" s="39" t="s">
        <v>92</v>
      </c>
      <c r="C9" s="39" t="s">
        <v>38</v>
      </c>
      <c r="D9" s="39" t="s">
        <v>39</v>
      </c>
    </row>
    <row r="10" spans="1:4" s="4" customFormat="1" ht="30" customHeight="1">
      <c r="A10" s="8">
        <v>8</v>
      </c>
      <c r="B10" s="47" t="s">
        <v>93</v>
      </c>
      <c r="C10" s="5" t="s">
        <v>41</v>
      </c>
      <c r="D10" s="6" t="str">
        <f t="shared" si="0"/>
        <v>Ninguna</v>
      </c>
    </row>
    <row r="11" spans="1:4" s="4" customFormat="1" ht="30" customHeight="1">
      <c r="A11" s="8">
        <v>9</v>
      </c>
      <c r="B11" s="47" t="s">
        <v>94</v>
      </c>
      <c r="C11" s="5" t="s">
        <v>41</v>
      </c>
      <c r="D11" s="6" t="str">
        <f t="shared" si="0"/>
        <v>Ninguna</v>
      </c>
    </row>
    <row r="12" spans="1:4" s="3" customFormat="1" ht="30" customHeight="1">
      <c r="A12" s="39" t="s">
        <v>36</v>
      </c>
      <c r="B12" s="39" t="s">
        <v>95</v>
      </c>
      <c r="C12" s="39" t="s">
        <v>38</v>
      </c>
      <c r="D12" s="39" t="s">
        <v>39</v>
      </c>
    </row>
    <row r="13" spans="1:4" s="4" customFormat="1" ht="30" customHeight="1">
      <c r="A13" s="8">
        <v>10</v>
      </c>
      <c r="B13" s="47" t="s">
        <v>96</v>
      </c>
      <c r="C13" s="5" t="s">
        <v>41</v>
      </c>
      <c r="D13" s="6" t="str">
        <f t="shared" si="0"/>
        <v>Ninguna</v>
      </c>
    </row>
    <row r="14" spans="1:4" s="4" customFormat="1" ht="30" customHeight="1">
      <c r="A14" s="8">
        <v>11</v>
      </c>
      <c r="B14" s="47" t="s">
        <v>97</v>
      </c>
      <c r="C14" s="5" t="s">
        <v>41</v>
      </c>
      <c r="D14" s="6" t="str">
        <f t="shared" si="0"/>
        <v>Ninguna</v>
      </c>
    </row>
    <row r="15" spans="1:4" s="4" customFormat="1" ht="30" customHeight="1">
      <c r="A15" s="8">
        <v>12</v>
      </c>
      <c r="B15" s="47" t="s">
        <v>98</v>
      </c>
      <c r="C15" s="5" t="s">
        <v>41</v>
      </c>
      <c r="D15" s="6" t="str">
        <f t="shared" si="0"/>
        <v>Ninguna</v>
      </c>
    </row>
    <row r="16" spans="1:4" s="4" customFormat="1" ht="30" customHeight="1">
      <c r="A16" s="8">
        <v>13</v>
      </c>
      <c r="B16" s="47" t="s">
        <v>99</v>
      </c>
      <c r="C16" s="5" t="s">
        <v>41</v>
      </c>
      <c r="D16" s="6" t="str">
        <f t="shared" si="0"/>
        <v>Ninguna</v>
      </c>
    </row>
    <row r="17" spans="1:4" s="4" customFormat="1" ht="30" customHeight="1">
      <c r="A17" s="8">
        <v>14</v>
      </c>
      <c r="B17" s="47" t="s">
        <v>100</v>
      </c>
      <c r="C17" s="5" t="s">
        <v>41</v>
      </c>
      <c r="D17" s="6" t="str">
        <f t="shared" si="0"/>
        <v>Ninguna</v>
      </c>
    </row>
    <row r="18" spans="1:4" s="3" customFormat="1" ht="30" customHeight="1">
      <c r="A18" s="39" t="s">
        <v>36</v>
      </c>
      <c r="B18" s="39" t="s">
        <v>101</v>
      </c>
      <c r="C18" s="39" t="s">
        <v>38</v>
      </c>
      <c r="D18" s="39" t="s">
        <v>39</v>
      </c>
    </row>
    <row r="19" spans="1:4" s="4" customFormat="1" ht="30" customHeight="1">
      <c r="A19" s="8">
        <v>15</v>
      </c>
      <c r="B19" s="47" t="s">
        <v>102</v>
      </c>
      <c r="C19" s="5" t="s">
        <v>41</v>
      </c>
      <c r="D19" s="6" t="str">
        <f t="shared" si="0"/>
        <v>Ninguna</v>
      </c>
    </row>
    <row r="20" spans="1:4" ht="30" customHeight="1">
      <c r="A20" s="8">
        <v>16</v>
      </c>
      <c r="B20" s="47" t="s">
        <v>103</v>
      </c>
      <c r="C20" s="5" t="s">
        <v>41</v>
      </c>
      <c r="D20" s="6" t="str">
        <f t="shared" si="0"/>
        <v>Ninguna</v>
      </c>
    </row>
    <row r="21" spans="1:4" s="3" customFormat="1" ht="30" customHeight="1">
      <c r="A21" s="39" t="s">
        <v>36</v>
      </c>
      <c r="B21" s="39" t="s">
        <v>104</v>
      </c>
      <c r="C21" s="39" t="s">
        <v>38</v>
      </c>
      <c r="D21" s="39" t="s">
        <v>39</v>
      </c>
    </row>
    <row r="22" spans="1:4" ht="30" customHeight="1">
      <c r="A22" s="8">
        <v>17</v>
      </c>
      <c r="B22" s="47" t="s">
        <v>105</v>
      </c>
      <c r="C22" s="5" t="s">
        <v>41</v>
      </c>
      <c r="D22" s="6" t="str">
        <f t="shared" si="0"/>
        <v>Ninguna</v>
      </c>
    </row>
    <row r="23" spans="1:4" ht="30" customHeight="1">
      <c r="A23" s="8">
        <v>18</v>
      </c>
      <c r="B23" s="47" t="s">
        <v>106</v>
      </c>
      <c r="C23" s="5" t="s">
        <v>41</v>
      </c>
      <c r="D23" s="6" t="str">
        <f t="shared" si="0"/>
        <v>Ninguna</v>
      </c>
    </row>
    <row r="24" spans="1:4" s="3" customFormat="1" ht="30" customHeight="1">
      <c r="A24" s="39" t="s">
        <v>36</v>
      </c>
      <c r="B24" s="39" t="s">
        <v>107</v>
      </c>
      <c r="C24" s="39" t="s">
        <v>38</v>
      </c>
      <c r="D24" s="39" t="s">
        <v>39</v>
      </c>
    </row>
    <row r="25" spans="1:4" ht="30" customHeight="1">
      <c r="A25" s="8">
        <v>19</v>
      </c>
      <c r="B25" s="47" t="s">
        <v>108</v>
      </c>
      <c r="C25" s="5" t="s">
        <v>41</v>
      </c>
      <c r="D25" s="6" t="str">
        <f t="shared" si="0"/>
        <v>Ninguna</v>
      </c>
    </row>
    <row r="26" spans="1:4" ht="30" customHeight="1">
      <c r="A26" s="8">
        <v>20</v>
      </c>
      <c r="B26" s="47" t="s">
        <v>109</v>
      </c>
      <c r="C26" s="5" t="s">
        <v>41</v>
      </c>
      <c r="D26" s="6" t="str">
        <f t="shared" si="0"/>
        <v>Ninguna</v>
      </c>
    </row>
    <row r="27" spans="1:4" ht="30" customHeight="1">
      <c r="A27" s="8">
        <v>21</v>
      </c>
      <c r="B27" s="47" t="s">
        <v>110</v>
      </c>
      <c r="C27" s="5" t="s">
        <v>41</v>
      </c>
      <c r="D27" s="6" t="str">
        <f t="shared" si="0"/>
        <v>Ninguna</v>
      </c>
    </row>
    <row r="28" spans="1:4" ht="30" customHeight="1">
      <c r="A28" s="8">
        <v>22</v>
      </c>
      <c r="B28" s="47" t="s">
        <v>111</v>
      </c>
      <c r="C28" s="5" t="s">
        <v>41</v>
      </c>
      <c r="D28" s="6" t="str">
        <f t="shared" si="0"/>
        <v>Ninguna</v>
      </c>
    </row>
    <row r="29" spans="1:4" s="3" customFormat="1" ht="30" customHeight="1">
      <c r="A29" s="39" t="s">
        <v>36</v>
      </c>
      <c r="B29" s="39" t="s">
        <v>112</v>
      </c>
      <c r="C29" s="39" t="s">
        <v>38</v>
      </c>
      <c r="D29" s="39" t="s">
        <v>39</v>
      </c>
    </row>
    <row r="30" spans="1:4" ht="30" customHeight="1">
      <c r="A30" s="8">
        <v>23</v>
      </c>
      <c r="B30" s="47" t="s">
        <v>113</v>
      </c>
      <c r="C30" s="5" t="s">
        <v>41</v>
      </c>
      <c r="D30" s="6" t="str">
        <f t="shared" si="0"/>
        <v>Ninguna</v>
      </c>
    </row>
    <row r="31" spans="1:4" ht="30" customHeight="1">
      <c r="A31" s="8">
        <v>24</v>
      </c>
      <c r="B31" s="47" t="s">
        <v>114</v>
      </c>
      <c r="C31" s="5" t="s">
        <v>41</v>
      </c>
      <c r="D31" s="6" t="str">
        <f t="shared" si="0"/>
        <v>Ninguna</v>
      </c>
    </row>
    <row r="32" spans="1:4" ht="30" customHeight="1">
      <c r="A32" s="8">
        <v>25</v>
      </c>
      <c r="B32" s="47" t="s">
        <v>115</v>
      </c>
      <c r="C32" s="5" t="s">
        <v>41</v>
      </c>
      <c r="D32" s="6" t="str">
        <f t="shared" si="0"/>
        <v>Ninguna</v>
      </c>
    </row>
    <row r="33" spans="1:4" ht="30" customHeight="1">
      <c r="A33" s="8">
        <v>26</v>
      </c>
      <c r="B33" s="47" t="s">
        <v>116</v>
      </c>
      <c r="C33" s="5" t="s">
        <v>41</v>
      </c>
      <c r="D33" s="6" t="str">
        <f t="shared" si="0"/>
        <v>Ninguna</v>
      </c>
    </row>
    <row r="34" spans="1:4" ht="30" customHeight="1">
      <c r="A34" s="8">
        <v>27</v>
      </c>
      <c r="B34" s="47" t="s">
        <v>117</v>
      </c>
      <c r="C34" s="5" t="s">
        <v>41</v>
      </c>
      <c r="D34" s="6" t="str">
        <f t="shared" si="0"/>
        <v>Ninguna</v>
      </c>
    </row>
    <row r="35" spans="1:4" ht="30" customHeight="1">
      <c r="A35" s="8">
        <v>28</v>
      </c>
      <c r="B35" s="47" t="s">
        <v>118</v>
      </c>
      <c r="C35" s="5" t="s">
        <v>41</v>
      </c>
      <c r="D35" s="6" t="str">
        <f t="shared" si="0"/>
        <v>Ninguna</v>
      </c>
    </row>
    <row r="36" spans="1:4" ht="30" customHeight="1">
      <c r="A36" s="8">
        <v>29</v>
      </c>
      <c r="B36" s="47" t="s">
        <v>119</v>
      </c>
      <c r="C36" s="5" t="s">
        <v>41</v>
      </c>
      <c r="D36" s="6" t="str">
        <f t="shared" si="0"/>
        <v>Ninguna</v>
      </c>
    </row>
    <row r="37" spans="1:4" s="3" customFormat="1" ht="30" customHeight="1">
      <c r="A37" s="39" t="s">
        <v>36</v>
      </c>
      <c r="B37" s="39" t="s">
        <v>120</v>
      </c>
      <c r="C37" s="39" t="s">
        <v>38</v>
      </c>
      <c r="D37" s="39" t="s">
        <v>39</v>
      </c>
    </row>
    <row r="38" spans="1:4" ht="30" customHeight="1">
      <c r="A38" s="8">
        <v>30</v>
      </c>
      <c r="B38" s="47" t="s">
        <v>121</v>
      </c>
      <c r="C38" s="5" t="s">
        <v>41</v>
      </c>
      <c r="D38" s="6" t="str">
        <f t="shared" si="0"/>
        <v>Ninguna</v>
      </c>
    </row>
    <row r="39" spans="1:4" ht="30" customHeight="1">
      <c r="A39" s="8">
        <v>31</v>
      </c>
      <c r="B39" s="47" t="s">
        <v>122</v>
      </c>
      <c r="C39" s="5" t="s">
        <v>41</v>
      </c>
      <c r="D39" s="6" t="str">
        <f t="shared" si="0"/>
        <v>Ninguna</v>
      </c>
    </row>
    <row r="40" spans="1:4" ht="30" customHeight="1">
      <c r="A40" s="8">
        <v>32</v>
      </c>
      <c r="B40" s="47" t="s">
        <v>123</v>
      </c>
      <c r="C40" s="5" t="s">
        <v>41</v>
      </c>
      <c r="D40" s="6" t="str">
        <f t="shared" si="0"/>
        <v>Ninguna</v>
      </c>
    </row>
    <row r="41" spans="1:4" ht="30" customHeight="1">
      <c r="A41" s="8">
        <v>33</v>
      </c>
      <c r="B41" s="47" t="s">
        <v>124</v>
      </c>
      <c r="C41" s="5" t="s">
        <v>41</v>
      </c>
      <c r="D41" s="6" t="str">
        <f t="shared" si="0"/>
        <v>Ninguna</v>
      </c>
    </row>
    <row r="42" spans="1:4" ht="15"/>
    <row r="43" spans="1:4" ht="15"/>
    <row r="44" spans="1:4" ht="15"/>
    <row r="45" spans="1:4" ht="15"/>
    <row r="46" spans="1:4" ht="15"/>
    <row r="47" spans="1:4" ht="15"/>
    <row r="48" spans="1:4" ht="15"/>
    <row r="49" ht="15"/>
    <row r="50" ht="15"/>
    <row r="51" ht="15"/>
    <row r="52" ht="15"/>
    <row r="53" ht="15"/>
  </sheetData>
  <dataValidations count="1">
    <dataValidation type="list" allowBlank="1" showInputMessage="1" showErrorMessage="1" sqref="C2:C8 C22:C23 C38:C41 C10:C11 C19:C20 C13:C17 C25:C28 C30:C36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175" zoomScaleNormal="175" workbookViewId="0">
      <selection activeCell="F24" sqref="F24"/>
    </sheetView>
  </sheetViews>
  <sheetFormatPr defaultColWidth="11.42578125" defaultRowHeight="14.4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3" t="s">
        <v>125</v>
      </c>
      <c r="B1" s="43" t="s">
        <v>126</v>
      </c>
      <c r="C1" s="43" t="s">
        <v>127</v>
      </c>
      <c r="D1" s="43" t="s">
        <v>128</v>
      </c>
      <c r="E1" s="43" t="s">
        <v>129</v>
      </c>
      <c r="F1" s="108" t="s">
        <v>130</v>
      </c>
    </row>
    <row r="2" spans="1:6" s="4" customFormat="1">
      <c r="A2" s="44">
        <v>1</v>
      </c>
      <c r="B2" s="7" t="s">
        <v>131</v>
      </c>
      <c r="C2" s="5">
        <f>COUNT('Historias de Usuario'!A:A)</f>
        <v>38</v>
      </c>
      <c r="D2" s="5">
        <f>COUNTIF('Historias de Usuario'!C3:C42,"Cumple")</f>
        <v>21</v>
      </c>
      <c r="E2" s="45">
        <f>D2/C2%</f>
        <v>55.263157894736842</v>
      </c>
      <c r="F2" s="109"/>
    </row>
    <row r="3" spans="1:6" s="4" customFormat="1">
      <c r="A3" s="44">
        <v>2</v>
      </c>
      <c r="B3" s="7" t="s">
        <v>132</v>
      </c>
      <c r="C3" s="5">
        <f>COUNT('Requisitos No Funcionales'!A:A)</f>
        <v>33</v>
      </c>
      <c r="D3" s="5">
        <f>COUNTIF('Requisitos No Funcionales'!C:C,"Cumple")</f>
        <v>33</v>
      </c>
      <c r="E3" s="45">
        <f t="shared" ref="E3:E4" si="0">D3/C3%</f>
        <v>100</v>
      </c>
      <c r="F3" s="109"/>
    </row>
    <row r="4" spans="1:6" s="4" customFormat="1">
      <c r="C4" s="43">
        <f>SUM(C2:C3)</f>
        <v>71</v>
      </c>
      <c r="D4" s="43">
        <f>SUM(D2:D3)</f>
        <v>54</v>
      </c>
      <c r="E4" s="46">
        <f>D4/C4%</f>
        <v>76.056338028169023</v>
      </c>
      <c r="F4" s="5" t="str">
        <f>IF(E4&gt;=90,"APROBADO",IF(AND(E4&gt;=70,E4&lt;90),"CORREGIR","NO APROBADO"))</f>
        <v>CORREGIR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 de motores</dc:creator>
  <cp:keywords/>
  <dc:description/>
  <cp:lastModifiedBy>Oscar Andres Leon Galarza</cp:lastModifiedBy>
  <cp:revision/>
  <dcterms:created xsi:type="dcterms:W3CDTF">2015-06-05T18:19:34Z</dcterms:created>
  <dcterms:modified xsi:type="dcterms:W3CDTF">2025-04-23T17:03:49Z</dcterms:modified>
  <cp:category/>
  <cp:contentStatus/>
</cp:coreProperties>
</file>