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"/>
    </mc:Choice>
  </mc:AlternateContent>
  <xr:revisionPtr revIDLastSave="0" documentId="8_{56E92690-8C00-5743-BB1E-B2920D064C92}" xr6:coauthVersionLast="47" xr6:coauthVersionMax="47" xr10:uidLastSave="{00000000-0000-0000-0000-000000000000}"/>
  <bookViews>
    <workbookView xWindow="6720" yWindow="500" windowWidth="26780" windowHeight="19160" xr2:uid="{00000000-000D-0000-FFFF-FFFF00000000}"/>
  </bookViews>
  <sheets>
    <sheet name="Crowdfunding" sheetId="1" r:id="rId1"/>
    <sheet name="Sheet1" sheetId="4" r:id="rId2"/>
    <sheet name="Sheet2" sheetId="5" r:id="rId3"/>
    <sheet name="Sheet3" sheetId="10" r:id="rId4"/>
    <sheet name="Goal Analysis" sheetId="11" r:id="rId5"/>
    <sheet name="Sheet4" sheetId="13" r:id="rId6"/>
  </sheets>
  <definedNames>
    <definedName name="_xlnm._FilterDatabase" localSheetId="5" hidden="1">Sheet4!$G$1:$G$1001</definedName>
    <definedName name="_xlchart.v1.0" hidden="1">Sheet4!$H$1</definedName>
    <definedName name="_xlchart.v1.1" hidden="1">Sheet4!$H$2:$H$1001</definedName>
    <definedName name="_xlchart.v1.10" hidden="1">Sheet4!$A$1</definedName>
    <definedName name="_xlchart.v1.11" hidden="1">Sheet4!$A$2:$A$1001</definedName>
    <definedName name="_xlchart.v1.12" hidden="1">Sheet4!$B$1</definedName>
    <definedName name="_xlchart.v1.13" hidden="1">Sheet4!$B$2:$B$1001</definedName>
    <definedName name="_xlchart.v1.14" hidden="1">Sheet4!$H$1</definedName>
    <definedName name="_xlchart.v1.15" hidden="1">Sheet4!$H$2:$H$1001</definedName>
    <definedName name="_xlchart.v1.2" hidden="1">Sheet4!$B$1</definedName>
    <definedName name="_xlchart.v1.3" hidden="1">Sheet4!$B$2:$B$1001</definedName>
    <definedName name="_xlchart.v1.4" hidden="1">Sheet4!$H$1</definedName>
    <definedName name="_xlchart.v1.5" hidden="1">Sheet4!$H$2:$H$1001</definedName>
    <definedName name="_xlchart.v1.6" hidden="1">Sheet4!$B$1</definedName>
    <definedName name="_xlchart.v1.7" hidden="1">Sheet4!$B$2:$B$1001</definedName>
    <definedName name="_xlchart.v1.8" hidden="1">Sheet4!$H$1</definedName>
    <definedName name="_xlchart.v1.9" hidden="1">Sheet4!$H$2:$H$1001</definedName>
  </definedNames>
  <calcPr calcId="191029"/>
  <pivotCaches>
    <pivotCache cacheId="5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H6" i="4"/>
  <c r="H7" i="4"/>
  <c r="H8" i="4"/>
  <c r="H9" i="4"/>
  <c r="H10" i="4"/>
  <c r="H11" i="4"/>
  <c r="H12" i="4"/>
  <c r="H13" i="4"/>
  <c r="H5" i="4"/>
  <c r="G6" i="4"/>
  <c r="G7" i="4"/>
  <c r="G8" i="4"/>
  <c r="G9" i="4"/>
  <c r="G10" i="4"/>
  <c r="G11" i="4"/>
  <c r="G12" i="4"/>
  <c r="G13" i="4"/>
  <c r="G5" i="4"/>
  <c r="K14" i="13"/>
  <c r="K13" i="13"/>
  <c r="K11" i="13"/>
  <c r="K8" i="13"/>
  <c r="K6" i="13"/>
  <c r="K5" i="13"/>
  <c r="E14" i="13"/>
  <c r="E13" i="13"/>
  <c r="E11" i="13"/>
  <c r="E8" i="13"/>
  <c r="E6" i="13"/>
  <c r="E5" i="13"/>
  <c r="D13" i="11"/>
  <c r="D12" i="11"/>
  <c r="D11" i="11"/>
  <c r="D10" i="11"/>
  <c r="D9" i="11"/>
  <c r="D8" i="11"/>
  <c r="D7" i="11"/>
  <c r="D6" i="11"/>
  <c r="D5" i="11"/>
  <c r="D4" i="11"/>
  <c r="D3" i="11"/>
  <c r="D2" i="11"/>
  <c r="C7" i="11"/>
  <c r="C12" i="11"/>
  <c r="C11" i="11"/>
  <c r="C10" i="11"/>
  <c r="C9" i="11"/>
  <c r="C8" i="11"/>
  <c r="C6" i="11"/>
  <c r="C5" i="11"/>
  <c r="C4" i="11"/>
  <c r="C3" i="11"/>
  <c r="C13" i="11"/>
  <c r="B3" i="11"/>
  <c r="C2" i="11"/>
  <c r="B4" i="11"/>
  <c r="B5" i="11"/>
  <c r="B6" i="11"/>
  <c r="B7" i="11"/>
  <c r="B8" i="11"/>
  <c r="B9" i="11"/>
  <c r="B10" i="11"/>
  <c r="B11" i="11"/>
  <c r="B12" i="11"/>
  <c r="B13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2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I4" i="1"/>
  <c r="I5" i="1"/>
  <c r="I2" i="1"/>
  <c r="F12" i="11" l="1"/>
  <c r="G13" i="11"/>
  <c r="G11" i="11"/>
  <c r="H11" i="11"/>
  <c r="G12" i="11"/>
  <c r="H12" i="11"/>
  <c r="E13" i="11"/>
  <c r="F13" i="11" s="1"/>
  <c r="E12" i="11"/>
  <c r="E11" i="11"/>
  <c r="F11" i="11" s="1"/>
  <c r="E10" i="11"/>
  <c r="G10" i="11" s="1"/>
  <c r="E9" i="11"/>
  <c r="G9" i="11" s="1"/>
  <c r="E8" i="11"/>
  <c r="F8" i="11" s="1"/>
  <c r="E7" i="11"/>
  <c r="H7" i="11" s="1"/>
  <c r="E6" i="11"/>
  <c r="F6" i="11" s="1"/>
  <c r="E5" i="11"/>
  <c r="H5" i="11" s="1"/>
  <c r="E4" i="11"/>
  <c r="F4" i="11" s="1"/>
  <c r="E3" i="11"/>
  <c r="G3" i="11" s="1"/>
  <c r="E2" i="11"/>
  <c r="F2" i="11" s="1"/>
  <c r="F5" i="11" l="1"/>
  <c r="H8" i="11"/>
  <c r="G8" i="11"/>
  <c r="H10" i="11"/>
  <c r="F7" i="11"/>
  <c r="H13" i="11"/>
  <c r="G7" i="11"/>
  <c r="G4" i="11"/>
  <c r="H6" i="11"/>
  <c r="G2" i="11"/>
  <c r="H3" i="11"/>
  <c r="G5" i="11"/>
  <c r="H2" i="11"/>
  <c r="F3" i="11"/>
  <c r="H4" i="11"/>
  <c r="G6" i="11"/>
  <c r="H9" i="11"/>
  <c r="F10" i="11"/>
  <c r="F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<sst xmlns="http://schemas.openxmlformats.org/spreadsheetml/2006/main" count="7713" uniqueCount="2116">
  <si>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</si>
  <si>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</si>
  <si>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</si>
  <si>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</si>
  <si>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</si>
  <si>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</si>
  <si>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</si>
  <si>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</si>
  <si>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</si>
  <si>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</si>
  <si>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</si>
  <si>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</si>
  <si>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</si>
  <si>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</si>
  <si>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</si>
  <si>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</si>
  <si>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</si>
  <si>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</si>
  <si>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</si>
  <si>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</si>
  <si>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</si>
  <si>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</si>
  <si>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</si>
  <si>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</si>
  <si>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</si>
  <si>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</si>
  <si>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</si>
  <si>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</si>
  <si>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</si>
  <si>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</si>
  <si>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</si>
  <si>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</si>
  <si>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</si>
  <si>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</si>
  <si>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</si>
  <si>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</si>
  <si>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</si>
  <si>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</si>
  <si>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</si>
  <si>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</si>
  <si>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</si>
  <si>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</si>
  <si>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</si>
  <si>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</si>
  <si>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</si>
  <si>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</si>
  <si>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</si>
  <si>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</si>
  <si>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</si>
  <si>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</si>
  <si>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</si>
  <si>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</si>
  <si>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</si>
  <si>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</si>
  <si>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</si>
  <si>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</si>
  <si>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</si>
  <si>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</si>
  <si>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</si>
  <si>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</si>
  <si>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</si>
  <si>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</si>
  <si>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</si>
  <si>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</si>
  <si>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</si>
  <si>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</si>
  <si>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</si>
  <si>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</si>
  <si>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</si>
  <si>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</si>
  <si>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</si>
  <si>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</si>
  <si>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</si>
  <si>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</si>
  <si>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</si>
  <si>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</si>
  <si>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</si>
  <si>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</si>
  <si>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</si>
  <si>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</si>
  <si>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</si>
  <si>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</si>
  <si>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</si>
  <si>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</si>
  <si>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</si>
  <si>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</si>
  <si>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</si>
  <si>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</si>
  <si>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</si>
  <si>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</si>
  <si>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</si>
  <si>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</si>
  <si>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</si>
  <si>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</si>
  <si>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</si>
  <si>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</si>
  <si>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</si>
  <si>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</si>
  <si>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</si>
  <si>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</si>
  <si>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</si>
  <si>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</si>
  <si>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</si>
  <si>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</si>
  <si>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</si>
  <si>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</si>
  <si>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</si>
  <si>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</si>
  <si>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</si>
  <si>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</si>
  <si>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</si>
  <si>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</si>
  <si>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</si>
  <si>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</si>
  <si>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</si>
  <si>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</si>
  <si>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</si>
  <si>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</si>
  <si>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</si>
  <si>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</si>
  <si>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</si>
  <si>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</si>
  <si>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</si>
  <si>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</si>
  <si>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</si>
  <si>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</si>
  <si>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</si>
  <si>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</si>
  <si>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</si>
  <si>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</si>
  <si>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</si>
  <si>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</si>
  <si>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</si>
  <si>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</si>
  <si>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</si>
  <si>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</si>
  <si>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</si>
  <si>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</si>
  <si>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</si>
  <si>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</si>
  <si>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</si>
  <si>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</si>
  <si>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</si>
  <si>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</si>
  <si>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</si>
  <si>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</si>
  <si>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</si>
  <si>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</si>
  <si>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</si>
  <si>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</si>
  <si>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</si>
  <si>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</si>
  <si>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</si>
  <si>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</si>
  <si>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</si>
  <si>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</si>
  <si>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</si>
  <si>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</si>
  <si>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</si>
  <si>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</si>
  <si>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</si>
  <si>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</si>
  <si>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</si>
  <si>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</si>
  <si>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</si>
  <si>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</si>
  <si>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</si>
  <si>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</si>
  <si>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</si>
  <si>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</si>
  <si>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</si>
  <si>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</si>
  <si>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</si>
  <si>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</si>
  <si>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</si>
  <si>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</si>
  <si>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</si>
  <si>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</si>
  <si>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</si>
  <si>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</si>
  <si>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</si>
  <si>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</si>
  <si>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</si>
  <si>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</si>
  <si>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</si>
  <si>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</si>
  <si>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</si>
  <si>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</si>
  <si>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</si>
  <si>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</si>
  <si>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</si>
  <si>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</si>
  <si>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</si>
  <si>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</si>
  <si>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</si>
  <si>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</si>
  <si>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</si>
  <si>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</si>
  <si>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</si>
  <si>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</si>
  <si>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</si>
  <si>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</si>
  <si>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</si>
  <si>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</si>
  <si>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</si>
  <si>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</si>
  <si>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</si>
  <si>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</si>
  <si>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</si>
  <si>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</si>
  <si>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</si>
  <si>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</si>
  <si>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</si>
  <si>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</si>
  <si>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</si>
  <si>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</si>
  <si>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</si>
  <si>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</si>
  <si>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</si>
  <si>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</si>
  <si>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</si>
  <si>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</si>
  <si>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</si>
  <si>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</si>
  <si>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</si>
  <si>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</si>
  <si>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</si>
  <si>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</si>
  <si>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</si>
  <si>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</si>
  <si>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</si>
  <si>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</si>
  <si>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</si>
  <si>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</si>
  <si>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</si>
  <si>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</si>
  <si>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</si>
  <si>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</si>
  <si>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</si>
  <si>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</si>
  <si>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</si>
  <si>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</si>
  <si>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</si>
  <si>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</si>
  <si>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</si>
  <si>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</si>
  <si>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</si>
  <si>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</si>
  <si>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</si>
  <si>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</si>
  <si>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</si>
  <si>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</si>
  <si>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</si>
  <si>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</si>
  <si>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</si>
  <si>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</si>
  <si>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</si>
  <si>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</si>
  <si>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</si>
  <si>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</si>
  <si>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</si>
  <si>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</si>
  <si>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</si>
  <si>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</si>
  <si>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</si>
  <si>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</si>
  <si>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</si>
  <si>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</si>
  <si>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</si>
  <si>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</si>
  <si>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</si>
  <si>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</si>
  <si>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</si>
  <si>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</si>
  <si>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</si>
  <si>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</si>
  <si>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</si>
  <si>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</si>
  <si>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</si>
  <si>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</si>
  <si>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</si>
  <si>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</si>
  <si>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</si>
  <si>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</si>
  <si>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</si>
  <si>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</si>
  <si>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</si>
  <si>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</si>
  <si>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</si>
  <si>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</si>
  <si>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</si>
  <si>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</si>
  <si>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</si>
  <si>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</si>
  <si>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</si>
  <si>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</si>
  <si>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</si>
  <si>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</si>
  <si>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</si>
  <si>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</si>
  <si>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</si>
  <si>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</si>
  <si>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</si>
  <si>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</si>
  <si>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</si>
  <si>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</si>
  <si>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</si>
  <si>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</si>
  <si>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</si>
  <si>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</si>
  <si>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</si>
  <si>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</si>
  <si>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</si>
  <si>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</si>
  <si>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</si>
  <si>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</si>
  <si>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</si>
  <si>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</si>
  <si>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</si>
  <si>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</si>
  <si>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</si>
  <si>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</si>
  <si>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</si>
  <si>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</si>
  <si>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</si>
  <si>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</si>
  <si>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</si>
  <si>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</si>
  <si>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</si>
  <si>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</si>
  <si>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</si>
  <si>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</si>
  <si>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</si>
  <si>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</si>
  <si>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</si>
  <si>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</si>
  <si>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</si>
  <si>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</si>
  <si>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</si>
  <si>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</si>
  <si>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</si>
  <si>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</si>
  <si>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</si>
  <si>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</si>
  <si>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</si>
  <si>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</si>
  <si>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</si>
  <si>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</si>
  <si>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</si>
  <si>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</si>
  <si>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</si>
  <si>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</si>
  <si>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</si>
  <si>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</si>
  <si>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</si>
  <si>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</si>
  <si>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</si>
  <si>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</si>
  <si>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</si>
  <si>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</si>
  <si>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</si>
  <si>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</si>
  <si>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</si>
  <si>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</si>
  <si>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</si>
  <si>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</si>
  <si>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</si>
  <si>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</si>
  <si>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</si>
  <si>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</si>
  <si>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</si>
  <si>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</si>
  <si>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</si>
  <si>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</si>
  <si>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</si>
  <si>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</si>
  <si>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</si>
  <si>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</si>
  <si>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</si>
  <si>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</si>
  <si>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</si>
  <si>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</si>
  <si>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</si>
  <si>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</si>
  <si>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</si>
  <si>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</si>
  <si>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</si>
  <si>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</si>
  <si>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</si>
  <si>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</si>
  <si>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</si>
  <si>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</si>
  <si>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</si>
  <si>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</si>
  <si>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</si>
  <si>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</si>
  <si>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</si>
  <si>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</si>
  <si>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</si>
  <si>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</si>
  <si>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</si>
  <si>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</si>
  <si>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</si>
  <si>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</si>
  <si>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</si>
  <si>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</si>
  <si>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</si>
  <si>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</si>
  <si>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</si>
  <si>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</si>
  <si>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</si>
  <si>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</si>
  <si>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</si>
  <si>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</si>
  <si>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</si>
  <si>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</si>
  <si>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</si>
  <si>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</si>
  <si>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</si>
  <si>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</si>
  <si>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</si>
  <si>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</si>
  <si>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</si>
  <si>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</si>
  <si>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</si>
  <si>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</si>
  <si>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</si>
  <si>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</si>
  <si>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</si>
  <si>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</si>
  <si>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</si>
  <si>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</si>
  <si>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</si>
  <si>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</si>
  <si>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</si>
  <si>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</si>
  <si>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</si>
  <si>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</si>
  <si>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</si>
  <si>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</si>
  <si>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</si>
  <si>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</si>
  <si>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</si>
  <si>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</si>
  <si>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</si>
  <si>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</si>
  <si>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</si>
  <si>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</si>
  <si>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</si>
  <si>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</si>
  <si>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</si>
  <si>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</si>
  <si>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</si>
  <si>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</si>
  <si>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</si>
  <si>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</si>
  <si>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</si>
  <si>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</si>
  <si>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</si>
  <si>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</si>
  <si>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</si>
  <si>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</si>
  <si>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</si>
  <si>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</si>
  <si>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</si>
  <si>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</si>
  <si>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</si>
  <si>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</si>
  <si>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</si>
  <si>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</si>
  <si>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</si>
  <si>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</si>
  <si>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</si>
  <si>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</si>
  <si>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</si>
  <si>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</si>
  <si>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</si>
  <si>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</si>
  <si>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</si>
  <si>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</si>
  <si>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</si>
  <si>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</si>
  <si>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</si>
  <si>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</si>
  <si>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</si>
  <si>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</si>
  <si>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</si>
  <si>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</si>
  <si>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</si>
  <si>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</si>
  <si>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</si>
  <si>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</si>
  <si>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</si>
  <si>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</si>
  <si>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</si>
  <si>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</si>
  <si>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</si>
  <si>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</si>
  <si>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</si>
  <si>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</si>
  <si>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</si>
  <si>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</si>
  <si>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</si>
  <si>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</si>
  <si>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</si>
  <si>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</si>
  <si>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</si>
  <si>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</si>
  <si>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</si>
  <si>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</si>
  <si>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</si>
  <si>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</si>
  <si>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</si>
  <si>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</si>
  <si>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</si>
  <si>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</si>
  <si>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</si>
  <si>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</si>
  <si>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</si>
  <si>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</si>
  <si>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</si>
  <si>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</si>
  <si>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</si>
  <si>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</si>
  <si>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</si>
  <si>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</si>
  <si>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</si>
  <si>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</si>
  <si>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</si>
  <si>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</si>
  <si>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</si>
  <si>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</si>
  <si>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</si>
  <si>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</si>
  <si>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</si>
  <si>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</si>
  <si>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</si>
  <si>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</si>
  <si>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</si>
  <si>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</si>
  <si>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</si>
  <si>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</si>
  <si>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</si>
  <si>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</si>
  <si>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</si>
  <si>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</si>
  <si>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</si>
  <si>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</si>
  <si>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</si>
  <si>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</si>
  <si>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</si>
  <si>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</si>
  <si>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</si>
  <si>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</si>
  <si>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</si>
  <si>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</si>
  <si>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</si>
  <si>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</si>
  <si>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</si>
  <si>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</si>
  <si>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</si>
  <si>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</si>
  <si>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</si>
  <si>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</si>
  <si>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</si>
  <si>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</si>
  <si>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</si>
  <si>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</si>
  <si>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</si>
  <si>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</si>
  <si>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</si>
  <si>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</si>
  <si>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</si>
  <si>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</si>
  <si>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</si>
  <si>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</si>
  <si>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</si>
  <si>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</si>
  <si>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</si>
  <si>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</si>
  <si>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</si>
  <si>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</si>
  <si>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</si>
  <si>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</si>
  <si>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</si>
  <si>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</si>
  <si>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</si>
  <si>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</si>
  <si>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</si>
  <si>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</si>
  <si>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</si>
  <si>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</si>
  <si>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</si>
  <si>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</si>
  <si>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</si>
  <si>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</si>
  <si>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</si>
  <si>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</si>
  <si>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</si>
  <si>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</si>
  <si>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</si>
  <si>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</si>
  <si>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</si>
  <si>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</si>
  <si>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</si>
  <si>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</si>
  <si>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</si>
  <si>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</si>
  <si>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</si>
  <si>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</si>
  <si>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</si>
  <si>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</si>
  <si>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</si>
  <si>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</si>
  <si>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</si>
  <si>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</si>
  <si>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</si>
  <si>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</si>
  <si>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</si>
  <si>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</si>
  <si>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</si>
  <si>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</si>
  <si>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</si>
  <si>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</si>
  <si>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</si>
  <si>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</si>
  <si>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</si>
  <si>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</si>
  <si>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</si>
  <si>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</si>
  <si>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</si>
  <si>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</si>
  <si>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</si>
  <si>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</si>
  <si>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</si>
  <si>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</si>
  <si>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</si>
  <si>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</si>
  <si>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</si>
  <si>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</si>
  <si>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</si>
  <si>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</si>
  <si>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</si>
  <si>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</si>
  <si>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</si>
  <si>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</si>
  <si>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</si>
  <si>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</si>
  <si>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</si>
  <si>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</si>
  <si>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</si>
  <si>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</si>
  <si>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</si>
  <si>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</si>
  <si>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</si>
  <si>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</si>
  <si>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</si>
  <si>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</si>
  <si>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</si>
  <si>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</si>
  <si>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</si>
  <si>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</si>
  <si>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</si>
  <si>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</si>
  <si>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</si>
  <si>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</si>
  <si>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</si>
  <si>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</si>
  <si>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</si>
  <si>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</si>
  <si>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</si>
  <si>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</si>
  <si>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</si>
  <si>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</si>
  <si>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</si>
  <si>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</si>
  <si>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</si>
  <si>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</si>
  <si>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</si>
  <si>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</si>
  <si>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</si>
  <si>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</si>
  <si>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</si>
  <si>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</si>
  <si>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</si>
  <si>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</si>
  <si>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</si>
  <si>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</si>
  <si>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</si>
  <si>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</si>
  <si>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</si>
  <si>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</si>
  <si>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</si>
  <si>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</si>
  <si>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</si>
  <si>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</si>
  <si>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</si>
  <si>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</si>
  <si>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</si>
  <si>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</si>
  <si>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</si>
  <si>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</si>
  <si>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</si>
  <si>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</si>
  <si>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</si>
  <si>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</si>
  <si>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</si>
  <si>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</si>
  <si>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</si>
  <si>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</si>
  <si>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</si>
  <si>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</si>
  <si>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</si>
  <si>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</si>
  <si>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</si>
  <si>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</si>
  <si>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</si>
  <si>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</si>
  <si>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</si>
  <si>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</si>
  <si>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</si>
  <si>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</si>
  <si>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</si>
  <si>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</si>
  <si>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</si>
  <si>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</si>
  <si>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</si>
  <si>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</si>
  <si>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</si>
  <si>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</si>
  <si>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</si>
  <si>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</si>
  <si>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</si>
  <si>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</si>
  <si>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</si>
  <si>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</si>
  <si>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</si>
  <si>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</si>
  <si>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</si>
  <si>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</si>
  <si>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</si>
  <si>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</si>
  <si>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</si>
  <si>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</si>
  <si>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</si>
  <si>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</si>
  <si>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</si>
  <si>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</si>
  <si>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</si>
  <si>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</si>
  <si>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</si>
  <si>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</si>
  <si>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</si>
  <si>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</si>
  <si>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</si>
  <si>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</si>
  <si>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</si>
  <si>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</si>
  <si>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</si>
  <si>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</si>
  <si>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</si>
  <si>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</si>
  <si>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</si>
  <si>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</si>
  <si>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</si>
  <si>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</si>
  <si>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</si>
  <si>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</si>
  <si>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</si>
  <si>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</si>
  <si>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</si>
  <si>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</si>
  <si>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</si>
  <si>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</si>
  <si>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</si>
  <si>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</si>
  <si>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</si>
  <si>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</si>
  <si>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</si>
  <si>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</si>
  <si>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</si>
  <si>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</si>
  <si>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</si>
  <si>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</si>
  <si>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</si>
  <si>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</si>
  <si>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</si>
  <si>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</si>
  <si>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</si>
  <si>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</si>
  <si>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</si>
  <si>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</si>
  <si>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</si>
  <si>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</si>
  <si>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</si>
  <si>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</si>
  <si>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</si>
  <si>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</si>
  <si>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</si>
  <si>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</si>
  <si>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</si>
  <si>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</si>
  <si>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</si>
  <si>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</si>
  <si>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</si>
  <si>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</si>
  <si>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</si>
  <si>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</si>
  <si>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</si>
  <si>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</si>
  <si>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</si>
  <si>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</si>
  <si>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</si>
  <si>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</si>
  <si>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</si>
  <si>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</si>
  <si>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</si>
  <si>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</si>
  <si>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</si>
  <si>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</si>
  <si>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</si>
  <si>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</si>
  <si>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</si>
  <si>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</si>
  <si>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</si>
  <si>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</si>
  <si>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</si>
  <si>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</si>
  <si>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</si>
  <si>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</si>
  <si>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</si>
  <si>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</si>
  <si>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</si>
  <si>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</si>
  <si>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</si>
  <si>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</si>
  <si>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</si>
  <si>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</si>
  <si>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</si>
  <si>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</si>
  <si>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</si>
  <si>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</si>
  <si>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</si>
  <si>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</si>
  <si>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</si>
  <si>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</si>
  <si>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</si>
  <si>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</si>
  <si>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</si>
  <si>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</si>
  <si>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</si>
  <si>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</si>
  <si>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</si>
  <si>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</si>
  <si>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</si>
  <si>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</si>
  <si>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</si>
  <si>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</si>
  <si>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</si>
  <si>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</si>
  <si>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</si>
  <si>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</si>
  <si>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</si>
  <si>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</si>
  <si>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</si>
  <si>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</si>
  <si>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</si>
  <si>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</si>
  <si>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</si>
  <si>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</si>
  <si>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</si>
  <si>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</si>
  <si>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</si>
  <si>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</si>
  <si>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</si>
  <si>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</si>
  <si>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</si>
  <si>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</si>
  <si>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</si>
  <si>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</si>
  <si>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</si>
  <si>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</si>
  <si>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</si>
  <si>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</si>
  <si>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</si>
  <si>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</si>
  <si>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</si>
  <si>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</si>
  <si>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</si>
  <si>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</si>
  <si>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</si>
  <si>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</si>
  <si>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</si>
  <si>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</si>
  <si>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</si>
  <si>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</si>
  <si>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</si>
  <si>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</si>
  <si>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</si>
  <si>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</si>
  <si>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</si>
  <si>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</si>
  <si>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</si>
  <si>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</si>
  <si>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</si>
  <si>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</si>
  <si>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</si>
  <si>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</si>
  <si>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</si>
  <si>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</si>
  <si>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</si>
  <si>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</si>
  <si>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</si>
  <si>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</si>
  <si>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</si>
  <si>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</si>
  <si>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</si>
  <si>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</si>
  <si>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</si>
  <si>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</si>
  <si>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</si>
  <si>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</si>
  <si>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</si>
  <si>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</si>
  <si>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</si>
  <si>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</si>
  <si>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</si>
  <si>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</si>
  <si>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</si>
  <si>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</si>
  <si>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</si>
  <si>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</si>
  <si>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</si>
  <si>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</si>
  <si>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</si>
  <si>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</si>
  <si>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</si>
  <si>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</si>
  <si>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</si>
  <si>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</si>
  <si>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</si>
  <si>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</si>
  <si>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</si>
  <si>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</si>
  <si>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</si>
  <si>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</si>
  <si>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</si>
  <si>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</si>
  <si>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</si>
  <si>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</si>
  <si>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</si>
  <si>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</si>
  <si>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</si>
  <si>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</si>
  <si>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</si>
  <si>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</si>
  <si>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</si>
  <si>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</si>
  <si>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</si>
  <si>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</si>
  <si>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</si>
  <si>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</si>
  <si>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</si>
  <si>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</si>
  <si>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</si>
  <si>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</si>
  <si>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</si>
  <si>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</si>
  <si>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</si>
  <si>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</si>
  <si>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</si>
  <si>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</si>
  <si>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</si>
  <si>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</si>
  <si>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</si>
  <si>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</si>
  <si>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</si>
  <si>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</si>
  <si>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</si>
  <si>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</si>
  <si>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</si>
  <si>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</si>
  <si>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</si>
  <si>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</si>
  <si>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</si>
  <si>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</si>
  <si>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</si>
  <si>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</si>
  <si>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</si>
  <si>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</si>
  <si>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</si>
  <si>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</si>
  <si>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</si>
  <si>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</si>
  <si>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</si>
  <si>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</si>
  <si>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</si>
  <si>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</si>
  <si>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</si>
  <si>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</si>
  <si>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</si>
  <si>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</si>
  <si>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</si>
  <si>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</si>
  <si>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</si>
  <si>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</si>
  <si>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</si>
  <si>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</si>
  <si>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</si>
  <si>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</si>
  <si>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</si>
  <si>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</si>
  <si>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</si>
  <si>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</si>
  <si>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</si>
  <si>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</si>
  <si>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</si>
  <si>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</si>
  <si>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</si>
  <si>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</si>
  <si>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</si>
  <si>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</si>
  <si>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</si>
  <si>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</si>
  <si>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</si>
  <si>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</si>
  <si>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</si>
  <si>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</si>
  <si>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</si>
  <si>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</si>
  <si>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</si>
  <si>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</si>
  <si>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</si>
  <si>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</si>
  <si>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</si>
  <si>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</si>
  <si>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</si>
  <si>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</si>
  <si>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</si>
  <si>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</si>
  <si>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</si>
  <si>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</si>
  <si>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</si>
  <si>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</si>
  <si>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</si>
  <si>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</si>
  <si>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</si>
  <si>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</si>
  <si>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</si>
  <si>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</si>
  <si>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</si>
  <si>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</si>
  <si>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</si>
  <si>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</si>
  <si>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</si>
  <si>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</si>
  <si>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</si>
  <si>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</si>
  <si>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</si>
  <si>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</si>
  <si>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</si>
  <si>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</si>
  <si>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</si>
  <si>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</si>
  <si>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</si>
  <si>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</si>
  <si>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</si>
  <si>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</si>
  <si>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</si>
  <si>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</si>
  <si>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</si>
  <si>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</si>
  <si>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</si>
  <si>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</si>
  <si>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</si>
  <si>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</si>
  <si>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</si>
  <si>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</si>
  <si>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</si>
  <si>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</si>
  <si>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</si>
  <si>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</si>
  <si>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</si>
  <si>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</si>
  <si>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</si>
  <si>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</si>
  <si>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</si>
  <si>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</si>
  <si>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</si>
  <si>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</si>
  <si>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</si>
  <si>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</si>
  <si>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</si>
  <si>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</si>
  <si>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</si>
  <si>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</si>
  <si>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</si>
  <si>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</si>
  <si>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</si>
  <si>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</si>
  <si>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</si>
  <si>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</si>
  <si>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</si>
  <si>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</si>
  <si>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</si>
  <si>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</si>
  <si>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</si>
  <si>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</si>
  <si>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</si>
  <si>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</si>
  <si>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</si>
  <si>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</si>
  <si>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</si>
  <si>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</si>
  <si>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</si>
  <si>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</si>
  <si>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</si>
  <si>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</si>
  <si>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</si>
  <si>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</si>
  <si>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</si>
  <si>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</si>
  <si>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</si>
  <si>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</si>
  <si>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</si>
  <si>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</si>
  <si>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</si>
  <si>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</si>
  <si>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</si>
  <si>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</si>
  <si>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</si>
  <si>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</si>
  <si>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</si>
  <si>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</si>
  <si>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</si>
  <si>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</si>
  <si>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</si>
  <si>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</si>
  <si>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</si>
  <si>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</si>
  <si>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</si>
  <si>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</si>
  <si>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</si>
  <si>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</si>
  <si>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</si>
  <si>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</si>
  <si>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</si>
  <si>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</si>
  <si>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</si>
  <si>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</si>
  <si>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</si>
  <si>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</si>
  <si>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</si>
  <si>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</si>
  <si>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</si>
  <si>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</si>
  <si>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</si>
  <si>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</si>
  <si>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</si>
  <si>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</si>
  <si>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</si>
  <si>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</si>
  <si>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</si>
  <si>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</si>
  <si>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</si>
  <si>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</si>
  <si>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</si>
  <si>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</si>
  <si>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</si>
  <si>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</si>
  <si>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</si>
  <si>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</si>
  <si>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</si>
  <si>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</si>
  <si>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</si>
  <si>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</si>
  <si>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</si>
  <si>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</si>
  <si>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</si>
  <si>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</si>
  <si>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</si>
  <si>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</si>
  <si>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</si>
  <si>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</si>
  <si>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</si>
  <si>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</si>
  <si>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</si>
  <si>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</si>
  <si>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</si>
  <si>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</si>
  <si>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</si>
  <si>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</si>
  <si>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</si>
  <si>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</si>
  <si>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</si>
  <si>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</si>
  <si>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</si>
  <si>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</si>
  <si>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</si>
  <si>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</si>
  <si>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</si>
  <si>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</si>
  <si>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</si>
  <si>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</si>
  <si>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</si>
  <si>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</si>
  <si>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</si>
  <si>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</si>
  <si>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</si>
  <si>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</si>
  <si>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</si>
  <si>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</si>
  <si>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</si>
  <si>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</si>
  <si>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</si>
  <si>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</si>
  <si>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</si>
  <si>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</si>
  <si>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</si>
  <si>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</si>
  <si>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</si>
  <si>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</si>
  <si>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</si>
  <si>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</si>
  <si>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</si>
  <si>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</si>
  <si>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</si>
  <si>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</si>
  <si>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</si>
  <si>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</si>
  <si>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</si>
  <si>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</si>
  <si>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</si>
  <si>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</si>
  <si>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</si>
  <si>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</si>
  <si>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</si>
  <si>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</si>
  <si>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</si>
  <si>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</si>
  <si>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</si>
  <si>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</si>
  <si>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</si>
  <si>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</si>
  <si>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</si>
  <si>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</si>
  <si>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</si>
  <si>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</si>
  <si>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</si>
  <si>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</si>
  <si>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</si>
  <si>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</si>
  <si>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</si>
  <si>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</si>
  <si>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</si>
  <si>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</si>
  <si>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</si>
  <si>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</si>
  <si>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</si>
  <si>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</si>
  <si>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</si>
  <si>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</si>
  <si>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</si>
  <si>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</si>
  <si>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</si>
  <si>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</si>
  <si>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</si>
  <si>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</si>
  <si>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</si>
  <si>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</si>
  <si>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</si>
  <si>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</si>
  <si>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</si>
  <si>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</si>
  <si>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</si>
  <si>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</si>
  <si>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</si>
  <si>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</si>
  <si>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</si>
  <si>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</si>
  <si>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</si>
  <si>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</si>
  <si>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</si>
  <si>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</si>
  <si>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</si>
  <si>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</si>
  <si>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</si>
  <si>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</si>
  <si>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</si>
  <si>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</si>
  <si>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</si>
  <si>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</si>
  <si>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</si>
  <si>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</si>
  <si>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</si>
  <si>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</si>
  <si>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</si>
  <si>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</si>
  <si>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</si>
  <si>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</si>
  <si>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</si>
  <si>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</si>
  <si>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</si>
  <si>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</si>
  <si>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</si>
  <si>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</si>
  <si>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</si>
  <si>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</si>
  <si>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</si>
  <si>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</si>
  <si>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</si>
  <si>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</si>
  <si>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</si>
  <si>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</si>
  <si>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</si>
  <si>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</si>
  <si>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</si>
  <si>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</si>
  <si>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</si>
  <si>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</si>
  <si>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</si>
  <si>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</si>
  <si>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</si>
  <si>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</si>
  <si>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</si>
  <si>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</si>
  <si>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</si>
  <si>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</si>
  <si>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</si>
  <si>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</si>
  <si>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</si>
  <si>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</si>
  <si>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</si>
  <si>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</si>
  <si>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</si>
  <si>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</si>
  <si>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</si>
  <si>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</si>
  <si>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</si>
  <si>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</si>
  <si>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</si>
  <si>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</si>
  <si>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</si>
  <si>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</si>
  <si>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</si>
  <si>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</si>
  <si>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</si>
  <si>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</si>
  <si>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</si>
  <si>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</si>
  <si>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</si>
  <si>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</si>
  <si>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</si>
  <si>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</si>
  <si>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</si>
  <si>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</si>
  <si>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</si>
  <si>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</si>
  <si>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</si>
  <si>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</si>
  <si>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</si>
  <si>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</si>
  <si>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</si>
  <si>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</si>
  <si>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</si>
  <si>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</si>
  <si>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</si>
  <si>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</si>
  <si>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</si>
  <si>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</si>
  <si>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</si>
  <si>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</si>
  <si>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</si>
  <si>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</si>
  <si>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</si>
  <si>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</si>
  <si>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</si>
  <si>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</si>
  <si>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</si>
  <si>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</si>
  <si>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</si>
  <si>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</si>
  <si>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</si>
  <si>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</si>
  <si>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</si>
  <si>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</si>
  <si>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</si>
  <si>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</si>
  <si>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</si>
  <si>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</si>
  <si>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</si>
  <si>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</si>
  <si>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</si>
  <si>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</si>
  <si>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</si>
  <si>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</si>
  <si>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</si>
  <si>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</si>
  <si>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</si>
  <si>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</si>
  <si>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</si>
  <si>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</si>
  <si>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</si>
  <si>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</si>
  <si>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</si>
  <si>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</si>
  <si>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</si>
  <si>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</si>
  <si>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</si>
  <si>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</si>
  <si>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</si>
  <si>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</si>
  <si>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</si>
  <si>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</si>
  <si>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</si>
  <si>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</si>
  <si>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</si>
  <si>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</si>
  <si>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</si>
  <si>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</si>
  <si>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</si>
  <si>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</si>
  <si>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</si>
  <si>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</si>
  <si>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</si>
  <si>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</si>
  <si>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</si>
  <si>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</si>
  <si>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</si>
  <si>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</si>
  <si>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</si>
  <si>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</si>
  <si>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</si>
  <si>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</si>
  <si>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</si>
  <si>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</si>
  <si>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</si>
  <si>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</si>
  <si>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</si>
  <si>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</si>
  <si>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</si>
  <si>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</si>
  <si>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</si>
  <si>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</si>
  <si>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</si>
  <si>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</si>
  <si>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</si>
  <si>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</si>
  <si>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</si>
  <si>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</si>
  <si>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</si>
  <si>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</si>
  <si>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</si>
  <si>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</si>
  <si>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</si>
  <si>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</si>
  <si>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</si>
  <si>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</si>
  <si>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</si>
  <si>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</si>
  <si>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</si>
  <si>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</si>
  <si>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</si>
  <si>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</si>
  <si>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</si>
  <si>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</si>
  <si>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</si>
  <si>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</si>
  <si>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</si>
  <si>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</si>
  <si>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</si>
  <si>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</si>
  <si>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</si>
  <si>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</si>
  <si>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</si>
  <si>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</si>
  <si>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</si>
  <si>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</si>
  <si>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</si>
  <si>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</si>
  <si>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</si>
  <si>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</si>
  <si>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</si>
  <si>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</si>
  <si>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</si>
  <si>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</si>
  <si>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</si>
  <si>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</si>
  <si>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</si>
  <si>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</si>
  <si>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</si>
  <si>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</si>
  <si>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</si>
  <si>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</si>
  <si>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</si>
  <si>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</si>
  <si>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</si>
  <si>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</si>
  <si>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</si>
  <si>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</si>
  <si>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</si>
  <si>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</si>
  <si>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</si>
  <si>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</si>
  <si>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</si>
  <si>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</si>
  <si>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</si>
  <si>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</si>
  <si>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</si>
  <si>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</si>
  <si>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</si>
  <si>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</si>
  <si>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</si>
  <si>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</si>
  <si>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</si>
  <si>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</si>
  <si>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</si>
  <si>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</si>
  <si>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</si>
  <si>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</si>
  <si>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</si>
  <si>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</si>
  <si>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</si>
  <si>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</si>
  <si>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</si>
  <si>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</si>
  <si>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</si>
  <si>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</si>
  <si>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</si>
  <si>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</si>
  <si>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</si>
  <si>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</si>
  <si>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</si>
  <si>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</si>
  <si>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</si>
  <si>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</si>
  <si>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</si>
  <si>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</si>
  <si>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</si>
  <si>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</si>
  <si>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</si>
  <si>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</si>
  <si>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</si>
  <si>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</si>
  <si>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</si>
  <si>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</si>
  <si>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</si>
  <si>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</si>
  <si>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</si>
  <si>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</si>
  <si>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</si>
  <si>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</si>
  <si>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</si>
  <si>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</si>
  <si>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</si>
  <si>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</si>
  <si>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</si>
  <si>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</si>
  <si>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</si>
  <si>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</si>
  <si>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</si>
  <si>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</si>
  <si>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</si>
  <si>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</si>
  <si>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</si>
  <si>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</si>
  <si>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</si>
  <si>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</si>
  <si>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</si>
  <si>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</si>
  <si>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</si>
  <si>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</si>
  <si>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</si>
  <si>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</si>
  <si>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</si>
  <si>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</si>
  <si>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</si>
  <si>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</si>
  <si>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</si>
  <si>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</si>
  <si>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</si>
  <si>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</si>
  <si>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</si>
  <si>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</si>
  <si>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</si>
  <si>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</si>
  <si>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</si>
  <si>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</si>
  <si>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</si>
  <si>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</si>
  <si>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</si>
  <si>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</si>
  <si>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</si>
  <si>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</si>
  <si>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</si>
  <si>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</si>
  <si>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</si>
  <si>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</si>
  <si>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</si>
  <si>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</si>
  <si>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</si>
  <si>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</si>
  <si>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</si>
  <si>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</si>
  <si>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</si>
  <si>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</si>
  <si>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</si>
  <si>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</si>
  <si>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</si>
  <si>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</si>
  <si>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</si>
  <si>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</si>
  <si>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</si>
  <si>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</si>
  <si>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</si>
  <si>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</si>
  <si>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</si>
  <si>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</si>
  <si>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</si>
  <si>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</si>
  <si>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</si>
  <si>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</si>
  <si>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</si>
  <si>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</si>
  <si>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</si>
  <si>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</si>
  <si>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</si>
  <si>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</si>
  <si>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</si>
  <si>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</si>
  <si>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</si>
  <si>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</si>
  <si>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</si>
  <si>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</si>
  <si>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</si>
  <si>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</si>
  <si>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</si>
  <si>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</si>
  <si>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</si>
  <si>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</si>
  <si>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</si>
  <si>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</si>
  <si>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</si>
  <si>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</si>
  <si>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</si>
  <si>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</si>
  <si>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</si>
  <si>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</si>
  <si>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</si>
  <si>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</si>
  <si>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</si>
  <si>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</si>
  <si>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</si>
  <si>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</si>
  <si>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</si>
  <si>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</si>
  <si>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</si>
  <si>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</si>
  <si>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</si>
  <si>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</si>
  <si>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</si>
  <si>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</si>
  <si>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</si>
  <si>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</si>
  <si>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</si>
  <si>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</si>
  <si>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</si>
  <si>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</si>
  <si>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</si>
  <si>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</si>
  <si>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</si>
  <si>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</si>
  <si>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</si>
  <si>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</si>
  <si>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</si>
  <si>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</si>
  <si>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</si>
  <si>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</si>
  <si>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</si>
  <si>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</si>
  <si>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</si>
  <si>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</si>
  <si>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</si>
  <si>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</si>
  <si>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</si>
  <si>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</si>
  <si>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</si>
  <si>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</si>
  <si>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</si>
  <si>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</si>
  <si>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</si>
  <si>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</si>
  <si>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</si>
  <si>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</si>
  <si>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</si>
  <si>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</si>
  <si>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</si>
  <si>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</si>
  <si>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</si>
  <si>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</si>
  <si>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</si>
  <si>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</si>
  <si>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</si>
  <si>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</si>
  <si>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</si>
  <si>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</si>
  <si>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</si>
  <si>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</si>
  <si>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</si>
  <si>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</si>
  <si>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</si>
  <si>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</si>
  <si>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</si>
  <si>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</si>
  <si>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</si>
  <si>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</si>
  <si>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</si>
  <si>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</si>
  <si>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</si>
  <si>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</si>
  <si>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</si>
  <si>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</si>
  <si>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</si>
  <si>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</si>
  <si>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</si>
  <si>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</si>
  <si>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</si>
  <si>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</si>
  <si>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</si>
  <si>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</si>
  <si>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</si>
  <si>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</si>
  <si>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</si>
  <si>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</si>
  <si>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</si>
  <si>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</si>
  <si>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</si>
  <si>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</si>
  <si>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</si>
  <si>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</si>
  <si>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</si>
  <si>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</si>
  <si>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</si>
  <si>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</si>
  <si>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</si>
  <si>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</si>
  <si>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</si>
  <si>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</si>
  <si>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</si>
  <si>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</si>
  <si>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</si>
  <si>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</si>
  <si>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</si>
  <si>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</si>
  <si>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</si>
  <si>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</si>
  <si>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</si>
  <si>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</si>
  <si>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</si>
  <si>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</si>
  <si>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</si>
  <si>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</si>
  <si>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</si>
  <si>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</si>
  <si>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</si>
  <si>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</si>
  <si>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</si>
  <si>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</si>
  <si>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</si>
  <si>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</si>
  <si>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</si>
  <si>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</si>
  <si>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</si>
  <si>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</si>
  <si>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</si>
  <si>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</si>
  <si>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</si>
  <si>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</si>
  <si>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</si>
  <si>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</si>
  <si>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</si>
  <si>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</si>
  <si>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</si>
  <si>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</si>
  <si>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</si>
  <si>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</si>
  <si>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</si>
  <si>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</si>
  <si>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</si>
  <si>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</si>
  <si>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</si>
  <si>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</si>
  <si>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</si>
  <si>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</si>
  <si>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</si>
  <si>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</si>
  <si>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</si>
  <si>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</si>
  <si>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</si>
  <si>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</si>
  <si>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</si>
  <si>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</si>
  <si>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</si>
  <si>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</si>
  <si>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</si>
  <si>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</si>
  <si>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</si>
  <si>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</si>
  <si>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</si>
  <si>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</si>
  <si>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</si>
  <si>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</si>
  <si>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</si>
  <si>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</si>
  <si>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</si>
  <si>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</si>
  <si>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</si>
  <si>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</si>
  <si>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</si>
  <si>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</si>
  <si>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</si>
  <si>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</si>
  <si>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</si>
  <si>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</si>
  <si>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</si>
  <si>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</si>
  <si>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</si>
  <si>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</si>
  <si>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</si>
  <si>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</si>
  <si>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</si>
  <si>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</si>
  <si>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</si>
  <si>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</si>
  <si>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</si>
  <si>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</si>
  <si>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</si>
  <si>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</si>
  <si>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</si>
  <si>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</si>
  <si>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</si>
  <si>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</si>
  <si>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</si>
  <si>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</si>
  <si>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</si>
  <si>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</si>
  <si>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</si>
  <si>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</si>
  <si>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</si>
  <si>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</si>
  <si>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</si>
  <si>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</si>
  <si>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</si>
  <si>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</si>
  <si>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</si>
  <si>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</si>
  <si>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</si>
  <si>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</si>
  <si>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</si>
  <si>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</si>
  <si>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</si>
  <si>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</si>
  <si>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</si>
  <si>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</si>
  <si>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</si>
  <si>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</si>
  <si>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</si>
  <si>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</si>
  <si>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</si>
  <si>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</si>
  <si>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</si>
  <si>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</si>
  <si>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</si>
  <si>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</si>
  <si>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</si>
  <si>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</si>
  <si>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</si>
  <si>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</si>
  <si>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</si>
  <si>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</si>
  <si>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</si>
  <si>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</si>
  <si>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</si>
  <si>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</si>
  <si>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</si>
  <si>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</si>
  <si>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</si>
  <si>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</si>
  <si>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</si>
  <si>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</si>
  <si>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</si>
  <si>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</si>
  <si>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</si>
  <si>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</si>
  <si>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</si>
  <si>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</si>
  <si>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</si>
  <si>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</si>
  <si>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</si>
  <si>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</si>
  <si>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</si>
  <si>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</si>
  <si>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</si>
  <si>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</si>
  <si>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</si>
  <si>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</si>
  <si>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</si>
  <si>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</si>
  <si>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</si>
  <si>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</si>
  <si>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</si>
  <si>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</si>
  <si>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</si>
  <si>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</si>
  <si>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</si>
  <si>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</si>
  <si>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</si>
  <si>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</si>
  <si>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</si>
  <si>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</si>
  <si>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</si>
  <si>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</si>
  <si>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</si>
  <si>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</si>
  <si>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</si>
  <si>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</si>
  <si>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</si>
  <si>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</si>
  <si>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</si>
  <si>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</si>
  <si>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</si>
  <si>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</si>
  <si>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</si>
  <si>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</si>
  <si>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</si>
  <si>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</si>
  <si>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</si>
  <si>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</si>
  <si>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</si>
  <si>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</si>
  <si>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</si>
  <si>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</si>
  <si>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</si>
  <si>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</si>
  <si>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</si>
  <si>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</si>
  <si>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</si>
  <si>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</si>
  <si>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</si>
  <si>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</si>
  <si>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</si>
  <si>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</si>
  <si>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</si>
  <si>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</si>
  <si>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</si>
  <si>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</si>
  <si>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</si>
  <si>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</si>
  <si>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</si>
  <si>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</si>
  <si>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</si>
  <si>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</si>
  <si>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</si>
  <si>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</si>
  <si>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</si>
  <si>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</si>
  <si>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</si>
  <si>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</si>
  <si>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</si>
  <si>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</si>
  <si>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</si>
  <si>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</si>
  <si>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</si>
  <si>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</si>
  <si>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</si>
  <si>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</si>
  <si>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</si>
  <si>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</si>
  <si>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</si>
  <si>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</si>
  <si>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</si>
  <si>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</si>
  <si>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</si>
  <si>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</si>
  <si>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</si>
  <si>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</si>
  <si>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</si>
  <si>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</si>
  <si>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</si>
  <si>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</si>
  <si>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</si>
  <si>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</si>
  <si>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</si>
  <si>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</si>
  <si>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</si>
  <si>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</si>
  <si>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</si>
  <si>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</si>
  <si>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</si>
  <si>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</si>
  <si>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</si>
  <si>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</si>
  <si>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</si>
  <si>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</si>
  <si>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</si>
  <si>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</si>
  <si>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</si>
  <si>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</si>
  <si>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</si>
  <si>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</si>
  <si>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</si>
  <si>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</si>
  <si>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</si>
  <si>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</si>
  <si>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</si>
  <si>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</si>
  <si>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</si>
  <si>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</si>
  <si>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</si>
  <si>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</si>
  <si>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</si>
  <si>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</si>
  <si>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</si>
  <si>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</si>
  <si>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</si>
  <si>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</si>
  <si>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</si>
  <si>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</si>
  <si>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</si>
  <si>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</si>
  <si>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</si>
  <si>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Row Labels</t>
  </si>
  <si>
    <t>Grand Total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</si>
  <si>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</si>
  <si>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</si>
  <si>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</si>
  <si>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</si>
  <si>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</si>
  <si>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</si>
  <si>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</si>
  <si>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</si>
  <si>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</si>
  <si>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</si>
  <si>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</si>
  <si>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</si>
  <si>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</si>
  <si>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</si>
  <si>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</si>
  <si>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</si>
  <si>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</si>
  <si>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</si>
  <si>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</si>
  <si>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</si>
  <si>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</si>
  <si>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</si>
  <si>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</si>
  <si>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</si>
  <si>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</si>
  <si>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</si>
  <si>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</si>
  <si>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</si>
  <si>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</si>
  <si>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</si>
  <si>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</si>
  <si>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</si>
  <si>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</si>
  <si>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</si>
  <si>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</si>
  <si>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</si>
  <si>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parent_category</t>
  </si>
  <si>
    <t>sub_category</t>
  </si>
  <si>
    <t>date_created_conversion</t>
  </si>
  <si>
    <t>date_ended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</si>
  <si>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</si>
  <si>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</si>
  <si>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</si>
  <si>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</si>
  <si>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</si>
  <si>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</si>
  <si>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</si>
  <si>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</si>
  <si>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</si>
  <si>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</si>
  <si>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</si>
  <si>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</si>
  <si>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</si>
  <si>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</si>
  <si>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Number_Failed</t>
  </si>
  <si>
    <t>Number_Canceled</t>
  </si>
  <si>
    <t>Total_Projects</t>
  </si>
  <si>
    <t>Percentage_Succesful</t>
  </si>
  <si>
    <t>Percentage_Failed</t>
  </si>
  <si>
    <t xml:space="preserve">Percentage_Cancelled </t>
  </si>
  <si>
    <t>1000 -  4999</t>
  </si>
  <si>
    <t>5000 -  9999</t>
  </si>
  <si>
    <t>10000 - 14999</t>
  </si>
  <si>
    <t>15000 - 19999</t>
  </si>
  <si>
    <t>20000 -   24999</t>
  </si>
  <si>
    <t>25000 -  29999</t>
  </si>
  <si>
    <t>30000 -  34999</t>
  </si>
  <si>
    <t>35000 -  39999</t>
  </si>
  <si>
    <t>40000 -  44999</t>
  </si>
  <si>
    <t>45000 - 49999</t>
  </si>
  <si>
    <t>Less than 1000</t>
  </si>
  <si>
    <t>Number_Successful</t>
  </si>
  <si>
    <t>Greater Than or = 50000</t>
  </si>
  <si>
    <t>Successful Campaigns</t>
  </si>
  <si>
    <t>mean_backers</t>
  </si>
  <si>
    <t>median_backers</t>
  </si>
  <si>
    <t>min_backers</t>
  </si>
  <si>
    <t>max_backers</t>
  </si>
  <si>
    <t>var_backers</t>
  </si>
  <si>
    <t>std_backers</t>
  </si>
  <si>
    <t>Unsuccessful Campaigns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</si>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</sst>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0" xfId="42" applyNumberFormat="1" applyFo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0F4F-AA05-90F27B73693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6D-0F4F-AA05-90F27B73693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6D-0F4F-AA05-90F27B73693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6D-0F4F-AA05-90F27B736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9992111"/>
        <c:axId val="549993839"/>
      </c:barChart>
      <c:catAx>
        <c:axId val="54999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93839"/>
        <c:crosses val="autoZero"/>
        <c:auto val="1"/>
        <c:lblAlgn val="ctr"/>
        <c:lblOffset val="100"/>
        <c:noMultiLvlLbl val="0"/>
      </c:catAx>
      <c:valAx>
        <c:axId val="54999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9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3-374A-9338-5F2F08AF43AD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DA-5A43-9BD5-07DB9006305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DA-5A43-9BD5-07DB9006305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A-5A43-9BD5-07DB9006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5232799"/>
        <c:axId val="555413279"/>
      </c:barChart>
      <c:catAx>
        <c:axId val="55523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13279"/>
        <c:crosses val="autoZero"/>
        <c:auto val="1"/>
        <c:lblAlgn val="ctr"/>
        <c:lblOffset val="100"/>
        <c:noMultiLvlLbl val="0"/>
      </c:catAx>
      <c:valAx>
        <c:axId val="55541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3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D-4C4D-B0C3-AB78C0D9E121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D-4C4D-B0C3-AB78C0D9E121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D-4C4D-B0C3-AB78C0D9E121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D-4C4D-B0C3-AB78C0D9E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603503"/>
        <c:axId val="649605231"/>
      </c:lineChart>
      <c:catAx>
        <c:axId val="6496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05231"/>
        <c:crosses val="autoZero"/>
        <c:auto val="1"/>
        <c:lblAlgn val="ctr"/>
        <c:lblOffset val="100"/>
        <c:noMultiLvlLbl val="0"/>
      </c:catAx>
      <c:valAx>
        <c:axId val="64960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Success</a:t>
            </a:r>
            <a:r>
              <a:rPr lang="en-US" baseline="0"/>
              <a:t> Based on Goal Amount</a:t>
            </a:r>
            <a:endParaRPr lang="en-US"/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Percentage_Succesful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1000 -  4999</c:v>
                </c:pt>
                <c:pt idx="2">
                  <c:v>5000 - 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  24999</c:v>
                </c:pt>
                <c:pt idx="6">
                  <c:v>25000 -  29999</c:v>
                </c:pt>
                <c:pt idx="7">
                  <c:v>30000 -  34999</c:v>
                </c:pt>
                <c:pt idx="8">
                  <c:v>35000 -  39999</c:v>
                </c:pt>
                <c:pt idx="9">
                  <c:v>40000 -  44999</c:v>
                </c:pt>
                <c:pt idx="10">
                  <c:v>45000 - 49999</c:v>
                </c:pt>
                <c:pt idx="11">
                  <c:v>Greater Than or =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2-D44A-8327-6D0C1B545C99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1000 -  4999</c:v>
                </c:pt>
                <c:pt idx="2">
                  <c:v>5000 - 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  24999</c:v>
                </c:pt>
                <c:pt idx="6">
                  <c:v>25000 -  29999</c:v>
                </c:pt>
                <c:pt idx="7">
                  <c:v>30000 -  34999</c:v>
                </c:pt>
                <c:pt idx="8">
                  <c:v>35000 -  39999</c:v>
                </c:pt>
                <c:pt idx="9">
                  <c:v>40000 -  44999</c:v>
                </c:pt>
                <c:pt idx="10">
                  <c:v>45000 - 49999</c:v>
                </c:pt>
                <c:pt idx="11">
                  <c:v>Greater Than or =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2-D44A-8327-6D0C1B545C99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Percentage_Cancelled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1000 -  4999</c:v>
                </c:pt>
                <c:pt idx="2">
                  <c:v>5000 - 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  24999</c:v>
                </c:pt>
                <c:pt idx="6">
                  <c:v>25000 -  29999</c:v>
                </c:pt>
                <c:pt idx="7">
                  <c:v>30000 -  34999</c:v>
                </c:pt>
                <c:pt idx="8">
                  <c:v>35000 -  39999</c:v>
                </c:pt>
                <c:pt idx="9">
                  <c:v>40000 -  44999</c:v>
                </c:pt>
                <c:pt idx="10">
                  <c:v>45000 - 49999</c:v>
                </c:pt>
                <c:pt idx="11">
                  <c:v>Greater Than or =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2-D44A-8327-6D0C1B54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252911"/>
        <c:axId val="236254639"/>
      </c:lineChart>
      <c:catAx>
        <c:axId val="23625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54639"/>
        <c:crosses val="autoZero"/>
        <c:auto val="1"/>
        <c:lblAlgn val="ctr"/>
        <c:lblOffset val="100"/>
        <c:noMultiLvlLbl val="0"/>
      </c:catAx>
      <c:valAx>
        <c:axId val="23625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5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15432E27-CCF2-D740-A113-4B35664C9EAE}">
          <cx:tx>
            <cx:txData>
              <cx:f>_xlchart.v1.6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Unsuccesful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Unsuccesful</a:t>
          </a:r>
        </a:p>
      </cx:txPr>
    </cx:title>
    <cx:plotArea>
      <cx:plotAreaRegion>
        <cx:series layoutId="clusteredColumn" uniqueId="{DD5E0B5F-CC1A-9C48-B1D8-ACF2B3BF0C97}">
          <cx:tx>
            <cx:txData>
              <cx:f>_xlchart.v1.0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5390DEC4-A3E9-2942-9505-43CF9795D3A9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069841AE-FEDC-4640-9634-9230A7C502DB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15</xdr:row>
      <xdr:rowOff>25400</xdr:rowOff>
    </xdr:from>
    <xdr:to>
      <xdr:col>9</xdr:col>
      <xdr:colOff>190500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1B3B5-E4F3-169F-498F-6468250B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3</xdr:row>
      <xdr:rowOff>6350</xdr:rowOff>
    </xdr:from>
    <xdr:to>
      <xdr:col>11</xdr:col>
      <xdr:colOff>571500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D2FB9-588D-8259-E8E1-5DA2D50A7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3</xdr:row>
      <xdr:rowOff>6350</xdr:rowOff>
    </xdr:from>
    <xdr:to>
      <xdr:col>12</xdr:col>
      <xdr:colOff>812800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AE91F5-B1A7-304C-009B-135E238D0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13</xdr:row>
      <xdr:rowOff>196850</xdr:rowOff>
    </xdr:from>
    <xdr:to>
      <xdr:col>6</xdr:col>
      <xdr:colOff>1003300</xdr:colOff>
      <xdr:row>42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B3A16D-33B8-3D4A-40BF-0372BDA3B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25968</xdr:colOff>
      <xdr:row>16</xdr:row>
      <xdr:rowOff>44829</xdr:rowOff>
    </xdr:from>
    <xdr:to>
      <xdr:col>20</xdr:col>
      <xdr:colOff>189552</xdr:colOff>
      <xdr:row>78</xdr:row>
      <xdr:rowOff>18955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72A0E7-5550-1869-7C78-0CF34481F6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9550" y="1921396"/>
              <a:ext cx="9754927" cy="3310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470090</xdr:colOff>
      <xdr:row>79</xdr:row>
      <xdr:rowOff>854</xdr:rowOff>
    </xdr:from>
    <xdr:to>
      <xdr:col>20</xdr:col>
      <xdr:colOff>190690</xdr:colOff>
      <xdr:row>135</xdr:row>
      <xdr:rowOff>56867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FEC6B79-3990-C647-5E39-ACB7D5B97F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1881" y="5422048"/>
              <a:ext cx="9823734" cy="33921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444466</xdr:colOff>
      <xdr:row>16</xdr:row>
      <xdr:rowOff>45702</xdr:rowOff>
    </xdr:from>
    <xdr:to>
      <xdr:col>28</xdr:col>
      <xdr:colOff>91807</xdr:colOff>
      <xdr:row>78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A5263BF-6CD5-6E8A-7311-871F1347E3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52297" y="1835943"/>
              <a:ext cx="6257462" cy="3136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468217</xdr:colOff>
      <xdr:row>79</xdr:row>
      <xdr:rowOff>0</xdr:rowOff>
    </xdr:from>
    <xdr:to>
      <xdr:col>28</xdr:col>
      <xdr:colOff>107108</xdr:colOff>
      <xdr:row>128</xdr:row>
      <xdr:rowOff>137711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6F08803-D24E-43F8-597C-CF4D4EC2F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76048" y="5171807"/>
              <a:ext cx="6249012" cy="3121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TT" refreshedDate="45180.915741435187" createdVersion="8" refreshedVersion="8" minRefreshableVersion="3" recordCount="1000" xr:uid="{F1DF1ACC-8A4F-844C-AF72-E7ADE86D72C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1">
      <sharedItems containsSemiMixedTypes="0" containsString="0" containsNumber="1" containsInteger="1" minValue="0" maxValue="2339"/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9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69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4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1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8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20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2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89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7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7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9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1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3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8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9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7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8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40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1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3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44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6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9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8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5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7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90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2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9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8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4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3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3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2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8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5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4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7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7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8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8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2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3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9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9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1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4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3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7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4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7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2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5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5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5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20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9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7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4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8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5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9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8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60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9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9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2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1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2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6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7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20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3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9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4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3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50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2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6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3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1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3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5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5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8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2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2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2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30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4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69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8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2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6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3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2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1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4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9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2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9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6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5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2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4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5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6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9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8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4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4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7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9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20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4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7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8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2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1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8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9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2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8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70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6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3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5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23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8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8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3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7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4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3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2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7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6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2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9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10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8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7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1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40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6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5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4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5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2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3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8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5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4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7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6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39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1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7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1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9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4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3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5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4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200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4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7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3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80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5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7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4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2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5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2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8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5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4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9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7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5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2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9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4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2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9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7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8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2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5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4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4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4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7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6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9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4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8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4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6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9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6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2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5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9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5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4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4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1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8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3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3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1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8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3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7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7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9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2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5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9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5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3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7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2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1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8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1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6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4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3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3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3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1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4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9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2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2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4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4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5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1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4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30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4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4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1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56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3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2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6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6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4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6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10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2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6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3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50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8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3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6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3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7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9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4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9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9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4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2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4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40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70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3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4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5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9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6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2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3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5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9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7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2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20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7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3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5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8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3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5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9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10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2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4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7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20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4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4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90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50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9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20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60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2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5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3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9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5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11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7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20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3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9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7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9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2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8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40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9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9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6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4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4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3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90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4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8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7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3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8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2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7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1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4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4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3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7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2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3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8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9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8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2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3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8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8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7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9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8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6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3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2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6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3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3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9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5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7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7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7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7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7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6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6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8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1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30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10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1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6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6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5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10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3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9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1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3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6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9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5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1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50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8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7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9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8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4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9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3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9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3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1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8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9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8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8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4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7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40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6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2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6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7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6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5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4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9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3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7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4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9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9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8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5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10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70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6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9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9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7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8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4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3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9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20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9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1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6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9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3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1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6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8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6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3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40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2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2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50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10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5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60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1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7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7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7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5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5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5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6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1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8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2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4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5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4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5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6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7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500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8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7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8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3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1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7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7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E4F99-1F21-2F4D-8712-1067BC0F6304}" name="PivotTable3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9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46906-9171-754D-91A4-935D290C077D}" name="PivotTable4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579C7-B7C7-FA44-8E5A-4979F74E3465}" name="PivotTable9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tabSelected="1" topLeftCell="G1" workbookViewId="0">
      <selection activeCell="G15" sqref="G1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5.5" style="5" customWidth="1"/>
    <col min="8" max="8" width="13" bestFit="1" customWidth="1"/>
    <col min="9" max="9" width="17" customWidth="1"/>
    <col min="12" max="12" width="12.5" customWidth="1"/>
    <col min="13" max="13" width="23.5" customWidth="1"/>
    <col min="14" max="14" width="11.1640625" bestFit="1" customWidth="1"/>
    <col min="15" max="15" width="23" customWidth="1"/>
    <col min="18" max="18" width="28" bestFit="1" customWidth="1"/>
    <col min="19" max="19" width="16.6640625" customWidth="1"/>
    <col min="20" max="20" width="16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4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2069</v>
      </c>
      <c r="T1" s="1" t="s">
        <v>2070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14">
        <f>ROUND((E2/D2)*100, 0)</f>
        <v>0</v>
      </c>
      <c r="H2">
        <v>0</v>
      </c>
      <c r="I2" t="e">
        <f t="shared" ref="I2:I65" si="0">E2/H2</f>
        <v>#DIV/0!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14">
        <f t="shared" ref="G3:G66" si="1">ROUND((E3/D3)*100, 0)</f>
        <v>1040</v>
      </c>
      <c r="H3">
        <v>158</v>
      </c>
      <c r="I3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14">
        <f t="shared" si="1"/>
        <v>131</v>
      </c>
      <c r="H4">
        <v>1425</v>
      </c>
      <c r="I4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14">
        <f t="shared" si="1"/>
        <v>59</v>
      </c>
      <c r="H5">
        <v>24</v>
      </c>
      <c r="I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14">
        <f t="shared" si="1"/>
        <v>69</v>
      </c>
      <c r="H6">
        <v>53</v>
      </c>
      <c r="I6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14">
        <f t="shared" si="1"/>
        <v>174</v>
      </c>
      <c r="H7">
        <v>174</v>
      </c>
      <c r="I7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14">
        <f t="shared" si="1"/>
        <v>21</v>
      </c>
      <c r="H8">
        <v>18</v>
      </c>
      <c r="I8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14">
        <f t="shared" si="1"/>
        <v>328</v>
      </c>
      <c r="H9">
        <v>227</v>
      </c>
      <c r="I9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14">
        <f t="shared" si="1"/>
        <v>20</v>
      </c>
      <c r="H10">
        <v>708</v>
      </c>
      <c r="I10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14">
        <f t="shared" si="1"/>
        <v>52</v>
      </c>
      <c r="H11">
        <v>44</v>
      </c>
      <c r="I11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14">
        <f t="shared" si="1"/>
        <v>266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14">
        <f t="shared" si="1"/>
        <v>48</v>
      </c>
      <c r="H13">
        <v>27</v>
      </c>
      <c r="I13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14">
        <f t="shared" si="1"/>
        <v>89</v>
      </c>
      <c r="H14">
        <v>55</v>
      </c>
      <c r="I14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14">
        <f t="shared" si="1"/>
        <v>245</v>
      </c>
      <c r="H15">
        <v>98</v>
      </c>
      <c r="I1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14">
        <f t="shared" si="1"/>
        <v>67</v>
      </c>
      <c r="H16">
        <v>200</v>
      </c>
      <c r="I16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14">
        <f t="shared" si="1"/>
        <v>47</v>
      </c>
      <c r="H17">
        <v>452</v>
      </c>
      <c r="I17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14">
        <f t="shared" si="1"/>
        <v>649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14">
        <f t="shared" si="1"/>
        <v>159</v>
      </c>
      <c r="H19">
        <v>1249</v>
      </c>
      <c r="I19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14">
        <f t="shared" si="1"/>
        <v>67</v>
      </c>
      <c r="H20">
        <v>135</v>
      </c>
      <c r="I20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14">
        <f t="shared" si="1"/>
        <v>49</v>
      </c>
      <c r="H21">
        <v>674</v>
      </c>
      <c r="I21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14">
        <f t="shared" si="1"/>
        <v>112</v>
      </c>
      <c r="H22">
        <v>1396</v>
      </c>
      <c r="I22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14">
        <f t="shared" si="1"/>
        <v>41</v>
      </c>
      <c r="H23">
        <v>558</v>
      </c>
      <c r="I23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14">
        <f t="shared" si="1"/>
        <v>128</v>
      </c>
      <c r="H24">
        <v>890</v>
      </c>
      <c r="I24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14">
        <f t="shared" si="1"/>
        <v>332</v>
      </c>
      <c r="H25">
        <v>142</v>
      </c>
      <c r="I2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14">
        <f t="shared" si="1"/>
        <v>113</v>
      </c>
      <c r="H26">
        <v>2673</v>
      </c>
      <c r="I26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14">
        <f t="shared" si="1"/>
        <v>216</v>
      </c>
      <c r="H27">
        <v>163</v>
      </c>
      <c r="I27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14">
        <f t="shared" si="1"/>
        <v>48</v>
      </c>
      <c r="H28">
        <v>1480</v>
      </c>
      <c r="I28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14">
        <f t="shared" si="1"/>
        <v>80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14">
        <f t="shared" si="1"/>
        <v>105</v>
      </c>
      <c r="H30">
        <v>2220</v>
      </c>
      <c r="I30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14">
        <f t="shared" si="1"/>
        <v>329</v>
      </c>
      <c r="H31">
        <v>1606</v>
      </c>
      <c r="I31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14">
        <f t="shared" si="1"/>
        <v>161</v>
      </c>
      <c r="H32">
        <v>129</v>
      </c>
      <c r="I32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14">
        <f t="shared" si="1"/>
        <v>310</v>
      </c>
      <c r="H33">
        <v>226</v>
      </c>
      <c r="I33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14">
        <f t="shared" si="1"/>
        <v>87</v>
      </c>
      <c r="H34">
        <v>2307</v>
      </c>
      <c r="I34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14">
        <f t="shared" si="1"/>
        <v>378</v>
      </c>
      <c r="H35">
        <v>5419</v>
      </c>
      <c r="I3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14">
        <f t="shared" si="1"/>
        <v>151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14">
        <f t="shared" si="1"/>
        <v>150</v>
      </c>
      <c r="H37">
        <v>1965</v>
      </c>
      <c r="I37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14">
        <f t="shared" si="1"/>
        <v>157</v>
      </c>
      <c r="H38">
        <v>16</v>
      </c>
      <c r="I38">
        <f t="shared" si="0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14">
        <f t="shared" si="1"/>
        <v>140</v>
      </c>
      <c r="H39">
        <v>107</v>
      </c>
      <c r="I39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14">
        <f t="shared" si="1"/>
        <v>325</v>
      </c>
      <c r="H40">
        <v>134</v>
      </c>
      <c r="I40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14">
        <f t="shared" si="1"/>
        <v>51</v>
      </c>
      <c r="H41">
        <v>88</v>
      </c>
      <c r="I41">
        <f t="shared" si="0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14">
        <f t="shared" si="1"/>
        <v>169</v>
      </c>
      <c r="H42">
        <v>198</v>
      </c>
      <c r="I42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14">
        <f t="shared" si="1"/>
        <v>213</v>
      </c>
      <c r="H43">
        <v>111</v>
      </c>
      <c r="I43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14">
        <f t="shared" si="1"/>
        <v>444</v>
      </c>
      <c r="H44">
        <v>222</v>
      </c>
      <c r="I44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14">
        <f t="shared" si="1"/>
        <v>186</v>
      </c>
      <c r="H45">
        <v>6212</v>
      </c>
      <c r="I4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14">
        <f t="shared" si="1"/>
        <v>659</v>
      </c>
      <c r="H46">
        <v>98</v>
      </c>
      <c r="I46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14">
        <f t="shared" si="1"/>
        <v>48</v>
      </c>
      <c r="H47">
        <v>48</v>
      </c>
      <c r="I47">
        <f t="shared" si="0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14">
        <f t="shared" si="1"/>
        <v>115</v>
      </c>
      <c r="H48">
        <v>92</v>
      </c>
      <c r="I48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14">
        <f t="shared" si="1"/>
        <v>475</v>
      </c>
      <c r="H49">
        <v>149</v>
      </c>
      <c r="I49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14">
        <f t="shared" si="1"/>
        <v>387</v>
      </c>
      <c r="H50">
        <v>2431</v>
      </c>
      <c r="I50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14">
        <f t="shared" si="1"/>
        <v>190</v>
      </c>
      <c r="H51">
        <v>303</v>
      </c>
      <c r="I51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14">
        <f t="shared" si="1"/>
        <v>2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14">
        <f t="shared" si="1"/>
        <v>92</v>
      </c>
      <c r="H53">
        <v>1467</v>
      </c>
      <c r="I53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14">
        <f t="shared" si="1"/>
        <v>34</v>
      </c>
      <c r="H54">
        <v>75</v>
      </c>
      <c r="I54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14">
        <f t="shared" si="1"/>
        <v>140</v>
      </c>
      <c r="H55">
        <v>209</v>
      </c>
      <c r="I5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14">
        <f t="shared" si="1"/>
        <v>90</v>
      </c>
      <c r="H56">
        <v>120</v>
      </c>
      <c r="I56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14">
        <f t="shared" si="1"/>
        <v>178</v>
      </c>
      <c r="H57">
        <v>131</v>
      </c>
      <c r="I57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14">
        <f t="shared" si="1"/>
        <v>144</v>
      </c>
      <c r="H58">
        <v>164</v>
      </c>
      <c r="I58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14">
        <f t="shared" si="1"/>
        <v>215</v>
      </c>
      <c r="H59">
        <v>201</v>
      </c>
      <c r="I59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14">
        <f t="shared" si="1"/>
        <v>227</v>
      </c>
      <c r="H60">
        <v>211</v>
      </c>
      <c r="I60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14">
        <f t="shared" si="1"/>
        <v>275</v>
      </c>
      <c r="H61">
        <v>128</v>
      </c>
      <c r="I61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14">
        <f t="shared" si="1"/>
        <v>144</v>
      </c>
      <c r="H62">
        <v>1600</v>
      </c>
      <c r="I62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14">
        <f t="shared" si="1"/>
        <v>93</v>
      </c>
      <c r="H63">
        <v>2253</v>
      </c>
      <c r="I63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14">
        <f t="shared" si="1"/>
        <v>723</v>
      </c>
      <c r="H64">
        <v>249</v>
      </c>
      <c r="I64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14">
        <f t="shared" si="1"/>
        <v>12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14">
        <f t="shared" si="1"/>
        <v>98</v>
      </c>
      <c r="H66">
        <v>38</v>
      </c>
      <c r="I66">
        <f t="shared" ref="I66:I129" si="4">E66/H66</f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14">
        <f t="shared" ref="G67:G130" si="5">ROUND((E67/D67)*100, 0)</f>
        <v>236</v>
      </c>
      <c r="H67">
        <v>236</v>
      </c>
      <c r="I67">
        <f t="shared" si="4"/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14">
        <f t="shared" si="5"/>
        <v>45</v>
      </c>
      <c r="H68">
        <v>12</v>
      </c>
      <c r="I68">
        <f t="shared" si="4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14">
        <f t="shared" si="5"/>
        <v>162</v>
      </c>
      <c r="H69">
        <v>4065</v>
      </c>
      <c r="I69">
        <f t="shared" si="4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14">
        <f t="shared" si="5"/>
        <v>255</v>
      </c>
      <c r="H70">
        <v>246</v>
      </c>
      <c r="I70">
        <f t="shared" si="4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14">
        <f t="shared" si="5"/>
        <v>24</v>
      </c>
      <c r="H71">
        <v>17</v>
      </c>
      <c r="I71">
        <f t="shared" si="4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14">
        <f t="shared" si="5"/>
        <v>124</v>
      </c>
      <c r="H72">
        <v>2475</v>
      </c>
      <c r="I72">
        <f t="shared" si="4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14">
        <f t="shared" si="5"/>
        <v>108</v>
      </c>
      <c r="H73">
        <v>76</v>
      </c>
      <c r="I73">
        <f t="shared" si="4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14">
        <f t="shared" si="5"/>
        <v>670</v>
      </c>
      <c r="H74">
        <v>54</v>
      </c>
      <c r="I74">
        <f t="shared" si="4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14">
        <f t="shared" si="5"/>
        <v>661</v>
      </c>
      <c r="H75">
        <v>88</v>
      </c>
      <c r="I75">
        <f t="shared" si="4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14">
        <f t="shared" si="5"/>
        <v>122</v>
      </c>
      <c r="H76">
        <v>85</v>
      </c>
      <c r="I76">
        <f t="shared" si="4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14">
        <f t="shared" si="5"/>
        <v>151</v>
      </c>
      <c r="H77">
        <v>170</v>
      </c>
      <c r="I77">
        <f t="shared" si="4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14">
        <f t="shared" si="5"/>
        <v>78</v>
      </c>
      <c r="H78">
        <v>1684</v>
      </c>
      <c r="I78">
        <f t="shared" si="4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14">
        <f t="shared" si="5"/>
        <v>47</v>
      </c>
      <c r="H79">
        <v>56</v>
      </c>
      <c r="I79">
        <f t="shared" si="4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14">
        <f t="shared" si="5"/>
        <v>301</v>
      </c>
      <c r="H80">
        <v>330</v>
      </c>
      <c r="I80">
        <f t="shared" si="4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14">
        <f t="shared" si="5"/>
        <v>70</v>
      </c>
      <c r="H81">
        <v>838</v>
      </c>
      <c r="I81">
        <f t="shared" si="4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14">
        <f t="shared" si="5"/>
        <v>637</v>
      </c>
      <c r="H82">
        <v>127</v>
      </c>
      <c r="I82">
        <f t="shared" si="4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14">
        <f t="shared" si="5"/>
        <v>225</v>
      </c>
      <c r="H83">
        <v>411</v>
      </c>
      <c r="I83">
        <f t="shared" si="4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14">
        <f t="shared" si="5"/>
        <v>1497</v>
      </c>
      <c r="H84">
        <v>180</v>
      </c>
      <c r="I84">
        <f t="shared" si="4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14">
        <f t="shared" si="5"/>
        <v>38</v>
      </c>
      <c r="H85">
        <v>1000</v>
      </c>
      <c r="I85">
        <f t="shared" si="4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14">
        <f t="shared" si="5"/>
        <v>132</v>
      </c>
      <c r="H86">
        <v>374</v>
      </c>
      <c r="I86">
        <f t="shared" si="4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14">
        <f t="shared" si="5"/>
        <v>131</v>
      </c>
      <c r="H87">
        <v>71</v>
      </c>
      <c r="I87">
        <f t="shared" si="4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14">
        <f t="shared" si="5"/>
        <v>168</v>
      </c>
      <c r="H88">
        <v>203</v>
      </c>
      <c r="I88">
        <f t="shared" si="4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14">
        <f t="shared" si="5"/>
        <v>62</v>
      </c>
      <c r="H89">
        <v>1482</v>
      </c>
      <c r="I89">
        <f t="shared" si="4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14">
        <f t="shared" si="5"/>
        <v>261</v>
      </c>
      <c r="H90">
        <v>113</v>
      </c>
      <c r="I90">
        <f t="shared" si="4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14">
        <f t="shared" si="5"/>
        <v>253</v>
      </c>
      <c r="H91">
        <v>96</v>
      </c>
      <c r="I91">
        <f t="shared" si="4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14">
        <f t="shared" si="5"/>
        <v>79</v>
      </c>
      <c r="H92">
        <v>106</v>
      </c>
      <c r="I92">
        <f t="shared" si="4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14">
        <f t="shared" si="5"/>
        <v>48</v>
      </c>
      <c r="H93">
        <v>679</v>
      </c>
      <c r="I93">
        <f t="shared" si="4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14">
        <f t="shared" si="5"/>
        <v>259</v>
      </c>
      <c r="H94">
        <v>498</v>
      </c>
      <c r="I94">
        <f t="shared" si="4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14">
        <f t="shared" si="5"/>
        <v>61</v>
      </c>
      <c r="H95">
        <v>610</v>
      </c>
      <c r="I95">
        <f t="shared" si="4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14">
        <f t="shared" si="5"/>
        <v>304</v>
      </c>
      <c r="H96">
        <v>180</v>
      </c>
      <c r="I96">
        <f t="shared" si="4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14">
        <f t="shared" si="5"/>
        <v>113</v>
      </c>
      <c r="H97">
        <v>27</v>
      </c>
      <c r="I97">
        <f t="shared" si="4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14">
        <f t="shared" si="5"/>
        <v>217</v>
      </c>
      <c r="H98">
        <v>2331</v>
      </c>
      <c r="I98">
        <f t="shared" si="4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14">
        <f t="shared" si="5"/>
        <v>927</v>
      </c>
      <c r="H99">
        <v>113</v>
      </c>
      <c r="I99">
        <f t="shared" si="4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14">
        <f t="shared" si="5"/>
        <v>34</v>
      </c>
      <c r="H100">
        <v>1220</v>
      </c>
      <c r="I100">
        <f t="shared" si="4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14">
        <f t="shared" si="5"/>
        <v>197</v>
      </c>
      <c r="H101">
        <v>164</v>
      </c>
      <c r="I101">
        <f t="shared" si="4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14">
        <f t="shared" si="5"/>
        <v>1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14">
        <f t="shared" si="5"/>
        <v>1021</v>
      </c>
      <c r="H103">
        <v>164</v>
      </c>
      <c r="I103">
        <f t="shared" si="4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14">
        <f t="shared" si="5"/>
        <v>282</v>
      </c>
      <c r="H104">
        <v>336</v>
      </c>
      <c r="I104">
        <f t="shared" si="4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14">
        <f t="shared" si="5"/>
        <v>25</v>
      </c>
      <c r="H105">
        <v>37</v>
      </c>
      <c r="I105">
        <f t="shared" si="4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14">
        <f t="shared" si="5"/>
        <v>143</v>
      </c>
      <c r="H106">
        <v>1917</v>
      </c>
      <c r="I106">
        <f t="shared" si="4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14">
        <f t="shared" si="5"/>
        <v>145</v>
      </c>
      <c r="H107">
        <v>95</v>
      </c>
      <c r="I107">
        <f t="shared" si="4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14">
        <f t="shared" si="5"/>
        <v>359</v>
      </c>
      <c r="H108">
        <v>147</v>
      </c>
      <c r="I108">
        <f t="shared" si="4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14">
        <f t="shared" si="5"/>
        <v>186</v>
      </c>
      <c r="H109">
        <v>86</v>
      </c>
      <c r="I109">
        <f t="shared" si="4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14">
        <f t="shared" si="5"/>
        <v>595</v>
      </c>
      <c r="H110">
        <v>83</v>
      </c>
      <c r="I110">
        <f t="shared" si="4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14">
        <f t="shared" si="5"/>
        <v>59</v>
      </c>
      <c r="H111">
        <v>60</v>
      </c>
      <c r="I111">
        <f t="shared" si="4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14">
        <f t="shared" si="5"/>
        <v>15</v>
      </c>
      <c r="H112">
        <v>296</v>
      </c>
      <c r="I112">
        <f t="shared" si="4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14">
        <f t="shared" si="5"/>
        <v>120</v>
      </c>
      <c r="H113">
        <v>676</v>
      </c>
      <c r="I113">
        <f t="shared" si="4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14">
        <f t="shared" si="5"/>
        <v>269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14">
        <f t="shared" si="5"/>
        <v>377</v>
      </c>
      <c r="H115">
        <v>131</v>
      </c>
      <c r="I115">
        <f t="shared" si="4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14">
        <f t="shared" si="5"/>
        <v>727</v>
      </c>
      <c r="H116">
        <v>126</v>
      </c>
      <c r="I116">
        <f t="shared" si="4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14">
        <f t="shared" si="5"/>
        <v>87</v>
      </c>
      <c r="H117">
        <v>3304</v>
      </c>
      <c r="I117">
        <f t="shared" si="4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14">
        <f t="shared" si="5"/>
        <v>88</v>
      </c>
      <c r="H118">
        <v>73</v>
      </c>
      <c r="I118">
        <f t="shared" si="4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14">
        <f t="shared" si="5"/>
        <v>174</v>
      </c>
      <c r="H119">
        <v>275</v>
      </c>
      <c r="I119">
        <f t="shared" si="4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14">
        <f t="shared" si="5"/>
        <v>118</v>
      </c>
      <c r="H120">
        <v>67</v>
      </c>
      <c r="I120">
        <f t="shared" si="4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14">
        <f t="shared" si="5"/>
        <v>215</v>
      </c>
      <c r="H121">
        <v>154</v>
      </c>
      <c r="I121">
        <f t="shared" si="4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14">
        <f t="shared" si="5"/>
        <v>149</v>
      </c>
      <c r="H122">
        <v>1782</v>
      </c>
      <c r="I122">
        <f t="shared" si="4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14">
        <f t="shared" si="5"/>
        <v>219</v>
      </c>
      <c r="H123">
        <v>903</v>
      </c>
      <c r="I123">
        <f t="shared" si="4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14">
        <f t="shared" si="5"/>
        <v>64</v>
      </c>
      <c r="H124">
        <v>3387</v>
      </c>
      <c r="I124">
        <f t="shared" si="4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14">
        <f t="shared" si="5"/>
        <v>19</v>
      </c>
      <c r="H125">
        <v>662</v>
      </c>
      <c r="I125">
        <f t="shared" si="4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14">
        <f t="shared" si="5"/>
        <v>368</v>
      </c>
      <c r="H126">
        <v>94</v>
      </c>
      <c r="I126">
        <f t="shared" si="4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14">
        <f t="shared" si="5"/>
        <v>160</v>
      </c>
      <c r="H127">
        <v>180</v>
      </c>
      <c r="I127">
        <f t="shared" si="4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14">
        <f t="shared" si="5"/>
        <v>39</v>
      </c>
      <c r="H128">
        <v>774</v>
      </c>
      <c r="I128">
        <f t="shared" si="4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14">
        <f t="shared" si="5"/>
        <v>51</v>
      </c>
      <c r="H129">
        <v>672</v>
      </c>
      <c r="I129">
        <f t="shared" si="4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14">
        <f t="shared" si="5"/>
        <v>60</v>
      </c>
      <c r="H130">
        <v>532</v>
      </c>
      <c r="I130">
        <f t="shared" ref="I130:I193" si="8">E130/H130</f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14">
        <f t="shared" ref="G131:G194" si="9">ROUND((E131/D131)*100, 0)</f>
        <v>3</v>
      </c>
      <c r="H131">
        <v>55</v>
      </c>
      <c r="I131">
        <f t="shared" si="8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14">
        <f t="shared" si="9"/>
        <v>155</v>
      </c>
      <c r="H132">
        <v>533</v>
      </c>
      <c r="I132">
        <f t="shared" si="8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14">
        <f t="shared" si="9"/>
        <v>101</v>
      </c>
      <c r="H133">
        <v>2443</v>
      </c>
      <c r="I133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14">
        <f t="shared" si="9"/>
        <v>116</v>
      </c>
      <c r="H134">
        <v>89</v>
      </c>
      <c r="I134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14">
        <f t="shared" si="9"/>
        <v>311</v>
      </c>
      <c r="H135">
        <v>159</v>
      </c>
      <c r="I13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14">
        <f t="shared" si="9"/>
        <v>90</v>
      </c>
      <c r="H136">
        <v>940</v>
      </c>
      <c r="I136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14">
        <f t="shared" si="9"/>
        <v>71</v>
      </c>
      <c r="H137">
        <v>117</v>
      </c>
      <c r="I137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14">
        <f t="shared" si="9"/>
        <v>3</v>
      </c>
      <c r="H138">
        <v>58</v>
      </c>
      <c r="I138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14">
        <f t="shared" si="9"/>
        <v>262</v>
      </c>
      <c r="H139">
        <v>50</v>
      </c>
      <c r="I139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14">
        <f t="shared" si="9"/>
        <v>96</v>
      </c>
      <c r="H140">
        <v>115</v>
      </c>
      <c r="I140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14">
        <f t="shared" si="9"/>
        <v>21</v>
      </c>
      <c r="H141">
        <v>326</v>
      </c>
      <c r="I141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14">
        <f t="shared" si="9"/>
        <v>223</v>
      </c>
      <c r="H142">
        <v>186</v>
      </c>
      <c r="I142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14">
        <f t="shared" si="9"/>
        <v>102</v>
      </c>
      <c r="H143">
        <v>1071</v>
      </c>
      <c r="I143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14">
        <f t="shared" si="9"/>
        <v>230</v>
      </c>
      <c r="H144">
        <v>117</v>
      </c>
      <c r="I144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14">
        <f t="shared" si="9"/>
        <v>136</v>
      </c>
      <c r="H145">
        <v>70</v>
      </c>
      <c r="I14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14">
        <f t="shared" si="9"/>
        <v>129</v>
      </c>
      <c r="H146">
        <v>135</v>
      </c>
      <c r="I146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14">
        <f t="shared" si="9"/>
        <v>237</v>
      </c>
      <c r="H147">
        <v>768</v>
      </c>
      <c r="I147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14">
        <f t="shared" si="9"/>
        <v>17</v>
      </c>
      <c r="H148">
        <v>51</v>
      </c>
      <c r="I148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14">
        <f t="shared" si="9"/>
        <v>112</v>
      </c>
      <c r="H149">
        <v>199</v>
      </c>
      <c r="I149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14">
        <f t="shared" si="9"/>
        <v>121</v>
      </c>
      <c r="H150">
        <v>107</v>
      </c>
      <c r="I150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14">
        <f t="shared" si="9"/>
        <v>220</v>
      </c>
      <c r="H151">
        <v>195</v>
      </c>
      <c r="I151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14">
        <f t="shared" si="9"/>
        <v>1</v>
      </c>
      <c r="H152">
        <v>1</v>
      </c>
      <c r="I152">
        <f t="shared" si="8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14">
        <f t="shared" si="9"/>
        <v>64</v>
      </c>
      <c r="H153">
        <v>1467</v>
      </c>
      <c r="I153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14">
        <f t="shared" si="9"/>
        <v>423</v>
      </c>
      <c r="H154">
        <v>3376</v>
      </c>
      <c r="I154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14">
        <f t="shared" si="9"/>
        <v>93</v>
      </c>
      <c r="H155">
        <v>5681</v>
      </c>
      <c r="I15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14">
        <f t="shared" si="9"/>
        <v>59</v>
      </c>
      <c r="H156">
        <v>1059</v>
      </c>
      <c r="I156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14">
        <f t="shared" si="9"/>
        <v>65</v>
      </c>
      <c r="H157">
        <v>1194</v>
      </c>
      <c r="I157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14">
        <f t="shared" si="9"/>
        <v>74</v>
      </c>
      <c r="H158">
        <v>379</v>
      </c>
      <c r="I158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14">
        <f t="shared" si="9"/>
        <v>53</v>
      </c>
      <c r="H159">
        <v>30</v>
      </c>
      <c r="I159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14">
        <f t="shared" si="9"/>
        <v>221</v>
      </c>
      <c r="H160">
        <v>41</v>
      </c>
      <c r="I160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14">
        <f t="shared" si="9"/>
        <v>100</v>
      </c>
      <c r="H161">
        <v>1821</v>
      </c>
      <c r="I161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14">
        <f t="shared" si="9"/>
        <v>162</v>
      </c>
      <c r="H162">
        <v>164</v>
      </c>
      <c r="I162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14">
        <f t="shared" si="9"/>
        <v>78</v>
      </c>
      <c r="H163">
        <v>75</v>
      </c>
      <c r="I163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14">
        <f t="shared" si="9"/>
        <v>150</v>
      </c>
      <c r="H164">
        <v>157</v>
      </c>
      <c r="I164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14">
        <f t="shared" si="9"/>
        <v>253</v>
      </c>
      <c r="H165">
        <v>246</v>
      </c>
      <c r="I16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14">
        <f t="shared" si="9"/>
        <v>100</v>
      </c>
      <c r="H166">
        <v>1396</v>
      </c>
      <c r="I166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14">
        <f t="shared" si="9"/>
        <v>122</v>
      </c>
      <c r="H167">
        <v>2506</v>
      </c>
      <c r="I167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14">
        <f t="shared" si="9"/>
        <v>137</v>
      </c>
      <c r="H168">
        <v>244</v>
      </c>
      <c r="I168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14">
        <f t="shared" si="9"/>
        <v>416</v>
      </c>
      <c r="H169">
        <v>146</v>
      </c>
      <c r="I169">
        <f t="shared" si="8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14">
        <f t="shared" si="9"/>
        <v>31</v>
      </c>
      <c r="H170">
        <v>955</v>
      </c>
      <c r="I170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14">
        <f t="shared" si="9"/>
        <v>424</v>
      </c>
      <c r="H171">
        <v>1267</v>
      </c>
      <c r="I171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14">
        <f t="shared" si="9"/>
        <v>3</v>
      </c>
      <c r="H172">
        <v>67</v>
      </c>
      <c r="I172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14">
        <f t="shared" si="9"/>
        <v>11</v>
      </c>
      <c r="H173">
        <v>5</v>
      </c>
      <c r="I173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14">
        <f t="shared" si="9"/>
        <v>83</v>
      </c>
      <c r="H174">
        <v>26</v>
      </c>
      <c r="I174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14">
        <f t="shared" si="9"/>
        <v>163</v>
      </c>
      <c r="H175">
        <v>1561</v>
      </c>
      <c r="I17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14">
        <f t="shared" si="9"/>
        <v>895</v>
      </c>
      <c r="H176">
        <v>48</v>
      </c>
      <c r="I176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14">
        <f t="shared" si="9"/>
        <v>26</v>
      </c>
      <c r="H177">
        <v>1130</v>
      </c>
      <c r="I177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14">
        <f t="shared" si="9"/>
        <v>75</v>
      </c>
      <c r="H178">
        <v>782</v>
      </c>
      <c r="I178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14">
        <f t="shared" si="9"/>
        <v>416</v>
      </c>
      <c r="H179">
        <v>2739</v>
      </c>
      <c r="I179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14">
        <f t="shared" si="9"/>
        <v>96</v>
      </c>
      <c r="H180">
        <v>210</v>
      </c>
      <c r="I180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14">
        <f t="shared" si="9"/>
        <v>358</v>
      </c>
      <c r="H181">
        <v>3537</v>
      </c>
      <c r="I181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14">
        <f t="shared" si="9"/>
        <v>308</v>
      </c>
      <c r="H182">
        <v>2107</v>
      </c>
      <c r="I182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14">
        <f t="shared" si="9"/>
        <v>62</v>
      </c>
      <c r="H183">
        <v>136</v>
      </c>
      <c r="I183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14">
        <f t="shared" si="9"/>
        <v>722</v>
      </c>
      <c r="H184">
        <v>3318</v>
      </c>
      <c r="I184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14">
        <f t="shared" si="9"/>
        <v>69</v>
      </c>
      <c r="H185">
        <v>86</v>
      </c>
      <c r="I18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14">
        <f t="shared" si="9"/>
        <v>293</v>
      </c>
      <c r="H186">
        <v>340</v>
      </c>
      <c r="I186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14">
        <f t="shared" si="9"/>
        <v>72</v>
      </c>
      <c r="H187">
        <v>19</v>
      </c>
      <c r="I187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14">
        <f t="shared" si="9"/>
        <v>32</v>
      </c>
      <c r="H188">
        <v>886</v>
      </c>
      <c r="I188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14">
        <f t="shared" si="9"/>
        <v>230</v>
      </c>
      <c r="H189">
        <v>1442</v>
      </c>
      <c r="I189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14">
        <f t="shared" si="9"/>
        <v>32</v>
      </c>
      <c r="H190">
        <v>35</v>
      </c>
      <c r="I190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14">
        <f t="shared" si="9"/>
        <v>24</v>
      </c>
      <c r="H191">
        <v>441</v>
      </c>
      <c r="I191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14">
        <f t="shared" si="9"/>
        <v>69</v>
      </c>
      <c r="H192">
        <v>24</v>
      </c>
      <c r="I192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14">
        <f t="shared" si="9"/>
        <v>38</v>
      </c>
      <c r="H193">
        <v>86</v>
      </c>
      <c r="I193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14">
        <f t="shared" si="9"/>
        <v>20</v>
      </c>
      <c r="H194">
        <v>243</v>
      </c>
      <c r="I194">
        <f t="shared" ref="I194:I257" si="12">E194/H194</f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14">
        <f t="shared" ref="G195:G258" si="13">ROUND((E195/D195)*100, 0)</f>
        <v>46</v>
      </c>
      <c r="H195">
        <v>65</v>
      </c>
      <c r="I195">
        <f t="shared" si="12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14">
        <f t="shared" si="13"/>
        <v>123</v>
      </c>
      <c r="H196">
        <v>126</v>
      </c>
      <c r="I196">
        <f t="shared" si="12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14">
        <f t="shared" si="13"/>
        <v>362</v>
      </c>
      <c r="H197">
        <v>524</v>
      </c>
      <c r="I197">
        <f t="shared" si="12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14">
        <f t="shared" si="13"/>
        <v>63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14">
        <f t="shared" si="13"/>
        <v>298</v>
      </c>
      <c r="H199">
        <v>1989</v>
      </c>
      <c r="I199">
        <f t="shared" si="12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14">
        <f t="shared" si="13"/>
        <v>10</v>
      </c>
      <c r="H200">
        <v>168</v>
      </c>
      <c r="I200">
        <f t="shared" si="12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14">
        <f t="shared" si="13"/>
        <v>54</v>
      </c>
      <c r="H201">
        <v>13</v>
      </c>
      <c r="I201">
        <f t="shared" si="12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14">
        <f t="shared" si="13"/>
        <v>2</v>
      </c>
      <c r="H202">
        <v>1</v>
      </c>
      <c r="I202">
        <f t="shared" si="12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14">
        <f t="shared" si="13"/>
        <v>681</v>
      </c>
      <c r="H203">
        <v>157</v>
      </c>
      <c r="I203">
        <f t="shared" si="12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14">
        <f t="shared" si="13"/>
        <v>79</v>
      </c>
      <c r="H204">
        <v>82</v>
      </c>
      <c r="I204">
        <f t="shared" si="12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14">
        <f t="shared" si="13"/>
        <v>134</v>
      </c>
      <c r="H205">
        <v>4498</v>
      </c>
      <c r="I205">
        <f t="shared" si="12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14">
        <f t="shared" si="13"/>
        <v>3</v>
      </c>
      <c r="H206">
        <v>40</v>
      </c>
      <c r="I206">
        <f t="shared" si="12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14">
        <f t="shared" si="13"/>
        <v>432</v>
      </c>
      <c r="H207">
        <v>80</v>
      </c>
      <c r="I207">
        <f t="shared" si="12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14">
        <f t="shared" si="13"/>
        <v>39</v>
      </c>
      <c r="H208">
        <v>57</v>
      </c>
      <c r="I208">
        <f t="shared" si="12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14">
        <f t="shared" si="13"/>
        <v>426</v>
      </c>
      <c r="H209">
        <v>43</v>
      </c>
      <c r="I209">
        <f t="shared" si="12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14">
        <f t="shared" si="13"/>
        <v>101</v>
      </c>
      <c r="H210">
        <v>2053</v>
      </c>
      <c r="I210">
        <f t="shared" si="12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14">
        <f t="shared" si="13"/>
        <v>21</v>
      </c>
      <c r="H211">
        <v>808</v>
      </c>
      <c r="I211">
        <f t="shared" si="12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14">
        <f t="shared" si="13"/>
        <v>67</v>
      </c>
      <c r="H212">
        <v>226</v>
      </c>
      <c r="I212">
        <f t="shared" si="12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14">
        <f t="shared" si="13"/>
        <v>95</v>
      </c>
      <c r="H213">
        <v>1625</v>
      </c>
      <c r="I213">
        <f t="shared" si="12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14">
        <f t="shared" si="13"/>
        <v>152</v>
      </c>
      <c r="H214">
        <v>168</v>
      </c>
      <c r="I214">
        <f t="shared" si="12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14">
        <f t="shared" si="13"/>
        <v>195</v>
      </c>
      <c r="H215">
        <v>4289</v>
      </c>
      <c r="I215">
        <f t="shared" si="12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14">
        <f t="shared" si="13"/>
        <v>1023</v>
      </c>
      <c r="H216">
        <v>165</v>
      </c>
      <c r="I216">
        <f t="shared" si="12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14">
        <f t="shared" si="13"/>
        <v>4</v>
      </c>
      <c r="H217">
        <v>143</v>
      </c>
      <c r="I217">
        <f t="shared" si="12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14">
        <f t="shared" si="13"/>
        <v>155</v>
      </c>
      <c r="H218">
        <v>1815</v>
      </c>
      <c r="I218">
        <f t="shared" si="12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14">
        <f t="shared" si="13"/>
        <v>45</v>
      </c>
      <c r="H219">
        <v>934</v>
      </c>
      <c r="I219">
        <f t="shared" si="12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14">
        <f t="shared" si="13"/>
        <v>216</v>
      </c>
      <c r="H220">
        <v>397</v>
      </c>
      <c r="I220">
        <f t="shared" si="12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14">
        <f t="shared" si="13"/>
        <v>332</v>
      </c>
      <c r="H221">
        <v>1539</v>
      </c>
      <c r="I221">
        <f t="shared" si="12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14">
        <f t="shared" si="13"/>
        <v>8</v>
      </c>
      <c r="H222">
        <v>17</v>
      </c>
      <c r="I222">
        <f t="shared" si="12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14">
        <f t="shared" si="13"/>
        <v>99</v>
      </c>
      <c r="H223">
        <v>2179</v>
      </c>
      <c r="I223">
        <f t="shared" si="12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14">
        <f t="shared" si="13"/>
        <v>138</v>
      </c>
      <c r="H224">
        <v>138</v>
      </c>
      <c r="I224">
        <f t="shared" si="12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14">
        <f t="shared" si="13"/>
        <v>94</v>
      </c>
      <c r="H225">
        <v>931</v>
      </c>
      <c r="I225">
        <f t="shared" si="12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14">
        <f t="shared" si="13"/>
        <v>404</v>
      </c>
      <c r="H226">
        <v>3594</v>
      </c>
      <c r="I226">
        <f t="shared" si="12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14">
        <f t="shared" si="13"/>
        <v>260</v>
      </c>
      <c r="H227">
        <v>5880</v>
      </c>
      <c r="I227">
        <f t="shared" si="12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14">
        <f t="shared" si="13"/>
        <v>367</v>
      </c>
      <c r="H228">
        <v>112</v>
      </c>
      <c r="I228">
        <f t="shared" si="12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14">
        <f t="shared" si="13"/>
        <v>169</v>
      </c>
      <c r="H229">
        <v>943</v>
      </c>
      <c r="I229">
        <f t="shared" si="12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14">
        <f t="shared" si="13"/>
        <v>120</v>
      </c>
      <c r="H230">
        <v>2468</v>
      </c>
      <c r="I230">
        <f t="shared" si="12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14">
        <f t="shared" si="13"/>
        <v>194</v>
      </c>
      <c r="H231">
        <v>2551</v>
      </c>
      <c r="I231">
        <f t="shared" si="12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14">
        <f t="shared" si="13"/>
        <v>420</v>
      </c>
      <c r="H232">
        <v>101</v>
      </c>
      <c r="I232">
        <f t="shared" si="12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14">
        <f t="shared" si="13"/>
        <v>77</v>
      </c>
      <c r="H233">
        <v>67</v>
      </c>
      <c r="I233">
        <f t="shared" si="12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14">
        <f t="shared" si="13"/>
        <v>171</v>
      </c>
      <c r="H234">
        <v>92</v>
      </c>
      <c r="I234">
        <f t="shared" si="12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14">
        <f t="shared" si="13"/>
        <v>158</v>
      </c>
      <c r="H235">
        <v>62</v>
      </c>
      <c r="I235">
        <f t="shared" si="12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14">
        <f t="shared" si="13"/>
        <v>109</v>
      </c>
      <c r="H236">
        <v>149</v>
      </c>
      <c r="I236">
        <f t="shared" si="12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14">
        <f t="shared" si="13"/>
        <v>42</v>
      </c>
      <c r="H237">
        <v>92</v>
      </c>
      <c r="I237">
        <f t="shared" si="12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14">
        <f t="shared" si="13"/>
        <v>11</v>
      </c>
      <c r="H238">
        <v>57</v>
      </c>
      <c r="I238">
        <f t="shared" si="12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14">
        <f t="shared" si="13"/>
        <v>159</v>
      </c>
      <c r="H239">
        <v>329</v>
      </c>
      <c r="I239">
        <f t="shared" si="12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14">
        <f t="shared" si="13"/>
        <v>422</v>
      </c>
      <c r="H240">
        <v>97</v>
      </c>
      <c r="I240">
        <f t="shared" si="12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14">
        <f t="shared" si="13"/>
        <v>98</v>
      </c>
      <c r="H241">
        <v>41</v>
      </c>
      <c r="I241">
        <f t="shared" si="12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14">
        <f t="shared" si="13"/>
        <v>419</v>
      </c>
      <c r="H242">
        <v>1784</v>
      </c>
      <c r="I242">
        <f t="shared" si="12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14">
        <f t="shared" si="13"/>
        <v>102</v>
      </c>
      <c r="H243">
        <v>1684</v>
      </c>
      <c r="I243">
        <f t="shared" si="12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14">
        <f t="shared" si="13"/>
        <v>128</v>
      </c>
      <c r="H244">
        <v>250</v>
      </c>
      <c r="I244">
        <f t="shared" si="12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14">
        <f t="shared" si="13"/>
        <v>445</v>
      </c>
      <c r="H245">
        <v>238</v>
      </c>
      <c r="I245">
        <f t="shared" si="12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14">
        <f t="shared" si="13"/>
        <v>570</v>
      </c>
      <c r="H246">
        <v>53</v>
      </c>
      <c r="I246">
        <f t="shared" si="12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14">
        <f t="shared" si="13"/>
        <v>509</v>
      </c>
      <c r="H247">
        <v>214</v>
      </c>
      <c r="I247">
        <f t="shared" si="12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14">
        <f t="shared" si="13"/>
        <v>326</v>
      </c>
      <c r="H248">
        <v>222</v>
      </c>
      <c r="I248">
        <f t="shared" si="12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14">
        <f t="shared" si="13"/>
        <v>933</v>
      </c>
      <c r="H249">
        <v>1884</v>
      </c>
      <c r="I249">
        <f t="shared" si="12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14">
        <f t="shared" si="13"/>
        <v>211</v>
      </c>
      <c r="H250">
        <v>218</v>
      </c>
      <c r="I250">
        <f t="shared" si="12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14">
        <f t="shared" si="13"/>
        <v>273</v>
      </c>
      <c r="H251">
        <v>6465</v>
      </c>
      <c r="I251">
        <f t="shared" si="12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14">
        <f t="shared" si="13"/>
        <v>3</v>
      </c>
      <c r="H252">
        <v>1</v>
      </c>
      <c r="I252">
        <f t="shared" si="12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14">
        <f t="shared" si="13"/>
        <v>54</v>
      </c>
      <c r="H253">
        <v>101</v>
      </c>
      <c r="I253">
        <f t="shared" si="12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14">
        <f t="shared" si="13"/>
        <v>626</v>
      </c>
      <c r="H254">
        <v>59</v>
      </c>
      <c r="I254">
        <f t="shared" si="12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14">
        <f t="shared" si="13"/>
        <v>89</v>
      </c>
      <c r="H255">
        <v>1335</v>
      </c>
      <c r="I255">
        <f t="shared" si="12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14">
        <f t="shared" si="13"/>
        <v>185</v>
      </c>
      <c r="H256">
        <v>88</v>
      </c>
      <c r="I256">
        <f t="shared" si="12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14">
        <f t="shared" si="13"/>
        <v>120</v>
      </c>
      <c r="H257">
        <v>1697</v>
      </c>
      <c r="I257">
        <f t="shared" si="12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14">
        <f t="shared" si="13"/>
        <v>23</v>
      </c>
      <c r="H258">
        <v>15</v>
      </c>
      <c r="I258">
        <f t="shared" ref="I258:I321" si="16">E258/H258</f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14">
        <f t="shared" ref="G259:G322" si="17">ROUND((E259/D259)*100, 0)</f>
        <v>146</v>
      </c>
      <c r="H259">
        <v>92</v>
      </c>
      <c r="I259">
        <f t="shared" si="16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14">
        <f t="shared" si="17"/>
        <v>268</v>
      </c>
      <c r="H260">
        <v>186</v>
      </c>
      <c r="I260">
        <f t="shared" si="16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14">
        <f t="shared" si="17"/>
        <v>598</v>
      </c>
      <c r="H261">
        <v>138</v>
      </c>
      <c r="I261">
        <f t="shared" si="16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14">
        <f t="shared" si="17"/>
        <v>158</v>
      </c>
      <c r="H262">
        <v>261</v>
      </c>
      <c r="I262">
        <f t="shared" si="16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14">
        <f t="shared" si="17"/>
        <v>31</v>
      </c>
      <c r="H263">
        <v>454</v>
      </c>
      <c r="I263">
        <f t="shared" si="16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14">
        <f t="shared" si="17"/>
        <v>313</v>
      </c>
      <c r="H264">
        <v>107</v>
      </c>
      <c r="I264">
        <f t="shared" si="16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14">
        <f t="shared" si="17"/>
        <v>371</v>
      </c>
      <c r="H265">
        <v>199</v>
      </c>
      <c r="I265">
        <f t="shared" si="16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14">
        <f t="shared" si="17"/>
        <v>363</v>
      </c>
      <c r="H266">
        <v>5512</v>
      </c>
      <c r="I266">
        <f t="shared" si="16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14">
        <f t="shared" si="17"/>
        <v>123</v>
      </c>
      <c r="H267">
        <v>86</v>
      </c>
      <c r="I267">
        <f t="shared" si="16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14">
        <f t="shared" si="17"/>
        <v>77</v>
      </c>
      <c r="H268">
        <v>3182</v>
      </c>
      <c r="I268">
        <f t="shared" si="16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14">
        <f t="shared" si="17"/>
        <v>234</v>
      </c>
      <c r="H269">
        <v>2768</v>
      </c>
      <c r="I269">
        <f t="shared" si="16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14">
        <f t="shared" si="17"/>
        <v>181</v>
      </c>
      <c r="H270">
        <v>48</v>
      </c>
      <c r="I270">
        <f t="shared" si="16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14">
        <f t="shared" si="17"/>
        <v>253</v>
      </c>
      <c r="H271">
        <v>87</v>
      </c>
      <c r="I271">
        <f t="shared" si="16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14">
        <f t="shared" si="17"/>
        <v>27</v>
      </c>
      <c r="H272">
        <v>1890</v>
      </c>
      <c r="I272">
        <f t="shared" si="16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14">
        <f t="shared" si="17"/>
        <v>1</v>
      </c>
      <c r="H273">
        <v>61</v>
      </c>
      <c r="I273">
        <f t="shared" si="16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14">
        <f t="shared" si="17"/>
        <v>304</v>
      </c>
      <c r="H274">
        <v>1894</v>
      </c>
      <c r="I274">
        <f t="shared" si="16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14">
        <f t="shared" si="17"/>
        <v>137</v>
      </c>
      <c r="H275">
        <v>282</v>
      </c>
      <c r="I275">
        <f t="shared" si="16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14">
        <f t="shared" si="17"/>
        <v>32</v>
      </c>
      <c r="H276">
        <v>15</v>
      </c>
      <c r="I276">
        <f t="shared" si="16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14">
        <f t="shared" si="17"/>
        <v>242</v>
      </c>
      <c r="H277">
        <v>116</v>
      </c>
      <c r="I277">
        <f t="shared" si="16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14">
        <f t="shared" si="17"/>
        <v>97</v>
      </c>
      <c r="H278">
        <v>133</v>
      </c>
      <c r="I278">
        <f t="shared" si="16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14">
        <f t="shared" si="17"/>
        <v>1066</v>
      </c>
      <c r="H279">
        <v>83</v>
      </c>
      <c r="I279">
        <f t="shared" si="16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14">
        <f t="shared" si="17"/>
        <v>326</v>
      </c>
      <c r="H280">
        <v>91</v>
      </c>
      <c r="I280">
        <f t="shared" si="16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14">
        <f t="shared" si="17"/>
        <v>171</v>
      </c>
      <c r="H281">
        <v>546</v>
      </c>
      <c r="I281">
        <f t="shared" si="16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14">
        <f t="shared" si="17"/>
        <v>581</v>
      </c>
      <c r="H282">
        <v>393</v>
      </c>
      <c r="I282">
        <f t="shared" si="16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14">
        <f t="shared" si="17"/>
        <v>92</v>
      </c>
      <c r="H283">
        <v>2062</v>
      </c>
      <c r="I283">
        <f t="shared" si="16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14">
        <f t="shared" si="17"/>
        <v>108</v>
      </c>
      <c r="H284">
        <v>133</v>
      </c>
      <c r="I284">
        <f t="shared" si="16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14">
        <f t="shared" si="17"/>
        <v>19</v>
      </c>
      <c r="H285">
        <v>29</v>
      </c>
      <c r="I285">
        <f t="shared" si="16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14">
        <f t="shared" si="17"/>
        <v>83</v>
      </c>
      <c r="H286">
        <v>132</v>
      </c>
      <c r="I286">
        <f t="shared" si="16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14">
        <f t="shared" si="17"/>
        <v>706</v>
      </c>
      <c r="H287">
        <v>254</v>
      </c>
      <c r="I287">
        <f t="shared" si="16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14">
        <f t="shared" si="17"/>
        <v>17</v>
      </c>
      <c r="H288">
        <v>184</v>
      </c>
      <c r="I288">
        <f t="shared" si="16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14">
        <f t="shared" si="17"/>
        <v>210</v>
      </c>
      <c r="H289">
        <v>176</v>
      </c>
      <c r="I289">
        <f t="shared" si="16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14">
        <f t="shared" si="17"/>
        <v>98</v>
      </c>
      <c r="H290">
        <v>137</v>
      </c>
      <c r="I290">
        <f t="shared" si="16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14">
        <f t="shared" si="17"/>
        <v>1684</v>
      </c>
      <c r="H291">
        <v>337</v>
      </c>
      <c r="I291">
        <f t="shared" si="16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14">
        <f t="shared" si="17"/>
        <v>54</v>
      </c>
      <c r="H292">
        <v>908</v>
      </c>
      <c r="I292">
        <f t="shared" si="16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14">
        <f t="shared" si="17"/>
        <v>457</v>
      </c>
      <c r="H293">
        <v>107</v>
      </c>
      <c r="I293">
        <f t="shared" si="16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14">
        <f t="shared" si="17"/>
        <v>10</v>
      </c>
      <c r="H294">
        <v>10</v>
      </c>
      <c r="I294">
        <f t="shared" si="16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14">
        <f t="shared" si="17"/>
        <v>16</v>
      </c>
      <c r="H295">
        <v>32</v>
      </c>
      <c r="I295">
        <f t="shared" si="16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14">
        <f t="shared" si="17"/>
        <v>1340</v>
      </c>
      <c r="H296">
        <v>183</v>
      </c>
      <c r="I296">
        <f t="shared" si="16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14">
        <f t="shared" si="17"/>
        <v>36</v>
      </c>
      <c r="H297">
        <v>1910</v>
      </c>
      <c r="I297">
        <f t="shared" si="16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14">
        <f t="shared" si="17"/>
        <v>55</v>
      </c>
      <c r="H298">
        <v>38</v>
      </c>
      <c r="I298">
        <f t="shared" si="16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14">
        <f t="shared" si="17"/>
        <v>94</v>
      </c>
      <c r="H299">
        <v>104</v>
      </c>
      <c r="I299">
        <f t="shared" si="16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14">
        <f t="shared" si="17"/>
        <v>144</v>
      </c>
      <c r="H300">
        <v>72</v>
      </c>
      <c r="I300">
        <f t="shared" si="16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14">
        <f t="shared" si="17"/>
        <v>51</v>
      </c>
      <c r="H301">
        <v>49</v>
      </c>
      <c r="I301">
        <f t="shared" si="16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14">
        <f t="shared" si="17"/>
        <v>5</v>
      </c>
      <c r="H302">
        <v>1</v>
      </c>
      <c r="I302">
        <f t="shared" si="16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14">
        <f t="shared" si="17"/>
        <v>1345</v>
      </c>
      <c r="H303">
        <v>295</v>
      </c>
      <c r="I303">
        <f t="shared" si="16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14">
        <f t="shared" si="17"/>
        <v>32</v>
      </c>
      <c r="H304">
        <v>245</v>
      </c>
      <c r="I304">
        <f t="shared" si="16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14">
        <f t="shared" si="17"/>
        <v>83</v>
      </c>
      <c r="H305">
        <v>32</v>
      </c>
      <c r="I305">
        <f t="shared" si="16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14">
        <f t="shared" si="17"/>
        <v>546</v>
      </c>
      <c r="H306">
        <v>142</v>
      </c>
      <c r="I306">
        <f t="shared" si="16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14">
        <f t="shared" si="17"/>
        <v>286</v>
      </c>
      <c r="H307">
        <v>85</v>
      </c>
      <c r="I307">
        <f t="shared" si="16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14">
        <f t="shared" si="17"/>
        <v>8</v>
      </c>
      <c r="H308">
        <v>7</v>
      </c>
      <c r="I308">
        <f t="shared" si="16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14">
        <f t="shared" si="17"/>
        <v>132</v>
      </c>
      <c r="H309">
        <v>659</v>
      </c>
      <c r="I309">
        <f t="shared" si="16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14">
        <f t="shared" si="17"/>
        <v>74</v>
      </c>
      <c r="H310">
        <v>803</v>
      </c>
      <c r="I310">
        <f t="shared" si="16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14">
        <f t="shared" si="17"/>
        <v>75</v>
      </c>
      <c r="H311">
        <v>75</v>
      </c>
      <c r="I311">
        <f t="shared" si="16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14">
        <f t="shared" si="17"/>
        <v>20</v>
      </c>
      <c r="H312">
        <v>16</v>
      </c>
      <c r="I312">
        <f t="shared" si="16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14">
        <f t="shared" si="17"/>
        <v>203</v>
      </c>
      <c r="H313">
        <v>121</v>
      </c>
      <c r="I313">
        <f t="shared" si="16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14">
        <f t="shared" si="17"/>
        <v>310</v>
      </c>
      <c r="H314">
        <v>3742</v>
      </c>
      <c r="I314">
        <f t="shared" si="16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14">
        <f t="shared" si="17"/>
        <v>395</v>
      </c>
      <c r="H315">
        <v>223</v>
      </c>
      <c r="I315">
        <f t="shared" si="16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14">
        <f t="shared" si="17"/>
        <v>295</v>
      </c>
      <c r="H316">
        <v>133</v>
      </c>
      <c r="I316">
        <f t="shared" si="16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14">
        <f t="shared" si="17"/>
        <v>34</v>
      </c>
      <c r="H317">
        <v>31</v>
      </c>
      <c r="I317">
        <f t="shared" si="16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14">
        <f t="shared" si="17"/>
        <v>67</v>
      </c>
      <c r="H318">
        <v>108</v>
      </c>
      <c r="I318">
        <f t="shared" si="16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14">
        <f t="shared" si="17"/>
        <v>19</v>
      </c>
      <c r="H319">
        <v>30</v>
      </c>
      <c r="I319">
        <f t="shared" si="16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14">
        <f t="shared" si="17"/>
        <v>16</v>
      </c>
      <c r="H320">
        <v>17</v>
      </c>
      <c r="I320">
        <f t="shared" si="16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14">
        <f t="shared" si="17"/>
        <v>39</v>
      </c>
      <c r="H321">
        <v>64</v>
      </c>
      <c r="I321">
        <f t="shared" si="16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14">
        <f t="shared" si="17"/>
        <v>10</v>
      </c>
      <c r="H322">
        <v>80</v>
      </c>
      <c r="I322">
        <f t="shared" ref="I322:I385" si="20">E322/H322</f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14">
        <f t="shared" ref="G323:G386" si="21">ROUND((E323/D323)*100, 0)</f>
        <v>94</v>
      </c>
      <c r="H323">
        <v>2468</v>
      </c>
      <c r="I323">
        <f t="shared" si="20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14">
        <f t="shared" si="21"/>
        <v>167</v>
      </c>
      <c r="H324">
        <v>5168</v>
      </c>
      <c r="I324">
        <f t="shared" si="20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14">
        <f t="shared" si="21"/>
        <v>24</v>
      </c>
      <c r="H325">
        <v>26</v>
      </c>
      <c r="I325">
        <f t="shared" si="20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14">
        <f t="shared" si="21"/>
        <v>164</v>
      </c>
      <c r="H326">
        <v>307</v>
      </c>
      <c r="I326">
        <f t="shared" si="20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14">
        <f t="shared" si="21"/>
        <v>91</v>
      </c>
      <c r="H327">
        <v>73</v>
      </c>
      <c r="I327">
        <f t="shared" si="20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14">
        <f t="shared" si="21"/>
        <v>46</v>
      </c>
      <c r="H328">
        <v>128</v>
      </c>
      <c r="I328">
        <f t="shared" si="20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14">
        <f t="shared" si="21"/>
        <v>39</v>
      </c>
      <c r="H329">
        <v>33</v>
      </c>
      <c r="I329">
        <f t="shared" si="20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14">
        <f t="shared" si="21"/>
        <v>134</v>
      </c>
      <c r="H330">
        <v>2441</v>
      </c>
      <c r="I330">
        <f t="shared" si="20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14">
        <f t="shared" si="21"/>
        <v>23</v>
      </c>
      <c r="H331">
        <v>211</v>
      </c>
      <c r="I331">
        <f t="shared" si="20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14">
        <f t="shared" si="21"/>
        <v>185</v>
      </c>
      <c r="H332">
        <v>1385</v>
      </c>
      <c r="I332">
        <f t="shared" si="20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14">
        <f t="shared" si="21"/>
        <v>444</v>
      </c>
      <c r="H333">
        <v>190</v>
      </c>
      <c r="I333">
        <f t="shared" si="20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14">
        <f t="shared" si="21"/>
        <v>200</v>
      </c>
      <c r="H334">
        <v>470</v>
      </c>
      <c r="I334">
        <f t="shared" si="20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14">
        <f t="shared" si="21"/>
        <v>124</v>
      </c>
      <c r="H335">
        <v>253</v>
      </c>
      <c r="I335">
        <f t="shared" si="20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14">
        <f t="shared" si="21"/>
        <v>187</v>
      </c>
      <c r="H336">
        <v>1113</v>
      </c>
      <c r="I336">
        <f t="shared" si="20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14">
        <f t="shared" si="21"/>
        <v>114</v>
      </c>
      <c r="H337">
        <v>2283</v>
      </c>
      <c r="I337">
        <f t="shared" si="20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14">
        <f t="shared" si="21"/>
        <v>97</v>
      </c>
      <c r="H338">
        <v>1072</v>
      </c>
      <c r="I338">
        <f t="shared" si="20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14">
        <f t="shared" si="21"/>
        <v>123</v>
      </c>
      <c r="H339">
        <v>1095</v>
      </c>
      <c r="I339">
        <f t="shared" si="20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14">
        <f t="shared" si="21"/>
        <v>179</v>
      </c>
      <c r="H340">
        <v>1690</v>
      </c>
      <c r="I340">
        <f t="shared" si="20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14">
        <f t="shared" si="21"/>
        <v>80</v>
      </c>
      <c r="H341">
        <v>1297</v>
      </c>
      <c r="I341">
        <f t="shared" si="20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14">
        <f t="shared" si="21"/>
        <v>94</v>
      </c>
      <c r="H342">
        <v>393</v>
      </c>
      <c r="I342">
        <f t="shared" si="20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14">
        <f t="shared" si="21"/>
        <v>85</v>
      </c>
      <c r="H343">
        <v>1257</v>
      </c>
      <c r="I343">
        <f t="shared" si="20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14">
        <f t="shared" si="21"/>
        <v>67</v>
      </c>
      <c r="H344">
        <v>328</v>
      </c>
      <c r="I344">
        <f t="shared" si="20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14">
        <f t="shared" si="21"/>
        <v>54</v>
      </c>
      <c r="H345">
        <v>147</v>
      </c>
      <c r="I345">
        <f t="shared" si="20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14">
        <f t="shared" si="21"/>
        <v>42</v>
      </c>
      <c r="H346">
        <v>830</v>
      </c>
      <c r="I346">
        <f t="shared" si="20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14">
        <f t="shared" si="21"/>
        <v>15</v>
      </c>
      <c r="H347">
        <v>331</v>
      </c>
      <c r="I347">
        <f t="shared" si="20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14">
        <f t="shared" si="21"/>
        <v>34</v>
      </c>
      <c r="H348">
        <v>25</v>
      </c>
      <c r="I348">
        <f t="shared" si="20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14">
        <f t="shared" si="21"/>
        <v>1401</v>
      </c>
      <c r="H349">
        <v>191</v>
      </c>
      <c r="I349">
        <f t="shared" si="20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14">
        <f t="shared" si="21"/>
        <v>72</v>
      </c>
      <c r="H350">
        <v>3483</v>
      </c>
      <c r="I350">
        <f t="shared" si="20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14">
        <f t="shared" si="21"/>
        <v>53</v>
      </c>
      <c r="H351">
        <v>923</v>
      </c>
      <c r="I351">
        <f t="shared" si="20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14">
        <f t="shared" si="21"/>
        <v>5</v>
      </c>
      <c r="H352">
        <v>1</v>
      </c>
      <c r="I352">
        <f t="shared" si="20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14">
        <f t="shared" si="21"/>
        <v>128</v>
      </c>
      <c r="H353">
        <v>2013</v>
      </c>
      <c r="I353">
        <f t="shared" si="20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14">
        <f t="shared" si="21"/>
        <v>35</v>
      </c>
      <c r="H354">
        <v>33</v>
      </c>
      <c r="I354">
        <f t="shared" si="20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14">
        <f t="shared" si="21"/>
        <v>411</v>
      </c>
      <c r="H355">
        <v>1703</v>
      </c>
      <c r="I355">
        <f t="shared" si="20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14">
        <f t="shared" si="21"/>
        <v>124</v>
      </c>
      <c r="H356">
        <v>80</v>
      </c>
      <c r="I356">
        <f t="shared" si="20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14">
        <f t="shared" si="21"/>
        <v>59</v>
      </c>
      <c r="H357">
        <v>86</v>
      </c>
      <c r="I357">
        <f t="shared" si="20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14">
        <f t="shared" si="21"/>
        <v>37</v>
      </c>
      <c r="H358">
        <v>40</v>
      </c>
      <c r="I358">
        <f t="shared" si="20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14">
        <f t="shared" si="21"/>
        <v>185</v>
      </c>
      <c r="H359">
        <v>41</v>
      </c>
      <c r="I359">
        <f t="shared" si="20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14">
        <f t="shared" si="21"/>
        <v>12</v>
      </c>
      <c r="H360">
        <v>23</v>
      </c>
      <c r="I360">
        <f t="shared" si="20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14">
        <f t="shared" si="21"/>
        <v>299</v>
      </c>
      <c r="H361">
        <v>187</v>
      </c>
      <c r="I361">
        <f t="shared" si="20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14">
        <f t="shared" si="21"/>
        <v>226</v>
      </c>
      <c r="H362">
        <v>2875</v>
      </c>
      <c r="I362">
        <f t="shared" si="20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14">
        <f t="shared" si="21"/>
        <v>174</v>
      </c>
      <c r="H363">
        <v>88</v>
      </c>
      <c r="I363">
        <f t="shared" si="20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14">
        <f t="shared" si="21"/>
        <v>372</v>
      </c>
      <c r="H364">
        <v>191</v>
      </c>
      <c r="I364">
        <f t="shared" si="20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14">
        <f t="shared" si="21"/>
        <v>160</v>
      </c>
      <c r="H365">
        <v>139</v>
      </c>
      <c r="I365">
        <f t="shared" si="20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14">
        <f t="shared" si="21"/>
        <v>1616</v>
      </c>
      <c r="H366">
        <v>186</v>
      </c>
      <c r="I366">
        <f t="shared" si="20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14">
        <f t="shared" si="21"/>
        <v>733</v>
      </c>
      <c r="H367">
        <v>112</v>
      </c>
      <c r="I367">
        <f t="shared" si="20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14">
        <f t="shared" si="21"/>
        <v>592</v>
      </c>
      <c r="H368">
        <v>101</v>
      </c>
      <c r="I368">
        <f t="shared" si="20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14">
        <f t="shared" si="21"/>
        <v>19</v>
      </c>
      <c r="H369">
        <v>75</v>
      </c>
      <c r="I369">
        <f t="shared" si="20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14">
        <f t="shared" si="21"/>
        <v>277</v>
      </c>
      <c r="H370">
        <v>206</v>
      </c>
      <c r="I370">
        <f t="shared" si="20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14">
        <f t="shared" si="21"/>
        <v>273</v>
      </c>
      <c r="H371">
        <v>154</v>
      </c>
      <c r="I371">
        <f t="shared" si="20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14">
        <f t="shared" si="21"/>
        <v>159</v>
      </c>
      <c r="H372">
        <v>5966</v>
      </c>
      <c r="I372">
        <f t="shared" si="20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14">
        <f t="shared" si="21"/>
        <v>68</v>
      </c>
      <c r="H373">
        <v>2176</v>
      </c>
      <c r="I373">
        <f t="shared" si="20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14">
        <f t="shared" si="21"/>
        <v>1592</v>
      </c>
      <c r="H374">
        <v>169</v>
      </c>
      <c r="I374">
        <f t="shared" si="20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14">
        <f t="shared" si="21"/>
        <v>730</v>
      </c>
      <c r="H375">
        <v>2106</v>
      </c>
      <c r="I375">
        <f t="shared" si="20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14">
        <f t="shared" si="21"/>
        <v>13</v>
      </c>
      <c r="H376">
        <v>441</v>
      </c>
      <c r="I376">
        <f t="shared" si="20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14">
        <f t="shared" si="21"/>
        <v>55</v>
      </c>
      <c r="H377">
        <v>25</v>
      </c>
      <c r="I377">
        <f t="shared" si="20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14">
        <f t="shared" si="21"/>
        <v>361</v>
      </c>
      <c r="H378">
        <v>131</v>
      </c>
      <c r="I378">
        <f t="shared" si="20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14">
        <f t="shared" si="21"/>
        <v>10</v>
      </c>
      <c r="H379">
        <v>127</v>
      </c>
      <c r="I379">
        <f t="shared" si="20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14">
        <f t="shared" si="21"/>
        <v>14</v>
      </c>
      <c r="H380">
        <v>355</v>
      </c>
      <c r="I380">
        <f t="shared" si="20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14">
        <f t="shared" si="21"/>
        <v>40</v>
      </c>
      <c r="H381">
        <v>44</v>
      </c>
      <c r="I381">
        <f t="shared" si="20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14">
        <f t="shared" si="21"/>
        <v>160</v>
      </c>
      <c r="H382">
        <v>84</v>
      </c>
      <c r="I382">
        <f t="shared" si="20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14">
        <f t="shared" si="21"/>
        <v>184</v>
      </c>
      <c r="H383">
        <v>155</v>
      </c>
      <c r="I383">
        <f t="shared" si="20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14">
        <f t="shared" si="21"/>
        <v>64</v>
      </c>
      <c r="H384">
        <v>67</v>
      </c>
      <c r="I384">
        <f t="shared" si="20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14">
        <f t="shared" si="21"/>
        <v>225</v>
      </c>
      <c r="H385">
        <v>189</v>
      </c>
      <c r="I385">
        <f t="shared" si="20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14">
        <f t="shared" si="21"/>
        <v>172</v>
      </c>
      <c r="H386">
        <v>4799</v>
      </c>
      <c r="I386">
        <f t="shared" ref="I386:I449" si="24">E386/H386</f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14">
        <f t="shared" ref="G387:G450" si="25">ROUND((E387/D387)*100, 0)</f>
        <v>146</v>
      </c>
      <c r="H387">
        <v>1137</v>
      </c>
      <c r="I387">
        <f t="shared" si="24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14">
        <f t="shared" si="25"/>
        <v>76</v>
      </c>
      <c r="H388">
        <v>1068</v>
      </c>
      <c r="I388">
        <f t="shared" si="24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14">
        <f t="shared" si="25"/>
        <v>39</v>
      </c>
      <c r="H389">
        <v>424</v>
      </c>
      <c r="I389">
        <f t="shared" si="24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14">
        <f t="shared" si="25"/>
        <v>11</v>
      </c>
      <c r="H390">
        <v>145</v>
      </c>
      <c r="I390">
        <f t="shared" si="24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14">
        <f t="shared" si="25"/>
        <v>122</v>
      </c>
      <c r="H391">
        <v>1152</v>
      </c>
      <c r="I391">
        <f t="shared" si="24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14">
        <f t="shared" si="25"/>
        <v>187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14">
        <f t="shared" si="25"/>
        <v>7</v>
      </c>
      <c r="H393">
        <v>151</v>
      </c>
      <c r="I393">
        <f t="shared" si="24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14">
        <f t="shared" si="25"/>
        <v>66</v>
      </c>
      <c r="H394">
        <v>1608</v>
      </c>
      <c r="I394">
        <f t="shared" si="24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14">
        <f t="shared" si="25"/>
        <v>229</v>
      </c>
      <c r="H395">
        <v>3059</v>
      </c>
      <c r="I395">
        <f t="shared" si="24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14">
        <f t="shared" si="25"/>
        <v>469</v>
      </c>
      <c r="H396">
        <v>34</v>
      </c>
      <c r="I396">
        <f t="shared" si="24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14">
        <f t="shared" si="25"/>
        <v>130</v>
      </c>
      <c r="H397">
        <v>220</v>
      </c>
      <c r="I397">
        <f t="shared" si="24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14">
        <f t="shared" si="25"/>
        <v>167</v>
      </c>
      <c r="H398">
        <v>1604</v>
      </c>
      <c r="I398">
        <f t="shared" si="24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14">
        <f t="shared" si="25"/>
        <v>174</v>
      </c>
      <c r="H399">
        <v>454</v>
      </c>
      <c r="I399">
        <f t="shared" si="24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14">
        <f t="shared" si="25"/>
        <v>718</v>
      </c>
      <c r="H400">
        <v>123</v>
      </c>
      <c r="I400">
        <f t="shared" si="24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14">
        <f t="shared" si="25"/>
        <v>64</v>
      </c>
      <c r="H401">
        <v>941</v>
      </c>
      <c r="I401">
        <f t="shared" si="24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14">
        <f t="shared" si="25"/>
        <v>2</v>
      </c>
      <c r="H402">
        <v>1</v>
      </c>
      <c r="I402">
        <f t="shared" si="24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14">
        <f t="shared" si="25"/>
        <v>1530</v>
      </c>
      <c r="H403">
        <v>299</v>
      </c>
      <c r="I403">
        <f t="shared" si="24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14">
        <f t="shared" si="25"/>
        <v>40</v>
      </c>
      <c r="H404">
        <v>40</v>
      </c>
      <c r="I404">
        <f t="shared" si="24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14">
        <f t="shared" si="25"/>
        <v>86</v>
      </c>
      <c r="H405">
        <v>3015</v>
      </c>
      <c r="I405">
        <f t="shared" si="24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14">
        <f t="shared" si="25"/>
        <v>316</v>
      </c>
      <c r="H406">
        <v>2237</v>
      </c>
      <c r="I406">
        <f t="shared" si="24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14">
        <f t="shared" si="25"/>
        <v>90</v>
      </c>
      <c r="H407">
        <v>435</v>
      </c>
      <c r="I407">
        <f t="shared" si="24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14">
        <f t="shared" si="25"/>
        <v>182</v>
      </c>
      <c r="H408">
        <v>645</v>
      </c>
      <c r="I408">
        <f t="shared" si="24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14">
        <f t="shared" si="25"/>
        <v>356</v>
      </c>
      <c r="H409">
        <v>484</v>
      </c>
      <c r="I409">
        <f t="shared" si="24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14">
        <f t="shared" si="25"/>
        <v>132</v>
      </c>
      <c r="H410">
        <v>154</v>
      </c>
      <c r="I410">
        <f t="shared" si="24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14">
        <f t="shared" si="25"/>
        <v>46</v>
      </c>
      <c r="H411">
        <v>714</v>
      </c>
      <c r="I411">
        <f t="shared" si="24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14">
        <f t="shared" si="25"/>
        <v>36</v>
      </c>
      <c r="H412">
        <v>1111</v>
      </c>
      <c r="I412">
        <f t="shared" si="24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14">
        <f t="shared" si="25"/>
        <v>105</v>
      </c>
      <c r="H413">
        <v>82</v>
      </c>
      <c r="I413">
        <f t="shared" si="24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14">
        <f t="shared" si="25"/>
        <v>669</v>
      </c>
      <c r="H414">
        <v>134</v>
      </c>
      <c r="I414">
        <f t="shared" si="24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14">
        <f t="shared" si="25"/>
        <v>62</v>
      </c>
      <c r="H415">
        <v>1089</v>
      </c>
      <c r="I415">
        <f t="shared" si="24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14">
        <f t="shared" si="25"/>
        <v>85</v>
      </c>
      <c r="H416">
        <v>5497</v>
      </c>
      <c r="I416">
        <f t="shared" si="24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14">
        <f t="shared" si="25"/>
        <v>11</v>
      </c>
      <c r="H417">
        <v>418</v>
      </c>
      <c r="I417">
        <f t="shared" si="24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14">
        <f t="shared" si="25"/>
        <v>44</v>
      </c>
      <c r="H418">
        <v>1439</v>
      </c>
      <c r="I418">
        <f t="shared" si="24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14">
        <f t="shared" si="25"/>
        <v>55</v>
      </c>
      <c r="H419">
        <v>15</v>
      </c>
      <c r="I419">
        <f t="shared" si="24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14">
        <f t="shared" si="25"/>
        <v>57</v>
      </c>
      <c r="H420">
        <v>1999</v>
      </c>
      <c r="I420">
        <f t="shared" si="24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14">
        <f t="shared" si="25"/>
        <v>123</v>
      </c>
      <c r="H421">
        <v>5203</v>
      </c>
      <c r="I421">
        <f t="shared" si="24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14">
        <f t="shared" si="25"/>
        <v>128</v>
      </c>
      <c r="H422">
        <v>94</v>
      </c>
      <c r="I422">
        <f t="shared" si="24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14">
        <f t="shared" si="25"/>
        <v>64</v>
      </c>
      <c r="H423">
        <v>118</v>
      </c>
      <c r="I423">
        <f t="shared" si="24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14">
        <f t="shared" si="25"/>
        <v>127</v>
      </c>
      <c r="H424">
        <v>205</v>
      </c>
      <c r="I424">
        <f t="shared" si="24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14">
        <f t="shared" si="25"/>
        <v>11</v>
      </c>
      <c r="H425">
        <v>162</v>
      </c>
      <c r="I425">
        <f t="shared" si="24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14">
        <f t="shared" si="25"/>
        <v>40</v>
      </c>
      <c r="H426">
        <v>83</v>
      </c>
      <c r="I426">
        <f t="shared" si="24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14">
        <f t="shared" si="25"/>
        <v>288</v>
      </c>
      <c r="H427">
        <v>92</v>
      </c>
      <c r="I427">
        <f t="shared" si="24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14">
        <f t="shared" si="25"/>
        <v>573</v>
      </c>
      <c r="H428">
        <v>219</v>
      </c>
      <c r="I428">
        <f t="shared" si="24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14">
        <f t="shared" si="25"/>
        <v>113</v>
      </c>
      <c r="H429">
        <v>2526</v>
      </c>
      <c r="I429">
        <f t="shared" si="24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14">
        <f t="shared" si="25"/>
        <v>46</v>
      </c>
      <c r="H430">
        <v>747</v>
      </c>
      <c r="I430">
        <f t="shared" si="24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14">
        <f t="shared" si="25"/>
        <v>91</v>
      </c>
      <c r="H431">
        <v>2138</v>
      </c>
      <c r="I431">
        <f t="shared" si="24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14">
        <f t="shared" si="25"/>
        <v>68</v>
      </c>
      <c r="H432">
        <v>84</v>
      </c>
      <c r="I432">
        <f t="shared" si="24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14">
        <f t="shared" si="25"/>
        <v>192</v>
      </c>
      <c r="H433">
        <v>94</v>
      </c>
      <c r="I433">
        <f t="shared" si="24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14">
        <f t="shared" si="25"/>
        <v>83</v>
      </c>
      <c r="H434">
        <v>91</v>
      </c>
      <c r="I434">
        <f t="shared" si="24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14">
        <f t="shared" si="25"/>
        <v>54</v>
      </c>
      <c r="H435">
        <v>792</v>
      </c>
      <c r="I435">
        <f t="shared" si="24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14">
        <f t="shared" si="25"/>
        <v>17</v>
      </c>
      <c r="H436">
        <v>10</v>
      </c>
      <c r="I436">
        <f t="shared" si="24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14">
        <f t="shared" si="25"/>
        <v>117</v>
      </c>
      <c r="H437">
        <v>1713</v>
      </c>
      <c r="I437">
        <f t="shared" si="24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14">
        <f t="shared" si="25"/>
        <v>1052</v>
      </c>
      <c r="H438">
        <v>249</v>
      </c>
      <c r="I438">
        <f t="shared" si="24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14">
        <f t="shared" si="25"/>
        <v>123</v>
      </c>
      <c r="H439">
        <v>192</v>
      </c>
      <c r="I439">
        <f t="shared" si="24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14">
        <f t="shared" si="25"/>
        <v>179</v>
      </c>
      <c r="H440">
        <v>247</v>
      </c>
      <c r="I440">
        <f t="shared" si="24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14">
        <f t="shared" si="25"/>
        <v>355</v>
      </c>
      <c r="H441">
        <v>2293</v>
      </c>
      <c r="I441">
        <f t="shared" si="24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14">
        <f t="shared" si="25"/>
        <v>162</v>
      </c>
      <c r="H442">
        <v>3131</v>
      </c>
      <c r="I442">
        <f t="shared" si="24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14">
        <f t="shared" si="25"/>
        <v>25</v>
      </c>
      <c r="H443">
        <v>32</v>
      </c>
      <c r="I443">
        <f t="shared" si="24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14">
        <f t="shared" si="25"/>
        <v>199</v>
      </c>
      <c r="H444">
        <v>143</v>
      </c>
      <c r="I444">
        <f t="shared" si="24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14">
        <f t="shared" si="25"/>
        <v>35</v>
      </c>
      <c r="H445">
        <v>90</v>
      </c>
      <c r="I445">
        <f t="shared" si="24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14">
        <f t="shared" si="25"/>
        <v>176</v>
      </c>
      <c r="H446">
        <v>296</v>
      </c>
      <c r="I446">
        <f t="shared" si="24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14">
        <f t="shared" si="25"/>
        <v>511</v>
      </c>
      <c r="H447">
        <v>170</v>
      </c>
      <c r="I447">
        <f t="shared" si="24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14">
        <f t="shared" si="25"/>
        <v>82</v>
      </c>
      <c r="H448">
        <v>186</v>
      </c>
      <c r="I448">
        <f t="shared" si="24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14">
        <f t="shared" si="25"/>
        <v>24</v>
      </c>
      <c r="H449">
        <v>439</v>
      </c>
      <c r="I449">
        <f t="shared" si="24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14">
        <f t="shared" si="25"/>
        <v>50</v>
      </c>
      <c r="H450">
        <v>605</v>
      </c>
      <c r="I450">
        <f t="shared" ref="I450:I513" si="28">E450/H450</f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14">
        <f t="shared" ref="G451:G514" si="29">ROUND((E451/D451)*100, 0)</f>
        <v>967</v>
      </c>
      <c r="H451">
        <v>86</v>
      </c>
      <c r="I451">
        <f t="shared" si="28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14">
        <f t="shared" si="29"/>
        <v>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14">
        <f t="shared" si="29"/>
        <v>123</v>
      </c>
      <c r="H453">
        <v>6286</v>
      </c>
      <c r="I453">
        <f t="shared" si="28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14">
        <f t="shared" si="29"/>
        <v>63</v>
      </c>
      <c r="H454">
        <v>31</v>
      </c>
      <c r="I454">
        <f t="shared" si="28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14">
        <f t="shared" si="29"/>
        <v>56</v>
      </c>
      <c r="H455">
        <v>1181</v>
      </c>
      <c r="I455">
        <f t="shared" si="28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14">
        <f t="shared" si="29"/>
        <v>44</v>
      </c>
      <c r="H456">
        <v>39</v>
      </c>
      <c r="I456">
        <f t="shared" si="28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14">
        <f t="shared" si="29"/>
        <v>118</v>
      </c>
      <c r="H457">
        <v>3727</v>
      </c>
      <c r="I457">
        <f t="shared" si="28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14">
        <f t="shared" si="29"/>
        <v>104</v>
      </c>
      <c r="H458">
        <v>1605</v>
      </c>
      <c r="I458">
        <f t="shared" si="28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14">
        <f t="shared" si="29"/>
        <v>27</v>
      </c>
      <c r="H459">
        <v>46</v>
      </c>
      <c r="I459">
        <f t="shared" si="28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14">
        <f t="shared" si="29"/>
        <v>351</v>
      </c>
      <c r="H460">
        <v>2120</v>
      </c>
      <c r="I460">
        <f t="shared" si="28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14">
        <f t="shared" si="29"/>
        <v>90</v>
      </c>
      <c r="H461">
        <v>105</v>
      </c>
      <c r="I461">
        <f t="shared" si="28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14">
        <f t="shared" si="29"/>
        <v>172</v>
      </c>
      <c r="H462">
        <v>50</v>
      </c>
      <c r="I462">
        <f t="shared" si="28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14">
        <f t="shared" si="29"/>
        <v>141</v>
      </c>
      <c r="H463">
        <v>2080</v>
      </c>
      <c r="I463">
        <f t="shared" si="28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14">
        <f t="shared" si="29"/>
        <v>31</v>
      </c>
      <c r="H464">
        <v>535</v>
      </c>
      <c r="I464">
        <f t="shared" si="28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14">
        <f t="shared" si="29"/>
        <v>108</v>
      </c>
      <c r="H465">
        <v>2105</v>
      </c>
      <c r="I465">
        <f t="shared" si="28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14">
        <f t="shared" si="29"/>
        <v>133</v>
      </c>
      <c r="H466">
        <v>2436</v>
      </c>
      <c r="I466">
        <f t="shared" si="28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14">
        <f t="shared" si="29"/>
        <v>188</v>
      </c>
      <c r="H467">
        <v>80</v>
      </c>
      <c r="I467">
        <f t="shared" si="28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14">
        <f t="shared" si="29"/>
        <v>332</v>
      </c>
      <c r="H468">
        <v>42</v>
      </c>
      <c r="I468">
        <f t="shared" si="28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14">
        <f t="shared" si="29"/>
        <v>575</v>
      </c>
      <c r="H469">
        <v>139</v>
      </c>
      <c r="I469">
        <f t="shared" si="28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14">
        <f t="shared" si="29"/>
        <v>41</v>
      </c>
      <c r="H470">
        <v>16</v>
      </c>
      <c r="I470">
        <f t="shared" si="28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14">
        <f t="shared" si="29"/>
        <v>184</v>
      </c>
      <c r="H471">
        <v>159</v>
      </c>
      <c r="I471">
        <f t="shared" si="28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14">
        <f t="shared" si="29"/>
        <v>286</v>
      </c>
      <c r="H472">
        <v>381</v>
      </c>
      <c r="I472">
        <f t="shared" si="28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14">
        <f t="shared" si="29"/>
        <v>319</v>
      </c>
      <c r="H473">
        <v>194</v>
      </c>
      <c r="I473">
        <f t="shared" si="28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14">
        <f t="shared" si="29"/>
        <v>39</v>
      </c>
      <c r="H474">
        <v>575</v>
      </c>
      <c r="I474">
        <f t="shared" si="28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14">
        <f t="shared" si="29"/>
        <v>178</v>
      </c>
      <c r="H475">
        <v>106</v>
      </c>
      <c r="I475">
        <f t="shared" si="28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14">
        <f t="shared" si="29"/>
        <v>365</v>
      </c>
      <c r="H476">
        <v>142</v>
      </c>
      <c r="I476">
        <f t="shared" si="28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14">
        <f t="shared" si="29"/>
        <v>114</v>
      </c>
      <c r="H477">
        <v>211</v>
      </c>
      <c r="I477">
        <f t="shared" si="28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14">
        <f t="shared" si="29"/>
        <v>30</v>
      </c>
      <c r="H478">
        <v>1120</v>
      </c>
      <c r="I478">
        <f t="shared" si="28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14">
        <f t="shared" si="29"/>
        <v>54</v>
      </c>
      <c r="H479">
        <v>113</v>
      </c>
      <c r="I479">
        <f t="shared" si="28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14">
        <f t="shared" si="29"/>
        <v>236</v>
      </c>
      <c r="H480">
        <v>2756</v>
      </c>
      <c r="I480">
        <f t="shared" si="28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14">
        <f t="shared" si="29"/>
        <v>513</v>
      </c>
      <c r="H481">
        <v>173</v>
      </c>
      <c r="I481">
        <f t="shared" si="28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14">
        <f t="shared" si="29"/>
        <v>101</v>
      </c>
      <c r="H482">
        <v>87</v>
      </c>
      <c r="I482">
        <f t="shared" si="28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14">
        <f t="shared" si="29"/>
        <v>81</v>
      </c>
      <c r="H483">
        <v>1538</v>
      </c>
      <c r="I483">
        <f t="shared" si="28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14">
        <f t="shared" si="29"/>
        <v>16</v>
      </c>
      <c r="H484">
        <v>9</v>
      </c>
      <c r="I484">
        <f t="shared" si="28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14">
        <f t="shared" si="29"/>
        <v>53</v>
      </c>
      <c r="H485">
        <v>554</v>
      </c>
      <c r="I485">
        <f t="shared" si="28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14">
        <f t="shared" si="29"/>
        <v>260</v>
      </c>
      <c r="H486">
        <v>1572</v>
      </c>
      <c r="I486">
        <f t="shared" si="28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14">
        <f t="shared" si="29"/>
        <v>31</v>
      </c>
      <c r="H487">
        <v>648</v>
      </c>
      <c r="I487">
        <f t="shared" si="28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14">
        <f t="shared" si="29"/>
        <v>14</v>
      </c>
      <c r="H488">
        <v>21</v>
      </c>
      <c r="I488">
        <f t="shared" si="28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14">
        <f t="shared" si="29"/>
        <v>179</v>
      </c>
      <c r="H489">
        <v>2346</v>
      </c>
      <c r="I489">
        <f t="shared" si="28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14">
        <f t="shared" si="29"/>
        <v>220</v>
      </c>
      <c r="H490">
        <v>115</v>
      </c>
      <c r="I490">
        <f t="shared" si="28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14">
        <f t="shared" si="29"/>
        <v>102</v>
      </c>
      <c r="H491">
        <v>85</v>
      </c>
      <c r="I491">
        <f t="shared" si="28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14">
        <f t="shared" si="29"/>
        <v>192</v>
      </c>
      <c r="H492">
        <v>144</v>
      </c>
      <c r="I492">
        <f t="shared" si="28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14">
        <f t="shared" si="29"/>
        <v>305</v>
      </c>
      <c r="H493">
        <v>2443</v>
      </c>
      <c r="I493">
        <f t="shared" si="28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14">
        <f t="shared" si="29"/>
        <v>24</v>
      </c>
      <c r="H494">
        <v>595</v>
      </c>
      <c r="I494">
        <f t="shared" si="28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14">
        <f t="shared" si="29"/>
        <v>724</v>
      </c>
      <c r="H495">
        <v>64</v>
      </c>
      <c r="I495">
        <f t="shared" si="28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14">
        <f t="shared" si="29"/>
        <v>547</v>
      </c>
      <c r="H496">
        <v>268</v>
      </c>
      <c r="I496">
        <f t="shared" si="28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14">
        <f t="shared" si="29"/>
        <v>415</v>
      </c>
      <c r="H497">
        <v>195</v>
      </c>
      <c r="I497">
        <f t="shared" si="28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14">
        <f t="shared" si="29"/>
        <v>1</v>
      </c>
      <c r="H498">
        <v>54</v>
      </c>
      <c r="I498">
        <f t="shared" si="28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14">
        <f t="shared" si="29"/>
        <v>34</v>
      </c>
      <c r="H499">
        <v>120</v>
      </c>
      <c r="I499">
        <f t="shared" si="28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14">
        <f t="shared" si="29"/>
        <v>24</v>
      </c>
      <c r="H500">
        <v>579</v>
      </c>
      <c r="I500">
        <f t="shared" si="28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14">
        <f t="shared" si="29"/>
        <v>48</v>
      </c>
      <c r="H501">
        <v>2072</v>
      </c>
      <c r="I501">
        <f t="shared" si="28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14">
        <f t="shared" si="29"/>
        <v>0</v>
      </c>
      <c r="H502">
        <v>0</v>
      </c>
      <c r="I502" t="e">
        <f t="shared" si="28"/>
        <v>#DIV/0!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14">
        <f t="shared" si="29"/>
        <v>70</v>
      </c>
      <c r="H503">
        <v>1796</v>
      </c>
      <c r="I503">
        <f t="shared" si="28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14">
        <f t="shared" si="29"/>
        <v>530</v>
      </c>
      <c r="H504">
        <v>186</v>
      </c>
      <c r="I504">
        <f t="shared" si="28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14">
        <f t="shared" si="29"/>
        <v>180</v>
      </c>
      <c r="H505">
        <v>460</v>
      </c>
      <c r="I505">
        <f t="shared" si="28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14">
        <f t="shared" si="29"/>
        <v>92</v>
      </c>
      <c r="H506">
        <v>62</v>
      </c>
      <c r="I506">
        <f t="shared" si="28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14">
        <f t="shared" si="29"/>
        <v>14</v>
      </c>
      <c r="H507">
        <v>347</v>
      </c>
      <c r="I507">
        <f t="shared" si="28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14">
        <f t="shared" si="29"/>
        <v>927</v>
      </c>
      <c r="H508">
        <v>2528</v>
      </c>
      <c r="I508">
        <f t="shared" si="28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14">
        <f t="shared" si="29"/>
        <v>40</v>
      </c>
      <c r="H509">
        <v>19</v>
      </c>
      <c r="I509">
        <f t="shared" si="28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14">
        <f t="shared" si="29"/>
        <v>112</v>
      </c>
      <c r="H510">
        <v>3657</v>
      </c>
      <c r="I510">
        <f t="shared" si="28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14">
        <f t="shared" si="29"/>
        <v>71</v>
      </c>
      <c r="H511">
        <v>1258</v>
      </c>
      <c r="I511">
        <f t="shared" si="28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14">
        <f t="shared" si="29"/>
        <v>119</v>
      </c>
      <c r="H512">
        <v>131</v>
      </c>
      <c r="I512">
        <f t="shared" si="28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14">
        <f t="shared" si="29"/>
        <v>24</v>
      </c>
      <c r="H513">
        <v>362</v>
      </c>
      <c r="I513">
        <f t="shared" si="28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14">
        <f t="shared" si="29"/>
        <v>139</v>
      </c>
      <c r="H514">
        <v>239</v>
      </c>
      <c r="I514">
        <f t="shared" ref="I514:I577" si="32">E514/H514</f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14">
        <f t="shared" ref="G515:G578" si="33">ROUND((E515/D515)*100, 0)</f>
        <v>39</v>
      </c>
      <c r="H515">
        <v>35</v>
      </c>
      <c r="I515">
        <f t="shared" si="32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14">
        <f t="shared" si="33"/>
        <v>22</v>
      </c>
      <c r="H516">
        <v>528</v>
      </c>
      <c r="I516">
        <f t="shared" si="32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14">
        <f t="shared" si="33"/>
        <v>56</v>
      </c>
      <c r="H517">
        <v>133</v>
      </c>
      <c r="I517">
        <f t="shared" si="32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14">
        <f t="shared" si="33"/>
        <v>43</v>
      </c>
      <c r="H518">
        <v>846</v>
      </c>
      <c r="I518">
        <f t="shared" si="32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14">
        <f t="shared" si="33"/>
        <v>112</v>
      </c>
      <c r="H519">
        <v>78</v>
      </c>
      <c r="I519">
        <f t="shared" si="32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14">
        <f t="shared" si="33"/>
        <v>7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14">
        <f t="shared" si="33"/>
        <v>102</v>
      </c>
      <c r="H521">
        <v>1773</v>
      </c>
      <c r="I521">
        <f t="shared" si="32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14">
        <f t="shared" si="33"/>
        <v>426</v>
      </c>
      <c r="H522">
        <v>32</v>
      </c>
      <c r="I522">
        <f t="shared" si="32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14">
        <f t="shared" si="33"/>
        <v>146</v>
      </c>
      <c r="H523">
        <v>369</v>
      </c>
      <c r="I523">
        <f t="shared" si="32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14">
        <f t="shared" si="33"/>
        <v>32</v>
      </c>
      <c r="H524">
        <v>191</v>
      </c>
      <c r="I524">
        <f t="shared" si="32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14">
        <f t="shared" si="33"/>
        <v>700</v>
      </c>
      <c r="H525">
        <v>89</v>
      </c>
      <c r="I525">
        <f t="shared" si="32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14">
        <f t="shared" si="33"/>
        <v>84</v>
      </c>
      <c r="H526">
        <v>1979</v>
      </c>
      <c r="I526">
        <f t="shared" si="32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14">
        <f t="shared" si="33"/>
        <v>84</v>
      </c>
      <c r="H527">
        <v>63</v>
      </c>
      <c r="I527">
        <f t="shared" si="32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14">
        <f t="shared" si="33"/>
        <v>156</v>
      </c>
      <c r="H528">
        <v>147</v>
      </c>
      <c r="I528">
        <f t="shared" si="32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14">
        <f t="shared" si="33"/>
        <v>100</v>
      </c>
      <c r="H529">
        <v>6080</v>
      </c>
      <c r="I529">
        <f t="shared" si="32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14">
        <f t="shared" si="33"/>
        <v>80</v>
      </c>
      <c r="H530">
        <v>80</v>
      </c>
      <c r="I530">
        <f t="shared" si="32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14">
        <f t="shared" si="33"/>
        <v>11</v>
      </c>
      <c r="H531">
        <v>9</v>
      </c>
      <c r="I531">
        <f t="shared" si="32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14">
        <f t="shared" si="33"/>
        <v>92</v>
      </c>
      <c r="H532">
        <v>1784</v>
      </c>
      <c r="I532">
        <f t="shared" si="32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14">
        <f t="shared" si="33"/>
        <v>96</v>
      </c>
      <c r="H533">
        <v>3640</v>
      </c>
      <c r="I533">
        <f t="shared" si="32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14">
        <f t="shared" si="33"/>
        <v>503</v>
      </c>
      <c r="H534">
        <v>126</v>
      </c>
      <c r="I534">
        <f t="shared" si="32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14">
        <f t="shared" si="33"/>
        <v>159</v>
      </c>
      <c r="H535">
        <v>2218</v>
      </c>
      <c r="I535">
        <f t="shared" si="32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14">
        <f t="shared" si="33"/>
        <v>15</v>
      </c>
      <c r="H536">
        <v>243</v>
      </c>
      <c r="I536">
        <f t="shared" si="32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14">
        <f t="shared" si="33"/>
        <v>482</v>
      </c>
      <c r="H537">
        <v>202</v>
      </c>
      <c r="I537">
        <f t="shared" si="32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14">
        <f t="shared" si="33"/>
        <v>150</v>
      </c>
      <c r="H538">
        <v>140</v>
      </c>
      <c r="I538">
        <f t="shared" si="32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14">
        <f t="shared" si="33"/>
        <v>117</v>
      </c>
      <c r="H539">
        <v>1052</v>
      </c>
      <c r="I539">
        <f t="shared" si="32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14">
        <f t="shared" si="33"/>
        <v>38</v>
      </c>
      <c r="H540">
        <v>1296</v>
      </c>
      <c r="I540">
        <f t="shared" si="32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14">
        <f t="shared" si="33"/>
        <v>73</v>
      </c>
      <c r="H541">
        <v>77</v>
      </c>
      <c r="I541">
        <f t="shared" si="32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14">
        <f t="shared" si="33"/>
        <v>266</v>
      </c>
      <c r="H542">
        <v>247</v>
      </c>
      <c r="I542">
        <f t="shared" si="32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14">
        <f t="shared" si="33"/>
        <v>24</v>
      </c>
      <c r="H543">
        <v>395</v>
      </c>
      <c r="I543">
        <f t="shared" si="32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14">
        <f t="shared" si="33"/>
        <v>3</v>
      </c>
      <c r="H544">
        <v>49</v>
      </c>
      <c r="I544">
        <f t="shared" si="32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14">
        <f t="shared" si="33"/>
        <v>16</v>
      </c>
      <c r="H545">
        <v>180</v>
      </c>
      <c r="I545">
        <f t="shared" si="32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14">
        <f t="shared" si="33"/>
        <v>277</v>
      </c>
      <c r="H546">
        <v>84</v>
      </c>
      <c r="I546">
        <f t="shared" si="32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14">
        <f t="shared" si="33"/>
        <v>89</v>
      </c>
      <c r="H547">
        <v>2690</v>
      </c>
      <c r="I547">
        <f t="shared" si="32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14">
        <f t="shared" si="33"/>
        <v>164</v>
      </c>
      <c r="H548">
        <v>88</v>
      </c>
      <c r="I548">
        <f t="shared" si="32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14">
        <f t="shared" si="33"/>
        <v>969</v>
      </c>
      <c r="H549">
        <v>156</v>
      </c>
      <c r="I549">
        <f t="shared" si="32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14">
        <f t="shared" si="33"/>
        <v>271</v>
      </c>
      <c r="H550">
        <v>2985</v>
      </c>
      <c r="I550">
        <f t="shared" si="32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14">
        <f t="shared" si="33"/>
        <v>284</v>
      </c>
      <c r="H551">
        <v>762</v>
      </c>
      <c r="I551">
        <f t="shared" si="32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14">
        <f t="shared" si="33"/>
        <v>4</v>
      </c>
      <c r="H552">
        <v>1</v>
      </c>
      <c r="I552">
        <f t="shared" si="32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14">
        <f t="shared" si="33"/>
        <v>59</v>
      </c>
      <c r="H553">
        <v>2779</v>
      </c>
      <c r="I553">
        <f t="shared" si="32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14">
        <f t="shared" si="33"/>
        <v>99</v>
      </c>
      <c r="H554">
        <v>92</v>
      </c>
      <c r="I554">
        <f t="shared" si="32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14">
        <f t="shared" si="33"/>
        <v>44</v>
      </c>
      <c r="H555">
        <v>1028</v>
      </c>
      <c r="I555">
        <f t="shared" si="32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14">
        <f t="shared" si="33"/>
        <v>152</v>
      </c>
      <c r="H556">
        <v>554</v>
      </c>
      <c r="I556">
        <f t="shared" si="32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14">
        <f t="shared" si="33"/>
        <v>224</v>
      </c>
      <c r="H557">
        <v>135</v>
      </c>
      <c r="I557">
        <f t="shared" si="32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14">
        <f t="shared" si="33"/>
        <v>240</v>
      </c>
      <c r="H558">
        <v>122</v>
      </c>
      <c r="I558">
        <f t="shared" si="32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14">
        <f t="shared" si="33"/>
        <v>199</v>
      </c>
      <c r="H559">
        <v>221</v>
      </c>
      <c r="I559">
        <f t="shared" si="32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14">
        <f t="shared" si="33"/>
        <v>137</v>
      </c>
      <c r="H560">
        <v>126</v>
      </c>
      <c r="I560">
        <f t="shared" si="32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14">
        <f t="shared" si="33"/>
        <v>101</v>
      </c>
      <c r="H561">
        <v>1022</v>
      </c>
      <c r="I561">
        <f t="shared" si="32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14">
        <f t="shared" si="33"/>
        <v>794</v>
      </c>
      <c r="H562">
        <v>3177</v>
      </c>
      <c r="I562">
        <f t="shared" si="32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14">
        <f t="shared" si="33"/>
        <v>370</v>
      </c>
      <c r="H563">
        <v>198</v>
      </c>
      <c r="I563">
        <f t="shared" si="32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14">
        <f t="shared" si="33"/>
        <v>13</v>
      </c>
      <c r="H564">
        <v>26</v>
      </c>
      <c r="I564">
        <f t="shared" si="32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14">
        <f t="shared" si="33"/>
        <v>138</v>
      </c>
      <c r="H565">
        <v>85</v>
      </c>
      <c r="I565">
        <f t="shared" si="32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14">
        <f t="shared" si="33"/>
        <v>84</v>
      </c>
      <c r="H566">
        <v>1790</v>
      </c>
      <c r="I566">
        <f t="shared" si="32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14">
        <f t="shared" si="33"/>
        <v>205</v>
      </c>
      <c r="H567">
        <v>3596</v>
      </c>
      <c r="I567">
        <f t="shared" si="32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14">
        <f t="shared" si="33"/>
        <v>44</v>
      </c>
      <c r="H568">
        <v>37</v>
      </c>
      <c r="I568">
        <f t="shared" si="32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14">
        <f t="shared" si="33"/>
        <v>219</v>
      </c>
      <c r="H569">
        <v>244</v>
      </c>
      <c r="I569">
        <f t="shared" si="32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14">
        <f t="shared" si="33"/>
        <v>186</v>
      </c>
      <c r="H570">
        <v>5180</v>
      </c>
      <c r="I570">
        <f t="shared" si="32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14">
        <f t="shared" si="33"/>
        <v>237</v>
      </c>
      <c r="H571">
        <v>589</v>
      </c>
      <c r="I571">
        <f t="shared" si="32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14">
        <f t="shared" si="33"/>
        <v>306</v>
      </c>
      <c r="H572">
        <v>2725</v>
      </c>
      <c r="I572">
        <f t="shared" si="32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14">
        <f t="shared" si="33"/>
        <v>94</v>
      </c>
      <c r="H573">
        <v>35</v>
      </c>
      <c r="I573">
        <f t="shared" si="32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14">
        <f t="shared" si="33"/>
        <v>54</v>
      </c>
      <c r="H574">
        <v>94</v>
      </c>
      <c r="I574">
        <f t="shared" si="32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14">
        <f t="shared" si="33"/>
        <v>112</v>
      </c>
      <c r="H575">
        <v>300</v>
      </c>
      <c r="I575">
        <f t="shared" si="32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14">
        <f t="shared" si="33"/>
        <v>369</v>
      </c>
      <c r="H576">
        <v>144</v>
      </c>
      <c r="I576">
        <f t="shared" si="32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14">
        <f t="shared" si="33"/>
        <v>63</v>
      </c>
      <c r="H577">
        <v>558</v>
      </c>
      <c r="I577">
        <f t="shared" si="32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14">
        <f t="shared" si="33"/>
        <v>65</v>
      </c>
      <c r="H578">
        <v>64</v>
      </c>
      <c r="I578">
        <f t="shared" ref="I578:I641" si="36">E578/H578</f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14">
        <f t="shared" ref="G579:G642" si="37">ROUND((E579/D579)*100, 0)</f>
        <v>19</v>
      </c>
      <c r="H579">
        <v>37</v>
      </c>
      <c r="I579">
        <f t="shared" si="36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14">
        <f t="shared" si="37"/>
        <v>17</v>
      </c>
      <c r="H580">
        <v>245</v>
      </c>
      <c r="I580">
        <f t="shared" si="36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14">
        <f t="shared" si="37"/>
        <v>101</v>
      </c>
      <c r="H581">
        <v>87</v>
      </c>
      <c r="I581">
        <f t="shared" si="36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14">
        <f t="shared" si="37"/>
        <v>342</v>
      </c>
      <c r="H582">
        <v>3116</v>
      </c>
      <c r="I582">
        <f t="shared" si="36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14">
        <f t="shared" si="37"/>
        <v>64</v>
      </c>
      <c r="H583">
        <v>71</v>
      </c>
      <c r="I583">
        <f t="shared" si="36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14">
        <f t="shared" si="37"/>
        <v>52</v>
      </c>
      <c r="H584">
        <v>42</v>
      </c>
      <c r="I584">
        <f t="shared" si="36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14">
        <f t="shared" si="37"/>
        <v>322</v>
      </c>
      <c r="H585">
        <v>909</v>
      </c>
      <c r="I585">
        <f t="shared" si="36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14">
        <f t="shared" si="37"/>
        <v>120</v>
      </c>
      <c r="H586">
        <v>1613</v>
      </c>
      <c r="I586">
        <f t="shared" si="36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14">
        <f t="shared" si="37"/>
        <v>147</v>
      </c>
      <c r="H587">
        <v>136</v>
      </c>
      <c r="I587">
        <f t="shared" si="36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14">
        <f t="shared" si="37"/>
        <v>951</v>
      </c>
      <c r="H588">
        <v>130</v>
      </c>
      <c r="I588">
        <f t="shared" si="36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14">
        <f t="shared" si="37"/>
        <v>73</v>
      </c>
      <c r="H589">
        <v>156</v>
      </c>
      <c r="I589">
        <f t="shared" si="36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14">
        <f t="shared" si="37"/>
        <v>79</v>
      </c>
      <c r="H590">
        <v>1368</v>
      </c>
      <c r="I590">
        <f t="shared" si="36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14">
        <f t="shared" si="37"/>
        <v>65</v>
      </c>
      <c r="H591">
        <v>102</v>
      </c>
      <c r="I591">
        <f t="shared" si="36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14">
        <f t="shared" si="37"/>
        <v>82</v>
      </c>
      <c r="H592">
        <v>86</v>
      </c>
      <c r="I592">
        <f t="shared" si="36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14">
        <f t="shared" si="37"/>
        <v>1038</v>
      </c>
      <c r="H593">
        <v>102</v>
      </c>
      <c r="I593">
        <f t="shared" si="36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14">
        <f t="shared" si="37"/>
        <v>13</v>
      </c>
      <c r="H594">
        <v>253</v>
      </c>
      <c r="I594">
        <f t="shared" si="36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14">
        <f t="shared" si="37"/>
        <v>155</v>
      </c>
      <c r="H595">
        <v>4006</v>
      </c>
      <c r="I595">
        <f t="shared" si="36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14">
        <f t="shared" si="37"/>
        <v>7</v>
      </c>
      <c r="H596">
        <v>157</v>
      </c>
      <c r="I596">
        <f t="shared" si="36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14">
        <f t="shared" si="37"/>
        <v>209</v>
      </c>
      <c r="H597">
        <v>1629</v>
      </c>
      <c r="I597">
        <f t="shared" si="36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14">
        <f t="shared" si="37"/>
        <v>100</v>
      </c>
      <c r="H598">
        <v>183</v>
      </c>
      <c r="I598">
        <f t="shared" si="36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14">
        <f t="shared" si="37"/>
        <v>202</v>
      </c>
      <c r="H599">
        <v>2188</v>
      </c>
      <c r="I599">
        <f t="shared" si="36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14">
        <f t="shared" si="37"/>
        <v>162</v>
      </c>
      <c r="H600">
        <v>2409</v>
      </c>
      <c r="I600">
        <f t="shared" si="36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14">
        <f t="shared" si="37"/>
        <v>4</v>
      </c>
      <c r="H601">
        <v>82</v>
      </c>
      <c r="I601">
        <f t="shared" si="36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14">
        <f t="shared" si="37"/>
        <v>5</v>
      </c>
      <c r="H602">
        <v>1</v>
      </c>
      <c r="I602">
        <f t="shared" si="36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14">
        <f t="shared" si="37"/>
        <v>207</v>
      </c>
      <c r="H603">
        <v>194</v>
      </c>
      <c r="I603">
        <f t="shared" si="36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14">
        <f t="shared" si="37"/>
        <v>128</v>
      </c>
      <c r="H604">
        <v>1140</v>
      </c>
      <c r="I604">
        <f t="shared" si="36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14">
        <f t="shared" si="37"/>
        <v>120</v>
      </c>
      <c r="H605">
        <v>102</v>
      </c>
      <c r="I605">
        <f t="shared" si="36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14">
        <f t="shared" si="37"/>
        <v>171</v>
      </c>
      <c r="H606">
        <v>2857</v>
      </c>
      <c r="I606">
        <f t="shared" si="36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14">
        <f t="shared" si="37"/>
        <v>187</v>
      </c>
      <c r="H607">
        <v>107</v>
      </c>
      <c r="I607">
        <f t="shared" si="36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14">
        <f t="shared" si="37"/>
        <v>188</v>
      </c>
      <c r="H608">
        <v>160</v>
      </c>
      <c r="I608">
        <f t="shared" si="36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14">
        <f t="shared" si="37"/>
        <v>131</v>
      </c>
      <c r="H609">
        <v>2230</v>
      </c>
      <c r="I609">
        <f t="shared" si="36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14">
        <f t="shared" si="37"/>
        <v>284</v>
      </c>
      <c r="H610">
        <v>316</v>
      </c>
      <c r="I610">
        <f t="shared" si="36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14">
        <f t="shared" si="37"/>
        <v>120</v>
      </c>
      <c r="H611">
        <v>117</v>
      </c>
      <c r="I611">
        <f t="shared" si="36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14">
        <f t="shared" si="37"/>
        <v>419</v>
      </c>
      <c r="H612">
        <v>6406</v>
      </c>
      <c r="I612">
        <f t="shared" si="36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14">
        <f t="shared" si="37"/>
        <v>14</v>
      </c>
      <c r="H613">
        <v>15</v>
      </c>
      <c r="I613">
        <f t="shared" si="36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14">
        <f t="shared" si="37"/>
        <v>139</v>
      </c>
      <c r="H614">
        <v>192</v>
      </c>
      <c r="I614">
        <f t="shared" si="36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14">
        <f t="shared" si="37"/>
        <v>174</v>
      </c>
      <c r="H615">
        <v>26</v>
      </c>
      <c r="I615">
        <f t="shared" si="36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14">
        <f t="shared" si="37"/>
        <v>155</v>
      </c>
      <c r="H616">
        <v>723</v>
      </c>
      <c r="I616">
        <f t="shared" si="36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14">
        <f t="shared" si="37"/>
        <v>170</v>
      </c>
      <c r="H617">
        <v>170</v>
      </c>
      <c r="I617">
        <f t="shared" si="36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14">
        <f t="shared" si="37"/>
        <v>190</v>
      </c>
      <c r="H618">
        <v>238</v>
      </c>
      <c r="I618">
        <f t="shared" si="36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14">
        <f t="shared" si="37"/>
        <v>250</v>
      </c>
      <c r="H619">
        <v>55</v>
      </c>
      <c r="I619">
        <f t="shared" si="36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14">
        <f t="shared" si="37"/>
        <v>49</v>
      </c>
      <c r="H620">
        <v>1198</v>
      </c>
      <c r="I620">
        <f t="shared" si="36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14">
        <f t="shared" si="37"/>
        <v>28</v>
      </c>
      <c r="H621">
        <v>648</v>
      </c>
      <c r="I621">
        <f t="shared" si="36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14">
        <f t="shared" si="37"/>
        <v>268</v>
      </c>
      <c r="H622">
        <v>128</v>
      </c>
      <c r="I622">
        <f t="shared" si="36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14">
        <f t="shared" si="37"/>
        <v>620</v>
      </c>
      <c r="H623">
        <v>2144</v>
      </c>
      <c r="I623">
        <f t="shared" si="36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14">
        <f t="shared" si="37"/>
        <v>3</v>
      </c>
      <c r="H624">
        <v>64</v>
      </c>
      <c r="I624">
        <f t="shared" si="36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14">
        <f t="shared" si="37"/>
        <v>160</v>
      </c>
      <c r="H625">
        <v>2693</v>
      </c>
      <c r="I625">
        <f t="shared" si="36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14">
        <f t="shared" si="37"/>
        <v>279</v>
      </c>
      <c r="H626">
        <v>432</v>
      </c>
      <c r="I626">
        <f t="shared" si="36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14">
        <f t="shared" si="37"/>
        <v>77</v>
      </c>
      <c r="H627">
        <v>62</v>
      </c>
      <c r="I627">
        <f t="shared" si="36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14">
        <f t="shared" si="37"/>
        <v>206</v>
      </c>
      <c r="H628">
        <v>189</v>
      </c>
      <c r="I628">
        <f t="shared" si="36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14">
        <f t="shared" si="37"/>
        <v>694</v>
      </c>
      <c r="H629">
        <v>154</v>
      </c>
      <c r="I629">
        <f t="shared" si="36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14">
        <f t="shared" si="37"/>
        <v>152</v>
      </c>
      <c r="H630">
        <v>96</v>
      </c>
      <c r="I630">
        <f t="shared" si="36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14">
        <f t="shared" si="37"/>
        <v>65</v>
      </c>
      <c r="H631">
        <v>750</v>
      </c>
      <c r="I631">
        <f t="shared" si="36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14">
        <f t="shared" si="37"/>
        <v>63</v>
      </c>
      <c r="H632">
        <v>87</v>
      </c>
      <c r="I632">
        <f t="shared" si="36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14">
        <f t="shared" si="37"/>
        <v>310</v>
      </c>
      <c r="H633">
        <v>3063</v>
      </c>
      <c r="I633">
        <f t="shared" si="36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14">
        <f t="shared" si="37"/>
        <v>43</v>
      </c>
      <c r="H634">
        <v>278</v>
      </c>
      <c r="I634">
        <f t="shared" si="36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14">
        <f t="shared" si="37"/>
        <v>83</v>
      </c>
      <c r="H635">
        <v>105</v>
      </c>
      <c r="I635">
        <f t="shared" si="36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14">
        <f t="shared" si="37"/>
        <v>79</v>
      </c>
      <c r="H636">
        <v>1658</v>
      </c>
      <c r="I636">
        <f t="shared" si="36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14">
        <f t="shared" si="37"/>
        <v>114</v>
      </c>
      <c r="H637">
        <v>2266</v>
      </c>
      <c r="I637">
        <f t="shared" si="36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14">
        <f t="shared" si="37"/>
        <v>65</v>
      </c>
      <c r="H638">
        <v>2604</v>
      </c>
      <c r="I638">
        <f t="shared" si="36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14">
        <f t="shared" si="37"/>
        <v>79</v>
      </c>
      <c r="H639">
        <v>65</v>
      </c>
      <c r="I639">
        <f t="shared" si="36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14">
        <f t="shared" si="37"/>
        <v>11</v>
      </c>
      <c r="H640">
        <v>94</v>
      </c>
      <c r="I640">
        <f t="shared" si="36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14">
        <f t="shared" si="37"/>
        <v>56</v>
      </c>
      <c r="H641">
        <v>45</v>
      </c>
      <c r="I641">
        <f t="shared" si="36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14">
        <f t="shared" si="37"/>
        <v>17</v>
      </c>
      <c r="H642">
        <v>257</v>
      </c>
      <c r="I642">
        <f t="shared" ref="I642:I705" si="40">E642/H642</f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14">
        <f t="shared" ref="G643:G706" si="41">ROUND((E643/D643)*100, 0)</f>
        <v>120</v>
      </c>
      <c r="H643">
        <v>194</v>
      </c>
      <c r="I643">
        <f t="shared" si="40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14">
        <f t="shared" si="41"/>
        <v>145</v>
      </c>
      <c r="H644">
        <v>129</v>
      </c>
      <c r="I644">
        <f t="shared" si="40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14">
        <f t="shared" si="41"/>
        <v>221</v>
      </c>
      <c r="H645">
        <v>375</v>
      </c>
      <c r="I645">
        <f t="shared" si="40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14">
        <f t="shared" si="41"/>
        <v>48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14">
        <f t="shared" si="41"/>
        <v>93</v>
      </c>
      <c r="H647">
        <v>4697</v>
      </c>
      <c r="I647">
        <f t="shared" si="40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14">
        <f t="shared" si="41"/>
        <v>89</v>
      </c>
      <c r="H648">
        <v>2915</v>
      </c>
      <c r="I648">
        <f t="shared" si="40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14">
        <f t="shared" si="41"/>
        <v>41</v>
      </c>
      <c r="H649">
        <v>18</v>
      </c>
      <c r="I649">
        <f t="shared" si="40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14">
        <f t="shared" si="41"/>
        <v>63</v>
      </c>
      <c r="H650">
        <v>723</v>
      </c>
      <c r="I650">
        <f t="shared" si="40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14">
        <f t="shared" si="41"/>
        <v>48</v>
      </c>
      <c r="H651">
        <v>602</v>
      </c>
      <c r="I651">
        <f t="shared" si="40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14">
        <f t="shared" si="41"/>
        <v>2</v>
      </c>
      <c r="H652">
        <v>1</v>
      </c>
      <c r="I652">
        <f t="shared" si="40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14">
        <f t="shared" si="41"/>
        <v>88</v>
      </c>
      <c r="H653">
        <v>3868</v>
      </c>
      <c r="I653">
        <f t="shared" si="40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14">
        <f t="shared" si="41"/>
        <v>127</v>
      </c>
      <c r="H654">
        <v>409</v>
      </c>
      <c r="I654">
        <f t="shared" si="40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14">
        <f t="shared" si="41"/>
        <v>2339</v>
      </c>
      <c r="H655">
        <v>234</v>
      </c>
      <c r="I655">
        <f t="shared" si="40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14">
        <f t="shared" si="41"/>
        <v>508</v>
      </c>
      <c r="H656">
        <v>3016</v>
      </c>
      <c r="I656">
        <f t="shared" si="40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14">
        <f t="shared" si="41"/>
        <v>191</v>
      </c>
      <c r="H657">
        <v>264</v>
      </c>
      <c r="I657">
        <f t="shared" si="40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14">
        <f t="shared" si="41"/>
        <v>42</v>
      </c>
      <c r="H658">
        <v>504</v>
      </c>
      <c r="I658">
        <f t="shared" si="40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14">
        <f t="shared" si="41"/>
        <v>8</v>
      </c>
      <c r="H659">
        <v>14</v>
      </c>
      <c r="I659">
        <f t="shared" si="40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14">
        <f t="shared" si="41"/>
        <v>60</v>
      </c>
      <c r="H660">
        <v>390</v>
      </c>
      <c r="I660">
        <f t="shared" si="40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14">
        <f t="shared" si="41"/>
        <v>47</v>
      </c>
      <c r="H661">
        <v>750</v>
      </c>
      <c r="I661">
        <f t="shared" si="40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14">
        <f t="shared" si="41"/>
        <v>82</v>
      </c>
      <c r="H662">
        <v>77</v>
      </c>
      <c r="I662">
        <f t="shared" si="40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14">
        <f t="shared" si="41"/>
        <v>54</v>
      </c>
      <c r="H663">
        <v>752</v>
      </c>
      <c r="I663">
        <f t="shared" si="40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14">
        <f t="shared" si="41"/>
        <v>98</v>
      </c>
      <c r="H664">
        <v>131</v>
      </c>
      <c r="I664">
        <f t="shared" si="40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14">
        <f t="shared" si="41"/>
        <v>77</v>
      </c>
      <c r="H665">
        <v>87</v>
      </c>
      <c r="I665">
        <f t="shared" si="40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14">
        <f t="shared" si="41"/>
        <v>33</v>
      </c>
      <c r="H666">
        <v>1063</v>
      </c>
      <c r="I666">
        <f t="shared" si="40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14">
        <f t="shared" si="41"/>
        <v>240</v>
      </c>
      <c r="H667">
        <v>272</v>
      </c>
      <c r="I667">
        <f t="shared" si="40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14">
        <f t="shared" si="41"/>
        <v>64</v>
      </c>
      <c r="H668">
        <v>25</v>
      </c>
      <c r="I668">
        <f t="shared" si="40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14">
        <f t="shared" si="41"/>
        <v>176</v>
      </c>
      <c r="H669">
        <v>419</v>
      </c>
      <c r="I669">
        <f t="shared" si="40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14">
        <f t="shared" si="41"/>
        <v>20</v>
      </c>
      <c r="H670">
        <v>76</v>
      </c>
      <c r="I670">
        <f t="shared" si="40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14">
        <f t="shared" si="41"/>
        <v>359</v>
      </c>
      <c r="H671">
        <v>1621</v>
      </c>
      <c r="I671">
        <f t="shared" si="40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14">
        <f t="shared" si="41"/>
        <v>469</v>
      </c>
      <c r="H672">
        <v>1101</v>
      </c>
      <c r="I672">
        <f t="shared" si="40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14">
        <f t="shared" si="41"/>
        <v>122</v>
      </c>
      <c r="H673">
        <v>1073</v>
      </c>
      <c r="I673">
        <f t="shared" si="40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14">
        <f t="shared" si="41"/>
        <v>56</v>
      </c>
      <c r="H674">
        <v>4428</v>
      </c>
      <c r="I674">
        <f t="shared" si="40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14">
        <f t="shared" si="41"/>
        <v>44</v>
      </c>
      <c r="H675">
        <v>58</v>
      </c>
      <c r="I675">
        <f t="shared" si="40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14">
        <f t="shared" si="41"/>
        <v>34</v>
      </c>
      <c r="H676">
        <v>1218</v>
      </c>
      <c r="I676">
        <f t="shared" si="40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14">
        <f t="shared" si="41"/>
        <v>123</v>
      </c>
      <c r="H677">
        <v>331</v>
      </c>
      <c r="I677">
        <f t="shared" si="40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14">
        <f t="shared" si="41"/>
        <v>190</v>
      </c>
      <c r="H678">
        <v>1170</v>
      </c>
      <c r="I678">
        <f t="shared" si="40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14">
        <f t="shared" si="41"/>
        <v>84</v>
      </c>
      <c r="H679">
        <v>111</v>
      </c>
      <c r="I679">
        <f t="shared" si="40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14">
        <f t="shared" si="41"/>
        <v>18</v>
      </c>
      <c r="H680">
        <v>215</v>
      </c>
      <c r="I680">
        <f t="shared" si="40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14">
        <f t="shared" si="41"/>
        <v>1037</v>
      </c>
      <c r="H681">
        <v>363</v>
      </c>
      <c r="I681">
        <f t="shared" si="40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14">
        <f t="shared" si="41"/>
        <v>97</v>
      </c>
      <c r="H682">
        <v>2955</v>
      </c>
      <c r="I682">
        <f t="shared" si="40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14">
        <f t="shared" si="41"/>
        <v>86</v>
      </c>
      <c r="H683">
        <v>1657</v>
      </c>
      <c r="I683">
        <f t="shared" si="40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14">
        <f t="shared" si="41"/>
        <v>150</v>
      </c>
      <c r="H684">
        <v>103</v>
      </c>
      <c r="I684">
        <f t="shared" si="40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14">
        <f t="shared" si="41"/>
        <v>358</v>
      </c>
      <c r="H685">
        <v>147</v>
      </c>
      <c r="I685">
        <f t="shared" si="40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14">
        <f t="shared" si="41"/>
        <v>543</v>
      </c>
      <c r="H686">
        <v>110</v>
      </c>
      <c r="I686">
        <f t="shared" si="40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14">
        <f t="shared" si="41"/>
        <v>68</v>
      </c>
      <c r="H687">
        <v>926</v>
      </c>
      <c r="I687">
        <f t="shared" si="40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14">
        <f t="shared" si="41"/>
        <v>192</v>
      </c>
      <c r="H688">
        <v>134</v>
      </c>
      <c r="I688">
        <f t="shared" si="40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14">
        <f t="shared" si="41"/>
        <v>932</v>
      </c>
      <c r="H689">
        <v>269</v>
      </c>
      <c r="I689">
        <f t="shared" si="40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14">
        <f t="shared" si="41"/>
        <v>429</v>
      </c>
      <c r="H690">
        <v>175</v>
      </c>
      <c r="I690">
        <f t="shared" si="40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14">
        <f t="shared" si="41"/>
        <v>101</v>
      </c>
      <c r="H691">
        <v>69</v>
      </c>
      <c r="I691">
        <f t="shared" si="40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14">
        <f t="shared" si="41"/>
        <v>227</v>
      </c>
      <c r="H692">
        <v>190</v>
      </c>
      <c r="I692">
        <f t="shared" si="40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14">
        <f t="shared" si="41"/>
        <v>142</v>
      </c>
      <c r="H693">
        <v>237</v>
      </c>
      <c r="I693">
        <f t="shared" si="40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14">
        <f t="shared" si="41"/>
        <v>91</v>
      </c>
      <c r="H694">
        <v>77</v>
      </c>
      <c r="I694">
        <f t="shared" si="40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14">
        <f t="shared" si="41"/>
        <v>64</v>
      </c>
      <c r="H695">
        <v>1748</v>
      </c>
      <c r="I695">
        <f t="shared" si="40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14">
        <f t="shared" si="41"/>
        <v>84</v>
      </c>
      <c r="H696">
        <v>79</v>
      </c>
      <c r="I696">
        <f t="shared" si="40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14">
        <f t="shared" si="41"/>
        <v>134</v>
      </c>
      <c r="H697">
        <v>196</v>
      </c>
      <c r="I697">
        <f t="shared" si="40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14">
        <f t="shared" si="41"/>
        <v>59</v>
      </c>
      <c r="H698">
        <v>889</v>
      </c>
      <c r="I698">
        <f t="shared" si="40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14">
        <f t="shared" si="41"/>
        <v>153</v>
      </c>
      <c r="H699">
        <v>7295</v>
      </c>
      <c r="I699">
        <f t="shared" si="40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14">
        <f t="shared" si="41"/>
        <v>447</v>
      </c>
      <c r="H700">
        <v>2893</v>
      </c>
      <c r="I700">
        <f t="shared" si="40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14">
        <f t="shared" si="41"/>
        <v>84</v>
      </c>
      <c r="H701">
        <v>56</v>
      </c>
      <c r="I701">
        <f t="shared" si="40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14">
        <f t="shared" si="41"/>
        <v>3</v>
      </c>
      <c r="H702">
        <v>1</v>
      </c>
      <c r="I702">
        <f t="shared" si="40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14">
        <f t="shared" si="41"/>
        <v>175</v>
      </c>
      <c r="H703">
        <v>820</v>
      </c>
      <c r="I703">
        <f t="shared" si="40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14">
        <f t="shared" si="41"/>
        <v>54</v>
      </c>
      <c r="H704">
        <v>83</v>
      </c>
      <c r="I704">
        <f t="shared" si="40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14">
        <f t="shared" si="41"/>
        <v>312</v>
      </c>
      <c r="H705">
        <v>2038</v>
      </c>
      <c r="I705">
        <f t="shared" si="40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14">
        <f t="shared" si="41"/>
        <v>123</v>
      </c>
      <c r="H706">
        <v>116</v>
      </c>
      <c r="I706">
        <f t="shared" ref="I706:I769" si="44">E706/H706</f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14">
        <f t="shared" ref="G707:G770" si="45">ROUND((E707/D707)*100, 0)</f>
        <v>99</v>
      </c>
      <c r="H707">
        <v>2025</v>
      </c>
      <c r="I707">
        <f t="shared" si="44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14">
        <f t="shared" si="45"/>
        <v>128</v>
      </c>
      <c r="H708">
        <v>1345</v>
      </c>
      <c r="I708">
        <f t="shared" si="44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14">
        <f t="shared" si="45"/>
        <v>159</v>
      </c>
      <c r="H709">
        <v>168</v>
      </c>
      <c r="I709">
        <f t="shared" si="44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14">
        <f t="shared" si="45"/>
        <v>707</v>
      </c>
      <c r="H710">
        <v>137</v>
      </c>
      <c r="I710">
        <f t="shared" si="44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14">
        <f t="shared" si="45"/>
        <v>142</v>
      </c>
      <c r="H711">
        <v>186</v>
      </c>
      <c r="I711">
        <f t="shared" si="44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14">
        <f t="shared" si="45"/>
        <v>148</v>
      </c>
      <c r="H712">
        <v>125</v>
      </c>
      <c r="I712">
        <f t="shared" si="44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14">
        <f t="shared" si="45"/>
        <v>20</v>
      </c>
      <c r="H713">
        <v>14</v>
      </c>
      <c r="I713">
        <f t="shared" si="44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14">
        <f t="shared" si="45"/>
        <v>1841</v>
      </c>
      <c r="H714">
        <v>202</v>
      </c>
      <c r="I714">
        <f t="shared" si="44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14">
        <f t="shared" si="45"/>
        <v>162</v>
      </c>
      <c r="H715">
        <v>103</v>
      </c>
      <c r="I715">
        <f t="shared" si="44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14">
        <f t="shared" si="45"/>
        <v>473</v>
      </c>
      <c r="H716">
        <v>1785</v>
      </c>
      <c r="I716">
        <f t="shared" si="44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14">
        <f t="shared" si="45"/>
        <v>24</v>
      </c>
      <c r="H717">
        <v>656</v>
      </c>
      <c r="I717">
        <f t="shared" si="44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14">
        <f t="shared" si="45"/>
        <v>518</v>
      </c>
      <c r="H718">
        <v>157</v>
      </c>
      <c r="I718">
        <f t="shared" si="44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14">
        <f t="shared" si="45"/>
        <v>248</v>
      </c>
      <c r="H719">
        <v>555</v>
      </c>
      <c r="I719">
        <f t="shared" si="44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14">
        <f t="shared" si="45"/>
        <v>100</v>
      </c>
      <c r="H720">
        <v>297</v>
      </c>
      <c r="I720">
        <f t="shared" si="44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14">
        <f t="shared" si="45"/>
        <v>153</v>
      </c>
      <c r="H721">
        <v>123</v>
      </c>
      <c r="I721">
        <f t="shared" si="44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14">
        <f t="shared" si="45"/>
        <v>37</v>
      </c>
      <c r="H722">
        <v>38</v>
      </c>
      <c r="I722">
        <f t="shared" si="44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14">
        <f t="shared" si="45"/>
        <v>4</v>
      </c>
      <c r="H723">
        <v>60</v>
      </c>
      <c r="I723">
        <f t="shared" si="44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14">
        <f t="shared" si="45"/>
        <v>157</v>
      </c>
      <c r="H724">
        <v>3036</v>
      </c>
      <c r="I724">
        <f t="shared" si="44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14">
        <f t="shared" si="45"/>
        <v>270</v>
      </c>
      <c r="H725">
        <v>144</v>
      </c>
      <c r="I725">
        <f t="shared" si="44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14">
        <f t="shared" si="45"/>
        <v>134</v>
      </c>
      <c r="H726">
        <v>121</v>
      </c>
      <c r="I726">
        <f t="shared" si="44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14">
        <f t="shared" si="45"/>
        <v>50</v>
      </c>
      <c r="H727">
        <v>1596</v>
      </c>
      <c r="I727">
        <f t="shared" si="44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14">
        <f t="shared" si="45"/>
        <v>89</v>
      </c>
      <c r="H728">
        <v>524</v>
      </c>
      <c r="I728">
        <f t="shared" si="44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14">
        <f t="shared" si="45"/>
        <v>165</v>
      </c>
      <c r="H729">
        <v>181</v>
      </c>
      <c r="I729">
        <f t="shared" si="44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14">
        <f t="shared" si="45"/>
        <v>18</v>
      </c>
      <c r="H730">
        <v>10</v>
      </c>
      <c r="I730">
        <f t="shared" si="44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14">
        <f t="shared" si="45"/>
        <v>186</v>
      </c>
      <c r="H731">
        <v>122</v>
      </c>
      <c r="I731">
        <f t="shared" si="44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14">
        <f t="shared" si="45"/>
        <v>413</v>
      </c>
      <c r="H732">
        <v>1071</v>
      </c>
      <c r="I732">
        <f t="shared" si="44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14">
        <f t="shared" si="45"/>
        <v>90</v>
      </c>
      <c r="H733">
        <v>219</v>
      </c>
      <c r="I733">
        <f t="shared" si="44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14">
        <f t="shared" si="45"/>
        <v>92</v>
      </c>
      <c r="H734">
        <v>1121</v>
      </c>
      <c r="I734">
        <f t="shared" si="44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14">
        <f t="shared" si="45"/>
        <v>527</v>
      </c>
      <c r="H735">
        <v>980</v>
      </c>
      <c r="I735">
        <f t="shared" si="44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14">
        <f t="shared" si="45"/>
        <v>319</v>
      </c>
      <c r="H736">
        <v>536</v>
      </c>
      <c r="I736">
        <f t="shared" si="44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14">
        <f t="shared" si="45"/>
        <v>354</v>
      </c>
      <c r="H737">
        <v>1991</v>
      </c>
      <c r="I737">
        <f t="shared" si="44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14">
        <f t="shared" si="45"/>
        <v>33</v>
      </c>
      <c r="H738">
        <v>29</v>
      </c>
      <c r="I738">
        <f t="shared" si="44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14">
        <f t="shared" si="45"/>
        <v>136</v>
      </c>
      <c r="H739">
        <v>180</v>
      </c>
      <c r="I739">
        <f t="shared" si="44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14">
        <f t="shared" si="45"/>
        <v>2</v>
      </c>
      <c r="H740">
        <v>15</v>
      </c>
      <c r="I740">
        <f t="shared" si="44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14">
        <f t="shared" si="45"/>
        <v>61</v>
      </c>
      <c r="H741">
        <v>191</v>
      </c>
      <c r="I741">
        <f t="shared" si="44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14">
        <f t="shared" si="45"/>
        <v>30</v>
      </c>
      <c r="H742">
        <v>16</v>
      </c>
      <c r="I742">
        <f t="shared" si="44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14">
        <f t="shared" si="45"/>
        <v>1179</v>
      </c>
      <c r="H743">
        <v>130</v>
      </c>
      <c r="I743">
        <f t="shared" si="44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14">
        <f t="shared" si="45"/>
        <v>1126</v>
      </c>
      <c r="H744">
        <v>122</v>
      </c>
      <c r="I744">
        <f t="shared" si="44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14">
        <f t="shared" si="45"/>
        <v>13</v>
      </c>
      <c r="H745">
        <v>17</v>
      </c>
      <c r="I745">
        <f t="shared" si="44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14">
        <f t="shared" si="45"/>
        <v>712</v>
      </c>
      <c r="H746">
        <v>140</v>
      </c>
      <c r="I746">
        <f t="shared" si="44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14">
        <f t="shared" si="45"/>
        <v>30</v>
      </c>
      <c r="H747">
        <v>34</v>
      </c>
      <c r="I747">
        <f t="shared" si="44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14">
        <f t="shared" si="45"/>
        <v>213</v>
      </c>
      <c r="H748">
        <v>3388</v>
      </c>
      <c r="I748">
        <f t="shared" si="44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14">
        <f t="shared" si="45"/>
        <v>229</v>
      </c>
      <c r="H749">
        <v>280</v>
      </c>
      <c r="I749">
        <f t="shared" si="44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14">
        <f t="shared" si="45"/>
        <v>35</v>
      </c>
      <c r="H750">
        <v>614</v>
      </c>
      <c r="I750">
        <f t="shared" si="44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14">
        <f t="shared" si="45"/>
        <v>157</v>
      </c>
      <c r="H751">
        <v>366</v>
      </c>
      <c r="I751">
        <f t="shared" si="44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14">
        <f t="shared" si="45"/>
        <v>1</v>
      </c>
      <c r="H752">
        <v>1</v>
      </c>
      <c r="I752">
        <f t="shared" si="44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14">
        <f t="shared" si="45"/>
        <v>232</v>
      </c>
      <c r="H753">
        <v>270</v>
      </c>
      <c r="I753">
        <f t="shared" si="44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14">
        <f t="shared" si="45"/>
        <v>92</v>
      </c>
      <c r="H754">
        <v>114</v>
      </c>
      <c r="I754">
        <f t="shared" si="44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14">
        <f t="shared" si="45"/>
        <v>257</v>
      </c>
      <c r="H755">
        <v>137</v>
      </c>
      <c r="I755">
        <f t="shared" si="44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14">
        <f t="shared" si="45"/>
        <v>168</v>
      </c>
      <c r="H756">
        <v>3205</v>
      </c>
      <c r="I756">
        <f t="shared" si="44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14">
        <f t="shared" si="45"/>
        <v>167</v>
      </c>
      <c r="H757">
        <v>288</v>
      </c>
      <c r="I757">
        <f t="shared" si="44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14">
        <f t="shared" si="45"/>
        <v>772</v>
      </c>
      <c r="H758">
        <v>148</v>
      </c>
      <c r="I758">
        <f t="shared" si="44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14">
        <f t="shared" si="45"/>
        <v>407</v>
      </c>
      <c r="H759">
        <v>114</v>
      </c>
      <c r="I759">
        <f t="shared" si="44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14">
        <f t="shared" si="45"/>
        <v>564</v>
      </c>
      <c r="H760">
        <v>1518</v>
      </c>
      <c r="I760">
        <f t="shared" si="44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14">
        <f t="shared" si="45"/>
        <v>68</v>
      </c>
      <c r="H761">
        <v>1274</v>
      </c>
      <c r="I761">
        <f t="shared" si="44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14">
        <f t="shared" si="45"/>
        <v>34</v>
      </c>
      <c r="H762">
        <v>210</v>
      </c>
      <c r="I762">
        <f t="shared" si="44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14">
        <f t="shared" si="45"/>
        <v>655</v>
      </c>
      <c r="H763">
        <v>166</v>
      </c>
      <c r="I763">
        <f t="shared" si="44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14">
        <f t="shared" si="45"/>
        <v>177</v>
      </c>
      <c r="H764">
        <v>100</v>
      </c>
      <c r="I764">
        <f t="shared" si="44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14">
        <f t="shared" si="45"/>
        <v>113</v>
      </c>
      <c r="H765">
        <v>235</v>
      </c>
      <c r="I765">
        <f t="shared" si="44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14">
        <f t="shared" si="45"/>
        <v>728</v>
      </c>
      <c r="H766">
        <v>148</v>
      </c>
      <c r="I766">
        <f t="shared" si="44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14">
        <f t="shared" si="45"/>
        <v>208</v>
      </c>
      <c r="H767">
        <v>198</v>
      </c>
      <c r="I767">
        <f t="shared" si="44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14">
        <f t="shared" si="45"/>
        <v>31</v>
      </c>
      <c r="H768">
        <v>248</v>
      </c>
      <c r="I768">
        <f t="shared" si="44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14">
        <f t="shared" si="45"/>
        <v>57</v>
      </c>
      <c r="H769">
        <v>513</v>
      </c>
      <c r="I769">
        <f t="shared" si="44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14">
        <f t="shared" si="45"/>
        <v>231</v>
      </c>
      <c r="H770">
        <v>150</v>
      </c>
      <c r="I770">
        <f t="shared" ref="I770:I833" si="48">E770/H770</f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14">
        <f t="shared" ref="G771:G834" si="49">ROUND((E771/D771)*100, 0)</f>
        <v>87</v>
      </c>
      <c r="H771">
        <v>3410</v>
      </c>
      <c r="I771">
        <f t="shared" si="48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14">
        <f t="shared" si="49"/>
        <v>271</v>
      </c>
      <c r="H772">
        <v>216</v>
      </c>
      <c r="I772">
        <f t="shared" si="48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14">
        <f t="shared" si="49"/>
        <v>49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14">
        <f t="shared" si="49"/>
        <v>113</v>
      </c>
      <c r="H774">
        <v>5139</v>
      </c>
      <c r="I774">
        <f t="shared" si="48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14">
        <f t="shared" si="49"/>
        <v>191</v>
      </c>
      <c r="H775">
        <v>2353</v>
      </c>
      <c r="I775">
        <f t="shared" si="48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14">
        <f t="shared" si="49"/>
        <v>136</v>
      </c>
      <c r="H776">
        <v>78</v>
      </c>
      <c r="I776">
        <f t="shared" si="48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14">
        <f t="shared" si="49"/>
        <v>10</v>
      </c>
      <c r="H777">
        <v>10</v>
      </c>
      <c r="I777">
        <f t="shared" si="48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14">
        <f t="shared" si="49"/>
        <v>66</v>
      </c>
      <c r="H778">
        <v>2201</v>
      </c>
      <c r="I778">
        <f t="shared" si="48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14">
        <f t="shared" si="49"/>
        <v>49</v>
      </c>
      <c r="H779">
        <v>676</v>
      </c>
      <c r="I779">
        <f t="shared" si="48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14">
        <f t="shared" si="49"/>
        <v>788</v>
      </c>
      <c r="H780">
        <v>174</v>
      </c>
      <c r="I780">
        <f t="shared" si="48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14">
        <f t="shared" si="49"/>
        <v>80</v>
      </c>
      <c r="H781">
        <v>831</v>
      </c>
      <c r="I781">
        <f t="shared" si="48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14">
        <f t="shared" si="49"/>
        <v>106</v>
      </c>
      <c r="H782">
        <v>164</v>
      </c>
      <c r="I782">
        <f t="shared" si="48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14">
        <f t="shared" si="49"/>
        <v>51</v>
      </c>
      <c r="H783">
        <v>56</v>
      </c>
      <c r="I783">
        <f t="shared" si="48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14">
        <f t="shared" si="49"/>
        <v>215</v>
      </c>
      <c r="H784">
        <v>161</v>
      </c>
      <c r="I784">
        <f t="shared" si="48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14">
        <f t="shared" si="49"/>
        <v>141</v>
      </c>
      <c r="H785">
        <v>138</v>
      </c>
      <c r="I785">
        <f t="shared" si="48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14">
        <f t="shared" si="49"/>
        <v>115</v>
      </c>
      <c r="H786">
        <v>3308</v>
      </c>
      <c r="I786">
        <f t="shared" si="48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14">
        <f t="shared" si="49"/>
        <v>193</v>
      </c>
      <c r="H787">
        <v>127</v>
      </c>
      <c r="I787">
        <f t="shared" si="48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14">
        <f t="shared" si="49"/>
        <v>730</v>
      </c>
      <c r="H788">
        <v>207</v>
      </c>
      <c r="I788">
        <f t="shared" si="48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14">
        <f t="shared" si="49"/>
        <v>100</v>
      </c>
      <c r="H789">
        <v>859</v>
      </c>
      <c r="I789">
        <f t="shared" si="48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14">
        <f t="shared" si="49"/>
        <v>88</v>
      </c>
      <c r="H790">
        <v>31</v>
      </c>
      <c r="I790">
        <f t="shared" si="48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14">
        <f t="shared" si="49"/>
        <v>37</v>
      </c>
      <c r="H791">
        <v>45</v>
      </c>
      <c r="I791">
        <f t="shared" si="48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14">
        <f t="shared" si="49"/>
        <v>31</v>
      </c>
      <c r="H792">
        <v>1113</v>
      </c>
      <c r="I792">
        <f t="shared" si="48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14">
        <f t="shared" si="49"/>
        <v>26</v>
      </c>
      <c r="H793">
        <v>6</v>
      </c>
      <c r="I793">
        <f t="shared" si="48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14">
        <f t="shared" si="49"/>
        <v>34</v>
      </c>
      <c r="H794">
        <v>7</v>
      </c>
      <c r="I794">
        <f t="shared" si="48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14">
        <f t="shared" si="49"/>
        <v>1186</v>
      </c>
      <c r="H795">
        <v>181</v>
      </c>
      <c r="I795">
        <f t="shared" si="48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14">
        <f t="shared" si="49"/>
        <v>125</v>
      </c>
      <c r="H796">
        <v>110</v>
      </c>
      <c r="I796">
        <f t="shared" si="48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14">
        <f t="shared" si="49"/>
        <v>14</v>
      </c>
      <c r="H797">
        <v>31</v>
      </c>
      <c r="I797">
        <f t="shared" si="48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14">
        <f t="shared" si="49"/>
        <v>55</v>
      </c>
      <c r="H798">
        <v>78</v>
      </c>
      <c r="I798">
        <f t="shared" si="48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14">
        <f t="shared" si="49"/>
        <v>110</v>
      </c>
      <c r="H799">
        <v>185</v>
      </c>
      <c r="I799">
        <f t="shared" si="48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14">
        <f t="shared" si="49"/>
        <v>188</v>
      </c>
      <c r="H800">
        <v>121</v>
      </c>
      <c r="I800">
        <f t="shared" si="48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14">
        <f t="shared" si="49"/>
        <v>87</v>
      </c>
      <c r="H801">
        <v>1225</v>
      </c>
      <c r="I801">
        <f t="shared" si="48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14">
        <f t="shared" si="49"/>
        <v>1</v>
      </c>
      <c r="H802">
        <v>1</v>
      </c>
      <c r="I802">
        <f t="shared" si="48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14">
        <f t="shared" si="49"/>
        <v>203</v>
      </c>
      <c r="H803">
        <v>106</v>
      </c>
      <c r="I803">
        <f t="shared" si="48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14">
        <f t="shared" si="49"/>
        <v>197</v>
      </c>
      <c r="H804">
        <v>142</v>
      </c>
      <c r="I804">
        <f t="shared" si="48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14">
        <f t="shared" si="49"/>
        <v>107</v>
      </c>
      <c r="H805">
        <v>233</v>
      </c>
      <c r="I805">
        <f t="shared" si="48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14">
        <f t="shared" si="49"/>
        <v>269</v>
      </c>
      <c r="H806">
        <v>218</v>
      </c>
      <c r="I806">
        <f t="shared" si="48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14">
        <f t="shared" si="49"/>
        <v>51</v>
      </c>
      <c r="H807">
        <v>67</v>
      </c>
      <c r="I807">
        <f t="shared" si="48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14">
        <f t="shared" si="49"/>
        <v>1180</v>
      </c>
      <c r="H808">
        <v>76</v>
      </c>
      <c r="I808">
        <f t="shared" si="48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14">
        <f t="shared" si="49"/>
        <v>264</v>
      </c>
      <c r="H809">
        <v>43</v>
      </c>
      <c r="I809">
        <f t="shared" si="48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14">
        <f t="shared" si="49"/>
        <v>30</v>
      </c>
      <c r="H810">
        <v>19</v>
      </c>
      <c r="I810">
        <f t="shared" si="48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14">
        <f t="shared" si="49"/>
        <v>63</v>
      </c>
      <c r="H811">
        <v>2108</v>
      </c>
      <c r="I811">
        <f t="shared" si="48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14">
        <f t="shared" si="49"/>
        <v>193</v>
      </c>
      <c r="H812">
        <v>221</v>
      </c>
      <c r="I812">
        <f t="shared" si="48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14">
        <f t="shared" si="49"/>
        <v>77</v>
      </c>
      <c r="H813">
        <v>679</v>
      </c>
      <c r="I813">
        <f t="shared" si="48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14">
        <f t="shared" si="49"/>
        <v>226</v>
      </c>
      <c r="H814">
        <v>2805</v>
      </c>
      <c r="I814">
        <f t="shared" si="48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14">
        <f t="shared" si="49"/>
        <v>239</v>
      </c>
      <c r="H815">
        <v>68</v>
      </c>
      <c r="I815">
        <f t="shared" si="48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14">
        <f t="shared" si="49"/>
        <v>92</v>
      </c>
      <c r="H816">
        <v>36</v>
      </c>
      <c r="I816">
        <f t="shared" si="48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14">
        <f t="shared" si="49"/>
        <v>130</v>
      </c>
      <c r="H817">
        <v>183</v>
      </c>
      <c r="I817">
        <f t="shared" si="48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14">
        <f t="shared" si="49"/>
        <v>615</v>
      </c>
      <c r="H818">
        <v>133</v>
      </c>
      <c r="I818">
        <f t="shared" si="48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14">
        <f t="shared" si="49"/>
        <v>369</v>
      </c>
      <c r="H819">
        <v>2489</v>
      </c>
      <c r="I819">
        <f t="shared" si="48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14">
        <f t="shared" si="49"/>
        <v>1095</v>
      </c>
      <c r="H820">
        <v>69</v>
      </c>
      <c r="I820">
        <f t="shared" si="48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14">
        <f t="shared" si="49"/>
        <v>51</v>
      </c>
      <c r="H821">
        <v>47</v>
      </c>
      <c r="I821">
        <f t="shared" si="48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14">
        <f t="shared" si="49"/>
        <v>801</v>
      </c>
      <c r="H822">
        <v>279</v>
      </c>
      <c r="I822">
        <f t="shared" si="48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14">
        <f t="shared" si="49"/>
        <v>291</v>
      </c>
      <c r="H823">
        <v>210</v>
      </c>
      <c r="I823">
        <f t="shared" si="48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14">
        <f t="shared" si="49"/>
        <v>350</v>
      </c>
      <c r="H824">
        <v>2100</v>
      </c>
      <c r="I824">
        <f t="shared" si="48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14">
        <f t="shared" si="49"/>
        <v>357</v>
      </c>
      <c r="H825">
        <v>252</v>
      </c>
      <c r="I825">
        <f t="shared" si="48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14">
        <f t="shared" si="49"/>
        <v>126</v>
      </c>
      <c r="H826">
        <v>1280</v>
      </c>
      <c r="I826">
        <f t="shared" si="48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14">
        <f t="shared" si="49"/>
        <v>388</v>
      </c>
      <c r="H827">
        <v>157</v>
      </c>
      <c r="I827">
        <f t="shared" si="48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14">
        <f t="shared" si="49"/>
        <v>457</v>
      </c>
      <c r="H828">
        <v>194</v>
      </c>
      <c r="I828">
        <f t="shared" si="48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14">
        <f t="shared" si="49"/>
        <v>267</v>
      </c>
      <c r="H829">
        <v>82</v>
      </c>
      <c r="I829">
        <f t="shared" si="48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14">
        <f t="shared" si="49"/>
        <v>69</v>
      </c>
      <c r="H830">
        <v>70</v>
      </c>
      <c r="I830">
        <f t="shared" si="48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14">
        <f t="shared" si="49"/>
        <v>51</v>
      </c>
      <c r="H831">
        <v>154</v>
      </c>
      <c r="I831">
        <f t="shared" si="48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14">
        <f t="shared" si="49"/>
        <v>1</v>
      </c>
      <c r="H832">
        <v>22</v>
      </c>
      <c r="I832">
        <f t="shared" si="48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14">
        <f t="shared" si="49"/>
        <v>109</v>
      </c>
      <c r="H833">
        <v>4233</v>
      </c>
      <c r="I833">
        <f t="shared" si="48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14">
        <f t="shared" si="49"/>
        <v>315</v>
      </c>
      <c r="H834">
        <v>1297</v>
      </c>
      <c r="I834">
        <f t="shared" ref="I834:I897" si="52">E834/H834</f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14">
        <f t="shared" ref="G835:G898" si="53">ROUND((E835/D835)*100, 0)</f>
        <v>158</v>
      </c>
      <c r="H835">
        <v>165</v>
      </c>
      <c r="I835">
        <f t="shared" si="52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14">
        <f t="shared" si="53"/>
        <v>154</v>
      </c>
      <c r="H836">
        <v>119</v>
      </c>
      <c r="I836">
        <f t="shared" si="52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14">
        <f t="shared" si="53"/>
        <v>90</v>
      </c>
      <c r="H837">
        <v>1758</v>
      </c>
      <c r="I837">
        <f t="shared" si="52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14">
        <f t="shared" si="53"/>
        <v>75</v>
      </c>
      <c r="H838">
        <v>94</v>
      </c>
      <c r="I838">
        <f t="shared" si="52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14">
        <f t="shared" si="53"/>
        <v>853</v>
      </c>
      <c r="H839">
        <v>1797</v>
      </c>
      <c r="I839">
        <f t="shared" si="52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14">
        <f t="shared" si="53"/>
        <v>139</v>
      </c>
      <c r="H840">
        <v>261</v>
      </c>
      <c r="I840">
        <f t="shared" si="52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14">
        <f t="shared" si="53"/>
        <v>190</v>
      </c>
      <c r="H841">
        <v>157</v>
      </c>
      <c r="I841">
        <f t="shared" si="52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14">
        <f t="shared" si="53"/>
        <v>100</v>
      </c>
      <c r="H842">
        <v>3533</v>
      </c>
      <c r="I842">
        <f t="shared" si="52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14">
        <f t="shared" si="53"/>
        <v>143</v>
      </c>
      <c r="H843">
        <v>155</v>
      </c>
      <c r="I843">
        <f t="shared" si="52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14">
        <f t="shared" si="53"/>
        <v>563</v>
      </c>
      <c r="H844">
        <v>132</v>
      </c>
      <c r="I844">
        <f t="shared" si="52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14">
        <f t="shared" si="53"/>
        <v>31</v>
      </c>
      <c r="H845">
        <v>33</v>
      </c>
      <c r="I845">
        <f t="shared" si="52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14">
        <f t="shared" si="53"/>
        <v>99</v>
      </c>
      <c r="H846">
        <v>94</v>
      </c>
      <c r="I846">
        <f t="shared" si="52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14">
        <f t="shared" si="53"/>
        <v>198</v>
      </c>
      <c r="H847">
        <v>1354</v>
      </c>
      <c r="I847">
        <f t="shared" si="52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14">
        <f t="shared" si="53"/>
        <v>509</v>
      </c>
      <c r="H848">
        <v>48</v>
      </c>
      <c r="I848">
        <f t="shared" si="52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14">
        <f t="shared" si="53"/>
        <v>238</v>
      </c>
      <c r="H849">
        <v>110</v>
      </c>
      <c r="I849">
        <f t="shared" si="52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14">
        <f t="shared" si="53"/>
        <v>338</v>
      </c>
      <c r="H850">
        <v>172</v>
      </c>
      <c r="I850">
        <f t="shared" si="52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14">
        <f t="shared" si="53"/>
        <v>133</v>
      </c>
      <c r="H851">
        <v>307</v>
      </c>
      <c r="I851">
        <f t="shared" si="52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14">
        <f t="shared" si="53"/>
        <v>1</v>
      </c>
      <c r="H852">
        <v>1</v>
      </c>
      <c r="I852">
        <f t="shared" si="52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14">
        <f t="shared" si="53"/>
        <v>208</v>
      </c>
      <c r="H853">
        <v>160</v>
      </c>
      <c r="I853">
        <f t="shared" si="52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14">
        <f t="shared" si="53"/>
        <v>51</v>
      </c>
      <c r="H854">
        <v>31</v>
      </c>
      <c r="I854">
        <f t="shared" si="52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14">
        <f t="shared" si="53"/>
        <v>652</v>
      </c>
      <c r="H855">
        <v>1467</v>
      </c>
      <c r="I855">
        <f t="shared" si="52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14">
        <f t="shared" si="53"/>
        <v>114</v>
      </c>
      <c r="H856">
        <v>2662</v>
      </c>
      <c r="I856">
        <f t="shared" si="52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14">
        <f t="shared" si="53"/>
        <v>102</v>
      </c>
      <c r="H857">
        <v>452</v>
      </c>
      <c r="I857">
        <f t="shared" si="52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14">
        <f t="shared" si="53"/>
        <v>357</v>
      </c>
      <c r="H858">
        <v>158</v>
      </c>
      <c r="I858">
        <f t="shared" si="52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14">
        <f t="shared" si="53"/>
        <v>140</v>
      </c>
      <c r="H859">
        <v>225</v>
      </c>
      <c r="I859">
        <f t="shared" si="52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14">
        <f t="shared" si="53"/>
        <v>69</v>
      </c>
      <c r="H860">
        <v>35</v>
      </c>
      <c r="I860">
        <f t="shared" si="52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14">
        <f t="shared" si="53"/>
        <v>36</v>
      </c>
      <c r="H861">
        <v>63</v>
      </c>
      <c r="I861">
        <f t="shared" si="52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14">
        <f t="shared" si="53"/>
        <v>252</v>
      </c>
      <c r="H862">
        <v>65</v>
      </c>
      <c r="I862">
        <f t="shared" si="52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14">
        <f t="shared" si="53"/>
        <v>106</v>
      </c>
      <c r="H863">
        <v>163</v>
      </c>
      <c r="I863">
        <f t="shared" si="52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14">
        <f t="shared" si="53"/>
        <v>187</v>
      </c>
      <c r="H864">
        <v>85</v>
      </c>
      <c r="I864">
        <f t="shared" si="52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14">
        <f t="shared" si="53"/>
        <v>387</v>
      </c>
      <c r="H865">
        <v>217</v>
      </c>
      <c r="I865">
        <f t="shared" si="52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14">
        <f t="shared" si="53"/>
        <v>347</v>
      </c>
      <c r="H866">
        <v>150</v>
      </c>
      <c r="I866">
        <f t="shared" si="52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14">
        <f t="shared" si="53"/>
        <v>186</v>
      </c>
      <c r="H867">
        <v>3272</v>
      </c>
      <c r="I867">
        <f t="shared" si="52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14">
        <f t="shared" si="53"/>
        <v>43</v>
      </c>
      <c r="H868">
        <v>898</v>
      </c>
      <c r="I868">
        <f t="shared" si="52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14">
        <f t="shared" si="53"/>
        <v>162</v>
      </c>
      <c r="H869">
        <v>300</v>
      </c>
      <c r="I869">
        <f t="shared" si="52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14">
        <f t="shared" si="53"/>
        <v>185</v>
      </c>
      <c r="H870">
        <v>126</v>
      </c>
      <c r="I870">
        <f t="shared" si="52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14">
        <f t="shared" si="53"/>
        <v>24</v>
      </c>
      <c r="H871">
        <v>526</v>
      </c>
      <c r="I871">
        <f t="shared" si="52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14">
        <f t="shared" si="53"/>
        <v>90</v>
      </c>
      <c r="H872">
        <v>121</v>
      </c>
      <c r="I872">
        <f t="shared" si="52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14">
        <f t="shared" si="53"/>
        <v>273</v>
      </c>
      <c r="H873">
        <v>2320</v>
      </c>
      <c r="I873">
        <f t="shared" si="52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14">
        <f t="shared" si="53"/>
        <v>170</v>
      </c>
      <c r="H874">
        <v>81</v>
      </c>
      <c r="I874">
        <f t="shared" si="52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14">
        <f t="shared" si="53"/>
        <v>188</v>
      </c>
      <c r="H875">
        <v>1887</v>
      </c>
      <c r="I875">
        <f t="shared" si="52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14">
        <f t="shared" si="53"/>
        <v>347</v>
      </c>
      <c r="H876">
        <v>4358</v>
      </c>
      <c r="I876">
        <f t="shared" si="52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14">
        <f t="shared" si="53"/>
        <v>69</v>
      </c>
      <c r="H877">
        <v>67</v>
      </c>
      <c r="I877">
        <f t="shared" si="52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14">
        <f t="shared" si="53"/>
        <v>25</v>
      </c>
      <c r="H878">
        <v>57</v>
      </c>
      <c r="I878">
        <f t="shared" si="52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14">
        <f t="shared" si="53"/>
        <v>77</v>
      </c>
      <c r="H879">
        <v>1229</v>
      </c>
      <c r="I879">
        <f t="shared" si="52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14">
        <f t="shared" si="53"/>
        <v>37</v>
      </c>
      <c r="H880">
        <v>12</v>
      </c>
      <c r="I880">
        <f t="shared" si="52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14">
        <f t="shared" si="53"/>
        <v>544</v>
      </c>
      <c r="H881">
        <v>53</v>
      </c>
      <c r="I881">
        <f t="shared" si="52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14">
        <f t="shared" si="53"/>
        <v>229</v>
      </c>
      <c r="H882">
        <v>2414</v>
      </c>
      <c r="I882">
        <f t="shared" si="52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14">
        <f t="shared" si="53"/>
        <v>39</v>
      </c>
      <c r="H883">
        <v>452</v>
      </c>
      <c r="I883">
        <f t="shared" si="52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14">
        <f t="shared" si="53"/>
        <v>370</v>
      </c>
      <c r="H884">
        <v>80</v>
      </c>
      <c r="I884">
        <f t="shared" si="52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14">
        <f t="shared" si="53"/>
        <v>238</v>
      </c>
      <c r="H885">
        <v>193</v>
      </c>
      <c r="I885">
        <f t="shared" si="52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14">
        <f t="shared" si="53"/>
        <v>64</v>
      </c>
      <c r="H886">
        <v>1886</v>
      </c>
      <c r="I886">
        <f t="shared" si="52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14">
        <f t="shared" si="53"/>
        <v>118</v>
      </c>
      <c r="H887">
        <v>52</v>
      </c>
      <c r="I887">
        <f t="shared" si="52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14">
        <f t="shared" si="53"/>
        <v>85</v>
      </c>
      <c r="H888">
        <v>1825</v>
      </c>
      <c r="I888">
        <f t="shared" si="52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14">
        <f t="shared" si="53"/>
        <v>29</v>
      </c>
      <c r="H889">
        <v>31</v>
      </c>
      <c r="I889">
        <f t="shared" si="52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14">
        <f t="shared" si="53"/>
        <v>210</v>
      </c>
      <c r="H890">
        <v>290</v>
      </c>
      <c r="I890">
        <f t="shared" si="52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14">
        <f t="shared" si="53"/>
        <v>170</v>
      </c>
      <c r="H891">
        <v>122</v>
      </c>
      <c r="I891">
        <f t="shared" si="52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14">
        <f t="shared" si="53"/>
        <v>116</v>
      </c>
      <c r="H892">
        <v>1470</v>
      </c>
      <c r="I892">
        <f t="shared" si="52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14">
        <f t="shared" si="53"/>
        <v>259</v>
      </c>
      <c r="H893">
        <v>165</v>
      </c>
      <c r="I893">
        <f t="shared" si="52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14">
        <f t="shared" si="53"/>
        <v>231</v>
      </c>
      <c r="H894">
        <v>182</v>
      </c>
      <c r="I894">
        <f t="shared" si="52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14">
        <f t="shared" si="53"/>
        <v>128</v>
      </c>
      <c r="H895">
        <v>199</v>
      </c>
      <c r="I895">
        <f t="shared" si="52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14">
        <f t="shared" si="53"/>
        <v>189</v>
      </c>
      <c r="H896">
        <v>56</v>
      </c>
      <c r="I896">
        <f t="shared" si="52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14">
        <f t="shared" si="53"/>
        <v>7</v>
      </c>
      <c r="H897">
        <v>107</v>
      </c>
      <c r="I897">
        <f t="shared" si="52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14">
        <f t="shared" si="53"/>
        <v>774</v>
      </c>
      <c r="H898">
        <v>1460</v>
      </c>
      <c r="I898">
        <f t="shared" ref="I898:I961" si="56">E898/H898</f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14">
        <f t="shared" ref="G899:G962" si="57">ROUND((E899/D899)*100, 0)</f>
        <v>28</v>
      </c>
      <c r="H899">
        <v>27</v>
      </c>
      <c r="I899">
        <f t="shared" si="56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14">
        <f t="shared" si="57"/>
        <v>52</v>
      </c>
      <c r="H900">
        <v>1221</v>
      </c>
      <c r="I900">
        <f t="shared" si="56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14">
        <f t="shared" si="57"/>
        <v>407</v>
      </c>
      <c r="H901">
        <v>123</v>
      </c>
      <c r="I901">
        <f t="shared" si="56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14">
        <f t="shared" si="57"/>
        <v>2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14">
        <f t="shared" si="57"/>
        <v>156</v>
      </c>
      <c r="H903">
        <v>159</v>
      </c>
      <c r="I903">
        <f t="shared" si="56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14">
        <f t="shared" si="57"/>
        <v>252</v>
      </c>
      <c r="H904">
        <v>110</v>
      </c>
      <c r="I904">
        <f t="shared" si="56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14">
        <f t="shared" si="57"/>
        <v>2</v>
      </c>
      <c r="H905">
        <v>14</v>
      </c>
      <c r="I905">
        <f t="shared" si="56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14">
        <f t="shared" si="57"/>
        <v>12</v>
      </c>
      <c r="H906">
        <v>16</v>
      </c>
      <c r="I906">
        <f t="shared" si="56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14">
        <f t="shared" si="57"/>
        <v>164</v>
      </c>
      <c r="H907">
        <v>236</v>
      </c>
      <c r="I907">
        <f t="shared" si="56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14">
        <f t="shared" si="57"/>
        <v>163</v>
      </c>
      <c r="H908">
        <v>191</v>
      </c>
      <c r="I908">
        <f t="shared" si="56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14">
        <f t="shared" si="57"/>
        <v>20</v>
      </c>
      <c r="H909">
        <v>41</v>
      </c>
      <c r="I909">
        <f t="shared" si="56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14">
        <f t="shared" si="57"/>
        <v>319</v>
      </c>
      <c r="H910">
        <v>3934</v>
      </c>
      <c r="I910">
        <f t="shared" si="56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14">
        <f t="shared" si="57"/>
        <v>479</v>
      </c>
      <c r="H911">
        <v>80</v>
      </c>
      <c r="I911">
        <f t="shared" si="56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14">
        <f t="shared" si="57"/>
        <v>20</v>
      </c>
      <c r="H912">
        <v>296</v>
      </c>
      <c r="I912">
        <f t="shared" si="56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14">
        <f t="shared" si="57"/>
        <v>199</v>
      </c>
      <c r="H913">
        <v>462</v>
      </c>
      <c r="I913">
        <f t="shared" si="56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14">
        <f t="shared" si="57"/>
        <v>795</v>
      </c>
      <c r="H914">
        <v>179</v>
      </c>
      <c r="I914">
        <f t="shared" si="56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14">
        <f t="shared" si="57"/>
        <v>51</v>
      </c>
      <c r="H915">
        <v>523</v>
      </c>
      <c r="I915">
        <f t="shared" si="56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14">
        <f t="shared" si="57"/>
        <v>57</v>
      </c>
      <c r="H916">
        <v>141</v>
      </c>
      <c r="I916">
        <f t="shared" si="56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14">
        <f t="shared" si="57"/>
        <v>156</v>
      </c>
      <c r="H917">
        <v>1866</v>
      </c>
      <c r="I917">
        <f t="shared" si="56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14">
        <f t="shared" si="57"/>
        <v>36</v>
      </c>
      <c r="H918">
        <v>52</v>
      </c>
      <c r="I918">
        <f t="shared" si="56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14">
        <f t="shared" si="57"/>
        <v>58</v>
      </c>
      <c r="H919">
        <v>27</v>
      </c>
      <c r="I919">
        <f t="shared" si="56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14">
        <f t="shared" si="57"/>
        <v>237</v>
      </c>
      <c r="H920">
        <v>156</v>
      </c>
      <c r="I920">
        <f t="shared" si="56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14">
        <f t="shared" si="57"/>
        <v>59</v>
      </c>
      <c r="H921">
        <v>225</v>
      </c>
      <c r="I921">
        <f t="shared" si="56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14">
        <f t="shared" si="57"/>
        <v>183</v>
      </c>
      <c r="H922">
        <v>255</v>
      </c>
      <c r="I922">
        <f t="shared" si="56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14">
        <f t="shared" si="57"/>
        <v>1</v>
      </c>
      <c r="H923">
        <v>38</v>
      </c>
      <c r="I923">
        <f t="shared" si="56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14">
        <f t="shared" si="57"/>
        <v>176</v>
      </c>
      <c r="H924">
        <v>2261</v>
      </c>
      <c r="I924">
        <f t="shared" si="56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14">
        <f t="shared" si="57"/>
        <v>238</v>
      </c>
      <c r="H925">
        <v>40</v>
      </c>
      <c r="I925">
        <f t="shared" si="56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14">
        <f t="shared" si="57"/>
        <v>488</v>
      </c>
      <c r="H926">
        <v>2289</v>
      </c>
      <c r="I926">
        <f t="shared" si="56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14">
        <f t="shared" si="57"/>
        <v>224</v>
      </c>
      <c r="H927">
        <v>65</v>
      </c>
      <c r="I927">
        <f t="shared" si="56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14">
        <f t="shared" si="57"/>
        <v>18</v>
      </c>
      <c r="H928">
        <v>15</v>
      </c>
      <c r="I928">
        <f t="shared" si="56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14">
        <f t="shared" si="57"/>
        <v>46</v>
      </c>
      <c r="H929">
        <v>37</v>
      </c>
      <c r="I929">
        <f t="shared" si="56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14">
        <f t="shared" si="57"/>
        <v>117</v>
      </c>
      <c r="H930">
        <v>3777</v>
      </c>
      <c r="I930">
        <f t="shared" si="56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14">
        <f t="shared" si="57"/>
        <v>217</v>
      </c>
      <c r="H931">
        <v>184</v>
      </c>
      <c r="I931">
        <f t="shared" si="56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14">
        <f t="shared" si="57"/>
        <v>112</v>
      </c>
      <c r="H932">
        <v>85</v>
      </c>
      <c r="I932">
        <f t="shared" si="56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14">
        <f t="shared" si="57"/>
        <v>73</v>
      </c>
      <c r="H933">
        <v>112</v>
      </c>
      <c r="I933">
        <f t="shared" si="56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14">
        <f t="shared" si="57"/>
        <v>212</v>
      </c>
      <c r="H934">
        <v>144</v>
      </c>
      <c r="I934">
        <f t="shared" si="56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14">
        <f t="shared" si="57"/>
        <v>240</v>
      </c>
      <c r="H935">
        <v>1902</v>
      </c>
      <c r="I935">
        <f t="shared" si="56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14">
        <f t="shared" si="57"/>
        <v>182</v>
      </c>
      <c r="H936">
        <v>105</v>
      </c>
      <c r="I936">
        <f t="shared" si="56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14">
        <f t="shared" si="57"/>
        <v>164</v>
      </c>
      <c r="H937">
        <v>132</v>
      </c>
      <c r="I937">
        <f t="shared" si="56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14">
        <f t="shared" si="57"/>
        <v>2</v>
      </c>
      <c r="H938">
        <v>21</v>
      </c>
      <c r="I938">
        <f t="shared" si="56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14">
        <f t="shared" si="57"/>
        <v>50</v>
      </c>
      <c r="H939">
        <v>976</v>
      </c>
      <c r="I939">
        <f t="shared" si="56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14">
        <f t="shared" si="57"/>
        <v>110</v>
      </c>
      <c r="H940">
        <v>96</v>
      </c>
      <c r="I940">
        <f t="shared" si="56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14">
        <f t="shared" si="57"/>
        <v>49</v>
      </c>
      <c r="H941">
        <v>67</v>
      </c>
      <c r="I941">
        <f t="shared" si="56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14">
        <f t="shared" si="57"/>
        <v>62</v>
      </c>
      <c r="H942">
        <v>66</v>
      </c>
      <c r="I942">
        <f t="shared" si="56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14">
        <f t="shared" si="57"/>
        <v>13</v>
      </c>
      <c r="H943">
        <v>78</v>
      </c>
      <c r="I943">
        <f t="shared" si="56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14">
        <f t="shared" si="57"/>
        <v>65</v>
      </c>
      <c r="H944">
        <v>67</v>
      </c>
      <c r="I944">
        <f t="shared" si="56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14">
        <f t="shared" si="57"/>
        <v>160</v>
      </c>
      <c r="H945">
        <v>114</v>
      </c>
      <c r="I945">
        <f t="shared" si="56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14">
        <f t="shared" si="57"/>
        <v>81</v>
      </c>
      <c r="H946">
        <v>263</v>
      </c>
      <c r="I946">
        <f t="shared" si="56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14">
        <f t="shared" si="57"/>
        <v>32</v>
      </c>
      <c r="H947">
        <v>1691</v>
      </c>
      <c r="I947">
        <f t="shared" si="56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14">
        <f t="shared" si="57"/>
        <v>10</v>
      </c>
      <c r="H948">
        <v>181</v>
      </c>
      <c r="I948">
        <f t="shared" si="56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14">
        <f t="shared" si="57"/>
        <v>27</v>
      </c>
      <c r="H949">
        <v>13</v>
      </c>
      <c r="I949">
        <f t="shared" si="56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14">
        <f t="shared" si="57"/>
        <v>63</v>
      </c>
      <c r="H950">
        <v>160</v>
      </c>
      <c r="I950">
        <f t="shared" si="56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14">
        <f t="shared" si="57"/>
        <v>161</v>
      </c>
      <c r="H951">
        <v>203</v>
      </c>
      <c r="I951">
        <f t="shared" si="56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14">
        <f t="shared" si="57"/>
        <v>5</v>
      </c>
      <c r="H952">
        <v>1</v>
      </c>
      <c r="I952">
        <f t="shared" si="56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14">
        <f t="shared" si="57"/>
        <v>1097</v>
      </c>
      <c r="H953">
        <v>1559</v>
      </c>
      <c r="I953">
        <f t="shared" si="56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14">
        <f t="shared" si="57"/>
        <v>70</v>
      </c>
      <c r="H954">
        <v>2266</v>
      </c>
      <c r="I954">
        <f t="shared" si="56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14">
        <f t="shared" si="57"/>
        <v>60</v>
      </c>
      <c r="H955">
        <v>21</v>
      </c>
      <c r="I955">
        <f t="shared" si="56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14">
        <f t="shared" si="57"/>
        <v>367</v>
      </c>
      <c r="H956">
        <v>1548</v>
      </c>
      <c r="I956">
        <f t="shared" si="56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14">
        <f t="shared" si="57"/>
        <v>1109</v>
      </c>
      <c r="H957">
        <v>80</v>
      </c>
      <c r="I957">
        <f t="shared" si="56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14">
        <f t="shared" si="57"/>
        <v>19</v>
      </c>
      <c r="H958">
        <v>830</v>
      </c>
      <c r="I958">
        <f t="shared" si="56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14">
        <f t="shared" si="57"/>
        <v>127</v>
      </c>
      <c r="H959">
        <v>131</v>
      </c>
      <c r="I959">
        <f t="shared" si="56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14">
        <f t="shared" si="57"/>
        <v>735</v>
      </c>
      <c r="H960">
        <v>112</v>
      </c>
      <c r="I960">
        <f t="shared" si="56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14">
        <f t="shared" si="57"/>
        <v>5</v>
      </c>
      <c r="H961">
        <v>130</v>
      </c>
      <c r="I961">
        <f t="shared" si="56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14">
        <f t="shared" si="57"/>
        <v>85</v>
      </c>
      <c r="H962">
        <v>55</v>
      </c>
      <c r="I962">
        <f t="shared" ref="I962:I1001" si="60">E962/H962</f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14">
        <f t="shared" ref="G963:G1001" si="61">ROUND((E963/D963)*100, 0)</f>
        <v>119</v>
      </c>
      <c r="H963">
        <v>155</v>
      </c>
      <c r="I963">
        <f t="shared" si="60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14">
        <f t="shared" si="61"/>
        <v>296</v>
      </c>
      <c r="H964">
        <v>266</v>
      </c>
      <c r="I964">
        <f t="shared" si="60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14">
        <f t="shared" si="61"/>
        <v>85</v>
      </c>
      <c r="H965">
        <v>114</v>
      </c>
      <c r="I965">
        <f t="shared" si="60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14">
        <f t="shared" si="61"/>
        <v>356</v>
      </c>
      <c r="H966">
        <v>155</v>
      </c>
      <c r="I966">
        <f t="shared" si="60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14">
        <f t="shared" si="61"/>
        <v>386</v>
      </c>
      <c r="H967">
        <v>207</v>
      </c>
      <c r="I967">
        <f t="shared" si="60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14">
        <f t="shared" si="61"/>
        <v>792</v>
      </c>
      <c r="H968">
        <v>245</v>
      </c>
      <c r="I968">
        <f t="shared" si="60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14">
        <f t="shared" si="61"/>
        <v>137</v>
      </c>
      <c r="H969">
        <v>1573</v>
      </c>
      <c r="I969">
        <f t="shared" si="60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14">
        <f t="shared" si="61"/>
        <v>338</v>
      </c>
      <c r="H970">
        <v>114</v>
      </c>
      <c r="I970">
        <f t="shared" si="60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14">
        <f t="shared" si="61"/>
        <v>108</v>
      </c>
      <c r="H971">
        <v>93</v>
      </c>
      <c r="I971">
        <f t="shared" si="60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14">
        <f t="shared" si="61"/>
        <v>61</v>
      </c>
      <c r="H972">
        <v>594</v>
      </c>
      <c r="I972">
        <f t="shared" si="60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14">
        <f t="shared" si="61"/>
        <v>28</v>
      </c>
      <c r="H973">
        <v>24</v>
      </c>
      <c r="I973">
        <f t="shared" si="60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14">
        <f t="shared" si="61"/>
        <v>228</v>
      </c>
      <c r="H974">
        <v>1681</v>
      </c>
      <c r="I974">
        <f t="shared" si="60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14">
        <f t="shared" si="61"/>
        <v>22</v>
      </c>
      <c r="H975">
        <v>252</v>
      </c>
      <c r="I975">
        <f t="shared" si="60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14">
        <f t="shared" si="61"/>
        <v>374</v>
      </c>
      <c r="H976">
        <v>32</v>
      </c>
      <c r="I976">
        <f t="shared" si="60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14">
        <f t="shared" si="61"/>
        <v>155</v>
      </c>
      <c r="H977">
        <v>135</v>
      </c>
      <c r="I977">
        <f t="shared" si="60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14">
        <f t="shared" si="61"/>
        <v>322</v>
      </c>
      <c r="H978">
        <v>140</v>
      </c>
      <c r="I978">
        <f t="shared" si="60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14">
        <f t="shared" si="61"/>
        <v>74</v>
      </c>
      <c r="H979">
        <v>67</v>
      </c>
      <c r="I979">
        <f t="shared" si="60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14">
        <f t="shared" si="61"/>
        <v>864</v>
      </c>
      <c r="H980">
        <v>92</v>
      </c>
      <c r="I980">
        <f t="shared" si="60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14">
        <f t="shared" si="61"/>
        <v>143</v>
      </c>
      <c r="H981">
        <v>1015</v>
      </c>
      <c r="I981">
        <f t="shared" si="60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14">
        <f t="shared" si="61"/>
        <v>40</v>
      </c>
      <c r="H982">
        <v>742</v>
      </c>
      <c r="I982">
        <f t="shared" si="60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14">
        <f t="shared" si="61"/>
        <v>178</v>
      </c>
      <c r="H983">
        <v>323</v>
      </c>
      <c r="I983">
        <f t="shared" si="60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14">
        <f t="shared" si="61"/>
        <v>85</v>
      </c>
      <c r="H984">
        <v>75</v>
      </c>
      <c r="I984">
        <f t="shared" si="60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14">
        <f t="shared" si="61"/>
        <v>146</v>
      </c>
      <c r="H985">
        <v>2326</v>
      </c>
      <c r="I985">
        <f t="shared" si="60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14">
        <f t="shared" si="61"/>
        <v>152</v>
      </c>
      <c r="H986">
        <v>381</v>
      </c>
      <c r="I986">
        <f t="shared" si="60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14">
        <f t="shared" si="61"/>
        <v>67</v>
      </c>
      <c r="H987">
        <v>4405</v>
      </c>
      <c r="I987">
        <f t="shared" si="60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14">
        <f t="shared" si="61"/>
        <v>40</v>
      </c>
      <c r="H988">
        <v>92</v>
      </c>
      <c r="I988">
        <f t="shared" si="60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14">
        <f t="shared" si="61"/>
        <v>217</v>
      </c>
      <c r="H989">
        <v>480</v>
      </c>
      <c r="I989">
        <f t="shared" si="60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14">
        <f t="shared" si="61"/>
        <v>52</v>
      </c>
      <c r="H990">
        <v>64</v>
      </c>
      <c r="I990">
        <f t="shared" si="60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14">
        <f t="shared" si="61"/>
        <v>500</v>
      </c>
      <c r="H991">
        <v>226</v>
      </c>
      <c r="I991">
        <f t="shared" si="60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14">
        <f t="shared" si="61"/>
        <v>88</v>
      </c>
      <c r="H992">
        <v>64</v>
      </c>
      <c r="I992">
        <f t="shared" si="60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14">
        <f t="shared" si="61"/>
        <v>113</v>
      </c>
      <c r="H993">
        <v>241</v>
      </c>
      <c r="I993">
        <f t="shared" si="60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14">
        <f t="shared" si="61"/>
        <v>427</v>
      </c>
      <c r="H994">
        <v>132</v>
      </c>
      <c r="I994">
        <f t="shared" si="60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14">
        <f t="shared" si="61"/>
        <v>78</v>
      </c>
      <c r="H995">
        <v>75</v>
      </c>
      <c r="I995">
        <f t="shared" si="60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14">
        <f t="shared" si="61"/>
        <v>52</v>
      </c>
      <c r="H996">
        <v>842</v>
      </c>
      <c r="I996">
        <f t="shared" si="60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14">
        <f t="shared" si="61"/>
        <v>157</v>
      </c>
      <c r="H997">
        <v>2043</v>
      </c>
      <c r="I997">
        <f t="shared" si="60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14">
        <f t="shared" si="61"/>
        <v>73</v>
      </c>
      <c r="H998">
        <v>112</v>
      </c>
      <c r="I998">
        <f t="shared" si="60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14">
        <f t="shared" si="61"/>
        <v>61</v>
      </c>
      <c r="H999">
        <v>139</v>
      </c>
      <c r="I999">
        <f t="shared" si="60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14">
        <f t="shared" si="61"/>
        <v>57</v>
      </c>
      <c r="H1000">
        <v>374</v>
      </c>
      <c r="I1000">
        <f t="shared" si="60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14">
        <f t="shared" si="61"/>
        <v>57</v>
      </c>
      <c r="H1001">
        <v>1122</v>
      </c>
      <c r="I1001">
        <f t="shared" si="60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ellIs" dxfId="19" priority="5" operator="equal">
      <formula>"canceled"</formula>
    </cfRule>
    <cfRule type="cellIs" dxfId="18" priority="6" operator="equal">
      <formula>"live"</formula>
    </cfRule>
    <cfRule type="cellIs" dxfId="17" priority="7" operator="equal">
      <formula>"successful"</formula>
    </cfRule>
    <cfRule type="cellIs" dxfId="16" priority="8" operator="equal">
      <formula>"failed"</formula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C00000"/>
        <color rgb="FF00B050"/>
        <color theme="4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CDDB-6D5C-3149-BD35-38F9020E371E}">
  <dimension ref="A1:H14"/>
  <sheetViews>
    <sheetView workbookViewId="0">
      <selection activeCell="I5" sqref="I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8" x14ac:dyDescent="0.2">
      <c r="A1" s="6" t="s">
        <v>6</v>
      </c>
      <c r="B1" t="s">
        <v>2044</v>
      </c>
    </row>
    <row r="3" spans="1:8" x14ac:dyDescent="0.2">
      <c r="A3" s="6" t="s">
        <v>2033</v>
      </c>
      <c r="B3" s="6" t="s">
        <v>2043</v>
      </c>
    </row>
    <row r="4" spans="1:8" x14ac:dyDescent="0.2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  <c r="G4" t="s">
        <v>2114</v>
      </c>
      <c r="H4" t="s">
        <v>2115</v>
      </c>
    </row>
    <row r="5" spans="1:8" x14ac:dyDescent="0.2">
      <c r="A5" s="7" t="s">
        <v>2034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  <c r="G5" s="5">
        <f>E5/F5</f>
        <v>0.5730337078651685</v>
      </c>
      <c r="H5" s="5">
        <f>C5/F5</f>
        <v>0.33707865168539325</v>
      </c>
    </row>
    <row r="6" spans="1:8" x14ac:dyDescent="0.2">
      <c r="A6" s="7" t="s">
        <v>2035</v>
      </c>
      <c r="B6" s="17">
        <v>4</v>
      </c>
      <c r="C6" s="17">
        <v>20</v>
      </c>
      <c r="D6" s="17"/>
      <c r="E6" s="17">
        <v>22</v>
      </c>
      <c r="F6" s="17">
        <v>46</v>
      </c>
      <c r="G6" s="5">
        <f t="shared" ref="G6:G13" si="0">E6/F6</f>
        <v>0.47826086956521741</v>
      </c>
      <c r="H6" s="5">
        <f t="shared" ref="H6:H13" si="1">C6/F6</f>
        <v>0.43478260869565216</v>
      </c>
    </row>
    <row r="7" spans="1:8" x14ac:dyDescent="0.2">
      <c r="A7" s="7" t="s">
        <v>2036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  <c r="G7" s="5">
        <f t="shared" si="0"/>
        <v>0.4375</v>
      </c>
      <c r="H7" s="5">
        <f t="shared" si="1"/>
        <v>0.47916666666666669</v>
      </c>
    </row>
    <row r="8" spans="1:8" x14ac:dyDescent="0.2">
      <c r="A8" s="7" t="s">
        <v>2042</v>
      </c>
      <c r="B8" s="17"/>
      <c r="C8" s="17"/>
      <c r="D8" s="17"/>
      <c r="E8" s="17">
        <v>4</v>
      </c>
      <c r="F8" s="17">
        <v>4</v>
      </c>
      <c r="G8" s="5">
        <f t="shared" si="0"/>
        <v>1</v>
      </c>
      <c r="H8" s="5">
        <f t="shared" si="1"/>
        <v>0</v>
      </c>
    </row>
    <row r="9" spans="1:8" x14ac:dyDescent="0.2">
      <c r="A9" s="7" t="s">
        <v>2037</v>
      </c>
      <c r="B9" s="17">
        <v>10</v>
      </c>
      <c r="C9" s="17">
        <v>66</v>
      </c>
      <c r="D9" s="17"/>
      <c r="E9" s="17">
        <v>99</v>
      </c>
      <c r="F9" s="17">
        <v>175</v>
      </c>
      <c r="G9" s="5">
        <f t="shared" si="0"/>
        <v>0.56571428571428573</v>
      </c>
      <c r="H9" s="5">
        <f t="shared" si="1"/>
        <v>0.37714285714285717</v>
      </c>
    </row>
    <row r="10" spans="1:8" x14ac:dyDescent="0.2">
      <c r="A10" s="7" t="s">
        <v>2038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  <c r="G10" s="5">
        <f t="shared" si="0"/>
        <v>0.61904761904761907</v>
      </c>
      <c r="H10" s="5">
        <f t="shared" si="1"/>
        <v>0.26190476190476192</v>
      </c>
    </row>
    <row r="11" spans="1:8" x14ac:dyDescent="0.2">
      <c r="A11" s="7" t="s">
        <v>2039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  <c r="G11" s="5">
        <f t="shared" si="0"/>
        <v>0.59701492537313428</v>
      </c>
      <c r="H11" s="5">
        <f t="shared" si="1"/>
        <v>0.35820895522388058</v>
      </c>
    </row>
    <row r="12" spans="1:8" x14ac:dyDescent="0.2">
      <c r="A12" s="7" t="s">
        <v>2040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  <c r="G12" s="5">
        <f t="shared" si="0"/>
        <v>0.66666666666666663</v>
      </c>
      <c r="H12" s="5">
        <f t="shared" si="1"/>
        <v>0.29166666666666669</v>
      </c>
    </row>
    <row r="13" spans="1:8" x14ac:dyDescent="0.2">
      <c r="A13" s="7" t="s">
        <v>2041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  <c r="G13" s="5">
        <f t="shared" si="0"/>
        <v>0.54360465116279066</v>
      </c>
      <c r="H13" s="5">
        <f t="shared" si="1"/>
        <v>0.38372093023255816</v>
      </c>
    </row>
    <row r="14" spans="1:8" x14ac:dyDescent="0.2">
      <c r="A14" s="7" t="s">
        <v>2032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7EC0-1E8C-AC43-A5C2-AB89106AEB29}">
  <dimension ref="A1:F30"/>
  <sheetViews>
    <sheetView workbookViewId="0">
      <selection activeCell="N33" sqref="N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6" x14ac:dyDescent="0.2">
      <c r="A1" s="6" t="s">
        <v>6</v>
      </c>
      <c r="B1" t="s">
        <v>2044</v>
      </c>
    </row>
    <row r="2" spans="1:6" x14ac:dyDescent="0.2">
      <c r="A2" s="6" t="s">
        <v>2069</v>
      </c>
      <c r="B2" t="s">
        <v>2044</v>
      </c>
    </row>
    <row r="4" spans="1:6" x14ac:dyDescent="0.2">
      <c r="A4" s="6" t="s">
        <v>2033</v>
      </c>
      <c r="B4" s="6" t="s">
        <v>2043</v>
      </c>
    </row>
    <row r="5" spans="1:6" x14ac:dyDescent="0.2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2">
      <c r="A6" s="7" t="s">
        <v>2045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7" t="s">
        <v>2054</v>
      </c>
      <c r="B7" s="17"/>
      <c r="C7" s="17"/>
      <c r="D7" s="17"/>
      <c r="E7" s="17">
        <v>4</v>
      </c>
      <c r="F7" s="17">
        <v>4</v>
      </c>
    </row>
    <row r="8" spans="1:6" x14ac:dyDescent="0.2">
      <c r="A8" s="7" t="s">
        <v>2046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7" t="s">
        <v>2047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7" t="s">
        <v>2055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7" t="s">
        <v>2062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7" t="s">
        <v>2051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7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7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7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7" t="s">
        <v>2052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7" t="s">
        <v>2063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7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7" t="s">
        <v>2068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7" t="s">
        <v>2064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7" t="s">
        <v>2059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7" t="s">
        <v>2048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7" t="s">
        <v>2049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7" t="s">
        <v>2050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7" t="s">
        <v>2065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7" t="s">
        <v>2053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7" t="s">
        <v>2066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7" t="s">
        <v>2067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7" t="s">
        <v>2060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7" t="s">
        <v>2032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0C77-D063-FC45-A9F1-2E18C11115AC}">
  <dimension ref="A1:F18"/>
  <sheetViews>
    <sheetView workbookViewId="0">
      <selection activeCell="F34" sqref="F3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2069</v>
      </c>
      <c r="B1" t="s">
        <v>2044</v>
      </c>
    </row>
    <row r="2" spans="1:6" x14ac:dyDescent="0.2">
      <c r="A2" s="6" t="s">
        <v>2085</v>
      </c>
      <c r="B2" t="s">
        <v>2044</v>
      </c>
    </row>
    <row r="4" spans="1:6" x14ac:dyDescent="0.2">
      <c r="A4" s="6" t="s">
        <v>2033</v>
      </c>
      <c r="B4" s="6" t="s">
        <v>2043</v>
      </c>
    </row>
    <row r="5" spans="1:6" x14ac:dyDescent="0.2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2">
      <c r="A6" s="9" t="s">
        <v>2073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">
      <c r="A7" s="9" t="s">
        <v>2074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">
      <c r="A8" s="9" t="s">
        <v>2075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">
      <c r="A9" s="9" t="s">
        <v>2076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">
      <c r="A10" s="9" t="s">
        <v>2077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">
      <c r="A11" s="9" t="s">
        <v>2078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">
      <c r="A12" s="9" t="s">
        <v>2079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">
      <c r="A13" s="9" t="s">
        <v>2080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">
      <c r="A14" s="9" t="s">
        <v>2081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">
      <c r="A15" s="9" t="s">
        <v>2082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">
      <c r="A16" s="9" t="s">
        <v>2083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">
      <c r="A17" s="9" t="s">
        <v>2084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">
      <c r="A18" s="9" t="s">
        <v>2032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5E1-BDFD-974C-AE03-4D53325526E0}">
  <dimension ref="A1:H13"/>
  <sheetViews>
    <sheetView workbookViewId="0">
      <selection activeCell="H25" sqref="H25"/>
    </sheetView>
  </sheetViews>
  <sheetFormatPr baseColWidth="10" defaultRowHeight="16" x14ac:dyDescent="0.2"/>
  <cols>
    <col min="1" max="8" width="22.6640625" customWidth="1"/>
    <col min="9" max="9" width="11.33203125" customWidth="1"/>
  </cols>
  <sheetData>
    <row r="1" spans="1:8" x14ac:dyDescent="0.2">
      <c r="A1" t="s">
        <v>2086</v>
      </c>
      <c r="B1" t="s">
        <v>2104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2103</v>
      </c>
      <c r="B2">
        <f>COUNTIFS(Crowdfunding!$D:$D,"&lt;1000",Crowdfunding!$F:$F,"successful")</f>
        <v>30</v>
      </c>
      <c r="C2">
        <f>COUNTIFS(Crowdfunding!$D:$D,"&lt;1000",Crowdfunding!$F:$F,"failed")</f>
        <v>20</v>
      </c>
      <c r="D2">
        <f>COUNTIFS(Crowdfunding!$D:$D,"&lt;1000",Crowdfunding!$F:$F,"canceled")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">
      <c r="A3" t="s">
        <v>2093</v>
      </c>
      <c r="B3">
        <f>COUNTIFS(Crowdfunding!$D:$D,"&gt;=1000",Crowdfunding!D:D,"&lt;4999",Crowdfunding!F:F,"successful")</f>
        <v>191</v>
      </c>
      <c r="C3">
        <f>COUNTIFS(Crowdfunding!$D:$D,"&gt;=1000",Crowdfunding!$D:$D,"&lt;4999",Crowdfunding!$F:$F,"failed")</f>
        <v>38</v>
      </c>
      <c r="D3">
        <f>COUNTIFS(Crowdfunding!$D:$D,"&gt;=1000",Crowdfunding!$D:$D,"&lt;4999",Crowdfunding!$F:$F,"canceled")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">
      <c r="A4" t="s">
        <v>2094</v>
      </c>
      <c r="B4">
        <f>COUNTIFS(Crowdfunding!$D:$D,"&gt;=5000",Crowdfunding!D:D,"&lt;=9999",Crowdfunding!F:F,"successful")</f>
        <v>164</v>
      </c>
      <c r="C4">
        <f>COUNTIFS(Crowdfunding!$D:$D,"&gt;=5000",Crowdfunding!$D:$D,"&lt;9999",Crowdfunding!$F:$F,"failed")</f>
        <v>126</v>
      </c>
      <c r="D4">
        <f>COUNTIFS(Crowdfunding!$D:$D,"&gt;=5000",Crowdfunding!$D:$D,"&lt;9999",Crowdfunding!$F:$F,"canceled")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t="s">
        <v>2095</v>
      </c>
      <c r="B5">
        <f>COUNTIFS(Crowdfunding!$D:$D,"&gt;=10000",Crowdfunding!D:D,"&lt;=14999",Crowdfunding!F:F,"successful")</f>
        <v>4</v>
      </c>
      <c r="C5">
        <f>COUNTIFS(Crowdfunding!$D:$D,"&gt;=10000",Crowdfunding!$D:$D,"&lt;14999",Crowdfunding!$F:$F,"failed")</f>
        <v>5</v>
      </c>
      <c r="D5">
        <f>COUNTIFS(Crowdfunding!$D:$D,"&gt;=10000",Crowdfunding!$D:$D,"&lt;14999",Crowdfunding!$F:$F,"canceled")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t="s">
        <v>2096</v>
      </c>
      <c r="B6">
        <f>COUNTIFS(Crowdfunding!$D:$D,"&gt;=15000",Crowdfunding!D:D,"&lt;19999",Crowdfunding!F:F,"successful")</f>
        <v>10</v>
      </c>
      <c r="C6">
        <f>COUNTIFS(Crowdfunding!$D:$D,"&gt;=15000",Crowdfunding!$D:$D,"&lt;19999",Crowdfunding!$F:$F,"failed")</f>
        <v>0</v>
      </c>
      <c r="D6">
        <f>COUNTIFS(Crowdfunding!$D:$D,"&gt;=15000",Crowdfunding!$D:$D,"&lt;19999",Crowdfunding!$F:$F,"canceled")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2097</v>
      </c>
      <c r="B7">
        <f>COUNTIFS(Crowdfunding!$D:$D,"&gt;=20000",Crowdfunding!D:D,"&lt;=24999",Crowdfunding!F:F,"successful")</f>
        <v>7</v>
      </c>
      <c r="C7">
        <f>COUNTIFS(Crowdfunding!$D:$D,"&gt;=20000",Crowdfunding!$D:$D,"&lt;=24999",Crowdfunding!$F:$F,"failed")</f>
        <v>0</v>
      </c>
      <c r="D7">
        <f>COUNTIFS(Crowdfunding!$D:$D,"&gt;=20000",Crowdfunding!$D:$D,"&lt;=24999",Crowdfunding!$F:$F,"canceled")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2098</v>
      </c>
      <c r="B8">
        <f>COUNTIFS(Crowdfunding!$D:$D,"&gt;=25000",Crowdfunding!D:D,"&lt;=29999",Crowdfunding!F:F,"successful")</f>
        <v>11</v>
      </c>
      <c r="C8">
        <f>COUNTIFS(Crowdfunding!$D:$D,"&gt;=25000",Crowdfunding!$D:$D,"&lt;29999",Crowdfunding!$F:$F,"failed")</f>
        <v>3</v>
      </c>
      <c r="D8">
        <f>COUNTIFS(Crowdfunding!$D:$D,"&gt;=25000",Crowdfunding!$D:$D,"&lt;29999",Crowdfunding!$F:$F,"canceled")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t="s">
        <v>2099</v>
      </c>
      <c r="B9">
        <f>COUNTIFS(Crowdfunding!$D:$D,"&gt;=30000",Crowdfunding!D:D,"&lt;=34999",Crowdfunding!F:F,"successful")</f>
        <v>7</v>
      </c>
      <c r="C9">
        <f>COUNTIFS(Crowdfunding!$D:$D,"&gt;=30000",Crowdfunding!$D:$D,"&lt;34999",Crowdfunding!$F:$F,"failed")</f>
        <v>0</v>
      </c>
      <c r="D9">
        <f>COUNTIFS(Crowdfunding!$D:$D,"&gt;=30000",Crowdfunding!$D:$D,"&lt;34999",Crowdfunding!$F:$F,"canceled")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2100</v>
      </c>
      <c r="B10">
        <f>COUNTIFS(Crowdfunding!$D:$D,"&gt;=35000",Crowdfunding!D:D,"&lt;=39999",Crowdfunding!F:F,"successful")</f>
        <v>8</v>
      </c>
      <c r="C10">
        <f>COUNTIFS(Crowdfunding!$D:$D,"&gt;=35000",Crowdfunding!$D:$D,"&lt;39999",Crowdfunding!$F:$F,"failed")</f>
        <v>3</v>
      </c>
      <c r="D10">
        <f>COUNTIFS(Crowdfunding!$D:$D,"&gt;=35000",Crowdfunding!$D:$D,"&lt;39999",Crowdfunding!$F:$F,"canceled")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t="s">
        <v>2101</v>
      </c>
      <c r="B11">
        <f>COUNTIFS(Crowdfunding!$D:$D,"&gt;=40000",Crowdfunding!D:D,"&lt;=44999",Crowdfunding!F:F,"successful")</f>
        <v>11</v>
      </c>
      <c r="C11">
        <f>COUNTIFS(Crowdfunding!$D:$D,"&gt;=40000",Crowdfunding!$D:$D,"&lt;44999",Crowdfunding!$F:$F,"failed")</f>
        <v>3</v>
      </c>
      <c r="D11">
        <f>COUNTIFS(Crowdfunding!$D:$D,"&gt;=40000",Crowdfunding!$D:$D,"&lt;44999",Crowdfunding!$F:$F,"canceled")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t="s">
        <v>2102</v>
      </c>
      <c r="B12">
        <f>COUNTIFS(Crowdfunding!$D:$D,"&gt;=45000",Crowdfunding!D:D,"&lt;=49999",Crowdfunding!F:F,"successful")</f>
        <v>8</v>
      </c>
      <c r="C12">
        <f>COUNTIFS(Crowdfunding!$D:$D,"&gt;=45000",Crowdfunding!$D:$D,"&lt;49999",Crowdfunding!$F:$F,"failed")</f>
        <v>3</v>
      </c>
      <c r="D12">
        <f>COUNTIFS(Crowdfunding!$D:$D,"&gt;=45000",Crowdfunding!$D:$D,"&lt;49999",Crowdfunding!$F:$F,"canceled")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t="s">
        <v>2105</v>
      </c>
      <c r="B13">
        <f>COUNTIFS(Crowdfunding!$D:$D,"&gt;50000",Crowdfunding!F:F,"successful")</f>
        <v>114</v>
      </c>
      <c r="C13">
        <f>COUNTIFS(Crowdfunding!$D:$D,"&gt;50000",Crowdfunding!$F:$F,"failed")</f>
        <v>163</v>
      </c>
      <c r="D13">
        <f>COUNTIFS(Crowdfunding!$D:$D,"&gt;50000",Crowdfunding!$F:$F,"canceled")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ED3C-6615-F14F-AEA3-D01A35900AB7}">
  <sheetPr filterMode="1"/>
  <dimension ref="A1:K1001"/>
  <sheetViews>
    <sheetView zoomScale="83" workbookViewId="0">
      <selection activeCell="D23" sqref="D23"/>
    </sheetView>
  </sheetViews>
  <sheetFormatPr baseColWidth="10" defaultRowHeight="16" x14ac:dyDescent="0.2"/>
  <cols>
    <col min="2" max="2" width="14.6640625" customWidth="1"/>
    <col min="3" max="3" width="4.5" customWidth="1"/>
    <col min="4" max="4" width="14.6640625" customWidth="1"/>
    <col min="8" max="8" width="13" bestFit="1" customWidth="1"/>
    <col min="9" max="9" width="6.83203125" customWidth="1"/>
    <col min="10" max="10" width="14.33203125" customWidth="1"/>
    <col min="11" max="11" width="13" bestFit="1" customWidth="1"/>
  </cols>
  <sheetData>
    <row r="1" spans="1:11" s="1" customFormat="1" x14ac:dyDescent="0.2">
      <c r="A1" s="1" t="s">
        <v>4</v>
      </c>
      <c r="B1" s="1" t="s">
        <v>5</v>
      </c>
      <c r="G1" s="1" t="s">
        <v>4</v>
      </c>
      <c r="H1" s="1" t="s">
        <v>5</v>
      </c>
    </row>
    <row r="2" spans="1:11" x14ac:dyDescent="0.2">
      <c r="A2" t="s">
        <v>20</v>
      </c>
      <c r="B2">
        <v>158</v>
      </c>
      <c r="D2" s="15" t="s">
        <v>2106</v>
      </c>
      <c r="E2" s="16"/>
      <c r="F2" s="18"/>
      <c r="G2" t="s">
        <v>14</v>
      </c>
      <c r="H2">
        <v>0</v>
      </c>
      <c r="J2" s="15" t="s">
        <v>2113</v>
      </c>
      <c r="K2" s="16"/>
    </row>
    <row r="3" spans="1:11" hidden="1" x14ac:dyDescent="0.2">
      <c r="A3" t="s">
        <v>20</v>
      </c>
      <c r="B3">
        <v>1425</v>
      </c>
      <c r="G3" t="s">
        <v>20</v>
      </c>
      <c r="H3">
        <v>158</v>
      </c>
      <c r="J3" t="s">
        <v>2107</v>
      </c>
      <c r="K3">
        <v>851.14690265486729</v>
      </c>
    </row>
    <row r="4" spans="1:11" hidden="1" x14ac:dyDescent="0.2">
      <c r="A4" t="s">
        <v>20</v>
      </c>
      <c r="B4">
        <v>174</v>
      </c>
      <c r="G4" t="s">
        <v>20</v>
      </c>
      <c r="H4">
        <v>1425</v>
      </c>
      <c r="J4" t="s">
        <v>2108</v>
      </c>
      <c r="K4">
        <v>201</v>
      </c>
    </row>
    <row r="5" spans="1:11" x14ac:dyDescent="0.2">
      <c r="A5" t="s">
        <v>20</v>
      </c>
      <c r="B5">
        <v>227</v>
      </c>
      <c r="D5" s="10" t="s">
        <v>2107</v>
      </c>
      <c r="E5" s="11">
        <f>AVERAGE(B:B)</f>
        <v>851.14690265486729</v>
      </c>
      <c r="F5" s="19"/>
      <c r="G5" t="s">
        <v>14</v>
      </c>
      <c r="H5">
        <v>24</v>
      </c>
      <c r="J5" s="10" t="s">
        <v>2107</v>
      </c>
      <c r="K5" s="11">
        <f>AVERAGE(H:H)</f>
        <v>727.005</v>
      </c>
    </row>
    <row r="6" spans="1:11" x14ac:dyDescent="0.2">
      <c r="A6" t="s">
        <v>20</v>
      </c>
      <c r="B6">
        <v>220</v>
      </c>
      <c r="D6" s="10" t="s">
        <v>2108</v>
      </c>
      <c r="E6" s="11">
        <f>MEDIAN(B:B)</f>
        <v>201</v>
      </c>
      <c r="F6" s="19"/>
      <c r="G6" t="s">
        <v>14</v>
      </c>
      <c r="H6">
        <v>53</v>
      </c>
      <c r="J6" s="10" t="s">
        <v>2108</v>
      </c>
      <c r="K6" s="11">
        <f>MEDIAN(H:H)</f>
        <v>184.5</v>
      </c>
    </row>
    <row r="7" spans="1:11" hidden="1" x14ac:dyDescent="0.2">
      <c r="A7" t="s">
        <v>20</v>
      </c>
      <c r="B7">
        <v>98</v>
      </c>
      <c r="G7" t="s">
        <v>20</v>
      </c>
      <c r="H7">
        <v>174</v>
      </c>
      <c r="J7" t="s">
        <v>2109</v>
      </c>
      <c r="K7">
        <v>1603373.7324019109</v>
      </c>
    </row>
    <row r="8" spans="1:11" x14ac:dyDescent="0.2">
      <c r="A8" t="s">
        <v>20</v>
      </c>
      <c r="B8">
        <v>100</v>
      </c>
      <c r="D8" s="10" t="s">
        <v>2109</v>
      </c>
      <c r="E8" s="11">
        <f>MIN(B:B)</f>
        <v>16</v>
      </c>
      <c r="F8" s="19"/>
      <c r="G8" t="s">
        <v>14</v>
      </c>
      <c r="H8">
        <v>18</v>
      </c>
      <c r="J8" s="10" t="s">
        <v>2109</v>
      </c>
      <c r="K8" s="11">
        <f>MIN(H:H)</f>
        <v>0</v>
      </c>
    </row>
    <row r="9" spans="1:11" hidden="1" x14ac:dyDescent="0.2">
      <c r="A9" t="s">
        <v>20</v>
      </c>
      <c r="B9">
        <v>1249</v>
      </c>
      <c r="G9" t="s">
        <v>20</v>
      </c>
      <c r="H9">
        <v>227</v>
      </c>
      <c r="J9" t="s">
        <v>2110</v>
      </c>
    </row>
    <row r="10" spans="1:11" hidden="1" x14ac:dyDescent="0.2">
      <c r="A10" t="s">
        <v>20</v>
      </c>
      <c r="B10">
        <v>1396</v>
      </c>
      <c r="G10" t="s">
        <v>47</v>
      </c>
      <c r="H10">
        <v>708</v>
      </c>
      <c r="J10" t="s">
        <v>2112</v>
      </c>
    </row>
    <row r="11" spans="1:11" x14ac:dyDescent="0.2">
      <c r="A11" t="s">
        <v>20</v>
      </c>
      <c r="B11">
        <v>890</v>
      </c>
      <c r="D11" s="10" t="s">
        <v>2110</v>
      </c>
      <c r="E11" s="11">
        <f>MAX(B:B)</f>
        <v>7295</v>
      </c>
      <c r="F11" s="19"/>
      <c r="G11" t="s">
        <v>14</v>
      </c>
      <c r="H11">
        <v>44</v>
      </c>
      <c r="J11" s="10" t="s">
        <v>2110</v>
      </c>
      <c r="K11" s="11">
        <f>MAX(H:H)</f>
        <v>7295</v>
      </c>
    </row>
    <row r="12" spans="1:11" hidden="1" x14ac:dyDescent="0.2">
      <c r="A12" t="s">
        <v>20</v>
      </c>
      <c r="B12">
        <v>142</v>
      </c>
      <c r="G12" t="s">
        <v>20</v>
      </c>
      <c r="H12">
        <v>220</v>
      </c>
      <c r="J12" t="s">
        <v>2111</v>
      </c>
    </row>
    <row r="13" spans="1:11" x14ac:dyDescent="0.2">
      <c r="A13" t="s">
        <v>20</v>
      </c>
      <c r="B13">
        <v>2673</v>
      </c>
      <c r="D13" s="10" t="s">
        <v>2111</v>
      </c>
      <c r="E13" s="11">
        <f>_xlfn.VAR.P((B:B))</f>
        <v>1603373.7324019109</v>
      </c>
      <c r="F13" s="19"/>
      <c r="G13" t="s">
        <v>14</v>
      </c>
      <c r="H13">
        <v>27</v>
      </c>
      <c r="J13" s="10" t="s">
        <v>2111</v>
      </c>
      <c r="K13" s="11">
        <f>_xlfn.VAR.P(H:H)</f>
        <v>1293119.5189749999</v>
      </c>
    </row>
    <row r="14" spans="1:11" x14ac:dyDescent="0.2">
      <c r="A14" t="s">
        <v>20</v>
      </c>
      <c r="B14">
        <v>163</v>
      </c>
      <c r="D14" s="12" t="s">
        <v>2112</v>
      </c>
      <c r="E14" s="13">
        <f>_xlfn.STDEV.P(B:B)</f>
        <v>1266.2439466397898</v>
      </c>
      <c r="F14" s="19"/>
      <c r="G14" t="s">
        <v>14</v>
      </c>
      <c r="H14">
        <v>55</v>
      </c>
      <c r="J14" s="12" t="s">
        <v>2112</v>
      </c>
      <c r="K14" s="13">
        <f>_xlfn.STDEV.P(H:H)</f>
        <v>1137.154131582434</v>
      </c>
    </row>
    <row r="15" spans="1:11" hidden="1" x14ac:dyDescent="0.2">
      <c r="A15" t="s">
        <v>20</v>
      </c>
      <c r="B15">
        <v>2220</v>
      </c>
      <c r="G15" t="s">
        <v>20</v>
      </c>
      <c r="H15">
        <v>98</v>
      </c>
    </row>
    <row r="16" spans="1:11" x14ac:dyDescent="0.2">
      <c r="A16" t="s">
        <v>20</v>
      </c>
      <c r="B16">
        <v>1606</v>
      </c>
      <c r="G16" t="s">
        <v>14</v>
      </c>
      <c r="H16">
        <v>200</v>
      </c>
    </row>
    <row r="17" spans="1:8" x14ac:dyDescent="0.2">
      <c r="A17" t="s">
        <v>20</v>
      </c>
      <c r="B17">
        <v>129</v>
      </c>
      <c r="G17" t="s">
        <v>14</v>
      </c>
      <c r="H17">
        <v>452</v>
      </c>
    </row>
    <row r="18" spans="1:8" hidden="1" x14ac:dyDescent="0.2">
      <c r="A18" t="s">
        <v>20</v>
      </c>
      <c r="B18">
        <v>226</v>
      </c>
      <c r="G18" t="s">
        <v>20</v>
      </c>
      <c r="H18">
        <v>100</v>
      </c>
    </row>
    <row r="19" spans="1:8" hidden="1" x14ac:dyDescent="0.2">
      <c r="A19" t="s">
        <v>20</v>
      </c>
      <c r="B19">
        <v>5419</v>
      </c>
      <c r="G19" t="s">
        <v>20</v>
      </c>
      <c r="H19">
        <v>1249</v>
      </c>
    </row>
    <row r="20" spans="1:8" hidden="1" x14ac:dyDescent="0.2">
      <c r="A20" t="s">
        <v>20</v>
      </c>
      <c r="B20">
        <v>165</v>
      </c>
      <c r="G20" t="s">
        <v>74</v>
      </c>
      <c r="H20">
        <v>135</v>
      </c>
    </row>
    <row r="21" spans="1:8" x14ac:dyDescent="0.2">
      <c r="A21" t="s">
        <v>20</v>
      </c>
      <c r="B21">
        <v>1965</v>
      </c>
      <c r="G21" t="s">
        <v>14</v>
      </c>
      <c r="H21">
        <v>674</v>
      </c>
    </row>
    <row r="22" spans="1:8" hidden="1" x14ac:dyDescent="0.2">
      <c r="A22" t="s">
        <v>20</v>
      </c>
      <c r="B22">
        <v>16</v>
      </c>
      <c r="G22" t="s">
        <v>20</v>
      </c>
      <c r="H22">
        <v>1396</v>
      </c>
    </row>
    <row r="23" spans="1:8" x14ac:dyDescent="0.2">
      <c r="A23" t="s">
        <v>20</v>
      </c>
      <c r="B23">
        <v>107</v>
      </c>
      <c r="G23" t="s">
        <v>14</v>
      </c>
      <c r="H23">
        <v>558</v>
      </c>
    </row>
    <row r="24" spans="1:8" hidden="1" x14ac:dyDescent="0.2">
      <c r="A24" t="s">
        <v>20</v>
      </c>
      <c r="B24">
        <v>134</v>
      </c>
      <c r="G24" t="s">
        <v>20</v>
      </c>
      <c r="H24">
        <v>890</v>
      </c>
    </row>
    <row r="25" spans="1:8" hidden="1" x14ac:dyDescent="0.2">
      <c r="A25" t="s">
        <v>20</v>
      </c>
      <c r="B25">
        <v>198</v>
      </c>
      <c r="G25" t="s">
        <v>20</v>
      </c>
      <c r="H25">
        <v>142</v>
      </c>
    </row>
    <row r="26" spans="1:8" hidden="1" x14ac:dyDescent="0.2">
      <c r="A26" t="s">
        <v>20</v>
      </c>
      <c r="B26">
        <v>111</v>
      </c>
      <c r="G26" t="s">
        <v>20</v>
      </c>
      <c r="H26">
        <v>2673</v>
      </c>
    </row>
    <row r="27" spans="1:8" hidden="1" x14ac:dyDescent="0.2">
      <c r="A27" t="s">
        <v>20</v>
      </c>
      <c r="B27">
        <v>222</v>
      </c>
      <c r="G27" t="s">
        <v>20</v>
      </c>
      <c r="H27">
        <v>163</v>
      </c>
    </row>
    <row r="28" spans="1:8" hidden="1" x14ac:dyDescent="0.2">
      <c r="A28" t="s">
        <v>20</v>
      </c>
      <c r="B28">
        <v>6212</v>
      </c>
      <c r="G28" t="s">
        <v>74</v>
      </c>
      <c r="H28">
        <v>1480</v>
      </c>
    </row>
    <row r="29" spans="1:8" x14ac:dyDescent="0.2">
      <c r="A29" t="s">
        <v>20</v>
      </c>
      <c r="B29">
        <v>98</v>
      </c>
      <c r="G29" t="s">
        <v>14</v>
      </c>
      <c r="H29">
        <v>15</v>
      </c>
    </row>
    <row r="30" spans="1:8" hidden="1" x14ac:dyDescent="0.2">
      <c r="A30" t="s">
        <v>20</v>
      </c>
      <c r="B30">
        <v>92</v>
      </c>
      <c r="G30" t="s">
        <v>20</v>
      </c>
      <c r="H30">
        <v>2220</v>
      </c>
    </row>
    <row r="31" spans="1:8" hidden="1" x14ac:dyDescent="0.2">
      <c r="A31" t="s">
        <v>20</v>
      </c>
      <c r="B31">
        <v>149</v>
      </c>
      <c r="G31" t="s">
        <v>20</v>
      </c>
      <c r="H31">
        <v>1606</v>
      </c>
    </row>
    <row r="32" spans="1:8" hidden="1" x14ac:dyDescent="0.2">
      <c r="A32" t="s">
        <v>20</v>
      </c>
      <c r="B32">
        <v>2431</v>
      </c>
      <c r="G32" t="s">
        <v>20</v>
      </c>
      <c r="H32">
        <v>129</v>
      </c>
    </row>
    <row r="33" spans="1:8" hidden="1" x14ac:dyDescent="0.2">
      <c r="A33" t="s">
        <v>20</v>
      </c>
      <c r="B33">
        <v>303</v>
      </c>
      <c r="G33" t="s">
        <v>20</v>
      </c>
      <c r="H33">
        <v>226</v>
      </c>
    </row>
    <row r="34" spans="1:8" x14ac:dyDescent="0.2">
      <c r="A34" t="s">
        <v>20</v>
      </c>
      <c r="B34">
        <v>209</v>
      </c>
      <c r="G34" t="s">
        <v>14</v>
      </c>
      <c r="H34">
        <v>2307</v>
      </c>
    </row>
    <row r="35" spans="1:8" hidden="1" x14ac:dyDescent="0.2">
      <c r="A35" t="s">
        <v>20</v>
      </c>
      <c r="B35">
        <v>131</v>
      </c>
      <c r="G35" t="s">
        <v>20</v>
      </c>
      <c r="H35">
        <v>5419</v>
      </c>
    </row>
    <row r="36" spans="1:8" hidden="1" x14ac:dyDescent="0.2">
      <c r="A36" t="s">
        <v>20</v>
      </c>
      <c r="B36">
        <v>164</v>
      </c>
      <c r="G36" t="s">
        <v>20</v>
      </c>
      <c r="H36">
        <v>165</v>
      </c>
    </row>
    <row r="37" spans="1:8" hidden="1" x14ac:dyDescent="0.2">
      <c r="A37" t="s">
        <v>20</v>
      </c>
      <c r="B37">
        <v>201</v>
      </c>
      <c r="G37" t="s">
        <v>20</v>
      </c>
      <c r="H37">
        <v>1965</v>
      </c>
    </row>
    <row r="38" spans="1:8" hidden="1" x14ac:dyDescent="0.2">
      <c r="A38" t="s">
        <v>20</v>
      </c>
      <c r="B38">
        <v>211</v>
      </c>
      <c r="G38" t="s">
        <v>20</v>
      </c>
      <c r="H38">
        <v>16</v>
      </c>
    </row>
    <row r="39" spans="1:8" hidden="1" x14ac:dyDescent="0.2">
      <c r="A39" t="s">
        <v>20</v>
      </c>
      <c r="B39">
        <v>128</v>
      </c>
      <c r="G39" t="s">
        <v>20</v>
      </c>
      <c r="H39">
        <v>107</v>
      </c>
    </row>
    <row r="40" spans="1:8" hidden="1" x14ac:dyDescent="0.2">
      <c r="A40" t="s">
        <v>20</v>
      </c>
      <c r="B40">
        <v>1600</v>
      </c>
      <c r="G40" t="s">
        <v>20</v>
      </c>
      <c r="H40">
        <v>134</v>
      </c>
    </row>
    <row r="41" spans="1:8" x14ac:dyDescent="0.2">
      <c r="A41" t="s">
        <v>20</v>
      </c>
      <c r="B41">
        <v>249</v>
      </c>
      <c r="G41" t="s">
        <v>14</v>
      </c>
      <c r="H41">
        <v>88</v>
      </c>
    </row>
    <row r="42" spans="1:8" hidden="1" x14ac:dyDescent="0.2">
      <c r="A42" t="s">
        <v>20</v>
      </c>
      <c r="B42">
        <v>236</v>
      </c>
      <c r="G42" t="s">
        <v>20</v>
      </c>
      <c r="H42">
        <v>198</v>
      </c>
    </row>
    <row r="43" spans="1:8" hidden="1" x14ac:dyDescent="0.2">
      <c r="A43" t="s">
        <v>20</v>
      </c>
      <c r="B43">
        <v>4065</v>
      </c>
      <c r="G43" t="s">
        <v>20</v>
      </c>
      <c r="H43">
        <v>111</v>
      </c>
    </row>
    <row r="44" spans="1:8" hidden="1" x14ac:dyDescent="0.2">
      <c r="A44" t="s">
        <v>20</v>
      </c>
      <c r="B44">
        <v>246</v>
      </c>
      <c r="G44" t="s">
        <v>20</v>
      </c>
      <c r="H44">
        <v>222</v>
      </c>
    </row>
    <row r="45" spans="1:8" hidden="1" x14ac:dyDescent="0.2">
      <c r="A45" t="s">
        <v>20</v>
      </c>
      <c r="B45">
        <v>2475</v>
      </c>
      <c r="G45" t="s">
        <v>20</v>
      </c>
      <c r="H45">
        <v>6212</v>
      </c>
    </row>
    <row r="46" spans="1:8" hidden="1" x14ac:dyDescent="0.2">
      <c r="A46" t="s">
        <v>20</v>
      </c>
      <c r="B46">
        <v>76</v>
      </c>
      <c r="G46" t="s">
        <v>20</v>
      </c>
      <c r="H46">
        <v>98</v>
      </c>
    </row>
    <row r="47" spans="1:8" x14ac:dyDescent="0.2">
      <c r="A47" t="s">
        <v>20</v>
      </c>
      <c r="B47">
        <v>54</v>
      </c>
      <c r="G47" t="s">
        <v>14</v>
      </c>
      <c r="H47">
        <v>48</v>
      </c>
    </row>
    <row r="48" spans="1:8" hidden="1" x14ac:dyDescent="0.2">
      <c r="A48" t="s">
        <v>20</v>
      </c>
      <c r="B48">
        <v>88</v>
      </c>
      <c r="G48" t="s">
        <v>20</v>
      </c>
      <c r="H48">
        <v>92</v>
      </c>
    </row>
    <row r="49" spans="1:8" hidden="1" x14ac:dyDescent="0.2">
      <c r="A49" t="s">
        <v>20</v>
      </c>
      <c r="B49">
        <v>85</v>
      </c>
      <c r="G49" t="s">
        <v>20</v>
      </c>
      <c r="H49">
        <v>149</v>
      </c>
    </row>
    <row r="50" spans="1:8" hidden="1" x14ac:dyDescent="0.2">
      <c r="A50" t="s">
        <v>20</v>
      </c>
      <c r="B50">
        <v>170</v>
      </c>
      <c r="G50" t="s">
        <v>20</v>
      </c>
      <c r="H50">
        <v>2431</v>
      </c>
    </row>
    <row r="51" spans="1:8" hidden="1" x14ac:dyDescent="0.2">
      <c r="A51" t="s">
        <v>20</v>
      </c>
      <c r="B51">
        <v>330</v>
      </c>
      <c r="G51" t="s">
        <v>20</v>
      </c>
      <c r="H51">
        <v>303</v>
      </c>
    </row>
    <row r="52" spans="1:8" x14ac:dyDescent="0.2">
      <c r="A52" t="s">
        <v>20</v>
      </c>
      <c r="B52">
        <v>127</v>
      </c>
      <c r="G52" t="s">
        <v>14</v>
      </c>
      <c r="H52">
        <v>1</v>
      </c>
    </row>
    <row r="53" spans="1:8" x14ac:dyDescent="0.2">
      <c r="A53" t="s">
        <v>20</v>
      </c>
      <c r="B53">
        <v>411</v>
      </c>
      <c r="G53" t="s">
        <v>14</v>
      </c>
      <c r="H53">
        <v>1467</v>
      </c>
    </row>
    <row r="54" spans="1:8" x14ac:dyDescent="0.2">
      <c r="A54" t="s">
        <v>20</v>
      </c>
      <c r="B54">
        <v>180</v>
      </c>
      <c r="G54" t="s">
        <v>14</v>
      </c>
      <c r="H54">
        <v>75</v>
      </c>
    </row>
    <row r="55" spans="1:8" hidden="1" x14ac:dyDescent="0.2">
      <c r="A55" t="s">
        <v>20</v>
      </c>
      <c r="B55">
        <v>374</v>
      </c>
      <c r="G55" t="s">
        <v>20</v>
      </c>
      <c r="H55">
        <v>209</v>
      </c>
    </row>
    <row r="56" spans="1:8" x14ac:dyDescent="0.2">
      <c r="A56" t="s">
        <v>20</v>
      </c>
      <c r="B56">
        <v>71</v>
      </c>
      <c r="G56" t="s">
        <v>14</v>
      </c>
      <c r="H56">
        <v>120</v>
      </c>
    </row>
    <row r="57" spans="1:8" hidden="1" x14ac:dyDescent="0.2">
      <c r="A57" t="s">
        <v>20</v>
      </c>
      <c r="B57">
        <v>203</v>
      </c>
      <c r="G57" t="s">
        <v>20</v>
      </c>
      <c r="H57">
        <v>131</v>
      </c>
    </row>
    <row r="58" spans="1:8" hidden="1" x14ac:dyDescent="0.2">
      <c r="A58" t="s">
        <v>20</v>
      </c>
      <c r="B58">
        <v>113</v>
      </c>
      <c r="G58" t="s">
        <v>20</v>
      </c>
      <c r="H58">
        <v>164</v>
      </c>
    </row>
    <row r="59" spans="1:8" hidden="1" x14ac:dyDescent="0.2">
      <c r="A59" t="s">
        <v>20</v>
      </c>
      <c r="B59">
        <v>96</v>
      </c>
      <c r="G59" t="s">
        <v>20</v>
      </c>
      <c r="H59">
        <v>201</v>
      </c>
    </row>
    <row r="60" spans="1:8" hidden="1" x14ac:dyDescent="0.2">
      <c r="A60" t="s">
        <v>20</v>
      </c>
      <c r="B60">
        <v>498</v>
      </c>
      <c r="G60" t="s">
        <v>20</v>
      </c>
      <c r="H60">
        <v>211</v>
      </c>
    </row>
    <row r="61" spans="1:8" hidden="1" x14ac:dyDescent="0.2">
      <c r="A61" t="s">
        <v>20</v>
      </c>
      <c r="B61">
        <v>180</v>
      </c>
      <c r="G61" t="s">
        <v>20</v>
      </c>
      <c r="H61">
        <v>128</v>
      </c>
    </row>
    <row r="62" spans="1:8" hidden="1" x14ac:dyDescent="0.2">
      <c r="A62" t="s">
        <v>20</v>
      </c>
      <c r="B62">
        <v>27</v>
      </c>
      <c r="G62" t="s">
        <v>20</v>
      </c>
      <c r="H62">
        <v>1600</v>
      </c>
    </row>
    <row r="63" spans="1:8" x14ac:dyDescent="0.2">
      <c r="A63" t="s">
        <v>20</v>
      </c>
      <c r="B63">
        <v>2331</v>
      </c>
      <c r="G63" t="s">
        <v>14</v>
      </c>
      <c r="H63">
        <v>2253</v>
      </c>
    </row>
    <row r="64" spans="1:8" hidden="1" x14ac:dyDescent="0.2">
      <c r="A64" t="s">
        <v>20</v>
      </c>
      <c r="B64">
        <v>113</v>
      </c>
      <c r="G64" t="s">
        <v>20</v>
      </c>
      <c r="H64">
        <v>249</v>
      </c>
    </row>
    <row r="65" spans="1:8" x14ac:dyDescent="0.2">
      <c r="A65" t="s">
        <v>20</v>
      </c>
      <c r="B65">
        <v>164</v>
      </c>
      <c r="G65" t="s">
        <v>14</v>
      </c>
      <c r="H65">
        <v>5</v>
      </c>
    </row>
    <row r="66" spans="1:8" x14ac:dyDescent="0.2">
      <c r="A66" t="s">
        <v>20</v>
      </c>
      <c r="B66">
        <v>164</v>
      </c>
      <c r="G66" t="s">
        <v>14</v>
      </c>
      <c r="H66">
        <v>38</v>
      </c>
    </row>
    <row r="67" spans="1:8" hidden="1" x14ac:dyDescent="0.2">
      <c r="A67" t="s">
        <v>20</v>
      </c>
      <c r="B67">
        <v>336</v>
      </c>
      <c r="G67" t="s">
        <v>20</v>
      </c>
      <c r="H67">
        <v>236</v>
      </c>
    </row>
    <row r="68" spans="1:8" x14ac:dyDescent="0.2">
      <c r="A68" t="s">
        <v>20</v>
      </c>
      <c r="B68">
        <v>1917</v>
      </c>
      <c r="G68" t="s">
        <v>14</v>
      </c>
      <c r="H68">
        <v>12</v>
      </c>
    </row>
    <row r="69" spans="1:8" hidden="1" x14ac:dyDescent="0.2">
      <c r="A69" t="s">
        <v>20</v>
      </c>
      <c r="B69">
        <v>95</v>
      </c>
      <c r="G69" t="s">
        <v>20</v>
      </c>
      <c r="H69">
        <v>4065</v>
      </c>
    </row>
    <row r="70" spans="1:8" hidden="1" x14ac:dyDescent="0.2">
      <c r="A70" t="s">
        <v>20</v>
      </c>
      <c r="B70">
        <v>147</v>
      </c>
      <c r="G70" t="s">
        <v>20</v>
      </c>
      <c r="H70">
        <v>246</v>
      </c>
    </row>
    <row r="71" spans="1:8" hidden="1" x14ac:dyDescent="0.2">
      <c r="A71" t="s">
        <v>20</v>
      </c>
      <c r="B71">
        <v>86</v>
      </c>
      <c r="G71" t="s">
        <v>74</v>
      </c>
      <c r="H71">
        <v>17</v>
      </c>
    </row>
    <row r="72" spans="1:8" hidden="1" x14ac:dyDescent="0.2">
      <c r="A72" t="s">
        <v>20</v>
      </c>
      <c r="B72">
        <v>83</v>
      </c>
      <c r="G72" t="s">
        <v>20</v>
      </c>
      <c r="H72">
        <v>2475</v>
      </c>
    </row>
    <row r="73" spans="1:8" hidden="1" x14ac:dyDescent="0.2">
      <c r="A73" t="s">
        <v>20</v>
      </c>
      <c r="B73">
        <v>676</v>
      </c>
      <c r="G73" t="s">
        <v>20</v>
      </c>
      <c r="H73">
        <v>76</v>
      </c>
    </row>
    <row r="74" spans="1:8" hidden="1" x14ac:dyDescent="0.2">
      <c r="A74" t="s">
        <v>20</v>
      </c>
      <c r="B74">
        <v>361</v>
      </c>
      <c r="G74" t="s">
        <v>20</v>
      </c>
      <c r="H74">
        <v>54</v>
      </c>
    </row>
    <row r="75" spans="1:8" hidden="1" x14ac:dyDescent="0.2">
      <c r="A75" t="s">
        <v>20</v>
      </c>
      <c r="B75">
        <v>131</v>
      </c>
      <c r="G75" t="s">
        <v>20</v>
      </c>
      <c r="H75">
        <v>88</v>
      </c>
    </row>
    <row r="76" spans="1:8" hidden="1" x14ac:dyDescent="0.2">
      <c r="A76" t="s">
        <v>20</v>
      </c>
      <c r="B76">
        <v>126</v>
      </c>
      <c r="G76" t="s">
        <v>20</v>
      </c>
      <c r="H76">
        <v>85</v>
      </c>
    </row>
    <row r="77" spans="1:8" hidden="1" x14ac:dyDescent="0.2">
      <c r="A77" t="s">
        <v>20</v>
      </c>
      <c r="B77">
        <v>275</v>
      </c>
      <c r="G77" t="s">
        <v>20</v>
      </c>
      <c r="H77">
        <v>170</v>
      </c>
    </row>
    <row r="78" spans="1:8" x14ac:dyDescent="0.2">
      <c r="A78" t="s">
        <v>20</v>
      </c>
      <c r="B78">
        <v>67</v>
      </c>
      <c r="G78" t="s">
        <v>14</v>
      </c>
      <c r="H78">
        <v>1684</v>
      </c>
    </row>
    <row r="79" spans="1:8" x14ac:dyDescent="0.2">
      <c r="A79" t="s">
        <v>20</v>
      </c>
      <c r="B79">
        <v>154</v>
      </c>
      <c r="G79" t="s">
        <v>14</v>
      </c>
      <c r="H79">
        <v>56</v>
      </c>
    </row>
    <row r="80" spans="1:8" hidden="1" x14ac:dyDescent="0.2">
      <c r="A80" t="s">
        <v>20</v>
      </c>
      <c r="B80">
        <v>1782</v>
      </c>
      <c r="G80" t="s">
        <v>20</v>
      </c>
      <c r="H80">
        <v>330</v>
      </c>
    </row>
    <row r="81" spans="1:8" x14ac:dyDescent="0.2">
      <c r="A81" t="s">
        <v>20</v>
      </c>
      <c r="B81">
        <v>903</v>
      </c>
      <c r="G81" t="s">
        <v>14</v>
      </c>
      <c r="H81">
        <v>838</v>
      </c>
    </row>
    <row r="82" spans="1:8" hidden="1" x14ac:dyDescent="0.2">
      <c r="A82" t="s">
        <v>20</v>
      </c>
      <c r="B82">
        <v>94</v>
      </c>
      <c r="G82" t="s">
        <v>20</v>
      </c>
      <c r="H82">
        <v>127</v>
      </c>
    </row>
    <row r="83" spans="1:8" hidden="1" x14ac:dyDescent="0.2">
      <c r="A83" t="s">
        <v>20</v>
      </c>
      <c r="B83">
        <v>180</v>
      </c>
      <c r="G83" t="s">
        <v>20</v>
      </c>
      <c r="H83">
        <v>411</v>
      </c>
    </row>
    <row r="84" spans="1:8" hidden="1" x14ac:dyDescent="0.2">
      <c r="A84" t="s">
        <v>20</v>
      </c>
      <c r="B84">
        <v>533</v>
      </c>
      <c r="G84" t="s">
        <v>20</v>
      </c>
      <c r="H84">
        <v>180</v>
      </c>
    </row>
    <row r="85" spans="1:8" x14ac:dyDescent="0.2">
      <c r="A85" t="s">
        <v>20</v>
      </c>
      <c r="B85">
        <v>2443</v>
      </c>
      <c r="G85" t="s">
        <v>14</v>
      </c>
      <c r="H85">
        <v>1000</v>
      </c>
    </row>
    <row r="86" spans="1:8" hidden="1" x14ac:dyDescent="0.2">
      <c r="A86" t="s">
        <v>20</v>
      </c>
      <c r="B86">
        <v>89</v>
      </c>
      <c r="G86" t="s">
        <v>20</v>
      </c>
      <c r="H86">
        <v>374</v>
      </c>
    </row>
    <row r="87" spans="1:8" hidden="1" x14ac:dyDescent="0.2">
      <c r="A87" t="s">
        <v>20</v>
      </c>
      <c r="B87">
        <v>159</v>
      </c>
      <c r="G87" t="s">
        <v>20</v>
      </c>
      <c r="H87">
        <v>71</v>
      </c>
    </row>
    <row r="88" spans="1:8" hidden="1" x14ac:dyDescent="0.2">
      <c r="A88" t="s">
        <v>20</v>
      </c>
      <c r="B88">
        <v>50</v>
      </c>
      <c r="G88" t="s">
        <v>20</v>
      </c>
      <c r="H88">
        <v>203</v>
      </c>
    </row>
    <row r="89" spans="1:8" x14ac:dyDescent="0.2">
      <c r="A89" t="s">
        <v>20</v>
      </c>
      <c r="B89">
        <v>186</v>
      </c>
      <c r="G89" t="s">
        <v>14</v>
      </c>
      <c r="H89">
        <v>1482</v>
      </c>
    </row>
    <row r="90" spans="1:8" hidden="1" x14ac:dyDescent="0.2">
      <c r="A90" t="s">
        <v>20</v>
      </c>
      <c r="B90">
        <v>1071</v>
      </c>
      <c r="G90" t="s">
        <v>20</v>
      </c>
      <c r="H90">
        <v>113</v>
      </c>
    </row>
    <row r="91" spans="1:8" hidden="1" x14ac:dyDescent="0.2">
      <c r="A91" t="s">
        <v>20</v>
      </c>
      <c r="B91">
        <v>117</v>
      </c>
      <c r="G91" t="s">
        <v>20</v>
      </c>
      <c r="H91">
        <v>96</v>
      </c>
    </row>
    <row r="92" spans="1:8" x14ac:dyDescent="0.2">
      <c r="A92" t="s">
        <v>20</v>
      </c>
      <c r="B92">
        <v>70</v>
      </c>
      <c r="G92" t="s">
        <v>14</v>
      </c>
      <c r="H92">
        <v>106</v>
      </c>
    </row>
    <row r="93" spans="1:8" x14ac:dyDescent="0.2">
      <c r="A93" t="s">
        <v>20</v>
      </c>
      <c r="B93">
        <v>135</v>
      </c>
      <c r="G93" t="s">
        <v>14</v>
      </c>
      <c r="H93">
        <v>679</v>
      </c>
    </row>
    <row r="94" spans="1:8" hidden="1" x14ac:dyDescent="0.2">
      <c r="A94" t="s">
        <v>20</v>
      </c>
      <c r="B94">
        <v>768</v>
      </c>
      <c r="G94" t="s">
        <v>20</v>
      </c>
      <c r="H94">
        <v>498</v>
      </c>
    </row>
    <row r="95" spans="1:8" hidden="1" x14ac:dyDescent="0.2">
      <c r="A95" t="s">
        <v>20</v>
      </c>
      <c r="B95">
        <v>199</v>
      </c>
      <c r="G95" t="s">
        <v>74</v>
      </c>
      <c r="H95">
        <v>610</v>
      </c>
    </row>
    <row r="96" spans="1:8" hidden="1" x14ac:dyDescent="0.2">
      <c r="A96" t="s">
        <v>20</v>
      </c>
      <c r="B96">
        <v>107</v>
      </c>
      <c r="G96" t="s">
        <v>20</v>
      </c>
      <c r="H96">
        <v>180</v>
      </c>
    </row>
    <row r="97" spans="1:8" hidden="1" x14ac:dyDescent="0.2">
      <c r="A97" t="s">
        <v>20</v>
      </c>
      <c r="B97">
        <v>195</v>
      </c>
      <c r="G97" t="s">
        <v>20</v>
      </c>
      <c r="H97">
        <v>27</v>
      </c>
    </row>
    <row r="98" spans="1:8" hidden="1" x14ac:dyDescent="0.2">
      <c r="A98" t="s">
        <v>20</v>
      </c>
      <c r="B98">
        <v>3376</v>
      </c>
      <c r="G98" t="s">
        <v>20</v>
      </c>
      <c r="H98">
        <v>2331</v>
      </c>
    </row>
    <row r="99" spans="1:8" hidden="1" x14ac:dyDescent="0.2">
      <c r="A99" t="s">
        <v>20</v>
      </c>
      <c r="B99">
        <v>41</v>
      </c>
      <c r="G99" t="s">
        <v>20</v>
      </c>
      <c r="H99">
        <v>113</v>
      </c>
    </row>
    <row r="100" spans="1:8" x14ac:dyDescent="0.2">
      <c r="A100" t="s">
        <v>20</v>
      </c>
      <c r="B100">
        <v>1821</v>
      </c>
      <c r="G100" t="s">
        <v>14</v>
      </c>
      <c r="H100">
        <v>1220</v>
      </c>
    </row>
    <row r="101" spans="1:8" hidden="1" x14ac:dyDescent="0.2">
      <c r="A101" t="s">
        <v>20</v>
      </c>
      <c r="B101">
        <v>164</v>
      </c>
      <c r="G101" t="s">
        <v>20</v>
      </c>
      <c r="H101">
        <v>164</v>
      </c>
    </row>
    <row r="102" spans="1:8" x14ac:dyDescent="0.2">
      <c r="A102" t="s">
        <v>20</v>
      </c>
      <c r="B102">
        <v>157</v>
      </c>
      <c r="G102" t="s">
        <v>14</v>
      </c>
      <c r="H102">
        <v>1</v>
      </c>
    </row>
    <row r="103" spans="1:8" hidden="1" x14ac:dyDescent="0.2">
      <c r="A103" t="s">
        <v>20</v>
      </c>
      <c r="B103">
        <v>246</v>
      </c>
      <c r="G103" t="s">
        <v>20</v>
      </c>
      <c r="H103">
        <v>164</v>
      </c>
    </row>
    <row r="104" spans="1:8" hidden="1" x14ac:dyDescent="0.2">
      <c r="A104" t="s">
        <v>20</v>
      </c>
      <c r="B104">
        <v>1396</v>
      </c>
      <c r="G104" t="s">
        <v>20</v>
      </c>
      <c r="H104">
        <v>336</v>
      </c>
    </row>
    <row r="105" spans="1:8" x14ac:dyDescent="0.2">
      <c r="A105" t="s">
        <v>20</v>
      </c>
      <c r="B105">
        <v>2506</v>
      </c>
      <c r="G105" t="s">
        <v>14</v>
      </c>
      <c r="H105">
        <v>37</v>
      </c>
    </row>
    <row r="106" spans="1:8" hidden="1" x14ac:dyDescent="0.2">
      <c r="A106" t="s">
        <v>20</v>
      </c>
      <c r="B106">
        <v>244</v>
      </c>
      <c r="G106" t="s">
        <v>20</v>
      </c>
      <c r="H106">
        <v>1917</v>
      </c>
    </row>
    <row r="107" spans="1:8" hidden="1" x14ac:dyDescent="0.2">
      <c r="A107" t="s">
        <v>20</v>
      </c>
      <c r="B107">
        <v>146</v>
      </c>
      <c r="G107" t="s">
        <v>20</v>
      </c>
      <c r="H107">
        <v>95</v>
      </c>
    </row>
    <row r="108" spans="1:8" hidden="1" x14ac:dyDescent="0.2">
      <c r="A108" t="s">
        <v>20</v>
      </c>
      <c r="B108">
        <v>1267</v>
      </c>
      <c r="G108" t="s">
        <v>20</v>
      </c>
      <c r="H108">
        <v>147</v>
      </c>
    </row>
    <row r="109" spans="1:8" hidden="1" x14ac:dyDescent="0.2">
      <c r="A109" t="s">
        <v>20</v>
      </c>
      <c r="B109">
        <v>1561</v>
      </c>
      <c r="G109" t="s">
        <v>20</v>
      </c>
      <c r="H109">
        <v>86</v>
      </c>
    </row>
    <row r="110" spans="1:8" hidden="1" x14ac:dyDescent="0.2">
      <c r="A110" t="s">
        <v>20</v>
      </c>
      <c r="B110">
        <v>48</v>
      </c>
      <c r="G110" t="s">
        <v>20</v>
      </c>
      <c r="H110">
        <v>83</v>
      </c>
    </row>
    <row r="111" spans="1:8" x14ac:dyDescent="0.2">
      <c r="A111" t="s">
        <v>20</v>
      </c>
      <c r="B111">
        <v>2739</v>
      </c>
      <c r="G111" t="s">
        <v>14</v>
      </c>
      <c r="H111">
        <v>60</v>
      </c>
    </row>
    <row r="112" spans="1:8" x14ac:dyDescent="0.2">
      <c r="A112" t="s">
        <v>20</v>
      </c>
      <c r="B112">
        <v>3537</v>
      </c>
      <c r="G112" t="s">
        <v>14</v>
      </c>
      <c r="H112">
        <v>296</v>
      </c>
    </row>
    <row r="113" spans="1:8" hidden="1" x14ac:dyDescent="0.2">
      <c r="A113" t="s">
        <v>20</v>
      </c>
      <c r="B113">
        <v>2107</v>
      </c>
      <c r="G113" t="s">
        <v>20</v>
      </c>
      <c r="H113">
        <v>676</v>
      </c>
    </row>
    <row r="114" spans="1:8" hidden="1" x14ac:dyDescent="0.2">
      <c r="A114" t="s">
        <v>20</v>
      </c>
      <c r="B114">
        <v>3318</v>
      </c>
      <c r="G114" t="s">
        <v>20</v>
      </c>
      <c r="H114">
        <v>361</v>
      </c>
    </row>
    <row r="115" spans="1:8" hidden="1" x14ac:dyDescent="0.2">
      <c r="A115" t="s">
        <v>20</v>
      </c>
      <c r="B115">
        <v>340</v>
      </c>
      <c r="G115" t="s">
        <v>20</v>
      </c>
      <c r="H115">
        <v>131</v>
      </c>
    </row>
    <row r="116" spans="1:8" hidden="1" x14ac:dyDescent="0.2">
      <c r="A116" t="s">
        <v>20</v>
      </c>
      <c r="B116">
        <v>1442</v>
      </c>
      <c r="G116" t="s">
        <v>20</v>
      </c>
      <c r="H116">
        <v>126</v>
      </c>
    </row>
    <row r="117" spans="1:8" x14ac:dyDescent="0.2">
      <c r="A117" t="s">
        <v>20</v>
      </c>
      <c r="B117">
        <v>126</v>
      </c>
      <c r="G117" t="s">
        <v>14</v>
      </c>
      <c r="H117">
        <v>3304</v>
      </c>
    </row>
    <row r="118" spans="1:8" x14ac:dyDescent="0.2">
      <c r="A118" t="s">
        <v>20</v>
      </c>
      <c r="B118">
        <v>524</v>
      </c>
      <c r="G118" t="s">
        <v>14</v>
      </c>
      <c r="H118">
        <v>73</v>
      </c>
    </row>
    <row r="119" spans="1:8" hidden="1" x14ac:dyDescent="0.2">
      <c r="A119" t="s">
        <v>20</v>
      </c>
      <c r="B119">
        <v>1989</v>
      </c>
      <c r="G119" t="s">
        <v>20</v>
      </c>
      <c r="H119">
        <v>275</v>
      </c>
    </row>
    <row r="120" spans="1:8" hidden="1" x14ac:dyDescent="0.2">
      <c r="A120" t="s">
        <v>20</v>
      </c>
      <c r="B120">
        <v>157</v>
      </c>
      <c r="G120" t="s">
        <v>20</v>
      </c>
      <c r="H120">
        <v>67</v>
      </c>
    </row>
    <row r="121" spans="1:8" hidden="1" x14ac:dyDescent="0.2">
      <c r="A121" t="s">
        <v>20</v>
      </c>
      <c r="B121">
        <v>4498</v>
      </c>
      <c r="G121" t="s">
        <v>20</v>
      </c>
      <c r="H121">
        <v>154</v>
      </c>
    </row>
    <row r="122" spans="1:8" hidden="1" x14ac:dyDescent="0.2">
      <c r="A122" t="s">
        <v>20</v>
      </c>
      <c r="B122">
        <v>80</v>
      </c>
      <c r="G122" t="s">
        <v>20</v>
      </c>
      <c r="H122">
        <v>1782</v>
      </c>
    </row>
    <row r="123" spans="1:8" hidden="1" x14ac:dyDescent="0.2">
      <c r="A123" t="s">
        <v>20</v>
      </c>
      <c r="B123">
        <v>43</v>
      </c>
      <c r="G123" t="s">
        <v>20</v>
      </c>
      <c r="H123">
        <v>903</v>
      </c>
    </row>
    <row r="124" spans="1:8" x14ac:dyDescent="0.2">
      <c r="A124" t="s">
        <v>20</v>
      </c>
      <c r="B124">
        <v>2053</v>
      </c>
      <c r="G124" t="s">
        <v>14</v>
      </c>
      <c r="H124">
        <v>3387</v>
      </c>
    </row>
    <row r="125" spans="1:8" x14ac:dyDescent="0.2">
      <c r="A125" t="s">
        <v>20</v>
      </c>
      <c r="B125">
        <v>168</v>
      </c>
      <c r="G125" t="s">
        <v>14</v>
      </c>
      <c r="H125">
        <v>662</v>
      </c>
    </row>
    <row r="126" spans="1:8" hidden="1" x14ac:dyDescent="0.2">
      <c r="A126" t="s">
        <v>20</v>
      </c>
      <c r="B126">
        <v>4289</v>
      </c>
      <c r="G126" t="s">
        <v>20</v>
      </c>
      <c r="H126">
        <v>94</v>
      </c>
    </row>
    <row r="127" spans="1:8" hidden="1" x14ac:dyDescent="0.2">
      <c r="A127" t="s">
        <v>20</v>
      </c>
      <c r="B127">
        <v>165</v>
      </c>
      <c r="G127" t="s">
        <v>20</v>
      </c>
      <c r="H127">
        <v>180</v>
      </c>
    </row>
    <row r="128" spans="1:8" x14ac:dyDescent="0.2">
      <c r="A128" t="s">
        <v>20</v>
      </c>
      <c r="B128">
        <v>1815</v>
      </c>
      <c r="G128" t="s">
        <v>14</v>
      </c>
      <c r="H128">
        <v>774</v>
      </c>
    </row>
    <row r="129" spans="1:8" x14ac:dyDescent="0.2">
      <c r="A129" t="s">
        <v>20</v>
      </c>
      <c r="B129">
        <v>397</v>
      </c>
      <c r="G129" t="s">
        <v>14</v>
      </c>
      <c r="H129">
        <v>672</v>
      </c>
    </row>
    <row r="130" spans="1:8" hidden="1" x14ac:dyDescent="0.2">
      <c r="A130" t="s">
        <v>20</v>
      </c>
      <c r="B130">
        <v>1539</v>
      </c>
      <c r="G130" t="s">
        <v>74</v>
      </c>
      <c r="H130">
        <v>532</v>
      </c>
    </row>
    <row r="131" spans="1:8" hidden="1" x14ac:dyDescent="0.2">
      <c r="A131" t="s">
        <v>20</v>
      </c>
      <c r="B131">
        <v>138</v>
      </c>
      <c r="G131" t="s">
        <v>74</v>
      </c>
      <c r="H131">
        <v>55</v>
      </c>
    </row>
    <row r="132" spans="1:8" hidden="1" x14ac:dyDescent="0.2">
      <c r="A132" t="s">
        <v>20</v>
      </c>
      <c r="B132">
        <v>3594</v>
      </c>
      <c r="G132" t="s">
        <v>20</v>
      </c>
      <c r="H132">
        <v>533</v>
      </c>
    </row>
    <row r="133" spans="1:8" hidden="1" x14ac:dyDescent="0.2">
      <c r="A133" t="s">
        <v>20</v>
      </c>
      <c r="B133">
        <v>5880</v>
      </c>
      <c r="G133" t="s">
        <v>20</v>
      </c>
      <c r="H133">
        <v>2443</v>
      </c>
    </row>
    <row r="134" spans="1:8" hidden="1" x14ac:dyDescent="0.2">
      <c r="A134" t="s">
        <v>20</v>
      </c>
      <c r="B134">
        <v>112</v>
      </c>
      <c r="G134" t="s">
        <v>20</v>
      </c>
      <c r="H134">
        <v>89</v>
      </c>
    </row>
    <row r="135" spans="1:8" hidden="1" x14ac:dyDescent="0.2">
      <c r="A135" t="s">
        <v>20</v>
      </c>
      <c r="B135">
        <v>943</v>
      </c>
      <c r="G135" t="s">
        <v>20</v>
      </c>
      <c r="H135">
        <v>159</v>
      </c>
    </row>
    <row r="136" spans="1:8" x14ac:dyDescent="0.2">
      <c r="A136" t="s">
        <v>20</v>
      </c>
      <c r="B136">
        <v>2468</v>
      </c>
      <c r="G136" t="s">
        <v>14</v>
      </c>
      <c r="H136">
        <v>940</v>
      </c>
    </row>
    <row r="137" spans="1:8" x14ac:dyDescent="0.2">
      <c r="A137" t="s">
        <v>20</v>
      </c>
      <c r="B137">
        <v>2551</v>
      </c>
      <c r="G137" t="s">
        <v>14</v>
      </c>
      <c r="H137">
        <v>117</v>
      </c>
    </row>
    <row r="138" spans="1:8" hidden="1" x14ac:dyDescent="0.2">
      <c r="A138" t="s">
        <v>20</v>
      </c>
      <c r="B138">
        <v>101</v>
      </c>
      <c r="G138" t="s">
        <v>74</v>
      </c>
      <c r="H138">
        <v>58</v>
      </c>
    </row>
    <row r="139" spans="1:8" hidden="1" x14ac:dyDescent="0.2">
      <c r="A139" t="s">
        <v>20</v>
      </c>
      <c r="B139">
        <v>92</v>
      </c>
      <c r="G139" t="s">
        <v>20</v>
      </c>
      <c r="H139">
        <v>50</v>
      </c>
    </row>
    <row r="140" spans="1:8" x14ac:dyDescent="0.2">
      <c r="A140" t="s">
        <v>20</v>
      </c>
      <c r="B140">
        <v>62</v>
      </c>
      <c r="G140" t="s">
        <v>14</v>
      </c>
      <c r="H140">
        <v>115</v>
      </c>
    </row>
    <row r="141" spans="1:8" x14ac:dyDescent="0.2">
      <c r="A141" t="s">
        <v>20</v>
      </c>
      <c r="B141">
        <v>149</v>
      </c>
      <c r="G141" t="s">
        <v>14</v>
      </c>
      <c r="H141">
        <v>326</v>
      </c>
    </row>
    <row r="142" spans="1:8" hidden="1" x14ac:dyDescent="0.2">
      <c r="A142" t="s">
        <v>20</v>
      </c>
      <c r="B142">
        <v>329</v>
      </c>
      <c r="G142" t="s">
        <v>20</v>
      </c>
      <c r="H142">
        <v>186</v>
      </c>
    </row>
    <row r="143" spans="1:8" hidden="1" x14ac:dyDescent="0.2">
      <c r="A143" t="s">
        <v>20</v>
      </c>
      <c r="B143">
        <v>97</v>
      </c>
      <c r="G143" t="s">
        <v>20</v>
      </c>
      <c r="H143">
        <v>1071</v>
      </c>
    </row>
    <row r="144" spans="1:8" hidden="1" x14ac:dyDescent="0.2">
      <c r="A144" t="s">
        <v>20</v>
      </c>
      <c r="B144">
        <v>1784</v>
      </c>
      <c r="G144" t="s">
        <v>20</v>
      </c>
      <c r="H144">
        <v>117</v>
      </c>
    </row>
    <row r="145" spans="1:8" hidden="1" x14ac:dyDescent="0.2">
      <c r="A145" t="s">
        <v>20</v>
      </c>
      <c r="B145">
        <v>1684</v>
      </c>
      <c r="G145" t="s">
        <v>20</v>
      </c>
      <c r="H145">
        <v>70</v>
      </c>
    </row>
    <row r="146" spans="1:8" hidden="1" x14ac:dyDescent="0.2">
      <c r="A146" t="s">
        <v>20</v>
      </c>
      <c r="B146">
        <v>250</v>
      </c>
      <c r="G146" t="s">
        <v>20</v>
      </c>
      <c r="H146">
        <v>135</v>
      </c>
    </row>
    <row r="147" spans="1:8" hidden="1" x14ac:dyDescent="0.2">
      <c r="A147" t="s">
        <v>20</v>
      </c>
      <c r="B147">
        <v>238</v>
      </c>
      <c r="G147" t="s">
        <v>20</v>
      </c>
      <c r="H147">
        <v>768</v>
      </c>
    </row>
    <row r="148" spans="1:8" hidden="1" x14ac:dyDescent="0.2">
      <c r="A148" t="s">
        <v>20</v>
      </c>
      <c r="B148">
        <v>53</v>
      </c>
      <c r="G148" t="s">
        <v>74</v>
      </c>
      <c r="H148">
        <v>51</v>
      </c>
    </row>
    <row r="149" spans="1:8" hidden="1" x14ac:dyDescent="0.2">
      <c r="A149" t="s">
        <v>20</v>
      </c>
      <c r="B149">
        <v>214</v>
      </c>
      <c r="G149" t="s">
        <v>20</v>
      </c>
      <c r="H149">
        <v>199</v>
      </c>
    </row>
    <row r="150" spans="1:8" hidden="1" x14ac:dyDescent="0.2">
      <c r="A150" t="s">
        <v>20</v>
      </c>
      <c r="B150">
        <v>222</v>
      </c>
      <c r="G150" t="s">
        <v>20</v>
      </c>
      <c r="H150">
        <v>107</v>
      </c>
    </row>
    <row r="151" spans="1:8" hidden="1" x14ac:dyDescent="0.2">
      <c r="A151" t="s">
        <v>20</v>
      </c>
      <c r="B151">
        <v>1884</v>
      </c>
      <c r="G151" t="s">
        <v>20</v>
      </c>
      <c r="H151">
        <v>195</v>
      </c>
    </row>
    <row r="152" spans="1:8" x14ac:dyDescent="0.2">
      <c r="A152" t="s">
        <v>20</v>
      </c>
      <c r="B152">
        <v>218</v>
      </c>
      <c r="G152" t="s">
        <v>14</v>
      </c>
      <c r="H152">
        <v>1</v>
      </c>
    </row>
    <row r="153" spans="1:8" x14ac:dyDescent="0.2">
      <c r="A153" t="s">
        <v>20</v>
      </c>
      <c r="B153">
        <v>6465</v>
      </c>
      <c r="G153" t="s">
        <v>14</v>
      </c>
      <c r="H153">
        <v>1467</v>
      </c>
    </row>
    <row r="154" spans="1:8" hidden="1" x14ac:dyDescent="0.2">
      <c r="A154" t="s">
        <v>20</v>
      </c>
      <c r="B154">
        <v>59</v>
      </c>
      <c r="G154" t="s">
        <v>20</v>
      </c>
      <c r="H154">
        <v>3376</v>
      </c>
    </row>
    <row r="155" spans="1:8" x14ac:dyDescent="0.2">
      <c r="A155" t="s">
        <v>20</v>
      </c>
      <c r="B155">
        <v>88</v>
      </c>
      <c r="G155" t="s">
        <v>14</v>
      </c>
      <c r="H155">
        <v>5681</v>
      </c>
    </row>
    <row r="156" spans="1:8" x14ac:dyDescent="0.2">
      <c r="A156" t="s">
        <v>20</v>
      </c>
      <c r="B156">
        <v>1697</v>
      </c>
      <c r="G156" t="s">
        <v>14</v>
      </c>
      <c r="H156">
        <v>1059</v>
      </c>
    </row>
    <row r="157" spans="1:8" x14ac:dyDescent="0.2">
      <c r="A157" t="s">
        <v>20</v>
      </c>
      <c r="B157">
        <v>92</v>
      </c>
      <c r="G157" t="s">
        <v>14</v>
      </c>
      <c r="H157">
        <v>1194</v>
      </c>
    </row>
    <row r="158" spans="1:8" hidden="1" x14ac:dyDescent="0.2">
      <c r="A158" t="s">
        <v>20</v>
      </c>
      <c r="B158">
        <v>186</v>
      </c>
      <c r="G158" t="s">
        <v>74</v>
      </c>
      <c r="H158">
        <v>379</v>
      </c>
    </row>
    <row r="159" spans="1:8" x14ac:dyDescent="0.2">
      <c r="A159" t="s">
        <v>20</v>
      </c>
      <c r="B159">
        <v>138</v>
      </c>
      <c r="G159" t="s">
        <v>14</v>
      </c>
      <c r="H159">
        <v>30</v>
      </c>
    </row>
    <row r="160" spans="1:8" hidden="1" x14ac:dyDescent="0.2">
      <c r="A160" t="s">
        <v>20</v>
      </c>
      <c r="B160">
        <v>261</v>
      </c>
      <c r="G160" t="s">
        <v>20</v>
      </c>
      <c r="H160">
        <v>41</v>
      </c>
    </row>
    <row r="161" spans="1:8" hidden="1" x14ac:dyDescent="0.2">
      <c r="A161" t="s">
        <v>20</v>
      </c>
      <c r="B161">
        <v>107</v>
      </c>
      <c r="G161" t="s">
        <v>20</v>
      </c>
      <c r="H161">
        <v>1821</v>
      </c>
    </row>
    <row r="162" spans="1:8" hidden="1" x14ac:dyDescent="0.2">
      <c r="A162" t="s">
        <v>20</v>
      </c>
      <c r="B162">
        <v>199</v>
      </c>
      <c r="G162" t="s">
        <v>20</v>
      </c>
      <c r="H162">
        <v>164</v>
      </c>
    </row>
    <row r="163" spans="1:8" x14ac:dyDescent="0.2">
      <c r="A163" t="s">
        <v>20</v>
      </c>
      <c r="B163">
        <v>5512</v>
      </c>
      <c r="G163" t="s">
        <v>14</v>
      </c>
      <c r="H163">
        <v>75</v>
      </c>
    </row>
    <row r="164" spans="1:8" hidden="1" x14ac:dyDescent="0.2">
      <c r="A164" t="s">
        <v>20</v>
      </c>
      <c r="B164">
        <v>86</v>
      </c>
      <c r="G164" t="s">
        <v>20</v>
      </c>
      <c r="H164">
        <v>157</v>
      </c>
    </row>
    <row r="165" spans="1:8" hidden="1" x14ac:dyDescent="0.2">
      <c r="A165" t="s">
        <v>20</v>
      </c>
      <c r="B165">
        <v>2768</v>
      </c>
      <c r="G165" t="s">
        <v>20</v>
      </c>
      <c r="H165">
        <v>246</v>
      </c>
    </row>
    <row r="166" spans="1:8" hidden="1" x14ac:dyDescent="0.2">
      <c r="A166" t="s">
        <v>20</v>
      </c>
      <c r="B166">
        <v>48</v>
      </c>
      <c r="G166" t="s">
        <v>20</v>
      </c>
      <c r="H166">
        <v>1396</v>
      </c>
    </row>
    <row r="167" spans="1:8" hidden="1" x14ac:dyDescent="0.2">
      <c r="A167" t="s">
        <v>20</v>
      </c>
      <c r="B167">
        <v>87</v>
      </c>
      <c r="G167" t="s">
        <v>20</v>
      </c>
      <c r="H167">
        <v>2506</v>
      </c>
    </row>
    <row r="168" spans="1:8" hidden="1" x14ac:dyDescent="0.2">
      <c r="A168" t="s">
        <v>20</v>
      </c>
      <c r="B168">
        <v>1894</v>
      </c>
      <c r="G168" t="s">
        <v>20</v>
      </c>
      <c r="H168">
        <v>244</v>
      </c>
    </row>
    <row r="169" spans="1:8" hidden="1" x14ac:dyDescent="0.2">
      <c r="A169" t="s">
        <v>20</v>
      </c>
      <c r="B169">
        <v>282</v>
      </c>
      <c r="G169" t="s">
        <v>20</v>
      </c>
      <c r="H169">
        <v>146</v>
      </c>
    </row>
    <row r="170" spans="1:8" x14ac:dyDescent="0.2">
      <c r="A170" t="s">
        <v>20</v>
      </c>
      <c r="B170">
        <v>116</v>
      </c>
      <c r="G170" t="s">
        <v>14</v>
      </c>
      <c r="H170">
        <v>955</v>
      </c>
    </row>
    <row r="171" spans="1:8" hidden="1" x14ac:dyDescent="0.2">
      <c r="A171" t="s">
        <v>20</v>
      </c>
      <c r="B171">
        <v>83</v>
      </c>
      <c r="G171" t="s">
        <v>20</v>
      </c>
      <c r="H171">
        <v>1267</v>
      </c>
    </row>
    <row r="172" spans="1:8" x14ac:dyDescent="0.2">
      <c r="A172" t="s">
        <v>20</v>
      </c>
      <c r="B172">
        <v>91</v>
      </c>
      <c r="G172" t="s">
        <v>14</v>
      </c>
      <c r="H172">
        <v>67</v>
      </c>
    </row>
    <row r="173" spans="1:8" x14ac:dyDescent="0.2">
      <c r="A173" t="s">
        <v>20</v>
      </c>
      <c r="B173">
        <v>546</v>
      </c>
      <c r="G173" t="s">
        <v>14</v>
      </c>
      <c r="H173">
        <v>5</v>
      </c>
    </row>
    <row r="174" spans="1:8" x14ac:dyDescent="0.2">
      <c r="A174" t="s">
        <v>20</v>
      </c>
      <c r="B174">
        <v>393</v>
      </c>
      <c r="G174" t="s">
        <v>14</v>
      </c>
      <c r="H174">
        <v>26</v>
      </c>
    </row>
    <row r="175" spans="1:8" hidden="1" x14ac:dyDescent="0.2">
      <c r="A175" t="s">
        <v>20</v>
      </c>
      <c r="B175">
        <v>133</v>
      </c>
      <c r="G175" t="s">
        <v>20</v>
      </c>
      <c r="H175">
        <v>1561</v>
      </c>
    </row>
    <row r="176" spans="1:8" hidden="1" x14ac:dyDescent="0.2">
      <c r="A176" t="s">
        <v>20</v>
      </c>
      <c r="B176">
        <v>254</v>
      </c>
      <c r="G176" t="s">
        <v>20</v>
      </c>
      <c r="H176">
        <v>48</v>
      </c>
    </row>
    <row r="177" spans="1:8" x14ac:dyDescent="0.2">
      <c r="A177" t="s">
        <v>20</v>
      </c>
      <c r="B177">
        <v>176</v>
      </c>
      <c r="G177" t="s">
        <v>14</v>
      </c>
      <c r="H177">
        <v>1130</v>
      </c>
    </row>
    <row r="178" spans="1:8" x14ac:dyDescent="0.2">
      <c r="A178" t="s">
        <v>20</v>
      </c>
      <c r="B178">
        <v>337</v>
      </c>
      <c r="G178" t="s">
        <v>14</v>
      </c>
      <c r="H178">
        <v>782</v>
      </c>
    </row>
    <row r="179" spans="1:8" hidden="1" x14ac:dyDescent="0.2">
      <c r="A179" t="s">
        <v>20</v>
      </c>
      <c r="B179">
        <v>107</v>
      </c>
      <c r="G179" t="s">
        <v>20</v>
      </c>
      <c r="H179">
        <v>2739</v>
      </c>
    </row>
    <row r="180" spans="1:8" x14ac:dyDescent="0.2">
      <c r="A180" t="s">
        <v>20</v>
      </c>
      <c r="B180">
        <v>183</v>
      </c>
      <c r="G180" t="s">
        <v>14</v>
      </c>
      <c r="H180">
        <v>210</v>
      </c>
    </row>
    <row r="181" spans="1:8" hidden="1" x14ac:dyDescent="0.2">
      <c r="A181" t="s">
        <v>20</v>
      </c>
      <c r="B181">
        <v>72</v>
      </c>
      <c r="G181" t="s">
        <v>20</v>
      </c>
      <c r="H181">
        <v>3537</v>
      </c>
    </row>
    <row r="182" spans="1:8" hidden="1" x14ac:dyDescent="0.2">
      <c r="A182" t="s">
        <v>20</v>
      </c>
      <c r="B182">
        <v>295</v>
      </c>
      <c r="G182" t="s">
        <v>20</v>
      </c>
      <c r="H182">
        <v>2107</v>
      </c>
    </row>
    <row r="183" spans="1:8" x14ac:dyDescent="0.2">
      <c r="A183" t="s">
        <v>20</v>
      </c>
      <c r="B183">
        <v>142</v>
      </c>
      <c r="G183" t="s">
        <v>14</v>
      </c>
      <c r="H183">
        <v>136</v>
      </c>
    </row>
    <row r="184" spans="1:8" hidden="1" x14ac:dyDescent="0.2">
      <c r="A184" t="s">
        <v>20</v>
      </c>
      <c r="B184">
        <v>85</v>
      </c>
      <c r="G184" t="s">
        <v>20</v>
      </c>
      <c r="H184">
        <v>3318</v>
      </c>
    </row>
    <row r="185" spans="1:8" x14ac:dyDescent="0.2">
      <c r="A185" t="s">
        <v>20</v>
      </c>
      <c r="B185">
        <v>659</v>
      </c>
      <c r="G185" t="s">
        <v>14</v>
      </c>
      <c r="H185">
        <v>86</v>
      </c>
    </row>
    <row r="186" spans="1:8" hidden="1" x14ac:dyDescent="0.2">
      <c r="A186" t="s">
        <v>20</v>
      </c>
      <c r="B186">
        <v>121</v>
      </c>
      <c r="G186" t="s">
        <v>20</v>
      </c>
      <c r="H186">
        <v>340</v>
      </c>
    </row>
    <row r="187" spans="1:8" x14ac:dyDescent="0.2">
      <c r="A187" t="s">
        <v>20</v>
      </c>
      <c r="B187">
        <v>3742</v>
      </c>
      <c r="G187" t="s">
        <v>14</v>
      </c>
      <c r="H187">
        <v>19</v>
      </c>
    </row>
    <row r="188" spans="1:8" x14ac:dyDescent="0.2">
      <c r="A188" t="s">
        <v>20</v>
      </c>
      <c r="B188">
        <v>223</v>
      </c>
      <c r="G188" t="s">
        <v>14</v>
      </c>
      <c r="H188">
        <v>886</v>
      </c>
    </row>
    <row r="189" spans="1:8" hidden="1" x14ac:dyDescent="0.2">
      <c r="A189" t="s">
        <v>20</v>
      </c>
      <c r="B189">
        <v>133</v>
      </c>
      <c r="G189" t="s">
        <v>20</v>
      </c>
      <c r="H189">
        <v>1442</v>
      </c>
    </row>
    <row r="190" spans="1:8" x14ac:dyDescent="0.2">
      <c r="A190" t="s">
        <v>20</v>
      </c>
      <c r="B190">
        <v>5168</v>
      </c>
      <c r="G190" t="s">
        <v>14</v>
      </c>
      <c r="H190">
        <v>35</v>
      </c>
    </row>
    <row r="191" spans="1:8" hidden="1" x14ac:dyDescent="0.2">
      <c r="A191" t="s">
        <v>20</v>
      </c>
      <c r="B191">
        <v>307</v>
      </c>
      <c r="G191" t="s">
        <v>74</v>
      </c>
      <c r="H191">
        <v>441</v>
      </c>
    </row>
    <row r="192" spans="1:8" x14ac:dyDescent="0.2">
      <c r="A192" t="s">
        <v>20</v>
      </c>
      <c r="B192">
        <v>2441</v>
      </c>
      <c r="G192" t="s">
        <v>14</v>
      </c>
      <c r="H192">
        <v>24</v>
      </c>
    </row>
    <row r="193" spans="1:8" x14ac:dyDescent="0.2">
      <c r="A193" t="s">
        <v>20</v>
      </c>
      <c r="B193">
        <v>1385</v>
      </c>
      <c r="G193" t="s">
        <v>14</v>
      </c>
      <c r="H193">
        <v>86</v>
      </c>
    </row>
    <row r="194" spans="1:8" x14ac:dyDescent="0.2">
      <c r="A194" t="s">
        <v>20</v>
      </c>
      <c r="B194">
        <v>190</v>
      </c>
      <c r="G194" t="s">
        <v>14</v>
      </c>
      <c r="H194">
        <v>243</v>
      </c>
    </row>
    <row r="195" spans="1:8" x14ac:dyDescent="0.2">
      <c r="A195" t="s">
        <v>20</v>
      </c>
      <c r="B195">
        <v>470</v>
      </c>
      <c r="G195" t="s">
        <v>14</v>
      </c>
      <c r="H195">
        <v>65</v>
      </c>
    </row>
    <row r="196" spans="1:8" hidden="1" x14ac:dyDescent="0.2">
      <c r="A196" t="s">
        <v>20</v>
      </c>
      <c r="B196">
        <v>253</v>
      </c>
      <c r="G196" t="s">
        <v>20</v>
      </c>
      <c r="H196">
        <v>126</v>
      </c>
    </row>
    <row r="197" spans="1:8" hidden="1" x14ac:dyDescent="0.2">
      <c r="A197" t="s">
        <v>20</v>
      </c>
      <c r="B197">
        <v>1113</v>
      </c>
      <c r="G197" t="s">
        <v>20</v>
      </c>
      <c r="H197">
        <v>524</v>
      </c>
    </row>
    <row r="198" spans="1:8" x14ac:dyDescent="0.2">
      <c r="A198" t="s">
        <v>20</v>
      </c>
      <c r="B198">
        <v>2283</v>
      </c>
      <c r="G198" t="s">
        <v>14</v>
      </c>
      <c r="H198">
        <v>100</v>
      </c>
    </row>
    <row r="199" spans="1:8" hidden="1" x14ac:dyDescent="0.2">
      <c r="A199" t="s">
        <v>20</v>
      </c>
      <c r="B199">
        <v>1095</v>
      </c>
      <c r="G199" t="s">
        <v>20</v>
      </c>
      <c r="H199">
        <v>1989</v>
      </c>
    </row>
    <row r="200" spans="1:8" x14ac:dyDescent="0.2">
      <c r="A200" t="s">
        <v>20</v>
      </c>
      <c r="B200">
        <v>1690</v>
      </c>
      <c r="G200" t="s">
        <v>14</v>
      </c>
      <c r="H200">
        <v>168</v>
      </c>
    </row>
    <row r="201" spans="1:8" x14ac:dyDescent="0.2">
      <c r="A201" t="s">
        <v>20</v>
      </c>
      <c r="B201">
        <v>191</v>
      </c>
      <c r="G201" t="s">
        <v>14</v>
      </c>
      <c r="H201">
        <v>13</v>
      </c>
    </row>
    <row r="202" spans="1:8" x14ac:dyDescent="0.2">
      <c r="A202" t="s">
        <v>20</v>
      </c>
      <c r="B202">
        <v>2013</v>
      </c>
      <c r="G202" t="s">
        <v>14</v>
      </c>
      <c r="H202">
        <v>1</v>
      </c>
    </row>
    <row r="203" spans="1:8" hidden="1" x14ac:dyDescent="0.2">
      <c r="A203" t="s">
        <v>20</v>
      </c>
      <c r="B203">
        <v>1703</v>
      </c>
      <c r="G203" t="s">
        <v>20</v>
      </c>
      <c r="H203">
        <v>157</v>
      </c>
    </row>
    <row r="204" spans="1:8" hidden="1" x14ac:dyDescent="0.2">
      <c r="A204" t="s">
        <v>20</v>
      </c>
      <c r="B204">
        <v>80</v>
      </c>
      <c r="G204" t="s">
        <v>74</v>
      </c>
      <c r="H204">
        <v>82</v>
      </c>
    </row>
    <row r="205" spans="1:8" hidden="1" x14ac:dyDescent="0.2">
      <c r="A205" t="s">
        <v>20</v>
      </c>
      <c r="B205">
        <v>41</v>
      </c>
      <c r="G205" t="s">
        <v>20</v>
      </c>
      <c r="H205">
        <v>4498</v>
      </c>
    </row>
    <row r="206" spans="1:8" x14ac:dyDescent="0.2">
      <c r="A206" t="s">
        <v>20</v>
      </c>
      <c r="B206">
        <v>187</v>
      </c>
      <c r="G206" t="s">
        <v>14</v>
      </c>
      <c r="H206">
        <v>40</v>
      </c>
    </row>
    <row r="207" spans="1:8" hidden="1" x14ac:dyDescent="0.2">
      <c r="A207" t="s">
        <v>20</v>
      </c>
      <c r="B207">
        <v>2875</v>
      </c>
      <c r="G207" t="s">
        <v>20</v>
      </c>
      <c r="H207">
        <v>80</v>
      </c>
    </row>
    <row r="208" spans="1:8" hidden="1" x14ac:dyDescent="0.2">
      <c r="A208" t="s">
        <v>20</v>
      </c>
      <c r="B208">
        <v>88</v>
      </c>
      <c r="G208" t="s">
        <v>74</v>
      </c>
      <c r="H208">
        <v>57</v>
      </c>
    </row>
    <row r="209" spans="1:8" hidden="1" x14ac:dyDescent="0.2">
      <c r="A209" t="s">
        <v>20</v>
      </c>
      <c r="B209">
        <v>191</v>
      </c>
      <c r="G209" t="s">
        <v>20</v>
      </c>
      <c r="H209">
        <v>43</v>
      </c>
    </row>
    <row r="210" spans="1:8" hidden="1" x14ac:dyDescent="0.2">
      <c r="A210" t="s">
        <v>20</v>
      </c>
      <c r="B210">
        <v>139</v>
      </c>
      <c r="G210" t="s">
        <v>20</v>
      </c>
      <c r="H210">
        <v>2053</v>
      </c>
    </row>
    <row r="211" spans="1:8" hidden="1" x14ac:dyDescent="0.2">
      <c r="A211" t="s">
        <v>20</v>
      </c>
      <c r="B211">
        <v>186</v>
      </c>
      <c r="G211" t="s">
        <v>47</v>
      </c>
      <c r="H211">
        <v>808</v>
      </c>
    </row>
    <row r="212" spans="1:8" x14ac:dyDescent="0.2">
      <c r="A212" t="s">
        <v>20</v>
      </c>
      <c r="B212">
        <v>112</v>
      </c>
      <c r="G212" t="s">
        <v>14</v>
      </c>
      <c r="H212">
        <v>226</v>
      </c>
    </row>
    <row r="213" spans="1:8" x14ac:dyDescent="0.2">
      <c r="A213" t="s">
        <v>20</v>
      </c>
      <c r="B213">
        <v>101</v>
      </c>
      <c r="G213" t="s">
        <v>14</v>
      </c>
      <c r="H213">
        <v>1625</v>
      </c>
    </row>
    <row r="214" spans="1:8" hidden="1" x14ac:dyDescent="0.2">
      <c r="A214" t="s">
        <v>20</v>
      </c>
      <c r="B214">
        <v>206</v>
      </c>
      <c r="G214" t="s">
        <v>20</v>
      </c>
      <c r="H214">
        <v>168</v>
      </c>
    </row>
    <row r="215" spans="1:8" hidden="1" x14ac:dyDescent="0.2">
      <c r="A215" t="s">
        <v>20</v>
      </c>
      <c r="B215">
        <v>154</v>
      </c>
      <c r="G215" t="s">
        <v>20</v>
      </c>
      <c r="H215">
        <v>4289</v>
      </c>
    </row>
    <row r="216" spans="1:8" hidden="1" x14ac:dyDescent="0.2">
      <c r="A216" t="s">
        <v>20</v>
      </c>
      <c r="B216">
        <v>5966</v>
      </c>
      <c r="G216" t="s">
        <v>20</v>
      </c>
      <c r="H216">
        <v>165</v>
      </c>
    </row>
    <row r="217" spans="1:8" x14ac:dyDescent="0.2">
      <c r="A217" t="s">
        <v>20</v>
      </c>
      <c r="B217">
        <v>169</v>
      </c>
      <c r="G217" t="s">
        <v>14</v>
      </c>
      <c r="H217">
        <v>143</v>
      </c>
    </row>
    <row r="218" spans="1:8" hidden="1" x14ac:dyDescent="0.2">
      <c r="A218" t="s">
        <v>20</v>
      </c>
      <c r="B218">
        <v>2106</v>
      </c>
      <c r="G218" t="s">
        <v>20</v>
      </c>
      <c r="H218">
        <v>1815</v>
      </c>
    </row>
    <row r="219" spans="1:8" x14ac:dyDescent="0.2">
      <c r="A219" t="s">
        <v>20</v>
      </c>
      <c r="B219">
        <v>131</v>
      </c>
      <c r="G219" t="s">
        <v>14</v>
      </c>
      <c r="H219">
        <v>934</v>
      </c>
    </row>
    <row r="220" spans="1:8" hidden="1" x14ac:dyDescent="0.2">
      <c r="A220" t="s">
        <v>20</v>
      </c>
      <c r="B220">
        <v>84</v>
      </c>
      <c r="G220" t="s">
        <v>20</v>
      </c>
      <c r="H220">
        <v>397</v>
      </c>
    </row>
    <row r="221" spans="1:8" hidden="1" x14ac:dyDescent="0.2">
      <c r="A221" t="s">
        <v>20</v>
      </c>
      <c r="B221">
        <v>155</v>
      </c>
      <c r="G221" t="s">
        <v>20</v>
      </c>
      <c r="H221">
        <v>1539</v>
      </c>
    </row>
    <row r="222" spans="1:8" x14ac:dyDescent="0.2">
      <c r="A222" t="s">
        <v>20</v>
      </c>
      <c r="B222">
        <v>189</v>
      </c>
      <c r="G222" t="s">
        <v>14</v>
      </c>
      <c r="H222">
        <v>17</v>
      </c>
    </row>
    <row r="223" spans="1:8" x14ac:dyDescent="0.2">
      <c r="A223" t="s">
        <v>20</v>
      </c>
      <c r="B223">
        <v>4799</v>
      </c>
      <c r="G223" t="s">
        <v>14</v>
      </c>
      <c r="H223">
        <v>2179</v>
      </c>
    </row>
    <row r="224" spans="1:8" hidden="1" x14ac:dyDescent="0.2">
      <c r="A224" t="s">
        <v>20</v>
      </c>
      <c r="B224">
        <v>1137</v>
      </c>
      <c r="G224" t="s">
        <v>20</v>
      </c>
      <c r="H224">
        <v>138</v>
      </c>
    </row>
    <row r="225" spans="1:8" x14ac:dyDescent="0.2">
      <c r="A225" t="s">
        <v>20</v>
      </c>
      <c r="B225">
        <v>1152</v>
      </c>
      <c r="G225" t="s">
        <v>14</v>
      </c>
      <c r="H225">
        <v>931</v>
      </c>
    </row>
    <row r="226" spans="1:8" hidden="1" x14ac:dyDescent="0.2">
      <c r="A226" t="s">
        <v>20</v>
      </c>
      <c r="B226">
        <v>50</v>
      </c>
      <c r="G226" t="s">
        <v>20</v>
      </c>
      <c r="H226">
        <v>3594</v>
      </c>
    </row>
    <row r="227" spans="1:8" hidden="1" x14ac:dyDescent="0.2">
      <c r="A227" t="s">
        <v>20</v>
      </c>
      <c r="B227">
        <v>3059</v>
      </c>
      <c r="G227" t="s">
        <v>20</v>
      </c>
      <c r="H227">
        <v>5880</v>
      </c>
    </row>
    <row r="228" spans="1:8" hidden="1" x14ac:dyDescent="0.2">
      <c r="A228" t="s">
        <v>20</v>
      </c>
      <c r="B228">
        <v>34</v>
      </c>
      <c r="G228" t="s">
        <v>20</v>
      </c>
      <c r="H228">
        <v>112</v>
      </c>
    </row>
    <row r="229" spans="1:8" hidden="1" x14ac:dyDescent="0.2">
      <c r="A229" t="s">
        <v>20</v>
      </c>
      <c r="B229">
        <v>220</v>
      </c>
      <c r="G229" t="s">
        <v>20</v>
      </c>
      <c r="H229">
        <v>943</v>
      </c>
    </row>
    <row r="230" spans="1:8" hidden="1" x14ac:dyDescent="0.2">
      <c r="A230" t="s">
        <v>20</v>
      </c>
      <c r="B230">
        <v>1604</v>
      </c>
      <c r="G230" t="s">
        <v>20</v>
      </c>
      <c r="H230">
        <v>2468</v>
      </c>
    </row>
    <row r="231" spans="1:8" hidden="1" x14ac:dyDescent="0.2">
      <c r="A231" t="s">
        <v>20</v>
      </c>
      <c r="B231">
        <v>454</v>
      </c>
      <c r="G231" t="s">
        <v>20</v>
      </c>
      <c r="H231">
        <v>2551</v>
      </c>
    </row>
    <row r="232" spans="1:8" hidden="1" x14ac:dyDescent="0.2">
      <c r="A232" t="s">
        <v>20</v>
      </c>
      <c r="B232">
        <v>123</v>
      </c>
      <c r="G232" t="s">
        <v>20</v>
      </c>
      <c r="H232">
        <v>101</v>
      </c>
    </row>
    <row r="233" spans="1:8" hidden="1" x14ac:dyDescent="0.2">
      <c r="A233" t="s">
        <v>20</v>
      </c>
      <c r="B233">
        <v>299</v>
      </c>
      <c r="G233" t="s">
        <v>74</v>
      </c>
      <c r="H233">
        <v>67</v>
      </c>
    </row>
    <row r="234" spans="1:8" hidden="1" x14ac:dyDescent="0.2">
      <c r="A234" t="s">
        <v>20</v>
      </c>
      <c r="B234">
        <v>2237</v>
      </c>
      <c r="G234" t="s">
        <v>20</v>
      </c>
      <c r="H234">
        <v>92</v>
      </c>
    </row>
    <row r="235" spans="1:8" hidden="1" x14ac:dyDescent="0.2">
      <c r="A235" t="s">
        <v>20</v>
      </c>
      <c r="B235">
        <v>645</v>
      </c>
      <c r="G235" t="s">
        <v>20</v>
      </c>
      <c r="H235">
        <v>62</v>
      </c>
    </row>
    <row r="236" spans="1:8" hidden="1" x14ac:dyDescent="0.2">
      <c r="A236" t="s">
        <v>20</v>
      </c>
      <c r="B236">
        <v>484</v>
      </c>
      <c r="G236" t="s">
        <v>20</v>
      </c>
      <c r="H236">
        <v>149</v>
      </c>
    </row>
    <row r="237" spans="1:8" x14ac:dyDescent="0.2">
      <c r="A237" t="s">
        <v>20</v>
      </c>
      <c r="B237">
        <v>154</v>
      </c>
      <c r="G237" t="s">
        <v>14</v>
      </c>
      <c r="H237">
        <v>92</v>
      </c>
    </row>
    <row r="238" spans="1:8" x14ac:dyDescent="0.2">
      <c r="A238" t="s">
        <v>20</v>
      </c>
      <c r="B238">
        <v>82</v>
      </c>
      <c r="G238" t="s">
        <v>14</v>
      </c>
      <c r="H238">
        <v>57</v>
      </c>
    </row>
    <row r="239" spans="1:8" hidden="1" x14ac:dyDescent="0.2">
      <c r="A239" t="s">
        <v>20</v>
      </c>
      <c r="B239">
        <v>134</v>
      </c>
      <c r="G239" t="s">
        <v>20</v>
      </c>
      <c r="H239">
        <v>329</v>
      </c>
    </row>
    <row r="240" spans="1:8" hidden="1" x14ac:dyDescent="0.2">
      <c r="A240" t="s">
        <v>20</v>
      </c>
      <c r="B240">
        <v>5203</v>
      </c>
      <c r="G240" t="s">
        <v>20</v>
      </c>
      <c r="H240">
        <v>97</v>
      </c>
    </row>
    <row r="241" spans="1:8" x14ac:dyDescent="0.2">
      <c r="A241" t="s">
        <v>20</v>
      </c>
      <c r="B241">
        <v>94</v>
      </c>
      <c r="G241" t="s">
        <v>14</v>
      </c>
      <c r="H241">
        <v>41</v>
      </c>
    </row>
    <row r="242" spans="1:8" hidden="1" x14ac:dyDescent="0.2">
      <c r="A242" t="s">
        <v>20</v>
      </c>
      <c r="B242">
        <v>205</v>
      </c>
      <c r="G242" t="s">
        <v>20</v>
      </c>
      <c r="H242">
        <v>1784</v>
      </c>
    </row>
    <row r="243" spans="1:8" hidden="1" x14ac:dyDescent="0.2">
      <c r="A243" t="s">
        <v>20</v>
      </c>
      <c r="B243">
        <v>92</v>
      </c>
      <c r="G243" t="s">
        <v>20</v>
      </c>
      <c r="H243">
        <v>1684</v>
      </c>
    </row>
    <row r="244" spans="1:8" hidden="1" x14ac:dyDescent="0.2">
      <c r="A244" t="s">
        <v>20</v>
      </c>
      <c r="B244">
        <v>219</v>
      </c>
      <c r="G244" t="s">
        <v>20</v>
      </c>
      <c r="H244">
        <v>250</v>
      </c>
    </row>
    <row r="245" spans="1:8" hidden="1" x14ac:dyDescent="0.2">
      <c r="A245" t="s">
        <v>20</v>
      </c>
      <c r="B245">
        <v>2526</v>
      </c>
      <c r="G245" t="s">
        <v>20</v>
      </c>
      <c r="H245">
        <v>238</v>
      </c>
    </row>
    <row r="246" spans="1:8" hidden="1" x14ac:dyDescent="0.2">
      <c r="A246" t="s">
        <v>20</v>
      </c>
      <c r="B246">
        <v>94</v>
      </c>
      <c r="G246" t="s">
        <v>20</v>
      </c>
      <c r="H246">
        <v>53</v>
      </c>
    </row>
    <row r="247" spans="1:8" hidden="1" x14ac:dyDescent="0.2">
      <c r="A247" t="s">
        <v>20</v>
      </c>
      <c r="B247">
        <v>1713</v>
      </c>
      <c r="G247" t="s">
        <v>20</v>
      </c>
      <c r="H247">
        <v>214</v>
      </c>
    </row>
    <row r="248" spans="1:8" hidden="1" x14ac:dyDescent="0.2">
      <c r="A248" t="s">
        <v>20</v>
      </c>
      <c r="B248">
        <v>249</v>
      </c>
      <c r="G248" t="s">
        <v>20</v>
      </c>
      <c r="H248">
        <v>222</v>
      </c>
    </row>
    <row r="249" spans="1:8" hidden="1" x14ac:dyDescent="0.2">
      <c r="A249" t="s">
        <v>20</v>
      </c>
      <c r="B249">
        <v>192</v>
      </c>
      <c r="G249" t="s">
        <v>20</v>
      </c>
      <c r="H249">
        <v>1884</v>
      </c>
    </row>
    <row r="250" spans="1:8" hidden="1" x14ac:dyDescent="0.2">
      <c r="A250" t="s">
        <v>20</v>
      </c>
      <c r="B250">
        <v>247</v>
      </c>
      <c r="G250" t="s">
        <v>20</v>
      </c>
      <c r="H250">
        <v>218</v>
      </c>
    </row>
    <row r="251" spans="1:8" hidden="1" x14ac:dyDescent="0.2">
      <c r="A251" t="s">
        <v>20</v>
      </c>
      <c r="B251">
        <v>2293</v>
      </c>
      <c r="G251" t="s">
        <v>20</v>
      </c>
      <c r="H251">
        <v>6465</v>
      </c>
    </row>
    <row r="252" spans="1:8" x14ac:dyDescent="0.2">
      <c r="A252" t="s">
        <v>20</v>
      </c>
      <c r="B252">
        <v>3131</v>
      </c>
      <c r="G252" t="s">
        <v>14</v>
      </c>
      <c r="H252">
        <v>1</v>
      </c>
    </row>
    <row r="253" spans="1:8" x14ac:dyDescent="0.2">
      <c r="A253" t="s">
        <v>20</v>
      </c>
      <c r="B253">
        <v>143</v>
      </c>
      <c r="G253" t="s">
        <v>14</v>
      </c>
      <c r="H253">
        <v>101</v>
      </c>
    </row>
    <row r="254" spans="1:8" hidden="1" x14ac:dyDescent="0.2">
      <c r="A254" t="s">
        <v>20</v>
      </c>
      <c r="B254">
        <v>296</v>
      </c>
      <c r="G254" t="s">
        <v>20</v>
      </c>
      <c r="H254">
        <v>59</v>
      </c>
    </row>
    <row r="255" spans="1:8" x14ac:dyDescent="0.2">
      <c r="A255" t="s">
        <v>20</v>
      </c>
      <c r="B255">
        <v>170</v>
      </c>
      <c r="G255" t="s">
        <v>14</v>
      </c>
      <c r="H255">
        <v>1335</v>
      </c>
    </row>
    <row r="256" spans="1:8" hidden="1" x14ac:dyDescent="0.2">
      <c r="A256" t="s">
        <v>20</v>
      </c>
      <c r="B256">
        <v>86</v>
      </c>
      <c r="G256" t="s">
        <v>20</v>
      </c>
      <c r="H256">
        <v>88</v>
      </c>
    </row>
    <row r="257" spans="1:8" hidden="1" x14ac:dyDescent="0.2">
      <c r="A257" t="s">
        <v>20</v>
      </c>
      <c r="B257">
        <v>6286</v>
      </c>
      <c r="G257" t="s">
        <v>20</v>
      </c>
      <c r="H257">
        <v>1697</v>
      </c>
    </row>
    <row r="258" spans="1:8" x14ac:dyDescent="0.2">
      <c r="A258" t="s">
        <v>20</v>
      </c>
      <c r="B258">
        <v>3727</v>
      </c>
      <c r="G258" t="s">
        <v>14</v>
      </c>
      <c r="H258">
        <v>15</v>
      </c>
    </row>
    <row r="259" spans="1:8" hidden="1" x14ac:dyDescent="0.2">
      <c r="A259" t="s">
        <v>20</v>
      </c>
      <c r="B259">
        <v>1605</v>
      </c>
      <c r="G259" t="s">
        <v>20</v>
      </c>
      <c r="H259">
        <v>92</v>
      </c>
    </row>
    <row r="260" spans="1:8" hidden="1" x14ac:dyDescent="0.2">
      <c r="A260" t="s">
        <v>20</v>
      </c>
      <c r="B260">
        <v>2120</v>
      </c>
      <c r="G260" t="s">
        <v>20</v>
      </c>
      <c r="H260">
        <v>186</v>
      </c>
    </row>
    <row r="261" spans="1:8" hidden="1" x14ac:dyDescent="0.2">
      <c r="A261" t="s">
        <v>20</v>
      </c>
      <c r="B261">
        <v>50</v>
      </c>
      <c r="G261" t="s">
        <v>20</v>
      </c>
      <c r="H261">
        <v>138</v>
      </c>
    </row>
    <row r="262" spans="1:8" hidden="1" x14ac:dyDescent="0.2">
      <c r="A262" t="s">
        <v>20</v>
      </c>
      <c r="B262">
        <v>2080</v>
      </c>
      <c r="G262" t="s">
        <v>20</v>
      </c>
      <c r="H262">
        <v>261</v>
      </c>
    </row>
    <row r="263" spans="1:8" x14ac:dyDescent="0.2">
      <c r="A263" t="s">
        <v>20</v>
      </c>
      <c r="B263">
        <v>2105</v>
      </c>
      <c r="G263" t="s">
        <v>14</v>
      </c>
      <c r="H263">
        <v>454</v>
      </c>
    </row>
    <row r="264" spans="1:8" hidden="1" x14ac:dyDescent="0.2">
      <c r="A264" t="s">
        <v>20</v>
      </c>
      <c r="B264">
        <v>2436</v>
      </c>
      <c r="G264" t="s">
        <v>20</v>
      </c>
      <c r="H264">
        <v>107</v>
      </c>
    </row>
    <row r="265" spans="1:8" hidden="1" x14ac:dyDescent="0.2">
      <c r="A265" t="s">
        <v>20</v>
      </c>
      <c r="B265">
        <v>80</v>
      </c>
      <c r="G265" t="s">
        <v>20</v>
      </c>
      <c r="H265">
        <v>199</v>
      </c>
    </row>
    <row r="266" spans="1:8" hidden="1" x14ac:dyDescent="0.2">
      <c r="A266" t="s">
        <v>20</v>
      </c>
      <c r="B266">
        <v>42</v>
      </c>
      <c r="G266" t="s">
        <v>20</v>
      </c>
      <c r="H266">
        <v>5512</v>
      </c>
    </row>
    <row r="267" spans="1:8" hidden="1" x14ac:dyDescent="0.2">
      <c r="A267" t="s">
        <v>20</v>
      </c>
      <c r="B267">
        <v>139</v>
      </c>
      <c r="G267" t="s">
        <v>20</v>
      </c>
      <c r="H267">
        <v>86</v>
      </c>
    </row>
    <row r="268" spans="1:8" x14ac:dyDescent="0.2">
      <c r="A268" t="s">
        <v>20</v>
      </c>
      <c r="B268">
        <v>159</v>
      </c>
      <c r="G268" t="s">
        <v>14</v>
      </c>
      <c r="H268">
        <v>3182</v>
      </c>
    </row>
    <row r="269" spans="1:8" hidden="1" x14ac:dyDescent="0.2">
      <c r="A269" t="s">
        <v>20</v>
      </c>
      <c r="B269">
        <v>381</v>
      </c>
      <c r="G269" t="s">
        <v>20</v>
      </c>
      <c r="H269">
        <v>2768</v>
      </c>
    </row>
    <row r="270" spans="1:8" hidden="1" x14ac:dyDescent="0.2">
      <c r="A270" t="s">
        <v>20</v>
      </c>
      <c r="B270">
        <v>194</v>
      </c>
      <c r="G270" t="s">
        <v>20</v>
      </c>
      <c r="H270">
        <v>48</v>
      </c>
    </row>
    <row r="271" spans="1:8" hidden="1" x14ac:dyDescent="0.2">
      <c r="A271" t="s">
        <v>20</v>
      </c>
      <c r="B271">
        <v>106</v>
      </c>
      <c r="G271" t="s">
        <v>20</v>
      </c>
      <c r="H271">
        <v>87</v>
      </c>
    </row>
    <row r="272" spans="1:8" hidden="1" x14ac:dyDescent="0.2">
      <c r="A272" t="s">
        <v>20</v>
      </c>
      <c r="B272">
        <v>142</v>
      </c>
      <c r="G272" t="s">
        <v>74</v>
      </c>
      <c r="H272">
        <v>1890</v>
      </c>
    </row>
    <row r="273" spans="1:8" hidden="1" x14ac:dyDescent="0.2">
      <c r="A273" t="s">
        <v>20</v>
      </c>
      <c r="B273">
        <v>211</v>
      </c>
      <c r="G273" t="s">
        <v>47</v>
      </c>
      <c r="H273">
        <v>61</v>
      </c>
    </row>
    <row r="274" spans="1:8" hidden="1" x14ac:dyDescent="0.2">
      <c r="A274" t="s">
        <v>20</v>
      </c>
      <c r="B274">
        <v>2756</v>
      </c>
      <c r="G274" t="s">
        <v>20</v>
      </c>
      <c r="H274">
        <v>1894</v>
      </c>
    </row>
    <row r="275" spans="1:8" hidden="1" x14ac:dyDescent="0.2">
      <c r="A275" t="s">
        <v>20</v>
      </c>
      <c r="B275">
        <v>173</v>
      </c>
      <c r="G275" t="s">
        <v>20</v>
      </c>
      <c r="H275">
        <v>282</v>
      </c>
    </row>
    <row r="276" spans="1:8" x14ac:dyDescent="0.2">
      <c r="A276" t="s">
        <v>20</v>
      </c>
      <c r="B276">
        <v>87</v>
      </c>
      <c r="G276" t="s">
        <v>14</v>
      </c>
      <c r="H276">
        <v>15</v>
      </c>
    </row>
    <row r="277" spans="1:8" hidden="1" x14ac:dyDescent="0.2">
      <c r="A277" t="s">
        <v>20</v>
      </c>
      <c r="B277">
        <v>1572</v>
      </c>
      <c r="G277" t="s">
        <v>20</v>
      </c>
      <c r="H277">
        <v>116</v>
      </c>
    </row>
    <row r="278" spans="1:8" x14ac:dyDescent="0.2">
      <c r="A278" t="s">
        <v>20</v>
      </c>
      <c r="B278">
        <v>2346</v>
      </c>
      <c r="G278" t="s">
        <v>14</v>
      </c>
      <c r="H278">
        <v>133</v>
      </c>
    </row>
    <row r="279" spans="1:8" hidden="1" x14ac:dyDescent="0.2">
      <c r="A279" t="s">
        <v>20</v>
      </c>
      <c r="B279">
        <v>115</v>
      </c>
      <c r="G279" t="s">
        <v>20</v>
      </c>
      <c r="H279">
        <v>83</v>
      </c>
    </row>
    <row r="280" spans="1:8" hidden="1" x14ac:dyDescent="0.2">
      <c r="A280" t="s">
        <v>20</v>
      </c>
      <c r="B280">
        <v>85</v>
      </c>
      <c r="G280" t="s">
        <v>20</v>
      </c>
      <c r="H280">
        <v>91</v>
      </c>
    </row>
    <row r="281" spans="1:8" hidden="1" x14ac:dyDescent="0.2">
      <c r="A281" t="s">
        <v>20</v>
      </c>
      <c r="B281">
        <v>144</v>
      </c>
      <c r="G281" t="s">
        <v>20</v>
      </c>
      <c r="H281">
        <v>546</v>
      </c>
    </row>
    <row r="282" spans="1:8" hidden="1" x14ac:dyDescent="0.2">
      <c r="A282" t="s">
        <v>20</v>
      </c>
      <c r="B282">
        <v>2443</v>
      </c>
      <c r="G282" t="s">
        <v>20</v>
      </c>
      <c r="H282">
        <v>393</v>
      </c>
    </row>
    <row r="283" spans="1:8" x14ac:dyDescent="0.2">
      <c r="A283" t="s">
        <v>20</v>
      </c>
      <c r="B283">
        <v>64</v>
      </c>
      <c r="G283" t="s">
        <v>14</v>
      </c>
      <c r="H283">
        <v>2062</v>
      </c>
    </row>
    <row r="284" spans="1:8" hidden="1" x14ac:dyDescent="0.2">
      <c r="A284" t="s">
        <v>20</v>
      </c>
      <c r="B284">
        <v>268</v>
      </c>
      <c r="G284" t="s">
        <v>20</v>
      </c>
      <c r="H284">
        <v>133</v>
      </c>
    </row>
    <row r="285" spans="1:8" x14ac:dyDescent="0.2">
      <c r="A285" t="s">
        <v>20</v>
      </c>
      <c r="B285">
        <v>195</v>
      </c>
      <c r="G285" t="s">
        <v>14</v>
      </c>
      <c r="H285">
        <v>29</v>
      </c>
    </row>
    <row r="286" spans="1:8" x14ac:dyDescent="0.2">
      <c r="A286" t="s">
        <v>20</v>
      </c>
      <c r="B286">
        <v>186</v>
      </c>
      <c r="G286" t="s">
        <v>14</v>
      </c>
      <c r="H286">
        <v>132</v>
      </c>
    </row>
    <row r="287" spans="1:8" hidden="1" x14ac:dyDescent="0.2">
      <c r="A287" t="s">
        <v>20</v>
      </c>
      <c r="B287">
        <v>460</v>
      </c>
      <c r="G287" t="s">
        <v>20</v>
      </c>
      <c r="H287">
        <v>254</v>
      </c>
    </row>
    <row r="288" spans="1:8" hidden="1" x14ac:dyDescent="0.2">
      <c r="A288" t="s">
        <v>20</v>
      </c>
      <c r="B288">
        <v>2528</v>
      </c>
      <c r="G288" t="s">
        <v>74</v>
      </c>
      <c r="H288">
        <v>184</v>
      </c>
    </row>
    <row r="289" spans="1:8" hidden="1" x14ac:dyDescent="0.2">
      <c r="A289" t="s">
        <v>20</v>
      </c>
      <c r="B289">
        <v>3657</v>
      </c>
      <c r="G289" t="s">
        <v>20</v>
      </c>
      <c r="H289">
        <v>176</v>
      </c>
    </row>
    <row r="290" spans="1:8" x14ac:dyDescent="0.2">
      <c r="A290" t="s">
        <v>20</v>
      </c>
      <c r="B290">
        <v>131</v>
      </c>
      <c r="G290" t="s">
        <v>14</v>
      </c>
      <c r="H290">
        <v>137</v>
      </c>
    </row>
    <row r="291" spans="1:8" hidden="1" x14ac:dyDescent="0.2">
      <c r="A291" t="s">
        <v>20</v>
      </c>
      <c r="B291">
        <v>239</v>
      </c>
      <c r="G291" t="s">
        <v>20</v>
      </c>
      <c r="H291">
        <v>337</v>
      </c>
    </row>
    <row r="292" spans="1:8" x14ac:dyDescent="0.2">
      <c r="A292" t="s">
        <v>20</v>
      </c>
      <c r="B292">
        <v>78</v>
      </c>
      <c r="G292" t="s">
        <v>14</v>
      </c>
      <c r="H292">
        <v>908</v>
      </c>
    </row>
    <row r="293" spans="1:8" hidden="1" x14ac:dyDescent="0.2">
      <c r="A293" t="s">
        <v>20</v>
      </c>
      <c r="B293">
        <v>1773</v>
      </c>
      <c r="G293" t="s">
        <v>20</v>
      </c>
      <c r="H293">
        <v>107</v>
      </c>
    </row>
    <row r="294" spans="1:8" x14ac:dyDescent="0.2">
      <c r="A294" t="s">
        <v>20</v>
      </c>
      <c r="B294">
        <v>32</v>
      </c>
      <c r="G294" t="s">
        <v>14</v>
      </c>
      <c r="H294">
        <v>10</v>
      </c>
    </row>
    <row r="295" spans="1:8" hidden="1" x14ac:dyDescent="0.2">
      <c r="A295" t="s">
        <v>20</v>
      </c>
      <c r="B295">
        <v>369</v>
      </c>
      <c r="G295" t="s">
        <v>74</v>
      </c>
      <c r="H295">
        <v>32</v>
      </c>
    </row>
    <row r="296" spans="1:8" hidden="1" x14ac:dyDescent="0.2">
      <c r="A296" t="s">
        <v>20</v>
      </c>
      <c r="B296">
        <v>89</v>
      </c>
      <c r="G296" t="s">
        <v>20</v>
      </c>
      <c r="H296">
        <v>183</v>
      </c>
    </row>
    <row r="297" spans="1:8" x14ac:dyDescent="0.2">
      <c r="A297" t="s">
        <v>20</v>
      </c>
      <c r="B297">
        <v>147</v>
      </c>
      <c r="G297" t="s">
        <v>14</v>
      </c>
      <c r="H297">
        <v>1910</v>
      </c>
    </row>
    <row r="298" spans="1:8" x14ac:dyDescent="0.2">
      <c r="A298" t="s">
        <v>20</v>
      </c>
      <c r="B298">
        <v>126</v>
      </c>
      <c r="G298" t="s">
        <v>14</v>
      </c>
      <c r="H298">
        <v>38</v>
      </c>
    </row>
    <row r="299" spans="1:8" x14ac:dyDescent="0.2">
      <c r="A299" t="s">
        <v>20</v>
      </c>
      <c r="B299">
        <v>2218</v>
      </c>
      <c r="G299" t="s">
        <v>14</v>
      </c>
      <c r="H299">
        <v>104</v>
      </c>
    </row>
    <row r="300" spans="1:8" hidden="1" x14ac:dyDescent="0.2">
      <c r="A300" t="s">
        <v>20</v>
      </c>
      <c r="B300">
        <v>202</v>
      </c>
      <c r="G300" t="s">
        <v>20</v>
      </c>
      <c r="H300">
        <v>72</v>
      </c>
    </row>
    <row r="301" spans="1:8" x14ac:dyDescent="0.2">
      <c r="A301" t="s">
        <v>20</v>
      </c>
      <c r="B301">
        <v>140</v>
      </c>
      <c r="G301" t="s">
        <v>14</v>
      </c>
      <c r="H301">
        <v>49</v>
      </c>
    </row>
    <row r="302" spans="1:8" x14ac:dyDescent="0.2">
      <c r="A302" t="s">
        <v>20</v>
      </c>
      <c r="B302">
        <v>1052</v>
      </c>
      <c r="G302" t="s">
        <v>14</v>
      </c>
      <c r="H302">
        <v>1</v>
      </c>
    </row>
    <row r="303" spans="1:8" hidden="1" x14ac:dyDescent="0.2">
      <c r="A303" t="s">
        <v>20</v>
      </c>
      <c r="B303">
        <v>247</v>
      </c>
      <c r="G303" t="s">
        <v>20</v>
      </c>
      <c r="H303">
        <v>295</v>
      </c>
    </row>
    <row r="304" spans="1:8" x14ac:dyDescent="0.2">
      <c r="A304" t="s">
        <v>20</v>
      </c>
      <c r="B304">
        <v>84</v>
      </c>
      <c r="G304" t="s">
        <v>14</v>
      </c>
      <c r="H304">
        <v>245</v>
      </c>
    </row>
    <row r="305" spans="1:8" x14ac:dyDescent="0.2">
      <c r="A305" t="s">
        <v>20</v>
      </c>
      <c r="B305">
        <v>88</v>
      </c>
      <c r="G305" t="s">
        <v>14</v>
      </c>
      <c r="H305">
        <v>32</v>
      </c>
    </row>
    <row r="306" spans="1:8" hidden="1" x14ac:dyDescent="0.2">
      <c r="A306" t="s">
        <v>20</v>
      </c>
      <c r="B306">
        <v>156</v>
      </c>
      <c r="G306" t="s">
        <v>20</v>
      </c>
      <c r="H306">
        <v>142</v>
      </c>
    </row>
    <row r="307" spans="1:8" hidden="1" x14ac:dyDescent="0.2">
      <c r="A307" t="s">
        <v>20</v>
      </c>
      <c r="B307">
        <v>2985</v>
      </c>
      <c r="G307" t="s">
        <v>20</v>
      </c>
      <c r="H307">
        <v>85</v>
      </c>
    </row>
    <row r="308" spans="1:8" x14ac:dyDescent="0.2">
      <c r="A308" t="s">
        <v>20</v>
      </c>
      <c r="B308">
        <v>762</v>
      </c>
      <c r="G308" t="s">
        <v>14</v>
      </c>
      <c r="H308">
        <v>7</v>
      </c>
    </row>
    <row r="309" spans="1:8" hidden="1" x14ac:dyDescent="0.2">
      <c r="A309" t="s">
        <v>20</v>
      </c>
      <c r="B309">
        <v>554</v>
      </c>
      <c r="G309" t="s">
        <v>20</v>
      </c>
      <c r="H309">
        <v>659</v>
      </c>
    </row>
    <row r="310" spans="1:8" x14ac:dyDescent="0.2">
      <c r="A310" t="s">
        <v>20</v>
      </c>
      <c r="B310">
        <v>135</v>
      </c>
      <c r="G310" t="s">
        <v>14</v>
      </c>
      <c r="H310">
        <v>803</v>
      </c>
    </row>
    <row r="311" spans="1:8" hidden="1" x14ac:dyDescent="0.2">
      <c r="A311" t="s">
        <v>20</v>
      </c>
      <c r="B311">
        <v>122</v>
      </c>
      <c r="G311" t="s">
        <v>74</v>
      </c>
      <c r="H311">
        <v>75</v>
      </c>
    </row>
    <row r="312" spans="1:8" x14ac:dyDescent="0.2">
      <c r="A312" t="s">
        <v>20</v>
      </c>
      <c r="B312">
        <v>221</v>
      </c>
      <c r="G312" t="s">
        <v>14</v>
      </c>
      <c r="H312">
        <v>16</v>
      </c>
    </row>
    <row r="313" spans="1:8" hidden="1" x14ac:dyDescent="0.2">
      <c r="A313" t="s">
        <v>20</v>
      </c>
      <c r="B313">
        <v>126</v>
      </c>
      <c r="G313" t="s">
        <v>20</v>
      </c>
      <c r="H313">
        <v>121</v>
      </c>
    </row>
    <row r="314" spans="1:8" hidden="1" x14ac:dyDescent="0.2">
      <c r="A314" t="s">
        <v>20</v>
      </c>
      <c r="B314">
        <v>1022</v>
      </c>
      <c r="G314" t="s">
        <v>20</v>
      </c>
      <c r="H314">
        <v>3742</v>
      </c>
    </row>
    <row r="315" spans="1:8" hidden="1" x14ac:dyDescent="0.2">
      <c r="A315" t="s">
        <v>20</v>
      </c>
      <c r="B315">
        <v>3177</v>
      </c>
      <c r="G315" t="s">
        <v>20</v>
      </c>
      <c r="H315">
        <v>223</v>
      </c>
    </row>
    <row r="316" spans="1:8" hidden="1" x14ac:dyDescent="0.2">
      <c r="A316" t="s">
        <v>20</v>
      </c>
      <c r="B316">
        <v>198</v>
      </c>
      <c r="G316" t="s">
        <v>20</v>
      </c>
      <c r="H316">
        <v>133</v>
      </c>
    </row>
    <row r="317" spans="1:8" x14ac:dyDescent="0.2">
      <c r="A317" t="s">
        <v>20</v>
      </c>
      <c r="B317">
        <v>85</v>
      </c>
      <c r="G317" t="s">
        <v>14</v>
      </c>
      <c r="H317">
        <v>31</v>
      </c>
    </row>
    <row r="318" spans="1:8" x14ac:dyDescent="0.2">
      <c r="A318" t="s">
        <v>20</v>
      </c>
      <c r="B318">
        <v>3596</v>
      </c>
      <c r="G318" t="s">
        <v>14</v>
      </c>
      <c r="H318">
        <v>108</v>
      </c>
    </row>
    <row r="319" spans="1:8" x14ac:dyDescent="0.2">
      <c r="A319" t="s">
        <v>20</v>
      </c>
      <c r="B319">
        <v>244</v>
      </c>
      <c r="G319" t="s">
        <v>14</v>
      </c>
      <c r="H319">
        <v>30</v>
      </c>
    </row>
    <row r="320" spans="1:8" x14ac:dyDescent="0.2">
      <c r="A320" t="s">
        <v>20</v>
      </c>
      <c r="B320">
        <v>5180</v>
      </c>
      <c r="G320" t="s">
        <v>14</v>
      </c>
      <c r="H320">
        <v>17</v>
      </c>
    </row>
    <row r="321" spans="1:8" hidden="1" x14ac:dyDescent="0.2">
      <c r="A321" t="s">
        <v>20</v>
      </c>
      <c r="B321">
        <v>589</v>
      </c>
      <c r="G321" t="s">
        <v>74</v>
      </c>
      <c r="H321">
        <v>64</v>
      </c>
    </row>
    <row r="322" spans="1:8" x14ac:dyDescent="0.2">
      <c r="A322" t="s">
        <v>20</v>
      </c>
      <c r="B322">
        <v>2725</v>
      </c>
      <c r="G322" t="s">
        <v>14</v>
      </c>
      <c r="H322">
        <v>80</v>
      </c>
    </row>
    <row r="323" spans="1:8" x14ac:dyDescent="0.2">
      <c r="A323" t="s">
        <v>20</v>
      </c>
      <c r="B323">
        <v>300</v>
      </c>
      <c r="G323" t="s">
        <v>14</v>
      </c>
      <c r="H323">
        <v>2468</v>
      </c>
    </row>
    <row r="324" spans="1:8" hidden="1" x14ac:dyDescent="0.2">
      <c r="A324" t="s">
        <v>20</v>
      </c>
      <c r="B324">
        <v>144</v>
      </c>
      <c r="G324" t="s">
        <v>20</v>
      </c>
      <c r="H324">
        <v>5168</v>
      </c>
    </row>
    <row r="325" spans="1:8" x14ac:dyDescent="0.2">
      <c r="A325" t="s">
        <v>20</v>
      </c>
      <c r="B325">
        <v>87</v>
      </c>
      <c r="G325" t="s">
        <v>14</v>
      </c>
      <c r="H325">
        <v>26</v>
      </c>
    </row>
    <row r="326" spans="1:8" hidden="1" x14ac:dyDescent="0.2">
      <c r="A326" t="s">
        <v>20</v>
      </c>
      <c r="B326">
        <v>3116</v>
      </c>
      <c r="G326" t="s">
        <v>20</v>
      </c>
      <c r="H326">
        <v>307</v>
      </c>
    </row>
    <row r="327" spans="1:8" x14ac:dyDescent="0.2">
      <c r="A327" t="s">
        <v>20</v>
      </c>
      <c r="B327">
        <v>909</v>
      </c>
      <c r="G327" t="s">
        <v>14</v>
      </c>
      <c r="H327">
        <v>73</v>
      </c>
    </row>
    <row r="328" spans="1:8" x14ac:dyDescent="0.2">
      <c r="A328" t="s">
        <v>20</v>
      </c>
      <c r="B328">
        <v>1613</v>
      </c>
      <c r="G328" t="s">
        <v>14</v>
      </c>
      <c r="H328">
        <v>128</v>
      </c>
    </row>
    <row r="329" spans="1:8" x14ac:dyDescent="0.2">
      <c r="A329" t="s">
        <v>20</v>
      </c>
      <c r="B329">
        <v>136</v>
      </c>
      <c r="G329" t="s">
        <v>14</v>
      </c>
      <c r="H329">
        <v>33</v>
      </c>
    </row>
    <row r="330" spans="1:8" hidden="1" x14ac:dyDescent="0.2">
      <c r="A330" t="s">
        <v>20</v>
      </c>
      <c r="B330">
        <v>130</v>
      </c>
      <c r="G330" t="s">
        <v>20</v>
      </c>
      <c r="H330">
        <v>2441</v>
      </c>
    </row>
    <row r="331" spans="1:8" hidden="1" x14ac:dyDescent="0.2">
      <c r="A331" t="s">
        <v>20</v>
      </c>
      <c r="B331">
        <v>102</v>
      </c>
      <c r="G331" t="s">
        <v>47</v>
      </c>
      <c r="H331">
        <v>211</v>
      </c>
    </row>
    <row r="332" spans="1:8" hidden="1" x14ac:dyDescent="0.2">
      <c r="A332" t="s">
        <v>20</v>
      </c>
      <c r="B332">
        <v>4006</v>
      </c>
      <c r="G332" t="s">
        <v>20</v>
      </c>
      <c r="H332">
        <v>1385</v>
      </c>
    </row>
    <row r="333" spans="1:8" hidden="1" x14ac:dyDescent="0.2">
      <c r="A333" t="s">
        <v>20</v>
      </c>
      <c r="B333">
        <v>1629</v>
      </c>
      <c r="G333" t="s">
        <v>20</v>
      </c>
      <c r="H333">
        <v>190</v>
      </c>
    </row>
    <row r="334" spans="1:8" hidden="1" x14ac:dyDescent="0.2">
      <c r="A334" t="s">
        <v>20</v>
      </c>
      <c r="B334">
        <v>2188</v>
      </c>
      <c r="G334" t="s">
        <v>20</v>
      </c>
      <c r="H334">
        <v>470</v>
      </c>
    </row>
    <row r="335" spans="1:8" hidden="1" x14ac:dyDescent="0.2">
      <c r="A335" t="s">
        <v>20</v>
      </c>
      <c r="B335">
        <v>2409</v>
      </c>
      <c r="G335" t="s">
        <v>20</v>
      </c>
      <c r="H335">
        <v>253</v>
      </c>
    </row>
    <row r="336" spans="1:8" hidden="1" x14ac:dyDescent="0.2">
      <c r="A336" t="s">
        <v>20</v>
      </c>
      <c r="B336">
        <v>194</v>
      </c>
      <c r="G336" t="s">
        <v>20</v>
      </c>
      <c r="H336">
        <v>1113</v>
      </c>
    </row>
    <row r="337" spans="1:8" hidden="1" x14ac:dyDescent="0.2">
      <c r="A337" t="s">
        <v>20</v>
      </c>
      <c r="B337">
        <v>1140</v>
      </c>
      <c r="G337" t="s">
        <v>20</v>
      </c>
      <c r="H337">
        <v>2283</v>
      </c>
    </row>
    <row r="338" spans="1:8" x14ac:dyDescent="0.2">
      <c r="A338" t="s">
        <v>20</v>
      </c>
      <c r="B338">
        <v>102</v>
      </c>
      <c r="G338" t="s">
        <v>14</v>
      </c>
      <c r="H338">
        <v>1072</v>
      </c>
    </row>
    <row r="339" spans="1:8" hidden="1" x14ac:dyDescent="0.2">
      <c r="A339" t="s">
        <v>20</v>
      </c>
      <c r="B339">
        <v>2857</v>
      </c>
      <c r="G339" t="s">
        <v>20</v>
      </c>
      <c r="H339">
        <v>1095</v>
      </c>
    </row>
    <row r="340" spans="1:8" hidden="1" x14ac:dyDescent="0.2">
      <c r="A340" t="s">
        <v>20</v>
      </c>
      <c r="B340">
        <v>107</v>
      </c>
      <c r="G340" t="s">
        <v>20</v>
      </c>
      <c r="H340">
        <v>1690</v>
      </c>
    </row>
    <row r="341" spans="1:8" hidden="1" x14ac:dyDescent="0.2">
      <c r="A341" t="s">
        <v>20</v>
      </c>
      <c r="B341">
        <v>160</v>
      </c>
      <c r="G341" t="s">
        <v>74</v>
      </c>
      <c r="H341">
        <v>1297</v>
      </c>
    </row>
    <row r="342" spans="1:8" x14ac:dyDescent="0.2">
      <c r="A342" t="s">
        <v>20</v>
      </c>
      <c r="B342">
        <v>2230</v>
      </c>
      <c r="G342" t="s">
        <v>14</v>
      </c>
      <c r="H342">
        <v>393</v>
      </c>
    </row>
    <row r="343" spans="1:8" x14ac:dyDescent="0.2">
      <c r="A343" t="s">
        <v>20</v>
      </c>
      <c r="B343">
        <v>316</v>
      </c>
      <c r="G343" t="s">
        <v>14</v>
      </c>
      <c r="H343">
        <v>1257</v>
      </c>
    </row>
    <row r="344" spans="1:8" x14ac:dyDescent="0.2">
      <c r="A344" t="s">
        <v>20</v>
      </c>
      <c r="B344">
        <v>117</v>
      </c>
      <c r="G344" t="s">
        <v>14</v>
      </c>
      <c r="H344">
        <v>328</v>
      </c>
    </row>
    <row r="345" spans="1:8" x14ac:dyDescent="0.2">
      <c r="A345" t="s">
        <v>20</v>
      </c>
      <c r="B345">
        <v>6406</v>
      </c>
      <c r="G345" t="s">
        <v>14</v>
      </c>
      <c r="H345">
        <v>147</v>
      </c>
    </row>
    <row r="346" spans="1:8" x14ac:dyDescent="0.2">
      <c r="A346" t="s">
        <v>20</v>
      </c>
      <c r="B346">
        <v>192</v>
      </c>
      <c r="G346" t="s">
        <v>14</v>
      </c>
      <c r="H346">
        <v>830</v>
      </c>
    </row>
    <row r="347" spans="1:8" x14ac:dyDescent="0.2">
      <c r="A347" t="s">
        <v>20</v>
      </c>
      <c r="B347">
        <v>26</v>
      </c>
      <c r="G347" t="s">
        <v>14</v>
      </c>
      <c r="H347">
        <v>331</v>
      </c>
    </row>
    <row r="348" spans="1:8" x14ac:dyDescent="0.2">
      <c r="A348" t="s">
        <v>20</v>
      </c>
      <c r="B348">
        <v>723</v>
      </c>
      <c r="G348" t="s">
        <v>14</v>
      </c>
      <c r="H348">
        <v>25</v>
      </c>
    </row>
    <row r="349" spans="1:8" hidden="1" x14ac:dyDescent="0.2">
      <c r="A349" t="s">
        <v>20</v>
      </c>
      <c r="B349">
        <v>170</v>
      </c>
      <c r="G349" t="s">
        <v>20</v>
      </c>
      <c r="H349">
        <v>191</v>
      </c>
    </row>
    <row r="350" spans="1:8" x14ac:dyDescent="0.2">
      <c r="A350" t="s">
        <v>20</v>
      </c>
      <c r="B350">
        <v>238</v>
      </c>
      <c r="G350" t="s">
        <v>14</v>
      </c>
      <c r="H350">
        <v>3483</v>
      </c>
    </row>
    <row r="351" spans="1:8" x14ac:dyDescent="0.2">
      <c r="A351" t="s">
        <v>20</v>
      </c>
      <c r="B351">
        <v>55</v>
      </c>
      <c r="G351" t="s">
        <v>14</v>
      </c>
      <c r="H351">
        <v>923</v>
      </c>
    </row>
    <row r="352" spans="1:8" x14ac:dyDescent="0.2">
      <c r="A352" t="s">
        <v>20</v>
      </c>
      <c r="B352">
        <v>128</v>
      </c>
      <c r="G352" t="s">
        <v>14</v>
      </c>
      <c r="H352">
        <v>1</v>
      </c>
    </row>
    <row r="353" spans="1:8" hidden="1" x14ac:dyDescent="0.2">
      <c r="A353" t="s">
        <v>20</v>
      </c>
      <c r="B353">
        <v>2144</v>
      </c>
      <c r="G353" t="s">
        <v>20</v>
      </c>
      <c r="H353">
        <v>2013</v>
      </c>
    </row>
    <row r="354" spans="1:8" x14ac:dyDescent="0.2">
      <c r="A354" t="s">
        <v>20</v>
      </c>
      <c r="B354">
        <v>2693</v>
      </c>
      <c r="G354" t="s">
        <v>14</v>
      </c>
      <c r="H354">
        <v>33</v>
      </c>
    </row>
    <row r="355" spans="1:8" hidden="1" x14ac:dyDescent="0.2">
      <c r="A355" t="s">
        <v>20</v>
      </c>
      <c r="B355">
        <v>432</v>
      </c>
      <c r="G355" t="s">
        <v>20</v>
      </c>
      <c r="H355">
        <v>1703</v>
      </c>
    </row>
    <row r="356" spans="1:8" hidden="1" x14ac:dyDescent="0.2">
      <c r="A356" t="s">
        <v>20</v>
      </c>
      <c r="B356">
        <v>189</v>
      </c>
      <c r="G356" t="s">
        <v>20</v>
      </c>
      <c r="H356">
        <v>80</v>
      </c>
    </row>
    <row r="357" spans="1:8" hidden="1" x14ac:dyDescent="0.2">
      <c r="A357" t="s">
        <v>20</v>
      </c>
      <c r="B357">
        <v>154</v>
      </c>
      <c r="G357" t="s">
        <v>47</v>
      </c>
      <c r="H357">
        <v>86</v>
      </c>
    </row>
    <row r="358" spans="1:8" x14ac:dyDescent="0.2">
      <c r="A358" t="s">
        <v>20</v>
      </c>
      <c r="B358">
        <v>96</v>
      </c>
      <c r="G358" t="s">
        <v>14</v>
      </c>
      <c r="H358">
        <v>40</v>
      </c>
    </row>
    <row r="359" spans="1:8" hidden="1" x14ac:dyDescent="0.2">
      <c r="A359" t="s">
        <v>20</v>
      </c>
      <c r="B359">
        <v>3063</v>
      </c>
      <c r="G359" t="s">
        <v>20</v>
      </c>
      <c r="H359">
        <v>41</v>
      </c>
    </row>
    <row r="360" spans="1:8" x14ac:dyDescent="0.2">
      <c r="A360" t="s">
        <v>20</v>
      </c>
      <c r="B360">
        <v>2266</v>
      </c>
      <c r="G360" t="s">
        <v>14</v>
      </c>
      <c r="H360">
        <v>23</v>
      </c>
    </row>
    <row r="361" spans="1:8" hidden="1" x14ac:dyDescent="0.2">
      <c r="A361" t="s">
        <v>20</v>
      </c>
      <c r="B361">
        <v>194</v>
      </c>
      <c r="G361" t="s">
        <v>20</v>
      </c>
      <c r="H361">
        <v>187</v>
      </c>
    </row>
    <row r="362" spans="1:8" hidden="1" x14ac:dyDescent="0.2">
      <c r="A362" t="s">
        <v>20</v>
      </c>
      <c r="B362">
        <v>129</v>
      </c>
      <c r="G362" t="s">
        <v>20</v>
      </c>
      <c r="H362">
        <v>2875</v>
      </c>
    </row>
    <row r="363" spans="1:8" hidden="1" x14ac:dyDescent="0.2">
      <c r="A363" t="s">
        <v>20</v>
      </c>
      <c r="B363">
        <v>375</v>
      </c>
      <c r="G363" t="s">
        <v>20</v>
      </c>
      <c r="H363">
        <v>88</v>
      </c>
    </row>
    <row r="364" spans="1:8" hidden="1" x14ac:dyDescent="0.2">
      <c r="A364" t="s">
        <v>20</v>
      </c>
      <c r="B364">
        <v>409</v>
      </c>
      <c r="G364" t="s">
        <v>20</v>
      </c>
      <c r="H364">
        <v>191</v>
      </c>
    </row>
    <row r="365" spans="1:8" hidden="1" x14ac:dyDescent="0.2">
      <c r="A365" t="s">
        <v>20</v>
      </c>
      <c r="B365">
        <v>234</v>
      </c>
      <c r="G365" t="s">
        <v>20</v>
      </c>
      <c r="H365">
        <v>139</v>
      </c>
    </row>
    <row r="366" spans="1:8" hidden="1" x14ac:dyDescent="0.2">
      <c r="A366" t="s">
        <v>20</v>
      </c>
      <c r="B366">
        <v>3016</v>
      </c>
      <c r="G366" t="s">
        <v>20</v>
      </c>
      <c r="H366">
        <v>186</v>
      </c>
    </row>
    <row r="367" spans="1:8" hidden="1" x14ac:dyDescent="0.2">
      <c r="A367" t="s">
        <v>20</v>
      </c>
      <c r="B367">
        <v>264</v>
      </c>
      <c r="G367" t="s">
        <v>20</v>
      </c>
      <c r="H367">
        <v>112</v>
      </c>
    </row>
    <row r="368" spans="1:8" hidden="1" x14ac:dyDescent="0.2">
      <c r="A368" t="s">
        <v>20</v>
      </c>
      <c r="B368">
        <v>272</v>
      </c>
      <c r="G368" t="s">
        <v>20</v>
      </c>
      <c r="H368">
        <v>101</v>
      </c>
    </row>
    <row r="369" spans="1:8" x14ac:dyDescent="0.2">
      <c r="A369" t="s">
        <v>20</v>
      </c>
      <c r="B369">
        <v>419</v>
      </c>
      <c r="G369" t="s">
        <v>14</v>
      </c>
      <c r="H369">
        <v>75</v>
      </c>
    </row>
    <row r="370" spans="1:8" hidden="1" x14ac:dyDescent="0.2">
      <c r="A370" t="s">
        <v>20</v>
      </c>
      <c r="B370">
        <v>1621</v>
      </c>
      <c r="G370" t="s">
        <v>20</v>
      </c>
      <c r="H370">
        <v>206</v>
      </c>
    </row>
    <row r="371" spans="1:8" hidden="1" x14ac:dyDescent="0.2">
      <c r="A371" t="s">
        <v>20</v>
      </c>
      <c r="B371">
        <v>1101</v>
      </c>
      <c r="G371" t="s">
        <v>20</v>
      </c>
      <c r="H371">
        <v>154</v>
      </c>
    </row>
    <row r="372" spans="1:8" hidden="1" x14ac:dyDescent="0.2">
      <c r="A372" t="s">
        <v>20</v>
      </c>
      <c r="B372">
        <v>1073</v>
      </c>
      <c r="G372" t="s">
        <v>20</v>
      </c>
      <c r="H372">
        <v>5966</v>
      </c>
    </row>
    <row r="373" spans="1:8" x14ac:dyDescent="0.2">
      <c r="A373" t="s">
        <v>20</v>
      </c>
      <c r="B373">
        <v>331</v>
      </c>
      <c r="G373" t="s">
        <v>14</v>
      </c>
      <c r="H373">
        <v>2176</v>
      </c>
    </row>
    <row r="374" spans="1:8" hidden="1" x14ac:dyDescent="0.2">
      <c r="A374" t="s">
        <v>20</v>
      </c>
      <c r="B374">
        <v>1170</v>
      </c>
      <c r="G374" t="s">
        <v>20</v>
      </c>
      <c r="H374">
        <v>169</v>
      </c>
    </row>
    <row r="375" spans="1:8" hidden="1" x14ac:dyDescent="0.2">
      <c r="A375" t="s">
        <v>20</v>
      </c>
      <c r="B375">
        <v>363</v>
      </c>
      <c r="G375" t="s">
        <v>20</v>
      </c>
      <c r="H375">
        <v>2106</v>
      </c>
    </row>
    <row r="376" spans="1:8" x14ac:dyDescent="0.2">
      <c r="A376" t="s">
        <v>20</v>
      </c>
      <c r="B376">
        <v>103</v>
      </c>
      <c r="G376" t="s">
        <v>14</v>
      </c>
      <c r="H376">
        <v>441</v>
      </c>
    </row>
    <row r="377" spans="1:8" x14ac:dyDescent="0.2">
      <c r="A377" t="s">
        <v>20</v>
      </c>
      <c r="B377">
        <v>147</v>
      </c>
      <c r="G377" t="s">
        <v>14</v>
      </c>
      <c r="H377">
        <v>25</v>
      </c>
    </row>
    <row r="378" spans="1:8" hidden="1" x14ac:dyDescent="0.2">
      <c r="A378" t="s">
        <v>20</v>
      </c>
      <c r="B378">
        <v>110</v>
      </c>
      <c r="G378" t="s">
        <v>20</v>
      </c>
      <c r="H378">
        <v>131</v>
      </c>
    </row>
    <row r="379" spans="1:8" x14ac:dyDescent="0.2">
      <c r="A379" t="s">
        <v>20</v>
      </c>
      <c r="B379">
        <v>134</v>
      </c>
      <c r="G379" t="s">
        <v>14</v>
      </c>
      <c r="H379">
        <v>127</v>
      </c>
    </row>
    <row r="380" spans="1:8" x14ac:dyDescent="0.2">
      <c r="A380" t="s">
        <v>20</v>
      </c>
      <c r="B380">
        <v>269</v>
      </c>
      <c r="G380" t="s">
        <v>14</v>
      </c>
      <c r="H380">
        <v>355</v>
      </c>
    </row>
    <row r="381" spans="1:8" x14ac:dyDescent="0.2">
      <c r="A381" t="s">
        <v>20</v>
      </c>
      <c r="B381">
        <v>175</v>
      </c>
      <c r="G381" t="s">
        <v>14</v>
      </c>
      <c r="H381">
        <v>44</v>
      </c>
    </row>
    <row r="382" spans="1:8" hidden="1" x14ac:dyDescent="0.2">
      <c r="A382" t="s">
        <v>20</v>
      </c>
      <c r="B382">
        <v>69</v>
      </c>
      <c r="G382" t="s">
        <v>20</v>
      </c>
      <c r="H382">
        <v>84</v>
      </c>
    </row>
    <row r="383" spans="1:8" hidden="1" x14ac:dyDescent="0.2">
      <c r="A383" t="s">
        <v>20</v>
      </c>
      <c r="B383">
        <v>190</v>
      </c>
      <c r="G383" t="s">
        <v>20</v>
      </c>
      <c r="H383">
        <v>155</v>
      </c>
    </row>
    <row r="384" spans="1:8" x14ac:dyDescent="0.2">
      <c r="A384" t="s">
        <v>20</v>
      </c>
      <c r="B384">
        <v>237</v>
      </c>
      <c r="G384" t="s">
        <v>14</v>
      </c>
      <c r="H384">
        <v>67</v>
      </c>
    </row>
    <row r="385" spans="1:8" hidden="1" x14ac:dyDescent="0.2">
      <c r="A385" t="s">
        <v>20</v>
      </c>
      <c r="B385">
        <v>196</v>
      </c>
      <c r="G385" t="s">
        <v>20</v>
      </c>
      <c r="H385">
        <v>189</v>
      </c>
    </row>
    <row r="386" spans="1:8" hidden="1" x14ac:dyDescent="0.2">
      <c r="A386" t="s">
        <v>20</v>
      </c>
      <c r="B386">
        <v>7295</v>
      </c>
      <c r="G386" t="s">
        <v>20</v>
      </c>
      <c r="H386">
        <v>4799</v>
      </c>
    </row>
    <row r="387" spans="1:8" hidden="1" x14ac:dyDescent="0.2">
      <c r="A387" t="s">
        <v>20</v>
      </c>
      <c r="B387">
        <v>2893</v>
      </c>
      <c r="G387" t="s">
        <v>20</v>
      </c>
      <c r="H387">
        <v>1137</v>
      </c>
    </row>
    <row r="388" spans="1:8" x14ac:dyDescent="0.2">
      <c r="A388" t="s">
        <v>20</v>
      </c>
      <c r="B388">
        <v>820</v>
      </c>
      <c r="G388" t="s">
        <v>14</v>
      </c>
      <c r="H388">
        <v>1068</v>
      </c>
    </row>
    <row r="389" spans="1:8" x14ac:dyDescent="0.2">
      <c r="A389" t="s">
        <v>20</v>
      </c>
      <c r="B389">
        <v>2038</v>
      </c>
      <c r="G389" t="s">
        <v>14</v>
      </c>
      <c r="H389">
        <v>424</v>
      </c>
    </row>
    <row r="390" spans="1:8" hidden="1" x14ac:dyDescent="0.2">
      <c r="A390" t="s">
        <v>20</v>
      </c>
      <c r="B390">
        <v>116</v>
      </c>
      <c r="G390" t="s">
        <v>74</v>
      </c>
      <c r="H390">
        <v>145</v>
      </c>
    </row>
    <row r="391" spans="1:8" hidden="1" x14ac:dyDescent="0.2">
      <c r="A391" t="s">
        <v>20</v>
      </c>
      <c r="B391">
        <v>1345</v>
      </c>
      <c r="G391" t="s">
        <v>20</v>
      </c>
      <c r="H391">
        <v>1152</v>
      </c>
    </row>
    <row r="392" spans="1:8" hidden="1" x14ac:dyDescent="0.2">
      <c r="A392" t="s">
        <v>20</v>
      </c>
      <c r="B392">
        <v>168</v>
      </c>
      <c r="G392" t="s">
        <v>20</v>
      </c>
      <c r="H392">
        <v>50</v>
      </c>
    </row>
    <row r="393" spans="1:8" x14ac:dyDescent="0.2">
      <c r="A393" t="s">
        <v>20</v>
      </c>
      <c r="B393">
        <v>137</v>
      </c>
      <c r="G393" t="s">
        <v>14</v>
      </c>
      <c r="H393">
        <v>151</v>
      </c>
    </row>
    <row r="394" spans="1:8" x14ac:dyDescent="0.2">
      <c r="A394" t="s">
        <v>20</v>
      </c>
      <c r="B394">
        <v>186</v>
      </c>
      <c r="G394" t="s">
        <v>14</v>
      </c>
      <c r="H394">
        <v>1608</v>
      </c>
    </row>
    <row r="395" spans="1:8" hidden="1" x14ac:dyDescent="0.2">
      <c r="A395" t="s">
        <v>20</v>
      </c>
      <c r="B395">
        <v>125</v>
      </c>
      <c r="G395" t="s">
        <v>20</v>
      </c>
      <c r="H395">
        <v>3059</v>
      </c>
    </row>
    <row r="396" spans="1:8" hidden="1" x14ac:dyDescent="0.2">
      <c r="A396" t="s">
        <v>20</v>
      </c>
      <c r="B396">
        <v>202</v>
      </c>
      <c r="G396" t="s">
        <v>20</v>
      </c>
      <c r="H396">
        <v>34</v>
      </c>
    </row>
    <row r="397" spans="1:8" hidden="1" x14ac:dyDescent="0.2">
      <c r="A397" t="s">
        <v>20</v>
      </c>
      <c r="B397">
        <v>103</v>
      </c>
      <c r="G397" t="s">
        <v>20</v>
      </c>
      <c r="H397">
        <v>220</v>
      </c>
    </row>
    <row r="398" spans="1:8" hidden="1" x14ac:dyDescent="0.2">
      <c r="A398" t="s">
        <v>20</v>
      </c>
      <c r="B398">
        <v>1785</v>
      </c>
      <c r="G398" t="s">
        <v>20</v>
      </c>
      <c r="H398">
        <v>1604</v>
      </c>
    </row>
    <row r="399" spans="1:8" hidden="1" x14ac:dyDescent="0.2">
      <c r="A399" t="s">
        <v>20</v>
      </c>
      <c r="B399">
        <v>157</v>
      </c>
      <c r="G399" t="s">
        <v>20</v>
      </c>
      <c r="H399">
        <v>454</v>
      </c>
    </row>
    <row r="400" spans="1:8" hidden="1" x14ac:dyDescent="0.2">
      <c r="A400" t="s">
        <v>20</v>
      </c>
      <c r="B400">
        <v>555</v>
      </c>
      <c r="G400" t="s">
        <v>20</v>
      </c>
      <c r="H400">
        <v>123</v>
      </c>
    </row>
    <row r="401" spans="1:8" x14ac:dyDescent="0.2">
      <c r="A401" t="s">
        <v>20</v>
      </c>
      <c r="B401">
        <v>297</v>
      </c>
      <c r="G401" t="s">
        <v>14</v>
      </c>
      <c r="H401">
        <v>941</v>
      </c>
    </row>
    <row r="402" spans="1:8" x14ac:dyDescent="0.2">
      <c r="A402" t="s">
        <v>20</v>
      </c>
      <c r="B402">
        <v>123</v>
      </c>
      <c r="G402" t="s">
        <v>14</v>
      </c>
      <c r="H402">
        <v>1</v>
      </c>
    </row>
    <row r="403" spans="1:8" hidden="1" x14ac:dyDescent="0.2">
      <c r="A403" t="s">
        <v>20</v>
      </c>
      <c r="B403">
        <v>3036</v>
      </c>
      <c r="G403" t="s">
        <v>20</v>
      </c>
      <c r="H403">
        <v>299</v>
      </c>
    </row>
    <row r="404" spans="1:8" x14ac:dyDescent="0.2">
      <c r="A404" t="s">
        <v>20</v>
      </c>
      <c r="B404">
        <v>144</v>
      </c>
      <c r="G404" t="s">
        <v>14</v>
      </c>
      <c r="H404">
        <v>40</v>
      </c>
    </row>
    <row r="405" spans="1:8" x14ac:dyDescent="0.2">
      <c r="A405" t="s">
        <v>20</v>
      </c>
      <c r="B405">
        <v>121</v>
      </c>
      <c r="G405" t="s">
        <v>14</v>
      </c>
      <c r="H405">
        <v>3015</v>
      </c>
    </row>
    <row r="406" spans="1:8" hidden="1" x14ac:dyDescent="0.2">
      <c r="A406" t="s">
        <v>20</v>
      </c>
      <c r="B406">
        <v>181</v>
      </c>
      <c r="G406" t="s">
        <v>20</v>
      </c>
      <c r="H406">
        <v>2237</v>
      </c>
    </row>
    <row r="407" spans="1:8" x14ac:dyDescent="0.2">
      <c r="A407" t="s">
        <v>20</v>
      </c>
      <c r="B407">
        <v>122</v>
      </c>
      <c r="G407" t="s">
        <v>14</v>
      </c>
      <c r="H407">
        <v>435</v>
      </c>
    </row>
    <row r="408" spans="1:8" hidden="1" x14ac:dyDescent="0.2">
      <c r="A408" t="s">
        <v>20</v>
      </c>
      <c r="B408">
        <v>1071</v>
      </c>
      <c r="G408" t="s">
        <v>20</v>
      </c>
      <c r="H408">
        <v>645</v>
      </c>
    </row>
    <row r="409" spans="1:8" hidden="1" x14ac:dyDescent="0.2">
      <c r="A409" t="s">
        <v>20</v>
      </c>
      <c r="B409">
        <v>980</v>
      </c>
      <c r="G409" t="s">
        <v>20</v>
      </c>
      <c r="H409">
        <v>484</v>
      </c>
    </row>
    <row r="410" spans="1:8" hidden="1" x14ac:dyDescent="0.2">
      <c r="A410" t="s">
        <v>20</v>
      </c>
      <c r="B410">
        <v>536</v>
      </c>
      <c r="G410" t="s">
        <v>20</v>
      </c>
      <c r="H410">
        <v>154</v>
      </c>
    </row>
    <row r="411" spans="1:8" x14ac:dyDescent="0.2">
      <c r="A411" t="s">
        <v>20</v>
      </c>
      <c r="B411">
        <v>1991</v>
      </c>
      <c r="G411" t="s">
        <v>14</v>
      </c>
      <c r="H411">
        <v>714</v>
      </c>
    </row>
    <row r="412" spans="1:8" hidden="1" x14ac:dyDescent="0.2">
      <c r="A412" t="s">
        <v>20</v>
      </c>
      <c r="B412">
        <v>180</v>
      </c>
      <c r="G412" t="s">
        <v>47</v>
      </c>
      <c r="H412">
        <v>1111</v>
      </c>
    </row>
    <row r="413" spans="1:8" hidden="1" x14ac:dyDescent="0.2">
      <c r="A413" t="s">
        <v>20</v>
      </c>
      <c r="B413">
        <v>130</v>
      </c>
      <c r="G413" t="s">
        <v>20</v>
      </c>
      <c r="H413">
        <v>82</v>
      </c>
    </row>
    <row r="414" spans="1:8" hidden="1" x14ac:dyDescent="0.2">
      <c r="A414" t="s">
        <v>20</v>
      </c>
      <c r="B414">
        <v>122</v>
      </c>
      <c r="G414" t="s">
        <v>20</v>
      </c>
      <c r="H414">
        <v>134</v>
      </c>
    </row>
    <row r="415" spans="1:8" hidden="1" x14ac:dyDescent="0.2">
      <c r="A415" t="s">
        <v>20</v>
      </c>
      <c r="B415">
        <v>140</v>
      </c>
      <c r="G415" t="s">
        <v>47</v>
      </c>
      <c r="H415">
        <v>1089</v>
      </c>
    </row>
    <row r="416" spans="1:8" x14ac:dyDescent="0.2">
      <c r="A416" t="s">
        <v>20</v>
      </c>
      <c r="B416">
        <v>3388</v>
      </c>
      <c r="G416" t="s">
        <v>14</v>
      </c>
      <c r="H416">
        <v>5497</v>
      </c>
    </row>
    <row r="417" spans="1:8" x14ac:dyDescent="0.2">
      <c r="A417" t="s">
        <v>20</v>
      </c>
      <c r="B417">
        <v>280</v>
      </c>
      <c r="G417" t="s">
        <v>14</v>
      </c>
      <c r="H417">
        <v>418</v>
      </c>
    </row>
    <row r="418" spans="1:8" x14ac:dyDescent="0.2">
      <c r="A418" t="s">
        <v>20</v>
      </c>
      <c r="B418">
        <v>366</v>
      </c>
      <c r="G418" t="s">
        <v>14</v>
      </c>
      <c r="H418">
        <v>1439</v>
      </c>
    </row>
    <row r="419" spans="1:8" x14ac:dyDescent="0.2">
      <c r="A419" t="s">
        <v>20</v>
      </c>
      <c r="B419">
        <v>270</v>
      </c>
      <c r="G419" t="s">
        <v>14</v>
      </c>
      <c r="H419">
        <v>15</v>
      </c>
    </row>
    <row r="420" spans="1:8" x14ac:dyDescent="0.2">
      <c r="A420" t="s">
        <v>20</v>
      </c>
      <c r="B420">
        <v>137</v>
      </c>
      <c r="G420" t="s">
        <v>14</v>
      </c>
      <c r="H420">
        <v>1999</v>
      </c>
    </row>
    <row r="421" spans="1:8" hidden="1" x14ac:dyDescent="0.2">
      <c r="A421" t="s">
        <v>20</v>
      </c>
      <c r="B421">
        <v>3205</v>
      </c>
      <c r="G421" t="s">
        <v>20</v>
      </c>
      <c r="H421">
        <v>5203</v>
      </c>
    </row>
    <row r="422" spans="1:8" hidden="1" x14ac:dyDescent="0.2">
      <c r="A422" t="s">
        <v>20</v>
      </c>
      <c r="B422">
        <v>288</v>
      </c>
      <c r="G422" t="s">
        <v>20</v>
      </c>
      <c r="H422">
        <v>94</v>
      </c>
    </row>
    <row r="423" spans="1:8" x14ac:dyDescent="0.2">
      <c r="A423" t="s">
        <v>20</v>
      </c>
      <c r="B423">
        <v>148</v>
      </c>
      <c r="G423" t="s">
        <v>14</v>
      </c>
      <c r="H423">
        <v>118</v>
      </c>
    </row>
    <row r="424" spans="1:8" hidden="1" x14ac:dyDescent="0.2">
      <c r="A424" t="s">
        <v>20</v>
      </c>
      <c r="B424">
        <v>114</v>
      </c>
      <c r="G424" t="s">
        <v>20</v>
      </c>
      <c r="H424">
        <v>205</v>
      </c>
    </row>
    <row r="425" spans="1:8" x14ac:dyDescent="0.2">
      <c r="A425" t="s">
        <v>20</v>
      </c>
      <c r="B425">
        <v>1518</v>
      </c>
      <c r="G425" t="s">
        <v>14</v>
      </c>
      <c r="H425">
        <v>162</v>
      </c>
    </row>
    <row r="426" spans="1:8" x14ac:dyDescent="0.2">
      <c r="A426" t="s">
        <v>20</v>
      </c>
      <c r="B426">
        <v>166</v>
      </c>
      <c r="G426" t="s">
        <v>14</v>
      </c>
      <c r="H426">
        <v>83</v>
      </c>
    </row>
    <row r="427" spans="1:8" hidden="1" x14ac:dyDescent="0.2">
      <c r="A427" t="s">
        <v>20</v>
      </c>
      <c r="B427">
        <v>100</v>
      </c>
      <c r="G427" t="s">
        <v>20</v>
      </c>
      <c r="H427">
        <v>92</v>
      </c>
    </row>
    <row r="428" spans="1:8" hidden="1" x14ac:dyDescent="0.2">
      <c r="A428" t="s">
        <v>20</v>
      </c>
      <c r="B428">
        <v>235</v>
      </c>
      <c r="G428" t="s">
        <v>20</v>
      </c>
      <c r="H428">
        <v>219</v>
      </c>
    </row>
    <row r="429" spans="1:8" hidden="1" x14ac:dyDescent="0.2">
      <c r="A429" t="s">
        <v>20</v>
      </c>
      <c r="B429">
        <v>148</v>
      </c>
      <c r="G429" t="s">
        <v>20</v>
      </c>
      <c r="H429">
        <v>2526</v>
      </c>
    </row>
    <row r="430" spans="1:8" x14ac:dyDescent="0.2">
      <c r="A430" t="s">
        <v>20</v>
      </c>
      <c r="B430">
        <v>198</v>
      </c>
      <c r="G430" t="s">
        <v>14</v>
      </c>
      <c r="H430">
        <v>747</v>
      </c>
    </row>
    <row r="431" spans="1:8" hidden="1" x14ac:dyDescent="0.2">
      <c r="A431" t="s">
        <v>20</v>
      </c>
      <c r="B431">
        <v>150</v>
      </c>
      <c r="G431" t="s">
        <v>74</v>
      </c>
      <c r="H431">
        <v>2138</v>
      </c>
    </row>
    <row r="432" spans="1:8" x14ac:dyDescent="0.2">
      <c r="A432" t="s">
        <v>20</v>
      </c>
      <c r="B432">
        <v>216</v>
      </c>
      <c r="G432" t="s">
        <v>14</v>
      </c>
      <c r="H432">
        <v>84</v>
      </c>
    </row>
    <row r="433" spans="1:8" hidden="1" x14ac:dyDescent="0.2">
      <c r="A433" t="s">
        <v>20</v>
      </c>
      <c r="B433">
        <v>5139</v>
      </c>
      <c r="G433" t="s">
        <v>20</v>
      </c>
      <c r="H433">
        <v>94</v>
      </c>
    </row>
    <row r="434" spans="1:8" x14ac:dyDescent="0.2">
      <c r="A434" t="s">
        <v>20</v>
      </c>
      <c r="B434">
        <v>2353</v>
      </c>
      <c r="G434" t="s">
        <v>14</v>
      </c>
      <c r="H434">
        <v>91</v>
      </c>
    </row>
    <row r="435" spans="1:8" x14ac:dyDescent="0.2">
      <c r="A435" t="s">
        <v>20</v>
      </c>
      <c r="B435">
        <v>78</v>
      </c>
      <c r="G435" t="s">
        <v>14</v>
      </c>
      <c r="H435">
        <v>792</v>
      </c>
    </row>
    <row r="436" spans="1:8" hidden="1" x14ac:dyDescent="0.2">
      <c r="A436" t="s">
        <v>20</v>
      </c>
      <c r="B436">
        <v>174</v>
      </c>
      <c r="G436" t="s">
        <v>74</v>
      </c>
      <c r="H436">
        <v>10</v>
      </c>
    </row>
    <row r="437" spans="1:8" hidden="1" x14ac:dyDescent="0.2">
      <c r="A437" t="s">
        <v>20</v>
      </c>
      <c r="B437">
        <v>164</v>
      </c>
      <c r="G437" t="s">
        <v>20</v>
      </c>
      <c r="H437">
        <v>1713</v>
      </c>
    </row>
    <row r="438" spans="1:8" hidden="1" x14ac:dyDescent="0.2">
      <c r="A438" t="s">
        <v>20</v>
      </c>
      <c r="B438">
        <v>161</v>
      </c>
      <c r="G438" t="s">
        <v>20</v>
      </c>
      <c r="H438">
        <v>249</v>
      </c>
    </row>
    <row r="439" spans="1:8" hidden="1" x14ac:dyDescent="0.2">
      <c r="A439" t="s">
        <v>20</v>
      </c>
      <c r="B439">
        <v>138</v>
      </c>
      <c r="G439" t="s">
        <v>20</v>
      </c>
      <c r="H439">
        <v>192</v>
      </c>
    </row>
    <row r="440" spans="1:8" hidden="1" x14ac:dyDescent="0.2">
      <c r="A440" t="s">
        <v>20</v>
      </c>
      <c r="B440">
        <v>3308</v>
      </c>
      <c r="G440" t="s">
        <v>20</v>
      </c>
      <c r="H440">
        <v>247</v>
      </c>
    </row>
    <row r="441" spans="1:8" hidden="1" x14ac:dyDescent="0.2">
      <c r="A441" t="s">
        <v>20</v>
      </c>
      <c r="B441">
        <v>127</v>
      </c>
      <c r="G441" t="s">
        <v>20</v>
      </c>
      <c r="H441">
        <v>2293</v>
      </c>
    </row>
    <row r="442" spans="1:8" hidden="1" x14ac:dyDescent="0.2">
      <c r="A442" t="s">
        <v>20</v>
      </c>
      <c r="B442">
        <v>207</v>
      </c>
      <c r="G442" t="s">
        <v>20</v>
      </c>
      <c r="H442">
        <v>3131</v>
      </c>
    </row>
    <row r="443" spans="1:8" x14ac:dyDescent="0.2">
      <c r="A443" t="s">
        <v>20</v>
      </c>
      <c r="B443">
        <v>181</v>
      </c>
      <c r="G443" t="s">
        <v>14</v>
      </c>
      <c r="H443">
        <v>32</v>
      </c>
    </row>
    <row r="444" spans="1:8" hidden="1" x14ac:dyDescent="0.2">
      <c r="A444" t="s">
        <v>20</v>
      </c>
      <c r="B444">
        <v>110</v>
      </c>
      <c r="G444" t="s">
        <v>20</v>
      </c>
      <c r="H444">
        <v>143</v>
      </c>
    </row>
    <row r="445" spans="1:8" hidden="1" x14ac:dyDescent="0.2">
      <c r="A445" t="s">
        <v>20</v>
      </c>
      <c r="B445">
        <v>185</v>
      </c>
      <c r="G445" t="s">
        <v>74</v>
      </c>
      <c r="H445">
        <v>90</v>
      </c>
    </row>
    <row r="446" spans="1:8" hidden="1" x14ac:dyDescent="0.2">
      <c r="A446" t="s">
        <v>20</v>
      </c>
      <c r="B446">
        <v>121</v>
      </c>
      <c r="G446" t="s">
        <v>20</v>
      </c>
      <c r="H446">
        <v>296</v>
      </c>
    </row>
    <row r="447" spans="1:8" hidden="1" x14ac:dyDescent="0.2">
      <c r="A447" t="s">
        <v>20</v>
      </c>
      <c r="B447">
        <v>106</v>
      </c>
      <c r="G447" t="s">
        <v>20</v>
      </c>
      <c r="H447">
        <v>170</v>
      </c>
    </row>
    <row r="448" spans="1:8" x14ac:dyDescent="0.2">
      <c r="A448" t="s">
        <v>20</v>
      </c>
      <c r="B448">
        <v>142</v>
      </c>
      <c r="G448" t="s">
        <v>14</v>
      </c>
      <c r="H448">
        <v>186</v>
      </c>
    </row>
    <row r="449" spans="1:8" hidden="1" x14ac:dyDescent="0.2">
      <c r="A449" t="s">
        <v>20</v>
      </c>
      <c r="B449">
        <v>233</v>
      </c>
      <c r="G449" t="s">
        <v>74</v>
      </c>
      <c r="H449">
        <v>439</v>
      </c>
    </row>
    <row r="450" spans="1:8" x14ac:dyDescent="0.2">
      <c r="A450" t="s">
        <v>20</v>
      </c>
      <c r="B450">
        <v>218</v>
      </c>
      <c r="G450" t="s">
        <v>14</v>
      </c>
      <c r="H450">
        <v>605</v>
      </c>
    </row>
    <row r="451" spans="1:8" hidden="1" x14ac:dyDescent="0.2">
      <c r="A451" t="s">
        <v>20</v>
      </c>
      <c r="B451">
        <v>76</v>
      </c>
      <c r="G451" t="s">
        <v>20</v>
      </c>
      <c r="H451">
        <v>86</v>
      </c>
    </row>
    <row r="452" spans="1:8" x14ac:dyDescent="0.2">
      <c r="A452" t="s">
        <v>20</v>
      </c>
      <c r="B452">
        <v>43</v>
      </c>
      <c r="G452" t="s">
        <v>14</v>
      </c>
      <c r="H452">
        <v>1</v>
      </c>
    </row>
    <row r="453" spans="1:8" hidden="1" x14ac:dyDescent="0.2">
      <c r="A453" t="s">
        <v>20</v>
      </c>
      <c r="B453">
        <v>221</v>
      </c>
      <c r="G453" t="s">
        <v>20</v>
      </c>
      <c r="H453">
        <v>6286</v>
      </c>
    </row>
    <row r="454" spans="1:8" x14ac:dyDescent="0.2">
      <c r="A454" t="s">
        <v>20</v>
      </c>
      <c r="B454">
        <v>2805</v>
      </c>
      <c r="G454" t="s">
        <v>14</v>
      </c>
      <c r="H454">
        <v>31</v>
      </c>
    </row>
    <row r="455" spans="1:8" x14ac:dyDescent="0.2">
      <c r="A455" t="s">
        <v>20</v>
      </c>
      <c r="B455">
        <v>68</v>
      </c>
      <c r="G455" t="s">
        <v>14</v>
      </c>
      <c r="H455">
        <v>1181</v>
      </c>
    </row>
    <row r="456" spans="1:8" x14ac:dyDescent="0.2">
      <c r="A456" t="s">
        <v>20</v>
      </c>
      <c r="B456">
        <v>183</v>
      </c>
      <c r="G456" t="s">
        <v>14</v>
      </c>
      <c r="H456">
        <v>39</v>
      </c>
    </row>
    <row r="457" spans="1:8" hidden="1" x14ac:dyDescent="0.2">
      <c r="A457" t="s">
        <v>20</v>
      </c>
      <c r="B457">
        <v>133</v>
      </c>
      <c r="G457" t="s">
        <v>20</v>
      </c>
      <c r="H457">
        <v>3727</v>
      </c>
    </row>
    <row r="458" spans="1:8" hidden="1" x14ac:dyDescent="0.2">
      <c r="A458" t="s">
        <v>20</v>
      </c>
      <c r="B458">
        <v>2489</v>
      </c>
      <c r="G458" t="s">
        <v>20</v>
      </c>
      <c r="H458">
        <v>1605</v>
      </c>
    </row>
    <row r="459" spans="1:8" x14ac:dyDescent="0.2">
      <c r="A459" t="s">
        <v>20</v>
      </c>
      <c r="B459">
        <v>69</v>
      </c>
      <c r="G459" t="s">
        <v>14</v>
      </c>
      <c r="H459">
        <v>46</v>
      </c>
    </row>
    <row r="460" spans="1:8" hidden="1" x14ac:dyDescent="0.2">
      <c r="A460" t="s">
        <v>20</v>
      </c>
      <c r="B460">
        <v>279</v>
      </c>
      <c r="G460" t="s">
        <v>20</v>
      </c>
      <c r="H460">
        <v>2120</v>
      </c>
    </row>
    <row r="461" spans="1:8" x14ac:dyDescent="0.2">
      <c r="A461" t="s">
        <v>20</v>
      </c>
      <c r="B461">
        <v>210</v>
      </c>
      <c r="G461" t="s">
        <v>14</v>
      </c>
      <c r="H461">
        <v>105</v>
      </c>
    </row>
    <row r="462" spans="1:8" hidden="1" x14ac:dyDescent="0.2">
      <c r="A462" t="s">
        <v>20</v>
      </c>
      <c r="B462">
        <v>2100</v>
      </c>
      <c r="G462" t="s">
        <v>20</v>
      </c>
      <c r="H462">
        <v>50</v>
      </c>
    </row>
    <row r="463" spans="1:8" hidden="1" x14ac:dyDescent="0.2">
      <c r="A463" t="s">
        <v>20</v>
      </c>
      <c r="B463">
        <v>252</v>
      </c>
      <c r="G463" t="s">
        <v>20</v>
      </c>
      <c r="H463">
        <v>2080</v>
      </c>
    </row>
    <row r="464" spans="1:8" x14ac:dyDescent="0.2">
      <c r="A464" t="s">
        <v>20</v>
      </c>
      <c r="B464">
        <v>1280</v>
      </c>
      <c r="G464" t="s">
        <v>14</v>
      </c>
      <c r="H464">
        <v>535</v>
      </c>
    </row>
    <row r="465" spans="1:8" hidden="1" x14ac:dyDescent="0.2">
      <c r="A465" t="s">
        <v>20</v>
      </c>
      <c r="B465">
        <v>157</v>
      </c>
      <c r="G465" t="s">
        <v>20</v>
      </c>
      <c r="H465">
        <v>2105</v>
      </c>
    </row>
    <row r="466" spans="1:8" hidden="1" x14ac:dyDescent="0.2">
      <c r="A466" t="s">
        <v>20</v>
      </c>
      <c r="B466">
        <v>194</v>
      </c>
      <c r="G466" t="s">
        <v>20</v>
      </c>
      <c r="H466">
        <v>2436</v>
      </c>
    </row>
    <row r="467" spans="1:8" hidden="1" x14ac:dyDescent="0.2">
      <c r="A467" t="s">
        <v>20</v>
      </c>
      <c r="B467">
        <v>82</v>
      </c>
      <c r="G467" t="s">
        <v>20</v>
      </c>
      <c r="H467">
        <v>80</v>
      </c>
    </row>
    <row r="468" spans="1:8" hidden="1" x14ac:dyDescent="0.2">
      <c r="A468" t="s">
        <v>20</v>
      </c>
      <c r="B468">
        <v>4233</v>
      </c>
      <c r="G468" t="s">
        <v>20</v>
      </c>
      <c r="H468">
        <v>42</v>
      </c>
    </row>
    <row r="469" spans="1:8" hidden="1" x14ac:dyDescent="0.2">
      <c r="A469" t="s">
        <v>20</v>
      </c>
      <c r="B469">
        <v>1297</v>
      </c>
      <c r="G469" t="s">
        <v>20</v>
      </c>
      <c r="H469">
        <v>139</v>
      </c>
    </row>
    <row r="470" spans="1:8" x14ac:dyDescent="0.2">
      <c r="A470" t="s">
        <v>20</v>
      </c>
      <c r="B470">
        <v>165</v>
      </c>
      <c r="G470" t="s">
        <v>14</v>
      </c>
      <c r="H470">
        <v>16</v>
      </c>
    </row>
    <row r="471" spans="1:8" hidden="1" x14ac:dyDescent="0.2">
      <c r="A471" t="s">
        <v>20</v>
      </c>
      <c r="B471">
        <v>119</v>
      </c>
      <c r="G471" t="s">
        <v>20</v>
      </c>
      <c r="H471">
        <v>159</v>
      </c>
    </row>
    <row r="472" spans="1:8" hidden="1" x14ac:dyDescent="0.2">
      <c r="A472" t="s">
        <v>20</v>
      </c>
      <c r="B472">
        <v>1797</v>
      </c>
      <c r="G472" t="s">
        <v>20</v>
      </c>
      <c r="H472">
        <v>381</v>
      </c>
    </row>
    <row r="473" spans="1:8" hidden="1" x14ac:dyDescent="0.2">
      <c r="A473" t="s">
        <v>20</v>
      </c>
      <c r="B473">
        <v>261</v>
      </c>
      <c r="G473" t="s">
        <v>20</v>
      </c>
      <c r="H473">
        <v>194</v>
      </c>
    </row>
    <row r="474" spans="1:8" x14ac:dyDescent="0.2">
      <c r="A474" t="s">
        <v>20</v>
      </c>
      <c r="B474">
        <v>157</v>
      </c>
      <c r="G474" t="s">
        <v>14</v>
      </c>
      <c r="H474">
        <v>575</v>
      </c>
    </row>
    <row r="475" spans="1:8" hidden="1" x14ac:dyDescent="0.2">
      <c r="A475" t="s">
        <v>20</v>
      </c>
      <c r="B475">
        <v>3533</v>
      </c>
      <c r="G475" t="s">
        <v>20</v>
      </c>
      <c r="H475">
        <v>106</v>
      </c>
    </row>
    <row r="476" spans="1:8" hidden="1" x14ac:dyDescent="0.2">
      <c r="A476" t="s">
        <v>20</v>
      </c>
      <c r="B476">
        <v>155</v>
      </c>
      <c r="G476" t="s">
        <v>20</v>
      </c>
      <c r="H476">
        <v>142</v>
      </c>
    </row>
    <row r="477" spans="1:8" hidden="1" x14ac:dyDescent="0.2">
      <c r="A477" t="s">
        <v>20</v>
      </c>
      <c r="B477">
        <v>132</v>
      </c>
      <c r="G477" t="s">
        <v>20</v>
      </c>
      <c r="H477">
        <v>211</v>
      </c>
    </row>
    <row r="478" spans="1:8" x14ac:dyDescent="0.2">
      <c r="A478" t="s">
        <v>20</v>
      </c>
      <c r="B478">
        <v>1354</v>
      </c>
      <c r="G478" t="s">
        <v>14</v>
      </c>
      <c r="H478">
        <v>1120</v>
      </c>
    </row>
    <row r="479" spans="1:8" x14ac:dyDescent="0.2">
      <c r="A479" t="s">
        <v>20</v>
      </c>
      <c r="B479">
        <v>48</v>
      </c>
      <c r="G479" t="s">
        <v>14</v>
      </c>
      <c r="H479">
        <v>113</v>
      </c>
    </row>
    <row r="480" spans="1:8" hidden="1" x14ac:dyDescent="0.2">
      <c r="A480" t="s">
        <v>20</v>
      </c>
      <c r="B480">
        <v>110</v>
      </c>
      <c r="G480" t="s">
        <v>20</v>
      </c>
      <c r="H480">
        <v>2756</v>
      </c>
    </row>
    <row r="481" spans="1:8" hidden="1" x14ac:dyDescent="0.2">
      <c r="A481" t="s">
        <v>20</v>
      </c>
      <c r="B481">
        <v>172</v>
      </c>
      <c r="G481" t="s">
        <v>20</v>
      </c>
      <c r="H481">
        <v>173</v>
      </c>
    </row>
    <row r="482" spans="1:8" hidden="1" x14ac:dyDescent="0.2">
      <c r="A482" t="s">
        <v>20</v>
      </c>
      <c r="B482">
        <v>307</v>
      </c>
      <c r="G482" t="s">
        <v>20</v>
      </c>
      <c r="H482">
        <v>87</v>
      </c>
    </row>
    <row r="483" spans="1:8" x14ac:dyDescent="0.2">
      <c r="A483" t="s">
        <v>20</v>
      </c>
      <c r="B483">
        <v>160</v>
      </c>
      <c r="G483" t="s">
        <v>14</v>
      </c>
      <c r="H483">
        <v>1538</v>
      </c>
    </row>
    <row r="484" spans="1:8" x14ac:dyDescent="0.2">
      <c r="A484" t="s">
        <v>20</v>
      </c>
      <c r="B484">
        <v>1467</v>
      </c>
      <c r="G484" t="s">
        <v>14</v>
      </c>
      <c r="H484">
        <v>9</v>
      </c>
    </row>
    <row r="485" spans="1:8" x14ac:dyDescent="0.2">
      <c r="A485" t="s">
        <v>20</v>
      </c>
      <c r="B485">
        <v>2662</v>
      </c>
      <c r="G485" t="s">
        <v>14</v>
      </c>
      <c r="H485">
        <v>554</v>
      </c>
    </row>
    <row r="486" spans="1:8" hidden="1" x14ac:dyDescent="0.2">
      <c r="A486" t="s">
        <v>20</v>
      </c>
      <c r="B486">
        <v>452</v>
      </c>
      <c r="G486" t="s">
        <v>20</v>
      </c>
      <c r="H486">
        <v>1572</v>
      </c>
    </row>
    <row r="487" spans="1:8" x14ac:dyDescent="0.2">
      <c r="A487" t="s">
        <v>20</v>
      </c>
      <c r="B487">
        <v>158</v>
      </c>
      <c r="G487" t="s">
        <v>14</v>
      </c>
      <c r="H487">
        <v>648</v>
      </c>
    </row>
    <row r="488" spans="1:8" x14ac:dyDescent="0.2">
      <c r="A488" t="s">
        <v>20</v>
      </c>
      <c r="B488">
        <v>225</v>
      </c>
      <c r="G488" t="s">
        <v>14</v>
      </c>
      <c r="H488">
        <v>21</v>
      </c>
    </row>
    <row r="489" spans="1:8" hidden="1" x14ac:dyDescent="0.2">
      <c r="A489" t="s">
        <v>20</v>
      </c>
      <c r="B489">
        <v>65</v>
      </c>
      <c r="G489" t="s">
        <v>20</v>
      </c>
      <c r="H489">
        <v>2346</v>
      </c>
    </row>
    <row r="490" spans="1:8" hidden="1" x14ac:dyDescent="0.2">
      <c r="A490" t="s">
        <v>20</v>
      </c>
      <c r="B490">
        <v>163</v>
      </c>
      <c r="G490" t="s">
        <v>20</v>
      </c>
      <c r="H490">
        <v>115</v>
      </c>
    </row>
    <row r="491" spans="1:8" hidden="1" x14ac:dyDescent="0.2">
      <c r="A491" t="s">
        <v>20</v>
      </c>
      <c r="B491">
        <v>85</v>
      </c>
      <c r="G491" t="s">
        <v>20</v>
      </c>
      <c r="H491">
        <v>85</v>
      </c>
    </row>
    <row r="492" spans="1:8" hidden="1" x14ac:dyDescent="0.2">
      <c r="A492" t="s">
        <v>20</v>
      </c>
      <c r="B492">
        <v>217</v>
      </c>
      <c r="G492" t="s">
        <v>20</v>
      </c>
      <c r="H492">
        <v>144</v>
      </c>
    </row>
    <row r="493" spans="1:8" hidden="1" x14ac:dyDescent="0.2">
      <c r="A493" t="s">
        <v>20</v>
      </c>
      <c r="B493">
        <v>150</v>
      </c>
      <c r="G493" t="s">
        <v>20</v>
      </c>
      <c r="H493">
        <v>2443</v>
      </c>
    </row>
    <row r="494" spans="1:8" hidden="1" x14ac:dyDescent="0.2">
      <c r="A494" t="s">
        <v>20</v>
      </c>
      <c r="B494">
        <v>3272</v>
      </c>
      <c r="G494" t="s">
        <v>74</v>
      </c>
      <c r="H494">
        <v>595</v>
      </c>
    </row>
    <row r="495" spans="1:8" hidden="1" x14ac:dyDescent="0.2">
      <c r="A495" t="s">
        <v>20</v>
      </c>
      <c r="B495">
        <v>300</v>
      </c>
      <c r="G495" t="s">
        <v>20</v>
      </c>
      <c r="H495">
        <v>64</v>
      </c>
    </row>
    <row r="496" spans="1:8" hidden="1" x14ac:dyDescent="0.2">
      <c r="A496" t="s">
        <v>20</v>
      </c>
      <c r="B496">
        <v>126</v>
      </c>
      <c r="G496" t="s">
        <v>20</v>
      </c>
      <c r="H496">
        <v>268</v>
      </c>
    </row>
    <row r="497" spans="1:8" hidden="1" x14ac:dyDescent="0.2">
      <c r="A497" t="s">
        <v>20</v>
      </c>
      <c r="B497">
        <v>2320</v>
      </c>
      <c r="G497" t="s">
        <v>20</v>
      </c>
      <c r="H497">
        <v>195</v>
      </c>
    </row>
    <row r="498" spans="1:8" x14ac:dyDescent="0.2">
      <c r="A498" t="s">
        <v>20</v>
      </c>
      <c r="B498">
        <v>81</v>
      </c>
      <c r="G498" t="s">
        <v>14</v>
      </c>
      <c r="H498">
        <v>54</v>
      </c>
    </row>
    <row r="499" spans="1:8" x14ac:dyDescent="0.2">
      <c r="A499" t="s">
        <v>20</v>
      </c>
      <c r="B499">
        <v>1887</v>
      </c>
      <c r="G499" t="s">
        <v>14</v>
      </c>
      <c r="H499">
        <v>120</v>
      </c>
    </row>
    <row r="500" spans="1:8" x14ac:dyDescent="0.2">
      <c r="A500" t="s">
        <v>20</v>
      </c>
      <c r="B500">
        <v>4358</v>
      </c>
      <c r="G500" t="s">
        <v>14</v>
      </c>
      <c r="H500">
        <v>579</v>
      </c>
    </row>
    <row r="501" spans="1:8" x14ac:dyDescent="0.2">
      <c r="A501" t="s">
        <v>20</v>
      </c>
      <c r="B501">
        <v>53</v>
      </c>
      <c r="G501" t="s">
        <v>14</v>
      </c>
      <c r="H501">
        <v>2072</v>
      </c>
    </row>
    <row r="502" spans="1:8" x14ac:dyDescent="0.2">
      <c r="A502" t="s">
        <v>20</v>
      </c>
      <c r="B502">
        <v>2414</v>
      </c>
      <c r="G502" t="s">
        <v>14</v>
      </c>
      <c r="H502">
        <v>0</v>
      </c>
    </row>
    <row r="503" spans="1:8" x14ac:dyDescent="0.2">
      <c r="A503" t="s">
        <v>20</v>
      </c>
      <c r="B503">
        <v>80</v>
      </c>
      <c r="G503" t="s">
        <v>14</v>
      </c>
      <c r="H503">
        <v>1796</v>
      </c>
    </row>
    <row r="504" spans="1:8" hidden="1" x14ac:dyDescent="0.2">
      <c r="A504" t="s">
        <v>20</v>
      </c>
      <c r="B504">
        <v>193</v>
      </c>
      <c r="G504" t="s">
        <v>20</v>
      </c>
      <c r="H504">
        <v>186</v>
      </c>
    </row>
    <row r="505" spans="1:8" hidden="1" x14ac:dyDescent="0.2">
      <c r="A505" t="s">
        <v>20</v>
      </c>
      <c r="B505">
        <v>52</v>
      </c>
      <c r="G505" t="s">
        <v>20</v>
      </c>
      <c r="H505">
        <v>460</v>
      </c>
    </row>
    <row r="506" spans="1:8" x14ac:dyDescent="0.2">
      <c r="A506" t="s">
        <v>20</v>
      </c>
      <c r="B506">
        <v>290</v>
      </c>
      <c r="G506" t="s">
        <v>14</v>
      </c>
      <c r="H506">
        <v>62</v>
      </c>
    </row>
    <row r="507" spans="1:8" x14ac:dyDescent="0.2">
      <c r="A507" t="s">
        <v>20</v>
      </c>
      <c r="B507">
        <v>122</v>
      </c>
      <c r="G507" t="s">
        <v>14</v>
      </c>
      <c r="H507">
        <v>347</v>
      </c>
    </row>
    <row r="508" spans="1:8" hidden="1" x14ac:dyDescent="0.2">
      <c r="A508" t="s">
        <v>20</v>
      </c>
      <c r="B508">
        <v>1470</v>
      </c>
      <c r="G508" t="s">
        <v>20</v>
      </c>
      <c r="H508">
        <v>2528</v>
      </c>
    </row>
    <row r="509" spans="1:8" x14ac:dyDescent="0.2">
      <c r="A509" t="s">
        <v>20</v>
      </c>
      <c r="B509">
        <v>165</v>
      </c>
      <c r="G509" t="s">
        <v>14</v>
      </c>
      <c r="H509">
        <v>19</v>
      </c>
    </row>
    <row r="510" spans="1:8" hidden="1" x14ac:dyDescent="0.2">
      <c r="A510" t="s">
        <v>20</v>
      </c>
      <c r="B510">
        <v>182</v>
      </c>
      <c r="G510" t="s">
        <v>20</v>
      </c>
      <c r="H510">
        <v>3657</v>
      </c>
    </row>
    <row r="511" spans="1:8" x14ac:dyDescent="0.2">
      <c r="A511" t="s">
        <v>20</v>
      </c>
      <c r="B511">
        <v>199</v>
      </c>
      <c r="G511" t="s">
        <v>14</v>
      </c>
      <c r="H511">
        <v>1258</v>
      </c>
    </row>
    <row r="512" spans="1:8" hidden="1" x14ac:dyDescent="0.2">
      <c r="A512" t="s">
        <v>20</v>
      </c>
      <c r="B512">
        <v>56</v>
      </c>
      <c r="G512" t="s">
        <v>20</v>
      </c>
      <c r="H512">
        <v>131</v>
      </c>
    </row>
    <row r="513" spans="1:8" x14ac:dyDescent="0.2">
      <c r="A513" t="s">
        <v>20</v>
      </c>
      <c r="B513">
        <v>1460</v>
      </c>
      <c r="G513" t="s">
        <v>14</v>
      </c>
      <c r="H513">
        <v>362</v>
      </c>
    </row>
    <row r="514" spans="1:8" hidden="1" x14ac:dyDescent="0.2">
      <c r="A514" t="s">
        <v>20</v>
      </c>
      <c r="B514">
        <v>123</v>
      </c>
      <c r="G514" t="s">
        <v>20</v>
      </c>
      <c r="H514">
        <v>239</v>
      </c>
    </row>
    <row r="515" spans="1:8" hidden="1" x14ac:dyDescent="0.2">
      <c r="A515" t="s">
        <v>20</v>
      </c>
      <c r="B515">
        <v>159</v>
      </c>
      <c r="G515" t="s">
        <v>74</v>
      </c>
      <c r="H515">
        <v>35</v>
      </c>
    </row>
    <row r="516" spans="1:8" hidden="1" x14ac:dyDescent="0.2">
      <c r="A516" t="s">
        <v>20</v>
      </c>
      <c r="B516">
        <v>110</v>
      </c>
      <c r="G516" t="s">
        <v>74</v>
      </c>
      <c r="H516">
        <v>528</v>
      </c>
    </row>
    <row r="517" spans="1:8" x14ac:dyDescent="0.2">
      <c r="A517" t="s">
        <v>20</v>
      </c>
      <c r="B517">
        <v>236</v>
      </c>
      <c r="G517" t="s">
        <v>14</v>
      </c>
      <c r="H517">
        <v>133</v>
      </c>
    </row>
    <row r="518" spans="1:8" x14ac:dyDescent="0.2">
      <c r="A518" t="s">
        <v>20</v>
      </c>
      <c r="B518">
        <v>191</v>
      </c>
      <c r="G518" t="s">
        <v>14</v>
      </c>
      <c r="H518">
        <v>846</v>
      </c>
    </row>
    <row r="519" spans="1:8" hidden="1" x14ac:dyDescent="0.2">
      <c r="A519" t="s">
        <v>20</v>
      </c>
      <c r="B519">
        <v>3934</v>
      </c>
      <c r="G519" t="s">
        <v>20</v>
      </c>
      <c r="H519">
        <v>78</v>
      </c>
    </row>
    <row r="520" spans="1:8" x14ac:dyDescent="0.2">
      <c r="A520" t="s">
        <v>20</v>
      </c>
      <c r="B520">
        <v>80</v>
      </c>
      <c r="G520" t="s">
        <v>14</v>
      </c>
      <c r="H520">
        <v>10</v>
      </c>
    </row>
    <row r="521" spans="1:8" hidden="1" x14ac:dyDescent="0.2">
      <c r="A521" t="s">
        <v>20</v>
      </c>
      <c r="B521">
        <v>462</v>
      </c>
      <c r="G521" t="s">
        <v>20</v>
      </c>
      <c r="H521">
        <v>1773</v>
      </c>
    </row>
    <row r="522" spans="1:8" hidden="1" x14ac:dyDescent="0.2">
      <c r="A522" t="s">
        <v>20</v>
      </c>
      <c r="B522">
        <v>179</v>
      </c>
      <c r="G522" t="s">
        <v>20</v>
      </c>
      <c r="H522">
        <v>32</v>
      </c>
    </row>
    <row r="523" spans="1:8" hidden="1" x14ac:dyDescent="0.2">
      <c r="A523" t="s">
        <v>20</v>
      </c>
      <c r="B523">
        <v>1866</v>
      </c>
      <c r="G523" t="s">
        <v>20</v>
      </c>
      <c r="H523">
        <v>369</v>
      </c>
    </row>
    <row r="524" spans="1:8" x14ac:dyDescent="0.2">
      <c r="A524" t="s">
        <v>20</v>
      </c>
      <c r="B524">
        <v>156</v>
      </c>
      <c r="G524" t="s">
        <v>14</v>
      </c>
      <c r="H524">
        <v>191</v>
      </c>
    </row>
    <row r="525" spans="1:8" hidden="1" x14ac:dyDescent="0.2">
      <c r="A525" t="s">
        <v>20</v>
      </c>
      <c r="B525">
        <v>255</v>
      </c>
      <c r="G525" t="s">
        <v>20</v>
      </c>
      <c r="H525">
        <v>89</v>
      </c>
    </row>
    <row r="526" spans="1:8" x14ac:dyDescent="0.2">
      <c r="A526" t="s">
        <v>20</v>
      </c>
      <c r="B526">
        <v>2261</v>
      </c>
      <c r="G526" t="s">
        <v>14</v>
      </c>
      <c r="H526">
        <v>1979</v>
      </c>
    </row>
    <row r="527" spans="1:8" x14ac:dyDescent="0.2">
      <c r="A527" t="s">
        <v>20</v>
      </c>
      <c r="B527">
        <v>40</v>
      </c>
      <c r="G527" t="s">
        <v>14</v>
      </c>
      <c r="H527">
        <v>63</v>
      </c>
    </row>
    <row r="528" spans="1:8" hidden="1" x14ac:dyDescent="0.2">
      <c r="A528" t="s">
        <v>20</v>
      </c>
      <c r="B528">
        <v>2289</v>
      </c>
      <c r="G528" t="s">
        <v>20</v>
      </c>
      <c r="H528">
        <v>147</v>
      </c>
    </row>
    <row r="529" spans="1:8" x14ac:dyDescent="0.2">
      <c r="A529" t="s">
        <v>20</v>
      </c>
      <c r="B529">
        <v>65</v>
      </c>
      <c r="G529" t="s">
        <v>14</v>
      </c>
      <c r="H529">
        <v>6080</v>
      </c>
    </row>
    <row r="530" spans="1:8" x14ac:dyDescent="0.2">
      <c r="A530" t="s">
        <v>20</v>
      </c>
      <c r="B530">
        <v>3777</v>
      </c>
      <c r="G530" t="s">
        <v>14</v>
      </c>
      <c r="H530">
        <v>80</v>
      </c>
    </row>
    <row r="531" spans="1:8" x14ac:dyDescent="0.2">
      <c r="A531" t="s">
        <v>20</v>
      </c>
      <c r="B531">
        <v>184</v>
      </c>
      <c r="G531" t="s">
        <v>14</v>
      </c>
      <c r="H531">
        <v>9</v>
      </c>
    </row>
    <row r="532" spans="1:8" x14ac:dyDescent="0.2">
      <c r="A532" t="s">
        <v>20</v>
      </c>
      <c r="B532">
        <v>85</v>
      </c>
      <c r="G532" t="s">
        <v>14</v>
      </c>
      <c r="H532">
        <v>1784</v>
      </c>
    </row>
    <row r="533" spans="1:8" hidden="1" x14ac:dyDescent="0.2">
      <c r="A533" t="s">
        <v>20</v>
      </c>
      <c r="B533">
        <v>144</v>
      </c>
      <c r="G533" t="s">
        <v>47</v>
      </c>
      <c r="H533">
        <v>3640</v>
      </c>
    </row>
    <row r="534" spans="1:8" hidden="1" x14ac:dyDescent="0.2">
      <c r="A534" t="s">
        <v>20</v>
      </c>
      <c r="B534">
        <v>1902</v>
      </c>
      <c r="G534" t="s">
        <v>20</v>
      </c>
      <c r="H534">
        <v>126</v>
      </c>
    </row>
    <row r="535" spans="1:8" hidden="1" x14ac:dyDescent="0.2">
      <c r="A535" t="s">
        <v>20</v>
      </c>
      <c r="B535">
        <v>105</v>
      </c>
      <c r="G535" t="s">
        <v>20</v>
      </c>
      <c r="H535">
        <v>2218</v>
      </c>
    </row>
    <row r="536" spans="1:8" x14ac:dyDescent="0.2">
      <c r="A536" t="s">
        <v>20</v>
      </c>
      <c r="B536">
        <v>132</v>
      </c>
      <c r="G536" t="s">
        <v>14</v>
      </c>
      <c r="H536">
        <v>243</v>
      </c>
    </row>
    <row r="537" spans="1:8" hidden="1" x14ac:dyDescent="0.2">
      <c r="A537" t="s">
        <v>20</v>
      </c>
      <c r="B537">
        <v>96</v>
      </c>
      <c r="G537" t="s">
        <v>20</v>
      </c>
      <c r="H537">
        <v>202</v>
      </c>
    </row>
    <row r="538" spans="1:8" hidden="1" x14ac:dyDescent="0.2">
      <c r="A538" t="s">
        <v>20</v>
      </c>
      <c r="B538">
        <v>114</v>
      </c>
      <c r="G538" t="s">
        <v>20</v>
      </c>
      <c r="H538">
        <v>140</v>
      </c>
    </row>
    <row r="539" spans="1:8" hidden="1" x14ac:dyDescent="0.2">
      <c r="A539" t="s">
        <v>20</v>
      </c>
      <c r="B539">
        <v>203</v>
      </c>
      <c r="G539" t="s">
        <v>20</v>
      </c>
      <c r="H539">
        <v>1052</v>
      </c>
    </row>
    <row r="540" spans="1:8" x14ac:dyDescent="0.2">
      <c r="A540" t="s">
        <v>20</v>
      </c>
      <c r="B540">
        <v>1559</v>
      </c>
      <c r="G540" t="s">
        <v>14</v>
      </c>
      <c r="H540">
        <v>1296</v>
      </c>
    </row>
    <row r="541" spans="1:8" x14ac:dyDescent="0.2">
      <c r="A541" t="s">
        <v>20</v>
      </c>
      <c r="B541">
        <v>1548</v>
      </c>
      <c r="G541" t="s">
        <v>14</v>
      </c>
      <c r="H541">
        <v>77</v>
      </c>
    </row>
    <row r="542" spans="1:8" hidden="1" x14ac:dyDescent="0.2">
      <c r="A542" t="s">
        <v>20</v>
      </c>
      <c r="B542">
        <v>80</v>
      </c>
      <c r="G542" t="s">
        <v>20</v>
      </c>
      <c r="H542">
        <v>247</v>
      </c>
    </row>
    <row r="543" spans="1:8" x14ac:dyDescent="0.2">
      <c r="A543" t="s">
        <v>20</v>
      </c>
      <c r="B543">
        <v>131</v>
      </c>
      <c r="G543" t="s">
        <v>14</v>
      </c>
      <c r="H543">
        <v>395</v>
      </c>
    </row>
    <row r="544" spans="1:8" x14ac:dyDescent="0.2">
      <c r="A544" t="s">
        <v>20</v>
      </c>
      <c r="B544">
        <v>112</v>
      </c>
      <c r="G544" t="s">
        <v>14</v>
      </c>
      <c r="H544">
        <v>49</v>
      </c>
    </row>
    <row r="545" spans="1:8" x14ac:dyDescent="0.2">
      <c r="A545" t="s">
        <v>20</v>
      </c>
      <c r="B545">
        <v>155</v>
      </c>
      <c r="G545" t="s">
        <v>14</v>
      </c>
      <c r="H545">
        <v>180</v>
      </c>
    </row>
    <row r="546" spans="1:8" hidden="1" x14ac:dyDescent="0.2">
      <c r="A546" t="s">
        <v>20</v>
      </c>
      <c r="B546">
        <v>266</v>
      </c>
      <c r="G546" t="s">
        <v>20</v>
      </c>
      <c r="H546">
        <v>84</v>
      </c>
    </row>
    <row r="547" spans="1:8" x14ac:dyDescent="0.2">
      <c r="A547" t="s">
        <v>20</v>
      </c>
      <c r="B547">
        <v>155</v>
      </c>
      <c r="G547" t="s">
        <v>14</v>
      </c>
      <c r="H547">
        <v>2690</v>
      </c>
    </row>
    <row r="548" spans="1:8" hidden="1" x14ac:dyDescent="0.2">
      <c r="A548" t="s">
        <v>20</v>
      </c>
      <c r="B548">
        <v>207</v>
      </c>
      <c r="G548" t="s">
        <v>20</v>
      </c>
      <c r="H548">
        <v>88</v>
      </c>
    </row>
    <row r="549" spans="1:8" hidden="1" x14ac:dyDescent="0.2">
      <c r="A549" t="s">
        <v>20</v>
      </c>
      <c r="B549">
        <v>245</v>
      </c>
      <c r="G549" t="s">
        <v>20</v>
      </c>
      <c r="H549">
        <v>156</v>
      </c>
    </row>
    <row r="550" spans="1:8" hidden="1" x14ac:dyDescent="0.2">
      <c r="A550" t="s">
        <v>20</v>
      </c>
      <c r="B550">
        <v>1573</v>
      </c>
      <c r="G550" t="s">
        <v>20</v>
      </c>
      <c r="H550">
        <v>2985</v>
      </c>
    </row>
    <row r="551" spans="1:8" hidden="1" x14ac:dyDescent="0.2">
      <c r="A551" t="s">
        <v>20</v>
      </c>
      <c r="B551">
        <v>114</v>
      </c>
      <c r="G551" t="s">
        <v>20</v>
      </c>
      <c r="H551">
        <v>762</v>
      </c>
    </row>
    <row r="552" spans="1:8" hidden="1" x14ac:dyDescent="0.2">
      <c r="A552" t="s">
        <v>20</v>
      </c>
      <c r="B552">
        <v>93</v>
      </c>
      <c r="G552" t="s">
        <v>74</v>
      </c>
      <c r="H552">
        <v>1</v>
      </c>
    </row>
    <row r="553" spans="1:8" x14ac:dyDescent="0.2">
      <c r="A553" t="s">
        <v>20</v>
      </c>
      <c r="B553">
        <v>1681</v>
      </c>
      <c r="G553" t="s">
        <v>14</v>
      </c>
      <c r="H553">
        <v>2779</v>
      </c>
    </row>
    <row r="554" spans="1:8" x14ac:dyDescent="0.2">
      <c r="A554" t="s">
        <v>20</v>
      </c>
      <c r="B554">
        <v>32</v>
      </c>
      <c r="G554" t="s">
        <v>14</v>
      </c>
      <c r="H554">
        <v>92</v>
      </c>
    </row>
    <row r="555" spans="1:8" x14ac:dyDescent="0.2">
      <c r="A555" t="s">
        <v>20</v>
      </c>
      <c r="B555">
        <v>135</v>
      </c>
      <c r="G555" t="s">
        <v>14</v>
      </c>
      <c r="H555">
        <v>1028</v>
      </c>
    </row>
    <row r="556" spans="1:8" hidden="1" x14ac:dyDescent="0.2">
      <c r="A556" t="s">
        <v>20</v>
      </c>
      <c r="B556">
        <v>140</v>
      </c>
      <c r="G556" t="s">
        <v>20</v>
      </c>
      <c r="H556">
        <v>554</v>
      </c>
    </row>
    <row r="557" spans="1:8" hidden="1" x14ac:dyDescent="0.2">
      <c r="A557" t="s">
        <v>20</v>
      </c>
      <c r="B557">
        <v>92</v>
      </c>
      <c r="G557" t="s">
        <v>20</v>
      </c>
      <c r="H557">
        <v>135</v>
      </c>
    </row>
    <row r="558" spans="1:8" hidden="1" x14ac:dyDescent="0.2">
      <c r="A558" t="s">
        <v>20</v>
      </c>
      <c r="B558">
        <v>1015</v>
      </c>
      <c r="G558" t="s">
        <v>20</v>
      </c>
      <c r="H558">
        <v>122</v>
      </c>
    </row>
    <row r="559" spans="1:8" hidden="1" x14ac:dyDescent="0.2">
      <c r="A559" t="s">
        <v>20</v>
      </c>
      <c r="B559">
        <v>323</v>
      </c>
      <c r="G559" t="s">
        <v>20</v>
      </c>
      <c r="H559">
        <v>221</v>
      </c>
    </row>
    <row r="560" spans="1:8" hidden="1" x14ac:dyDescent="0.2">
      <c r="A560" t="s">
        <v>20</v>
      </c>
      <c r="B560">
        <v>2326</v>
      </c>
      <c r="G560" t="s">
        <v>20</v>
      </c>
      <c r="H560">
        <v>126</v>
      </c>
    </row>
    <row r="561" spans="1:8" hidden="1" x14ac:dyDescent="0.2">
      <c r="A561" t="s">
        <v>20</v>
      </c>
      <c r="B561">
        <v>381</v>
      </c>
      <c r="G561" t="s">
        <v>20</v>
      </c>
      <c r="H561">
        <v>1022</v>
      </c>
    </row>
    <row r="562" spans="1:8" hidden="1" x14ac:dyDescent="0.2">
      <c r="A562" t="s">
        <v>20</v>
      </c>
      <c r="B562">
        <v>480</v>
      </c>
      <c r="G562" t="s">
        <v>20</v>
      </c>
      <c r="H562">
        <v>3177</v>
      </c>
    </row>
    <row r="563" spans="1:8" hidden="1" x14ac:dyDescent="0.2">
      <c r="A563" t="s">
        <v>20</v>
      </c>
      <c r="B563">
        <v>226</v>
      </c>
      <c r="G563" t="s">
        <v>20</v>
      </c>
      <c r="H563">
        <v>198</v>
      </c>
    </row>
    <row r="564" spans="1:8" x14ac:dyDescent="0.2">
      <c r="A564" t="s">
        <v>20</v>
      </c>
      <c r="B564">
        <v>241</v>
      </c>
      <c r="G564" t="s">
        <v>14</v>
      </c>
      <c r="H564">
        <v>26</v>
      </c>
    </row>
    <row r="565" spans="1:8" hidden="1" x14ac:dyDescent="0.2">
      <c r="A565" t="s">
        <v>20</v>
      </c>
      <c r="B565">
        <v>132</v>
      </c>
      <c r="G565" t="s">
        <v>20</v>
      </c>
      <c r="H565">
        <v>85</v>
      </c>
    </row>
    <row r="566" spans="1:8" x14ac:dyDescent="0.2">
      <c r="A566" t="s">
        <v>20</v>
      </c>
      <c r="B566">
        <v>2043</v>
      </c>
      <c r="G566" t="s">
        <v>14</v>
      </c>
      <c r="H566">
        <v>1790</v>
      </c>
    </row>
    <row r="567" spans="1:8" hidden="1" x14ac:dyDescent="0.2">
      <c r="G567" t="s">
        <v>20</v>
      </c>
      <c r="H567">
        <v>3596</v>
      </c>
    </row>
    <row r="568" spans="1:8" x14ac:dyDescent="0.2">
      <c r="G568" t="s">
        <v>14</v>
      </c>
      <c r="H568">
        <v>37</v>
      </c>
    </row>
    <row r="569" spans="1:8" hidden="1" x14ac:dyDescent="0.2">
      <c r="G569" t="s">
        <v>20</v>
      </c>
      <c r="H569">
        <v>244</v>
      </c>
    </row>
    <row r="570" spans="1:8" hidden="1" x14ac:dyDescent="0.2">
      <c r="G570" t="s">
        <v>20</v>
      </c>
      <c r="H570">
        <v>5180</v>
      </c>
    </row>
    <row r="571" spans="1:8" hidden="1" x14ac:dyDescent="0.2">
      <c r="G571" t="s">
        <v>20</v>
      </c>
      <c r="H571">
        <v>589</v>
      </c>
    </row>
    <row r="572" spans="1:8" hidden="1" x14ac:dyDescent="0.2">
      <c r="G572" t="s">
        <v>20</v>
      </c>
      <c r="H572">
        <v>2725</v>
      </c>
    </row>
    <row r="573" spans="1:8" x14ac:dyDescent="0.2">
      <c r="G573" t="s">
        <v>14</v>
      </c>
      <c r="H573">
        <v>35</v>
      </c>
    </row>
    <row r="574" spans="1:8" hidden="1" x14ac:dyDescent="0.2">
      <c r="G574" t="s">
        <v>74</v>
      </c>
      <c r="H574">
        <v>94</v>
      </c>
    </row>
    <row r="575" spans="1:8" hidden="1" x14ac:dyDescent="0.2">
      <c r="G575" t="s">
        <v>20</v>
      </c>
      <c r="H575">
        <v>300</v>
      </c>
    </row>
    <row r="576" spans="1:8" hidden="1" x14ac:dyDescent="0.2">
      <c r="G576" t="s">
        <v>20</v>
      </c>
      <c r="H576">
        <v>144</v>
      </c>
    </row>
    <row r="577" spans="7:8" x14ac:dyDescent="0.2">
      <c r="G577" t="s">
        <v>14</v>
      </c>
      <c r="H577">
        <v>558</v>
      </c>
    </row>
    <row r="578" spans="7:8" x14ac:dyDescent="0.2">
      <c r="G578" t="s">
        <v>14</v>
      </c>
      <c r="H578">
        <v>64</v>
      </c>
    </row>
    <row r="579" spans="7:8" hidden="1" x14ac:dyDescent="0.2">
      <c r="G579" t="s">
        <v>74</v>
      </c>
      <c r="H579">
        <v>37</v>
      </c>
    </row>
    <row r="580" spans="7:8" x14ac:dyDescent="0.2">
      <c r="G580" t="s">
        <v>14</v>
      </c>
      <c r="H580">
        <v>245</v>
      </c>
    </row>
    <row r="581" spans="7:8" hidden="1" x14ac:dyDescent="0.2">
      <c r="G581" t="s">
        <v>20</v>
      </c>
      <c r="H581">
        <v>87</v>
      </c>
    </row>
    <row r="582" spans="7:8" hidden="1" x14ac:dyDescent="0.2">
      <c r="G582" t="s">
        <v>20</v>
      </c>
      <c r="H582">
        <v>3116</v>
      </c>
    </row>
    <row r="583" spans="7:8" x14ac:dyDescent="0.2">
      <c r="G583" t="s">
        <v>14</v>
      </c>
      <c r="H583">
        <v>71</v>
      </c>
    </row>
    <row r="584" spans="7:8" x14ac:dyDescent="0.2">
      <c r="G584" t="s">
        <v>14</v>
      </c>
      <c r="H584">
        <v>42</v>
      </c>
    </row>
    <row r="585" spans="7:8" hidden="1" x14ac:dyDescent="0.2">
      <c r="G585" t="s">
        <v>20</v>
      </c>
      <c r="H585">
        <v>909</v>
      </c>
    </row>
    <row r="586" spans="7:8" hidden="1" x14ac:dyDescent="0.2">
      <c r="G586" t="s">
        <v>20</v>
      </c>
      <c r="H586">
        <v>1613</v>
      </c>
    </row>
    <row r="587" spans="7:8" hidden="1" x14ac:dyDescent="0.2">
      <c r="G587" t="s">
        <v>20</v>
      </c>
      <c r="H587">
        <v>136</v>
      </c>
    </row>
    <row r="588" spans="7:8" hidden="1" x14ac:dyDescent="0.2">
      <c r="G588" t="s">
        <v>20</v>
      </c>
      <c r="H588">
        <v>130</v>
      </c>
    </row>
    <row r="589" spans="7:8" x14ac:dyDescent="0.2">
      <c r="G589" t="s">
        <v>14</v>
      </c>
      <c r="H589">
        <v>156</v>
      </c>
    </row>
    <row r="590" spans="7:8" x14ac:dyDescent="0.2">
      <c r="G590" t="s">
        <v>14</v>
      </c>
      <c r="H590">
        <v>1368</v>
      </c>
    </row>
    <row r="591" spans="7:8" x14ac:dyDescent="0.2">
      <c r="G591" t="s">
        <v>14</v>
      </c>
      <c r="H591">
        <v>102</v>
      </c>
    </row>
    <row r="592" spans="7:8" x14ac:dyDescent="0.2">
      <c r="G592" t="s">
        <v>14</v>
      </c>
      <c r="H592">
        <v>86</v>
      </c>
    </row>
    <row r="593" spans="7:8" hidden="1" x14ac:dyDescent="0.2">
      <c r="G593" t="s">
        <v>20</v>
      </c>
      <c r="H593">
        <v>102</v>
      </c>
    </row>
    <row r="594" spans="7:8" x14ac:dyDescent="0.2">
      <c r="G594" t="s">
        <v>14</v>
      </c>
      <c r="H594">
        <v>253</v>
      </c>
    </row>
    <row r="595" spans="7:8" hidden="1" x14ac:dyDescent="0.2">
      <c r="G595" t="s">
        <v>20</v>
      </c>
      <c r="H595">
        <v>4006</v>
      </c>
    </row>
    <row r="596" spans="7:8" x14ac:dyDescent="0.2">
      <c r="G596" t="s">
        <v>14</v>
      </c>
      <c r="H596">
        <v>157</v>
      </c>
    </row>
    <row r="597" spans="7:8" hidden="1" x14ac:dyDescent="0.2">
      <c r="G597" t="s">
        <v>20</v>
      </c>
      <c r="H597">
        <v>1629</v>
      </c>
    </row>
    <row r="598" spans="7:8" x14ac:dyDescent="0.2">
      <c r="G598" t="s">
        <v>14</v>
      </c>
      <c r="H598">
        <v>183</v>
      </c>
    </row>
    <row r="599" spans="7:8" hidden="1" x14ac:dyDescent="0.2">
      <c r="G599" t="s">
        <v>20</v>
      </c>
      <c r="H599">
        <v>2188</v>
      </c>
    </row>
    <row r="600" spans="7:8" hidden="1" x14ac:dyDescent="0.2">
      <c r="G600" t="s">
        <v>20</v>
      </c>
      <c r="H600">
        <v>2409</v>
      </c>
    </row>
    <row r="601" spans="7:8" x14ac:dyDescent="0.2">
      <c r="G601" t="s">
        <v>14</v>
      </c>
      <c r="H601">
        <v>82</v>
      </c>
    </row>
    <row r="602" spans="7:8" x14ac:dyDescent="0.2">
      <c r="G602" t="s">
        <v>14</v>
      </c>
      <c r="H602">
        <v>1</v>
      </c>
    </row>
    <row r="603" spans="7:8" hidden="1" x14ac:dyDescent="0.2">
      <c r="G603" t="s">
        <v>20</v>
      </c>
      <c r="H603">
        <v>194</v>
      </c>
    </row>
    <row r="604" spans="7:8" hidden="1" x14ac:dyDescent="0.2">
      <c r="G604" t="s">
        <v>20</v>
      </c>
      <c r="H604">
        <v>1140</v>
      </c>
    </row>
    <row r="605" spans="7:8" hidden="1" x14ac:dyDescent="0.2">
      <c r="G605" t="s">
        <v>20</v>
      </c>
      <c r="H605">
        <v>102</v>
      </c>
    </row>
    <row r="606" spans="7:8" hidden="1" x14ac:dyDescent="0.2">
      <c r="G606" t="s">
        <v>20</v>
      </c>
      <c r="H606">
        <v>2857</v>
      </c>
    </row>
    <row r="607" spans="7:8" hidden="1" x14ac:dyDescent="0.2">
      <c r="G607" t="s">
        <v>20</v>
      </c>
      <c r="H607">
        <v>107</v>
      </c>
    </row>
    <row r="608" spans="7:8" hidden="1" x14ac:dyDescent="0.2">
      <c r="G608" t="s">
        <v>20</v>
      </c>
      <c r="H608">
        <v>160</v>
      </c>
    </row>
    <row r="609" spans="7:8" hidden="1" x14ac:dyDescent="0.2">
      <c r="G609" t="s">
        <v>20</v>
      </c>
      <c r="H609">
        <v>2230</v>
      </c>
    </row>
    <row r="610" spans="7:8" hidden="1" x14ac:dyDescent="0.2">
      <c r="G610" t="s">
        <v>20</v>
      </c>
      <c r="H610">
        <v>316</v>
      </c>
    </row>
    <row r="611" spans="7:8" hidden="1" x14ac:dyDescent="0.2">
      <c r="G611" t="s">
        <v>20</v>
      </c>
      <c r="H611">
        <v>117</v>
      </c>
    </row>
    <row r="612" spans="7:8" hidden="1" x14ac:dyDescent="0.2">
      <c r="G612" t="s">
        <v>20</v>
      </c>
      <c r="H612">
        <v>6406</v>
      </c>
    </row>
    <row r="613" spans="7:8" hidden="1" x14ac:dyDescent="0.2">
      <c r="G613" t="s">
        <v>74</v>
      </c>
      <c r="H613">
        <v>15</v>
      </c>
    </row>
    <row r="614" spans="7:8" hidden="1" x14ac:dyDescent="0.2">
      <c r="G614" t="s">
        <v>20</v>
      </c>
      <c r="H614">
        <v>192</v>
      </c>
    </row>
    <row r="615" spans="7:8" hidden="1" x14ac:dyDescent="0.2">
      <c r="G615" t="s">
        <v>20</v>
      </c>
      <c r="H615">
        <v>26</v>
      </c>
    </row>
    <row r="616" spans="7:8" hidden="1" x14ac:dyDescent="0.2">
      <c r="G616" t="s">
        <v>20</v>
      </c>
      <c r="H616">
        <v>723</v>
      </c>
    </row>
    <row r="617" spans="7:8" hidden="1" x14ac:dyDescent="0.2">
      <c r="G617" t="s">
        <v>20</v>
      </c>
      <c r="H617">
        <v>170</v>
      </c>
    </row>
    <row r="618" spans="7:8" hidden="1" x14ac:dyDescent="0.2">
      <c r="G618" t="s">
        <v>20</v>
      </c>
      <c r="H618">
        <v>238</v>
      </c>
    </row>
    <row r="619" spans="7:8" hidden="1" x14ac:dyDescent="0.2">
      <c r="G619" t="s">
        <v>20</v>
      </c>
      <c r="H619">
        <v>55</v>
      </c>
    </row>
    <row r="620" spans="7:8" x14ac:dyDescent="0.2">
      <c r="G620" t="s">
        <v>14</v>
      </c>
      <c r="H620">
        <v>1198</v>
      </c>
    </row>
    <row r="621" spans="7:8" x14ac:dyDescent="0.2">
      <c r="G621" t="s">
        <v>14</v>
      </c>
      <c r="H621">
        <v>648</v>
      </c>
    </row>
    <row r="622" spans="7:8" hidden="1" x14ac:dyDescent="0.2">
      <c r="G622" t="s">
        <v>20</v>
      </c>
      <c r="H622">
        <v>128</v>
      </c>
    </row>
    <row r="623" spans="7:8" hidden="1" x14ac:dyDescent="0.2">
      <c r="G623" t="s">
        <v>20</v>
      </c>
      <c r="H623">
        <v>2144</v>
      </c>
    </row>
    <row r="624" spans="7:8" x14ac:dyDescent="0.2">
      <c r="G624" t="s">
        <v>14</v>
      </c>
      <c r="H624">
        <v>64</v>
      </c>
    </row>
    <row r="625" spans="7:8" hidden="1" x14ac:dyDescent="0.2">
      <c r="G625" t="s">
        <v>20</v>
      </c>
      <c r="H625">
        <v>2693</v>
      </c>
    </row>
    <row r="626" spans="7:8" hidden="1" x14ac:dyDescent="0.2">
      <c r="G626" t="s">
        <v>20</v>
      </c>
      <c r="H626">
        <v>432</v>
      </c>
    </row>
    <row r="627" spans="7:8" x14ac:dyDescent="0.2">
      <c r="G627" t="s">
        <v>14</v>
      </c>
      <c r="H627">
        <v>62</v>
      </c>
    </row>
    <row r="628" spans="7:8" hidden="1" x14ac:dyDescent="0.2">
      <c r="G628" t="s">
        <v>20</v>
      </c>
      <c r="H628">
        <v>189</v>
      </c>
    </row>
    <row r="629" spans="7:8" hidden="1" x14ac:dyDescent="0.2">
      <c r="G629" t="s">
        <v>20</v>
      </c>
      <c r="H629">
        <v>154</v>
      </c>
    </row>
    <row r="630" spans="7:8" hidden="1" x14ac:dyDescent="0.2">
      <c r="G630" t="s">
        <v>20</v>
      </c>
      <c r="H630">
        <v>96</v>
      </c>
    </row>
    <row r="631" spans="7:8" x14ac:dyDescent="0.2">
      <c r="G631" t="s">
        <v>14</v>
      </c>
      <c r="H631">
        <v>750</v>
      </c>
    </row>
    <row r="632" spans="7:8" hidden="1" x14ac:dyDescent="0.2">
      <c r="G632" t="s">
        <v>74</v>
      </c>
      <c r="H632">
        <v>87</v>
      </c>
    </row>
    <row r="633" spans="7:8" hidden="1" x14ac:dyDescent="0.2">
      <c r="G633" t="s">
        <v>20</v>
      </c>
      <c r="H633">
        <v>3063</v>
      </c>
    </row>
    <row r="634" spans="7:8" hidden="1" x14ac:dyDescent="0.2">
      <c r="G634" t="s">
        <v>47</v>
      </c>
      <c r="H634">
        <v>278</v>
      </c>
    </row>
    <row r="635" spans="7:8" x14ac:dyDescent="0.2">
      <c r="G635" t="s">
        <v>14</v>
      </c>
      <c r="H635">
        <v>105</v>
      </c>
    </row>
    <row r="636" spans="7:8" hidden="1" x14ac:dyDescent="0.2">
      <c r="G636" t="s">
        <v>74</v>
      </c>
      <c r="H636">
        <v>1658</v>
      </c>
    </row>
    <row r="637" spans="7:8" hidden="1" x14ac:dyDescent="0.2">
      <c r="G637" t="s">
        <v>20</v>
      </c>
      <c r="H637">
        <v>2266</v>
      </c>
    </row>
    <row r="638" spans="7:8" x14ac:dyDescent="0.2">
      <c r="G638" t="s">
        <v>14</v>
      </c>
      <c r="H638">
        <v>2604</v>
      </c>
    </row>
    <row r="639" spans="7:8" x14ac:dyDescent="0.2">
      <c r="G639" t="s">
        <v>14</v>
      </c>
      <c r="H639">
        <v>65</v>
      </c>
    </row>
    <row r="640" spans="7:8" x14ac:dyDescent="0.2">
      <c r="G640" t="s">
        <v>14</v>
      </c>
      <c r="H640">
        <v>94</v>
      </c>
    </row>
    <row r="641" spans="7:8" hidden="1" x14ac:dyDescent="0.2">
      <c r="G641" t="s">
        <v>47</v>
      </c>
      <c r="H641">
        <v>45</v>
      </c>
    </row>
    <row r="642" spans="7:8" x14ac:dyDescent="0.2">
      <c r="G642" t="s">
        <v>14</v>
      </c>
      <c r="H642">
        <v>257</v>
      </c>
    </row>
    <row r="643" spans="7:8" hidden="1" x14ac:dyDescent="0.2">
      <c r="G643" t="s">
        <v>20</v>
      </c>
      <c r="H643">
        <v>194</v>
      </c>
    </row>
    <row r="644" spans="7:8" hidden="1" x14ac:dyDescent="0.2">
      <c r="G644" t="s">
        <v>20</v>
      </c>
      <c r="H644">
        <v>129</v>
      </c>
    </row>
    <row r="645" spans="7:8" hidden="1" x14ac:dyDescent="0.2">
      <c r="G645" t="s">
        <v>20</v>
      </c>
      <c r="H645">
        <v>375</v>
      </c>
    </row>
    <row r="646" spans="7:8" x14ac:dyDescent="0.2">
      <c r="G646" t="s">
        <v>14</v>
      </c>
      <c r="H646">
        <v>2928</v>
      </c>
    </row>
    <row r="647" spans="7:8" x14ac:dyDescent="0.2">
      <c r="G647" t="s">
        <v>14</v>
      </c>
      <c r="H647">
        <v>4697</v>
      </c>
    </row>
    <row r="648" spans="7:8" x14ac:dyDescent="0.2">
      <c r="G648" t="s">
        <v>14</v>
      </c>
      <c r="H648">
        <v>2915</v>
      </c>
    </row>
    <row r="649" spans="7:8" x14ac:dyDescent="0.2">
      <c r="G649" t="s">
        <v>14</v>
      </c>
      <c r="H649">
        <v>18</v>
      </c>
    </row>
    <row r="650" spans="7:8" hidden="1" x14ac:dyDescent="0.2">
      <c r="G650" t="s">
        <v>74</v>
      </c>
      <c r="H650">
        <v>723</v>
      </c>
    </row>
    <row r="651" spans="7:8" x14ac:dyDescent="0.2">
      <c r="G651" t="s">
        <v>14</v>
      </c>
      <c r="H651">
        <v>602</v>
      </c>
    </row>
    <row r="652" spans="7:8" x14ac:dyDescent="0.2">
      <c r="G652" t="s">
        <v>14</v>
      </c>
      <c r="H652">
        <v>1</v>
      </c>
    </row>
    <row r="653" spans="7:8" x14ac:dyDescent="0.2">
      <c r="G653" t="s">
        <v>14</v>
      </c>
      <c r="H653">
        <v>3868</v>
      </c>
    </row>
    <row r="654" spans="7:8" hidden="1" x14ac:dyDescent="0.2">
      <c r="G654" t="s">
        <v>20</v>
      </c>
      <c r="H654">
        <v>409</v>
      </c>
    </row>
    <row r="655" spans="7:8" hidden="1" x14ac:dyDescent="0.2">
      <c r="G655" t="s">
        <v>20</v>
      </c>
      <c r="H655">
        <v>234</v>
      </c>
    </row>
    <row r="656" spans="7:8" hidden="1" x14ac:dyDescent="0.2">
      <c r="G656" t="s">
        <v>20</v>
      </c>
      <c r="H656">
        <v>3016</v>
      </c>
    </row>
    <row r="657" spans="7:8" hidden="1" x14ac:dyDescent="0.2">
      <c r="G657" t="s">
        <v>20</v>
      </c>
      <c r="H657">
        <v>264</v>
      </c>
    </row>
    <row r="658" spans="7:8" x14ac:dyDescent="0.2">
      <c r="G658" t="s">
        <v>14</v>
      </c>
      <c r="H658">
        <v>504</v>
      </c>
    </row>
    <row r="659" spans="7:8" x14ac:dyDescent="0.2">
      <c r="G659" t="s">
        <v>14</v>
      </c>
      <c r="H659">
        <v>14</v>
      </c>
    </row>
    <row r="660" spans="7:8" hidden="1" x14ac:dyDescent="0.2">
      <c r="G660" t="s">
        <v>74</v>
      </c>
      <c r="H660">
        <v>390</v>
      </c>
    </row>
    <row r="661" spans="7:8" x14ac:dyDescent="0.2">
      <c r="G661" t="s">
        <v>14</v>
      </c>
      <c r="H661">
        <v>750</v>
      </c>
    </row>
    <row r="662" spans="7:8" x14ac:dyDescent="0.2">
      <c r="G662" t="s">
        <v>14</v>
      </c>
      <c r="H662">
        <v>77</v>
      </c>
    </row>
    <row r="663" spans="7:8" x14ac:dyDescent="0.2">
      <c r="G663" t="s">
        <v>14</v>
      </c>
      <c r="H663">
        <v>752</v>
      </c>
    </row>
    <row r="664" spans="7:8" x14ac:dyDescent="0.2">
      <c r="G664" t="s">
        <v>14</v>
      </c>
      <c r="H664">
        <v>131</v>
      </c>
    </row>
    <row r="665" spans="7:8" x14ac:dyDescent="0.2">
      <c r="G665" t="s">
        <v>14</v>
      </c>
      <c r="H665">
        <v>87</v>
      </c>
    </row>
    <row r="666" spans="7:8" x14ac:dyDescent="0.2">
      <c r="G666" t="s">
        <v>14</v>
      </c>
      <c r="H666">
        <v>1063</v>
      </c>
    </row>
    <row r="667" spans="7:8" hidden="1" x14ac:dyDescent="0.2">
      <c r="G667" t="s">
        <v>20</v>
      </c>
      <c r="H667">
        <v>272</v>
      </c>
    </row>
    <row r="668" spans="7:8" hidden="1" x14ac:dyDescent="0.2">
      <c r="G668" t="s">
        <v>74</v>
      </c>
      <c r="H668">
        <v>25</v>
      </c>
    </row>
    <row r="669" spans="7:8" hidden="1" x14ac:dyDescent="0.2">
      <c r="G669" t="s">
        <v>20</v>
      </c>
      <c r="H669">
        <v>419</v>
      </c>
    </row>
    <row r="670" spans="7:8" x14ac:dyDescent="0.2">
      <c r="G670" t="s">
        <v>14</v>
      </c>
      <c r="H670">
        <v>76</v>
      </c>
    </row>
    <row r="671" spans="7:8" hidden="1" x14ac:dyDescent="0.2">
      <c r="G671" t="s">
        <v>20</v>
      </c>
      <c r="H671">
        <v>1621</v>
      </c>
    </row>
    <row r="672" spans="7:8" hidden="1" x14ac:dyDescent="0.2">
      <c r="G672" t="s">
        <v>20</v>
      </c>
      <c r="H672">
        <v>1101</v>
      </c>
    </row>
    <row r="673" spans="7:8" hidden="1" x14ac:dyDescent="0.2">
      <c r="G673" t="s">
        <v>20</v>
      </c>
      <c r="H673">
        <v>1073</v>
      </c>
    </row>
    <row r="674" spans="7:8" x14ac:dyDescent="0.2">
      <c r="G674" t="s">
        <v>14</v>
      </c>
      <c r="H674">
        <v>4428</v>
      </c>
    </row>
    <row r="675" spans="7:8" x14ac:dyDescent="0.2">
      <c r="G675" t="s">
        <v>14</v>
      </c>
      <c r="H675">
        <v>58</v>
      </c>
    </row>
    <row r="676" spans="7:8" hidden="1" x14ac:dyDescent="0.2">
      <c r="G676" t="s">
        <v>74</v>
      </c>
      <c r="H676">
        <v>1218</v>
      </c>
    </row>
    <row r="677" spans="7:8" hidden="1" x14ac:dyDescent="0.2">
      <c r="G677" t="s">
        <v>20</v>
      </c>
      <c r="H677">
        <v>331</v>
      </c>
    </row>
    <row r="678" spans="7:8" hidden="1" x14ac:dyDescent="0.2">
      <c r="G678" t="s">
        <v>20</v>
      </c>
      <c r="H678">
        <v>1170</v>
      </c>
    </row>
    <row r="679" spans="7:8" x14ac:dyDescent="0.2">
      <c r="G679" t="s">
        <v>14</v>
      </c>
      <c r="H679">
        <v>111</v>
      </c>
    </row>
    <row r="680" spans="7:8" hidden="1" x14ac:dyDescent="0.2">
      <c r="G680" t="s">
        <v>74</v>
      </c>
      <c r="H680">
        <v>215</v>
      </c>
    </row>
    <row r="681" spans="7:8" hidden="1" x14ac:dyDescent="0.2">
      <c r="G681" t="s">
        <v>20</v>
      </c>
      <c r="H681">
        <v>363</v>
      </c>
    </row>
    <row r="682" spans="7:8" x14ac:dyDescent="0.2">
      <c r="G682" t="s">
        <v>14</v>
      </c>
      <c r="H682">
        <v>2955</v>
      </c>
    </row>
    <row r="683" spans="7:8" x14ac:dyDescent="0.2">
      <c r="G683" t="s">
        <v>14</v>
      </c>
      <c r="H683">
        <v>1657</v>
      </c>
    </row>
    <row r="684" spans="7:8" hidden="1" x14ac:dyDescent="0.2">
      <c r="G684" t="s">
        <v>20</v>
      </c>
      <c r="H684">
        <v>103</v>
      </c>
    </row>
    <row r="685" spans="7:8" hidden="1" x14ac:dyDescent="0.2">
      <c r="G685" t="s">
        <v>20</v>
      </c>
      <c r="H685">
        <v>147</v>
      </c>
    </row>
    <row r="686" spans="7:8" hidden="1" x14ac:dyDescent="0.2">
      <c r="G686" t="s">
        <v>20</v>
      </c>
      <c r="H686">
        <v>110</v>
      </c>
    </row>
    <row r="687" spans="7:8" x14ac:dyDescent="0.2">
      <c r="G687" t="s">
        <v>14</v>
      </c>
      <c r="H687">
        <v>926</v>
      </c>
    </row>
    <row r="688" spans="7:8" hidden="1" x14ac:dyDescent="0.2">
      <c r="G688" t="s">
        <v>20</v>
      </c>
      <c r="H688">
        <v>134</v>
      </c>
    </row>
    <row r="689" spans="7:8" hidden="1" x14ac:dyDescent="0.2">
      <c r="G689" t="s">
        <v>20</v>
      </c>
      <c r="H689">
        <v>269</v>
      </c>
    </row>
    <row r="690" spans="7:8" hidden="1" x14ac:dyDescent="0.2">
      <c r="G690" t="s">
        <v>20</v>
      </c>
      <c r="H690">
        <v>175</v>
      </c>
    </row>
    <row r="691" spans="7:8" hidden="1" x14ac:dyDescent="0.2">
      <c r="G691" t="s">
        <v>20</v>
      </c>
      <c r="H691">
        <v>69</v>
      </c>
    </row>
    <row r="692" spans="7:8" hidden="1" x14ac:dyDescent="0.2">
      <c r="G692" t="s">
        <v>20</v>
      </c>
      <c r="H692">
        <v>190</v>
      </c>
    </row>
    <row r="693" spans="7:8" hidden="1" x14ac:dyDescent="0.2">
      <c r="G693" t="s">
        <v>20</v>
      </c>
      <c r="H693">
        <v>237</v>
      </c>
    </row>
    <row r="694" spans="7:8" x14ac:dyDescent="0.2">
      <c r="G694" t="s">
        <v>14</v>
      </c>
      <c r="H694">
        <v>77</v>
      </c>
    </row>
    <row r="695" spans="7:8" x14ac:dyDescent="0.2">
      <c r="G695" t="s">
        <v>14</v>
      </c>
      <c r="H695">
        <v>1748</v>
      </c>
    </row>
    <row r="696" spans="7:8" x14ac:dyDescent="0.2">
      <c r="G696" t="s">
        <v>14</v>
      </c>
      <c r="H696">
        <v>79</v>
      </c>
    </row>
    <row r="697" spans="7:8" hidden="1" x14ac:dyDescent="0.2">
      <c r="G697" t="s">
        <v>20</v>
      </c>
      <c r="H697">
        <v>196</v>
      </c>
    </row>
    <row r="698" spans="7:8" x14ac:dyDescent="0.2">
      <c r="G698" t="s">
        <v>14</v>
      </c>
      <c r="H698">
        <v>889</v>
      </c>
    </row>
    <row r="699" spans="7:8" hidden="1" x14ac:dyDescent="0.2">
      <c r="G699" t="s">
        <v>20</v>
      </c>
      <c r="H699">
        <v>7295</v>
      </c>
    </row>
    <row r="700" spans="7:8" hidden="1" x14ac:dyDescent="0.2">
      <c r="G700" t="s">
        <v>20</v>
      </c>
      <c r="H700">
        <v>2893</v>
      </c>
    </row>
    <row r="701" spans="7:8" x14ac:dyDescent="0.2">
      <c r="G701" t="s">
        <v>14</v>
      </c>
      <c r="H701">
        <v>56</v>
      </c>
    </row>
    <row r="702" spans="7:8" x14ac:dyDescent="0.2">
      <c r="G702" t="s">
        <v>14</v>
      </c>
      <c r="H702">
        <v>1</v>
      </c>
    </row>
    <row r="703" spans="7:8" hidden="1" x14ac:dyDescent="0.2">
      <c r="G703" t="s">
        <v>20</v>
      </c>
      <c r="H703">
        <v>820</v>
      </c>
    </row>
    <row r="704" spans="7:8" x14ac:dyDescent="0.2">
      <c r="G704" t="s">
        <v>14</v>
      </c>
      <c r="H704">
        <v>83</v>
      </c>
    </row>
    <row r="705" spans="7:8" hidden="1" x14ac:dyDescent="0.2">
      <c r="G705" t="s">
        <v>20</v>
      </c>
      <c r="H705">
        <v>2038</v>
      </c>
    </row>
    <row r="706" spans="7:8" hidden="1" x14ac:dyDescent="0.2">
      <c r="G706" t="s">
        <v>20</v>
      </c>
      <c r="H706">
        <v>116</v>
      </c>
    </row>
    <row r="707" spans="7:8" x14ac:dyDescent="0.2">
      <c r="G707" t="s">
        <v>14</v>
      </c>
      <c r="H707">
        <v>2025</v>
      </c>
    </row>
    <row r="708" spans="7:8" hidden="1" x14ac:dyDescent="0.2">
      <c r="G708" t="s">
        <v>20</v>
      </c>
      <c r="H708">
        <v>1345</v>
      </c>
    </row>
    <row r="709" spans="7:8" hidden="1" x14ac:dyDescent="0.2">
      <c r="G709" t="s">
        <v>20</v>
      </c>
      <c r="H709">
        <v>168</v>
      </c>
    </row>
    <row r="710" spans="7:8" hidden="1" x14ac:dyDescent="0.2">
      <c r="G710" t="s">
        <v>20</v>
      </c>
      <c r="H710">
        <v>137</v>
      </c>
    </row>
    <row r="711" spans="7:8" hidden="1" x14ac:dyDescent="0.2">
      <c r="G711" t="s">
        <v>20</v>
      </c>
      <c r="H711">
        <v>186</v>
      </c>
    </row>
    <row r="712" spans="7:8" hidden="1" x14ac:dyDescent="0.2">
      <c r="G712" t="s">
        <v>20</v>
      </c>
      <c r="H712">
        <v>125</v>
      </c>
    </row>
    <row r="713" spans="7:8" x14ac:dyDescent="0.2">
      <c r="G713" t="s">
        <v>14</v>
      </c>
      <c r="H713">
        <v>14</v>
      </c>
    </row>
    <row r="714" spans="7:8" hidden="1" x14ac:dyDescent="0.2">
      <c r="G714" t="s">
        <v>20</v>
      </c>
      <c r="H714">
        <v>202</v>
      </c>
    </row>
    <row r="715" spans="7:8" hidden="1" x14ac:dyDescent="0.2">
      <c r="G715" t="s">
        <v>20</v>
      </c>
      <c r="H715">
        <v>103</v>
      </c>
    </row>
    <row r="716" spans="7:8" hidden="1" x14ac:dyDescent="0.2">
      <c r="G716" t="s">
        <v>20</v>
      </c>
      <c r="H716">
        <v>1785</v>
      </c>
    </row>
    <row r="717" spans="7:8" x14ac:dyDescent="0.2">
      <c r="G717" t="s">
        <v>14</v>
      </c>
      <c r="H717">
        <v>656</v>
      </c>
    </row>
    <row r="718" spans="7:8" hidden="1" x14ac:dyDescent="0.2">
      <c r="G718" t="s">
        <v>20</v>
      </c>
      <c r="H718">
        <v>157</v>
      </c>
    </row>
    <row r="719" spans="7:8" hidden="1" x14ac:dyDescent="0.2">
      <c r="G719" t="s">
        <v>20</v>
      </c>
      <c r="H719">
        <v>555</v>
      </c>
    </row>
    <row r="720" spans="7:8" hidden="1" x14ac:dyDescent="0.2">
      <c r="G720" t="s">
        <v>20</v>
      </c>
      <c r="H720">
        <v>297</v>
      </c>
    </row>
    <row r="721" spans="7:8" hidden="1" x14ac:dyDescent="0.2">
      <c r="G721" t="s">
        <v>20</v>
      </c>
      <c r="H721">
        <v>123</v>
      </c>
    </row>
    <row r="722" spans="7:8" hidden="1" x14ac:dyDescent="0.2">
      <c r="G722" t="s">
        <v>74</v>
      </c>
      <c r="H722">
        <v>38</v>
      </c>
    </row>
    <row r="723" spans="7:8" hidden="1" x14ac:dyDescent="0.2">
      <c r="G723" t="s">
        <v>74</v>
      </c>
      <c r="H723">
        <v>60</v>
      </c>
    </row>
    <row r="724" spans="7:8" hidden="1" x14ac:dyDescent="0.2">
      <c r="G724" t="s">
        <v>20</v>
      </c>
      <c r="H724">
        <v>3036</v>
      </c>
    </row>
    <row r="725" spans="7:8" hidden="1" x14ac:dyDescent="0.2">
      <c r="G725" t="s">
        <v>20</v>
      </c>
      <c r="H725">
        <v>144</v>
      </c>
    </row>
    <row r="726" spans="7:8" hidden="1" x14ac:dyDescent="0.2">
      <c r="G726" t="s">
        <v>20</v>
      </c>
      <c r="H726">
        <v>121</v>
      </c>
    </row>
    <row r="727" spans="7:8" x14ac:dyDescent="0.2">
      <c r="G727" t="s">
        <v>14</v>
      </c>
      <c r="H727">
        <v>1596</v>
      </c>
    </row>
    <row r="728" spans="7:8" hidden="1" x14ac:dyDescent="0.2">
      <c r="G728" t="s">
        <v>74</v>
      </c>
      <c r="H728">
        <v>524</v>
      </c>
    </row>
    <row r="729" spans="7:8" hidden="1" x14ac:dyDescent="0.2">
      <c r="G729" t="s">
        <v>20</v>
      </c>
      <c r="H729">
        <v>181</v>
      </c>
    </row>
    <row r="730" spans="7:8" x14ac:dyDescent="0.2">
      <c r="G730" t="s">
        <v>14</v>
      </c>
      <c r="H730">
        <v>10</v>
      </c>
    </row>
    <row r="731" spans="7:8" hidden="1" x14ac:dyDescent="0.2">
      <c r="G731" t="s">
        <v>20</v>
      </c>
      <c r="H731">
        <v>122</v>
      </c>
    </row>
    <row r="732" spans="7:8" hidden="1" x14ac:dyDescent="0.2">
      <c r="G732" t="s">
        <v>20</v>
      </c>
      <c r="H732">
        <v>1071</v>
      </c>
    </row>
    <row r="733" spans="7:8" hidden="1" x14ac:dyDescent="0.2">
      <c r="G733" t="s">
        <v>74</v>
      </c>
      <c r="H733">
        <v>219</v>
      </c>
    </row>
    <row r="734" spans="7:8" x14ac:dyDescent="0.2">
      <c r="G734" t="s">
        <v>14</v>
      </c>
      <c r="H734">
        <v>1121</v>
      </c>
    </row>
    <row r="735" spans="7:8" hidden="1" x14ac:dyDescent="0.2">
      <c r="G735" t="s">
        <v>20</v>
      </c>
      <c r="H735">
        <v>980</v>
      </c>
    </row>
    <row r="736" spans="7:8" hidden="1" x14ac:dyDescent="0.2">
      <c r="G736" t="s">
        <v>20</v>
      </c>
      <c r="H736">
        <v>536</v>
      </c>
    </row>
    <row r="737" spans="7:8" hidden="1" x14ac:dyDescent="0.2">
      <c r="G737" t="s">
        <v>20</v>
      </c>
      <c r="H737">
        <v>1991</v>
      </c>
    </row>
    <row r="738" spans="7:8" hidden="1" x14ac:dyDescent="0.2">
      <c r="G738" t="s">
        <v>74</v>
      </c>
      <c r="H738">
        <v>29</v>
      </c>
    </row>
    <row r="739" spans="7:8" hidden="1" x14ac:dyDescent="0.2">
      <c r="G739" t="s">
        <v>20</v>
      </c>
      <c r="H739">
        <v>180</v>
      </c>
    </row>
    <row r="740" spans="7:8" x14ac:dyDescent="0.2">
      <c r="G740" t="s">
        <v>14</v>
      </c>
      <c r="H740">
        <v>15</v>
      </c>
    </row>
    <row r="741" spans="7:8" x14ac:dyDescent="0.2">
      <c r="G741" t="s">
        <v>14</v>
      </c>
      <c r="H741">
        <v>191</v>
      </c>
    </row>
    <row r="742" spans="7:8" x14ac:dyDescent="0.2">
      <c r="G742" t="s">
        <v>14</v>
      </c>
      <c r="H742">
        <v>16</v>
      </c>
    </row>
    <row r="743" spans="7:8" hidden="1" x14ac:dyDescent="0.2">
      <c r="G743" t="s">
        <v>20</v>
      </c>
      <c r="H743">
        <v>130</v>
      </c>
    </row>
    <row r="744" spans="7:8" hidden="1" x14ac:dyDescent="0.2">
      <c r="G744" t="s">
        <v>20</v>
      </c>
      <c r="H744">
        <v>122</v>
      </c>
    </row>
    <row r="745" spans="7:8" x14ac:dyDescent="0.2">
      <c r="G745" t="s">
        <v>14</v>
      </c>
      <c r="H745">
        <v>17</v>
      </c>
    </row>
    <row r="746" spans="7:8" hidden="1" x14ac:dyDescent="0.2">
      <c r="G746" t="s">
        <v>20</v>
      </c>
      <c r="H746">
        <v>140</v>
      </c>
    </row>
    <row r="747" spans="7:8" x14ac:dyDescent="0.2">
      <c r="G747" t="s">
        <v>14</v>
      </c>
      <c r="H747">
        <v>34</v>
      </c>
    </row>
    <row r="748" spans="7:8" hidden="1" x14ac:dyDescent="0.2">
      <c r="G748" t="s">
        <v>20</v>
      </c>
      <c r="H748">
        <v>3388</v>
      </c>
    </row>
    <row r="749" spans="7:8" hidden="1" x14ac:dyDescent="0.2">
      <c r="G749" t="s">
        <v>20</v>
      </c>
      <c r="H749">
        <v>280</v>
      </c>
    </row>
    <row r="750" spans="7:8" hidden="1" x14ac:dyDescent="0.2">
      <c r="G750" t="s">
        <v>74</v>
      </c>
      <c r="H750">
        <v>614</v>
      </c>
    </row>
    <row r="751" spans="7:8" hidden="1" x14ac:dyDescent="0.2">
      <c r="G751" t="s">
        <v>20</v>
      </c>
      <c r="H751">
        <v>366</v>
      </c>
    </row>
    <row r="752" spans="7:8" x14ac:dyDescent="0.2">
      <c r="G752" t="s">
        <v>14</v>
      </c>
      <c r="H752">
        <v>1</v>
      </c>
    </row>
    <row r="753" spans="7:8" hidden="1" x14ac:dyDescent="0.2">
      <c r="G753" t="s">
        <v>20</v>
      </c>
      <c r="H753">
        <v>270</v>
      </c>
    </row>
    <row r="754" spans="7:8" hidden="1" x14ac:dyDescent="0.2">
      <c r="G754" t="s">
        <v>74</v>
      </c>
      <c r="H754">
        <v>114</v>
      </c>
    </row>
    <row r="755" spans="7:8" hidden="1" x14ac:dyDescent="0.2">
      <c r="G755" t="s">
        <v>20</v>
      </c>
      <c r="H755">
        <v>137</v>
      </c>
    </row>
    <row r="756" spans="7:8" hidden="1" x14ac:dyDescent="0.2">
      <c r="G756" t="s">
        <v>20</v>
      </c>
      <c r="H756">
        <v>3205</v>
      </c>
    </row>
    <row r="757" spans="7:8" hidden="1" x14ac:dyDescent="0.2">
      <c r="G757" t="s">
        <v>20</v>
      </c>
      <c r="H757">
        <v>288</v>
      </c>
    </row>
    <row r="758" spans="7:8" hidden="1" x14ac:dyDescent="0.2">
      <c r="G758" t="s">
        <v>20</v>
      </c>
      <c r="H758">
        <v>148</v>
      </c>
    </row>
    <row r="759" spans="7:8" hidden="1" x14ac:dyDescent="0.2">
      <c r="G759" t="s">
        <v>20</v>
      </c>
      <c r="H759">
        <v>114</v>
      </c>
    </row>
    <row r="760" spans="7:8" hidden="1" x14ac:dyDescent="0.2">
      <c r="G760" t="s">
        <v>20</v>
      </c>
      <c r="H760">
        <v>1518</v>
      </c>
    </row>
    <row r="761" spans="7:8" x14ac:dyDescent="0.2">
      <c r="G761" t="s">
        <v>14</v>
      </c>
      <c r="H761">
        <v>1274</v>
      </c>
    </row>
    <row r="762" spans="7:8" x14ac:dyDescent="0.2">
      <c r="G762" t="s">
        <v>14</v>
      </c>
      <c r="H762">
        <v>210</v>
      </c>
    </row>
    <row r="763" spans="7:8" hidden="1" x14ac:dyDescent="0.2">
      <c r="G763" t="s">
        <v>20</v>
      </c>
      <c r="H763">
        <v>166</v>
      </c>
    </row>
    <row r="764" spans="7:8" hidden="1" x14ac:dyDescent="0.2">
      <c r="G764" t="s">
        <v>20</v>
      </c>
      <c r="H764">
        <v>100</v>
      </c>
    </row>
    <row r="765" spans="7:8" hidden="1" x14ac:dyDescent="0.2">
      <c r="G765" t="s">
        <v>20</v>
      </c>
      <c r="H765">
        <v>235</v>
      </c>
    </row>
    <row r="766" spans="7:8" hidden="1" x14ac:dyDescent="0.2">
      <c r="G766" t="s">
        <v>20</v>
      </c>
      <c r="H766">
        <v>148</v>
      </c>
    </row>
    <row r="767" spans="7:8" hidden="1" x14ac:dyDescent="0.2">
      <c r="G767" t="s">
        <v>20</v>
      </c>
      <c r="H767">
        <v>198</v>
      </c>
    </row>
    <row r="768" spans="7:8" x14ac:dyDescent="0.2">
      <c r="G768" t="s">
        <v>14</v>
      </c>
      <c r="H768">
        <v>248</v>
      </c>
    </row>
    <row r="769" spans="7:8" x14ac:dyDescent="0.2">
      <c r="G769" t="s">
        <v>14</v>
      </c>
      <c r="H769">
        <v>513</v>
      </c>
    </row>
    <row r="770" spans="7:8" hidden="1" x14ac:dyDescent="0.2">
      <c r="G770" t="s">
        <v>20</v>
      </c>
      <c r="H770">
        <v>150</v>
      </c>
    </row>
    <row r="771" spans="7:8" x14ac:dyDescent="0.2">
      <c r="G771" t="s">
        <v>14</v>
      </c>
      <c r="H771">
        <v>3410</v>
      </c>
    </row>
    <row r="772" spans="7:8" hidden="1" x14ac:dyDescent="0.2">
      <c r="G772" t="s">
        <v>20</v>
      </c>
      <c r="H772">
        <v>216</v>
      </c>
    </row>
    <row r="773" spans="7:8" hidden="1" x14ac:dyDescent="0.2">
      <c r="G773" t="s">
        <v>74</v>
      </c>
      <c r="H773">
        <v>26</v>
      </c>
    </row>
    <row r="774" spans="7:8" hidden="1" x14ac:dyDescent="0.2">
      <c r="G774" t="s">
        <v>20</v>
      </c>
      <c r="H774">
        <v>5139</v>
      </c>
    </row>
    <row r="775" spans="7:8" hidden="1" x14ac:dyDescent="0.2">
      <c r="G775" t="s">
        <v>20</v>
      </c>
      <c r="H775">
        <v>2353</v>
      </c>
    </row>
    <row r="776" spans="7:8" hidden="1" x14ac:dyDescent="0.2">
      <c r="G776" t="s">
        <v>20</v>
      </c>
      <c r="H776">
        <v>78</v>
      </c>
    </row>
    <row r="777" spans="7:8" x14ac:dyDescent="0.2">
      <c r="G777" t="s">
        <v>14</v>
      </c>
      <c r="H777">
        <v>10</v>
      </c>
    </row>
    <row r="778" spans="7:8" x14ac:dyDescent="0.2">
      <c r="G778" t="s">
        <v>14</v>
      </c>
      <c r="H778">
        <v>2201</v>
      </c>
    </row>
    <row r="779" spans="7:8" x14ac:dyDescent="0.2">
      <c r="G779" t="s">
        <v>14</v>
      </c>
      <c r="H779">
        <v>676</v>
      </c>
    </row>
    <row r="780" spans="7:8" hidden="1" x14ac:dyDescent="0.2">
      <c r="G780" t="s">
        <v>20</v>
      </c>
      <c r="H780">
        <v>174</v>
      </c>
    </row>
    <row r="781" spans="7:8" x14ac:dyDescent="0.2">
      <c r="G781" t="s">
        <v>14</v>
      </c>
      <c r="H781">
        <v>831</v>
      </c>
    </row>
    <row r="782" spans="7:8" hidden="1" x14ac:dyDescent="0.2">
      <c r="G782" t="s">
        <v>20</v>
      </c>
      <c r="H782">
        <v>164</v>
      </c>
    </row>
    <row r="783" spans="7:8" hidden="1" x14ac:dyDescent="0.2">
      <c r="G783" t="s">
        <v>74</v>
      </c>
      <c r="H783">
        <v>56</v>
      </c>
    </row>
    <row r="784" spans="7:8" hidden="1" x14ac:dyDescent="0.2">
      <c r="G784" t="s">
        <v>20</v>
      </c>
      <c r="H784">
        <v>161</v>
      </c>
    </row>
    <row r="785" spans="7:8" hidden="1" x14ac:dyDescent="0.2">
      <c r="G785" t="s">
        <v>20</v>
      </c>
      <c r="H785">
        <v>138</v>
      </c>
    </row>
    <row r="786" spans="7:8" hidden="1" x14ac:dyDescent="0.2">
      <c r="G786" t="s">
        <v>20</v>
      </c>
      <c r="H786">
        <v>3308</v>
      </c>
    </row>
    <row r="787" spans="7:8" hidden="1" x14ac:dyDescent="0.2">
      <c r="G787" t="s">
        <v>20</v>
      </c>
      <c r="H787">
        <v>127</v>
      </c>
    </row>
    <row r="788" spans="7:8" hidden="1" x14ac:dyDescent="0.2">
      <c r="G788" t="s">
        <v>20</v>
      </c>
      <c r="H788">
        <v>207</v>
      </c>
    </row>
    <row r="789" spans="7:8" x14ac:dyDescent="0.2">
      <c r="G789" t="s">
        <v>14</v>
      </c>
      <c r="H789">
        <v>859</v>
      </c>
    </row>
    <row r="790" spans="7:8" hidden="1" x14ac:dyDescent="0.2">
      <c r="G790" t="s">
        <v>47</v>
      </c>
      <c r="H790">
        <v>31</v>
      </c>
    </row>
    <row r="791" spans="7:8" x14ac:dyDescent="0.2">
      <c r="G791" t="s">
        <v>14</v>
      </c>
      <c r="H791">
        <v>45</v>
      </c>
    </row>
    <row r="792" spans="7:8" hidden="1" x14ac:dyDescent="0.2">
      <c r="G792" t="s">
        <v>74</v>
      </c>
      <c r="H792">
        <v>1113</v>
      </c>
    </row>
    <row r="793" spans="7:8" x14ac:dyDescent="0.2">
      <c r="G793" t="s">
        <v>14</v>
      </c>
      <c r="H793">
        <v>6</v>
      </c>
    </row>
    <row r="794" spans="7:8" x14ac:dyDescent="0.2">
      <c r="G794" t="s">
        <v>14</v>
      </c>
      <c r="H794">
        <v>7</v>
      </c>
    </row>
    <row r="795" spans="7:8" hidden="1" x14ac:dyDescent="0.2">
      <c r="G795" t="s">
        <v>20</v>
      </c>
      <c r="H795">
        <v>181</v>
      </c>
    </row>
    <row r="796" spans="7:8" hidden="1" x14ac:dyDescent="0.2">
      <c r="G796" t="s">
        <v>20</v>
      </c>
      <c r="H796">
        <v>110</v>
      </c>
    </row>
    <row r="797" spans="7:8" x14ac:dyDescent="0.2">
      <c r="G797" t="s">
        <v>14</v>
      </c>
      <c r="H797">
        <v>31</v>
      </c>
    </row>
    <row r="798" spans="7:8" x14ac:dyDescent="0.2">
      <c r="G798" t="s">
        <v>14</v>
      </c>
      <c r="H798">
        <v>78</v>
      </c>
    </row>
    <row r="799" spans="7:8" hidden="1" x14ac:dyDescent="0.2">
      <c r="G799" t="s">
        <v>20</v>
      </c>
      <c r="H799">
        <v>185</v>
      </c>
    </row>
    <row r="800" spans="7:8" hidden="1" x14ac:dyDescent="0.2">
      <c r="G800" t="s">
        <v>20</v>
      </c>
      <c r="H800">
        <v>121</v>
      </c>
    </row>
    <row r="801" spans="7:8" x14ac:dyDescent="0.2">
      <c r="G801" t="s">
        <v>14</v>
      </c>
      <c r="H801">
        <v>1225</v>
      </c>
    </row>
    <row r="802" spans="7:8" x14ac:dyDescent="0.2">
      <c r="G802" t="s">
        <v>14</v>
      </c>
      <c r="H802">
        <v>1</v>
      </c>
    </row>
    <row r="803" spans="7:8" hidden="1" x14ac:dyDescent="0.2">
      <c r="G803" t="s">
        <v>20</v>
      </c>
      <c r="H803">
        <v>106</v>
      </c>
    </row>
    <row r="804" spans="7:8" hidden="1" x14ac:dyDescent="0.2">
      <c r="G804" t="s">
        <v>20</v>
      </c>
      <c r="H804">
        <v>142</v>
      </c>
    </row>
    <row r="805" spans="7:8" hidden="1" x14ac:dyDescent="0.2">
      <c r="G805" t="s">
        <v>20</v>
      </c>
      <c r="H805">
        <v>233</v>
      </c>
    </row>
    <row r="806" spans="7:8" hidden="1" x14ac:dyDescent="0.2">
      <c r="G806" t="s">
        <v>20</v>
      </c>
      <c r="H806">
        <v>218</v>
      </c>
    </row>
    <row r="807" spans="7:8" x14ac:dyDescent="0.2">
      <c r="G807" t="s">
        <v>14</v>
      </c>
      <c r="H807">
        <v>67</v>
      </c>
    </row>
    <row r="808" spans="7:8" hidden="1" x14ac:dyDescent="0.2">
      <c r="G808" t="s">
        <v>20</v>
      </c>
      <c r="H808">
        <v>76</v>
      </c>
    </row>
    <row r="809" spans="7:8" hidden="1" x14ac:dyDescent="0.2">
      <c r="G809" t="s">
        <v>20</v>
      </c>
      <c r="H809">
        <v>43</v>
      </c>
    </row>
    <row r="810" spans="7:8" x14ac:dyDescent="0.2">
      <c r="G810" t="s">
        <v>14</v>
      </c>
      <c r="H810">
        <v>19</v>
      </c>
    </row>
    <row r="811" spans="7:8" x14ac:dyDescent="0.2">
      <c r="G811" t="s">
        <v>14</v>
      </c>
      <c r="H811">
        <v>2108</v>
      </c>
    </row>
    <row r="812" spans="7:8" hidden="1" x14ac:dyDescent="0.2">
      <c r="G812" t="s">
        <v>20</v>
      </c>
      <c r="H812">
        <v>221</v>
      </c>
    </row>
    <row r="813" spans="7:8" x14ac:dyDescent="0.2">
      <c r="G813" t="s">
        <v>14</v>
      </c>
      <c r="H813">
        <v>679</v>
      </c>
    </row>
    <row r="814" spans="7:8" hidden="1" x14ac:dyDescent="0.2">
      <c r="G814" t="s">
        <v>20</v>
      </c>
      <c r="H814">
        <v>2805</v>
      </c>
    </row>
    <row r="815" spans="7:8" hidden="1" x14ac:dyDescent="0.2">
      <c r="G815" t="s">
        <v>20</v>
      </c>
      <c r="H815">
        <v>68</v>
      </c>
    </row>
    <row r="816" spans="7:8" x14ac:dyDescent="0.2">
      <c r="G816" t="s">
        <v>14</v>
      </c>
      <c r="H816">
        <v>36</v>
      </c>
    </row>
    <row r="817" spans="7:8" hidden="1" x14ac:dyDescent="0.2">
      <c r="G817" t="s">
        <v>20</v>
      </c>
      <c r="H817">
        <v>183</v>
      </c>
    </row>
    <row r="818" spans="7:8" hidden="1" x14ac:dyDescent="0.2">
      <c r="G818" t="s">
        <v>20</v>
      </c>
      <c r="H818">
        <v>133</v>
      </c>
    </row>
    <row r="819" spans="7:8" hidden="1" x14ac:dyDescent="0.2">
      <c r="G819" t="s">
        <v>20</v>
      </c>
      <c r="H819">
        <v>2489</v>
      </c>
    </row>
    <row r="820" spans="7:8" hidden="1" x14ac:dyDescent="0.2">
      <c r="G820" t="s">
        <v>20</v>
      </c>
      <c r="H820">
        <v>69</v>
      </c>
    </row>
    <row r="821" spans="7:8" x14ac:dyDescent="0.2">
      <c r="G821" t="s">
        <v>14</v>
      </c>
      <c r="H821">
        <v>47</v>
      </c>
    </row>
    <row r="822" spans="7:8" hidden="1" x14ac:dyDescent="0.2">
      <c r="G822" t="s">
        <v>20</v>
      </c>
      <c r="H822">
        <v>279</v>
      </c>
    </row>
    <row r="823" spans="7:8" hidden="1" x14ac:dyDescent="0.2">
      <c r="G823" t="s">
        <v>20</v>
      </c>
      <c r="H823">
        <v>210</v>
      </c>
    </row>
    <row r="824" spans="7:8" hidden="1" x14ac:dyDescent="0.2">
      <c r="G824" t="s">
        <v>20</v>
      </c>
      <c r="H824">
        <v>2100</v>
      </c>
    </row>
    <row r="825" spans="7:8" hidden="1" x14ac:dyDescent="0.2">
      <c r="G825" t="s">
        <v>20</v>
      </c>
      <c r="H825">
        <v>252</v>
      </c>
    </row>
    <row r="826" spans="7:8" hidden="1" x14ac:dyDescent="0.2">
      <c r="G826" t="s">
        <v>20</v>
      </c>
      <c r="H826">
        <v>1280</v>
      </c>
    </row>
    <row r="827" spans="7:8" hidden="1" x14ac:dyDescent="0.2">
      <c r="G827" t="s">
        <v>20</v>
      </c>
      <c r="H827">
        <v>157</v>
      </c>
    </row>
    <row r="828" spans="7:8" hidden="1" x14ac:dyDescent="0.2">
      <c r="G828" t="s">
        <v>20</v>
      </c>
      <c r="H828">
        <v>194</v>
      </c>
    </row>
    <row r="829" spans="7:8" hidden="1" x14ac:dyDescent="0.2">
      <c r="G829" t="s">
        <v>20</v>
      </c>
      <c r="H829">
        <v>82</v>
      </c>
    </row>
    <row r="830" spans="7:8" x14ac:dyDescent="0.2">
      <c r="G830" t="s">
        <v>14</v>
      </c>
      <c r="H830">
        <v>70</v>
      </c>
    </row>
    <row r="831" spans="7:8" x14ac:dyDescent="0.2">
      <c r="G831" t="s">
        <v>14</v>
      </c>
      <c r="H831">
        <v>154</v>
      </c>
    </row>
    <row r="832" spans="7:8" x14ac:dyDescent="0.2">
      <c r="G832" t="s">
        <v>14</v>
      </c>
      <c r="H832">
        <v>22</v>
      </c>
    </row>
    <row r="833" spans="7:8" hidden="1" x14ac:dyDescent="0.2">
      <c r="G833" t="s">
        <v>20</v>
      </c>
      <c r="H833">
        <v>4233</v>
      </c>
    </row>
    <row r="834" spans="7:8" hidden="1" x14ac:dyDescent="0.2">
      <c r="G834" t="s">
        <v>20</v>
      </c>
      <c r="H834">
        <v>1297</v>
      </c>
    </row>
    <row r="835" spans="7:8" hidden="1" x14ac:dyDescent="0.2">
      <c r="G835" t="s">
        <v>20</v>
      </c>
      <c r="H835">
        <v>165</v>
      </c>
    </row>
    <row r="836" spans="7:8" hidden="1" x14ac:dyDescent="0.2">
      <c r="G836" t="s">
        <v>20</v>
      </c>
      <c r="H836">
        <v>119</v>
      </c>
    </row>
    <row r="837" spans="7:8" x14ac:dyDescent="0.2">
      <c r="G837" t="s">
        <v>14</v>
      </c>
      <c r="H837">
        <v>1758</v>
      </c>
    </row>
    <row r="838" spans="7:8" x14ac:dyDescent="0.2">
      <c r="G838" t="s">
        <v>14</v>
      </c>
      <c r="H838">
        <v>94</v>
      </c>
    </row>
    <row r="839" spans="7:8" hidden="1" x14ac:dyDescent="0.2">
      <c r="G839" t="s">
        <v>20</v>
      </c>
      <c r="H839">
        <v>1797</v>
      </c>
    </row>
    <row r="840" spans="7:8" hidden="1" x14ac:dyDescent="0.2">
      <c r="G840" t="s">
        <v>20</v>
      </c>
      <c r="H840">
        <v>261</v>
      </c>
    </row>
    <row r="841" spans="7:8" hidden="1" x14ac:dyDescent="0.2">
      <c r="G841" t="s">
        <v>20</v>
      </c>
      <c r="H841">
        <v>157</v>
      </c>
    </row>
    <row r="842" spans="7:8" hidden="1" x14ac:dyDescent="0.2">
      <c r="G842" t="s">
        <v>20</v>
      </c>
      <c r="H842">
        <v>3533</v>
      </c>
    </row>
    <row r="843" spans="7:8" hidden="1" x14ac:dyDescent="0.2">
      <c r="G843" t="s">
        <v>20</v>
      </c>
      <c r="H843">
        <v>155</v>
      </c>
    </row>
    <row r="844" spans="7:8" hidden="1" x14ac:dyDescent="0.2">
      <c r="G844" t="s">
        <v>20</v>
      </c>
      <c r="H844">
        <v>132</v>
      </c>
    </row>
    <row r="845" spans="7:8" x14ac:dyDescent="0.2">
      <c r="G845" t="s">
        <v>14</v>
      </c>
      <c r="H845">
        <v>33</v>
      </c>
    </row>
    <row r="846" spans="7:8" hidden="1" x14ac:dyDescent="0.2">
      <c r="G846" t="s">
        <v>74</v>
      </c>
      <c r="H846">
        <v>94</v>
      </c>
    </row>
    <row r="847" spans="7:8" hidden="1" x14ac:dyDescent="0.2">
      <c r="G847" t="s">
        <v>20</v>
      </c>
      <c r="H847">
        <v>1354</v>
      </c>
    </row>
    <row r="848" spans="7:8" hidden="1" x14ac:dyDescent="0.2">
      <c r="G848" t="s">
        <v>20</v>
      </c>
      <c r="H848">
        <v>48</v>
      </c>
    </row>
    <row r="849" spans="7:8" hidden="1" x14ac:dyDescent="0.2">
      <c r="G849" t="s">
        <v>20</v>
      </c>
      <c r="H849">
        <v>110</v>
      </c>
    </row>
    <row r="850" spans="7:8" hidden="1" x14ac:dyDescent="0.2">
      <c r="G850" t="s">
        <v>20</v>
      </c>
      <c r="H850">
        <v>172</v>
      </c>
    </row>
    <row r="851" spans="7:8" hidden="1" x14ac:dyDescent="0.2">
      <c r="G851" t="s">
        <v>20</v>
      </c>
      <c r="H851">
        <v>307</v>
      </c>
    </row>
    <row r="852" spans="7:8" x14ac:dyDescent="0.2">
      <c r="G852" t="s">
        <v>14</v>
      </c>
      <c r="H852">
        <v>1</v>
      </c>
    </row>
    <row r="853" spans="7:8" hidden="1" x14ac:dyDescent="0.2">
      <c r="G853" t="s">
        <v>20</v>
      </c>
      <c r="H853">
        <v>160</v>
      </c>
    </row>
    <row r="854" spans="7:8" x14ac:dyDescent="0.2">
      <c r="G854" t="s">
        <v>14</v>
      </c>
      <c r="H854">
        <v>31</v>
      </c>
    </row>
    <row r="855" spans="7:8" hidden="1" x14ac:dyDescent="0.2">
      <c r="G855" t="s">
        <v>20</v>
      </c>
      <c r="H855">
        <v>1467</v>
      </c>
    </row>
    <row r="856" spans="7:8" hidden="1" x14ac:dyDescent="0.2">
      <c r="G856" t="s">
        <v>20</v>
      </c>
      <c r="H856">
        <v>2662</v>
      </c>
    </row>
    <row r="857" spans="7:8" hidden="1" x14ac:dyDescent="0.2">
      <c r="G857" t="s">
        <v>20</v>
      </c>
      <c r="H857">
        <v>452</v>
      </c>
    </row>
    <row r="858" spans="7:8" hidden="1" x14ac:dyDescent="0.2">
      <c r="G858" t="s">
        <v>20</v>
      </c>
      <c r="H858">
        <v>158</v>
      </c>
    </row>
    <row r="859" spans="7:8" hidden="1" x14ac:dyDescent="0.2">
      <c r="G859" t="s">
        <v>20</v>
      </c>
      <c r="H859">
        <v>225</v>
      </c>
    </row>
    <row r="860" spans="7:8" x14ac:dyDescent="0.2">
      <c r="G860" t="s">
        <v>14</v>
      </c>
      <c r="H860">
        <v>35</v>
      </c>
    </row>
    <row r="861" spans="7:8" x14ac:dyDescent="0.2">
      <c r="G861" t="s">
        <v>14</v>
      </c>
      <c r="H861">
        <v>63</v>
      </c>
    </row>
    <row r="862" spans="7:8" hidden="1" x14ac:dyDescent="0.2">
      <c r="G862" t="s">
        <v>20</v>
      </c>
      <c r="H862">
        <v>65</v>
      </c>
    </row>
    <row r="863" spans="7:8" hidden="1" x14ac:dyDescent="0.2">
      <c r="G863" t="s">
        <v>20</v>
      </c>
      <c r="H863">
        <v>163</v>
      </c>
    </row>
    <row r="864" spans="7:8" hidden="1" x14ac:dyDescent="0.2">
      <c r="G864" t="s">
        <v>20</v>
      </c>
      <c r="H864">
        <v>85</v>
      </c>
    </row>
    <row r="865" spans="7:8" hidden="1" x14ac:dyDescent="0.2">
      <c r="G865" t="s">
        <v>20</v>
      </c>
      <c r="H865">
        <v>217</v>
      </c>
    </row>
    <row r="866" spans="7:8" hidden="1" x14ac:dyDescent="0.2">
      <c r="G866" t="s">
        <v>20</v>
      </c>
      <c r="H866">
        <v>150</v>
      </c>
    </row>
    <row r="867" spans="7:8" hidden="1" x14ac:dyDescent="0.2">
      <c r="G867" t="s">
        <v>20</v>
      </c>
      <c r="H867">
        <v>3272</v>
      </c>
    </row>
    <row r="868" spans="7:8" hidden="1" x14ac:dyDescent="0.2">
      <c r="G868" t="s">
        <v>74</v>
      </c>
      <c r="H868">
        <v>898</v>
      </c>
    </row>
    <row r="869" spans="7:8" hidden="1" x14ac:dyDescent="0.2">
      <c r="G869" t="s">
        <v>20</v>
      </c>
      <c r="H869">
        <v>300</v>
      </c>
    </row>
    <row r="870" spans="7:8" hidden="1" x14ac:dyDescent="0.2">
      <c r="G870" t="s">
        <v>20</v>
      </c>
      <c r="H870">
        <v>126</v>
      </c>
    </row>
    <row r="871" spans="7:8" x14ac:dyDescent="0.2">
      <c r="G871" t="s">
        <v>14</v>
      </c>
      <c r="H871">
        <v>526</v>
      </c>
    </row>
    <row r="872" spans="7:8" x14ac:dyDescent="0.2">
      <c r="G872" t="s">
        <v>14</v>
      </c>
      <c r="H872">
        <v>121</v>
      </c>
    </row>
    <row r="873" spans="7:8" hidden="1" x14ac:dyDescent="0.2">
      <c r="G873" t="s">
        <v>20</v>
      </c>
      <c r="H873">
        <v>2320</v>
      </c>
    </row>
    <row r="874" spans="7:8" hidden="1" x14ac:dyDescent="0.2">
      <c r="G874" t="s">
        <v>20</v>
      </c>
      <c r="H874">
        <v>81</v>
      </c>
    </row>
    <row r="875" spans="7:8" hidden="1" x14ac:dyDescent="0.2">
      <c r="G875" t="s">
        <v>20</v>
      </c>
      <c r="H875">
        <v>1887</v>
      </c>
    </row>
    <row r="876" spans="7:8" hidden="1" x14ac:dyDescent="0.2">
      <c r="G876" t="s">
        <v>20</v>
      </c>
      <c r="H876">
        <v>4358</v>
      </c>
    </row>
    <row r="877" spans="7:8" x14ac:dyDescent="0.2">
      <c r="G877" t="s">
        <v>14</v>
      </c>
      <c r="H877">
        <v>67</v>
      </c>
    </row>
    <row r="878" spans="7:8" x14ac:dyDescent="0.2">
      <c r="G878" t="s">
        <v>14</v>
      </c>
      <c r="H878">
        <v>57</v>
      </c>
    </row>
    <row r="879" spans="7:8" x14ac:dyDescent="0.2">
      <c r="G879" t="s">
        <v>14</v>
      </c>
      <c r="H879">
        <v>1229</v>
      </c>
    </row>
    <row r="880" spans="7:8" x14ac:dyDescent="0.2">
      <c r="G880" t="s">
        <v>14</v>
      </c>
      <c r="H880">
        <v>12</v>
      </c>
    </row>
    <row r="881" spans="7:8" hidden="1" x14ac:dyDescent="0.2">
      <c r="G881" t="s">
        <v>20</v>
      </c>
      <c r="H881">
        <v>53</v>
      </c>
    </row>
    <row r="882" spans="7:8" hidden="1" x14ac:dyDescent="0.2">
      <c r="G882" t="s">
        <v>20</v>
      </c>
      <c r="H882">
        <v>2414</v>
      </c>
    </row>
    <row r="883" spans="7:8" x14ac:dyDescent="0.2">
      <c r="G883" t="s">
        <v>14</v>
      </c>
      <c r="H883">
        <v>452</v>
      </c>
    </row>
    <row r="884" spans="7:8" hidden="1" x14ac:dyDescent="0.2">
      <c r="G884" t="s">
        <v>20</v>
      </c>
      <c r="H884">
        <v>80</v>
      </c>
    </row>
    <row r="885" spans="7:8" hidden="1" x14ac:dyDescent="0.2">
      <c r="G885" t="s">
        <v>20</v>
      </c>
      <c r="H885">
        <v>193</v>
      </c>
    </row>
    <row r="886" spans="7:8" x14ac:dyDescent="0.2">
      <c r="G886" t="s">
        <v>14</v>
      </c>
      <c r="H886">
        <v>1886</v>
      </c>
    </row>
    <row r="887" spans="7:8" hidden="1" x14ac:dyDescent="0.2">
      <c r="G887" t="s">
        <v>20</v>
      </c>
      <c r="H887">
        <v>52</v>
      </c>
    </row>
    <row r="888" spans="7:8" x14ac:dyDescent="0.2">
      <c r="G888" t="s">
        <v>14</v>
      </c>
      <c r="H888">
        <v>1825</v>
      </c>
    </row>
    <row r="889" spans="7:8" x14ac:dyDescent="0.2">
      <c r="G889" t="s">
        <v>14</v>
      </c>
      <c r="H889">
        <v>31</v>
      </c>
    </row>
    <row r="890" spans="7:8" hidden="1" x14ac:dyDescent="0.2">
      <c r="G890" t="s">
        <v>20</v>
      </c>
      <c r="H890">
        <v>290</v>
      </c>
    </row>
    <row r="891" spans="7:8" hidden="1" x14ac:dyDescent="0.2">
      <c r="G891" t="s">
        <v>20</v>
      </c>
      <c r="H891">
        <v>122</v>
      </c>
    </row>
    <row r="892" spans="7:8" hidden="1" x14ac:dyDescent="0.2">
      <c r="G892" t="s">
        <v>20</v>
      </c>
      <c r="H892">
        <v>1470</v>
      </c>
    </row>
    <row r="893" spans="7:8" hidden="1" x14ac:dyDescent="0.2">
      <c r="G893" t="s">
        <v>20</v>
      </c>
      <c r="H893">
        <v>165</v>
      </c>
    </row>
    <row r="894" spans="7:8" hidden="1" x14ac:dyDescent="0.2">
      <c r="G894" t="s">
        <v>20</v>
      </c>
      <c r="H894">
        <v>182</v>
      </c>
    </row>
    <row r="895" spans="7:8" hidden="1" x14ac:dyDescent="0.2">
      <c r="G895" t="s">
        <v>20</v>
      </c>
      <c r="H895">
        <v>199</v>
      </c>
    </row>
    <row r="896" spans="7:8" hidden="1" x14ac:dyDescent="0.2">
      <c r="G896" t="s">
        <v>20</v>
      </c>
      <c r="H896">
        <v>56</v>
      </c>
    </row>
    <row r="897" spans="7:8" x14ac:dyDescent="0.2">
      <c r="G897" t="s">
        <v>14</v>
      </c>
      <c r="H897">
        <v>107</v>
      </c>
    </row>
    <row r="898" spans="7:8" hidden="1" x14ac:dyDescent="0.2">
      <c r="G898" t="s">
        <v>20</v>
      </c>
      <c r="H898">
        <v>1460</v>
      </c>
    </row>
    <row r="899" spans="7:8" x14ac:dyDescent="0.2">
      <c r="G899" t="s">
        <v>14</v>
      </c>
      <c r="H899">
        <v>27</v>
      </c>
    </row>
    <row r="900" spans="7:8" x14ac:dyDescent="0.2">
      <c r="G900" t="s">
        <v>14</v>
      </c>
      <c r="H900">
        <v>1221</v>
      </c>
    </row>
    <row r="901" spans="7:8" hidden="1" x14ac:dyDescent="0.2">
      <c r="G901" t="s">
        <v>20</v>
      </c>
      <c r="H901">
        <v>123</v>
      </c>
    </row>
    <row r="902" spans="7:8" x14ac:dyDescent="0.2">
      <c r="G902" t="s">
        <v>14</v>
      </c>
      <c r="H902">
        <v>1</v>
      </c>
    </row>
    <row r="903" spans="7:8" hidden="1" x14ac:dyDescent="0.2">
      <c r="G903" t="s">
        <v>20</v>
      </c>
      <c r="H903">
        <v>159</v>
      </c>
    </row>
    <row r="904" spans="7:8" hidden="1" x14ac:dyDescent="0.2">
      <c r="G904" t="s">
        <v>20</v>
      </c>
      <c r="H904">
        <v>110</v>
      </c>
    </row>
    <row r="905" spans="7:8" hidden="1" x14ac:dyDescent="0.2">
      <c r="G905" t="s">
        <v>47</v>
      </c>
      <c r="H905">
        <v>14</v>
      </c>
    </row>
    <row r="906" spans="7:8" x14ac:dyDescent="0.2">
      <c r="G906" t="s">
        <v>14</v>
      </c>
      <c r="H906">
        <v>16</v>
      </c>
    </row>
    <row r="907" spans="7:8" hidden="1" x14ac:dyDescent="0.2">
      <c r="G907" t="s">
        <v>20</v>
      </c>
      <c r="H907">
        <v>236</v>
      </c>
    </row>
    <row r="908" spans="7:8" hidden="1" x14ac:dyDescent="0.2">
      <c r="G908" t="s">
        <v>20</v>
      </c>
      <c r="H908">
        <v>191</v>
      </c>
    </row>
    <row r="909" spans="7:8" x14ac:dyDescent="0.2">
      <c r="G909" t="s">
        <v>14</v>
      </c>
      <c r="H909">
        <v>41</v>
      </c>
    </row>
    <row r="910" spans="7:8" hidden="1" x14ac:dyDescent="0.2">
      <c r="G910" t="s">
        <v>20</v>
      </c>
      <c r="H910">
        <v>3934</v>
      </c>
    </row>
    <row r="911" spans="7:8" hidden="1" x14ac:dyDescent="0.2">
      <c r="G911" t="s">
        <v>20</v>
      </c>
      <c r="H911">
        <v>80</v>
      </c>
    </row>
    <row r="912" spans="7:8" hidden="1" x14ac:dyDescent="0.2">
      <c r="G912" t="s">
        <v>74</v>
      </c>
      <c r="H912">
        <v>296</v>
      </c>
    </row>
    <row r="913" spans="7:8" hidden="1" x14ac:dyDescent="0.2">
      <c r="G913" t="s">
        <v>20</v>
      </c>
      <c r="H913">
        <v>462</v>
      </c>
    </row>
    <row r="914" spans="7:8" hidden="1" x14ac:dyDescent="0.2">
      <c r="G914" t="s">
        <v>20</v>
      </c>
      <c r="H914">
        <v>179</v>
      </c>
    </row>
    <row r="915" spans="7:8" x14ac:dyDescent="0.2">
      <c r="G915" t="s">
        <v>14</v>
      </c>
      <c r="H915">
        <v>523</v>
      </c>
    </row>
    <row r="916" spans="7:8" x14ac:dyDescent="0.2">
      <c r="G916" t="s">
        <v>14</v>
      </c>
      <c r="H916">
        <v>141</v>
      </c>
    </row>
    <row r="917" spans="7:8" hidden="1" x14ac:dyDescent="0.2">
      <c r="G917" t="s">
        <v>20</v>
      </c>
      <c r="H917">
        <v>1866</v>
      </c>
    </row>
    <row r="918" spans="7:8" x14ac:dyDescent="0.2">
      <c r="G918" t="s">
        <v>14</v>
      </c>
      <c r="H918">
        <v>52</v>
      </c>
    </row>
    <row r="919" spans="7:8" hidden="1" x14ac:dyDescent="0.2">
      <c r="G919" t="s">
        <v>47</v>
      </c>
      <c r="H919">
        <v>27</v>
      </c>
    </row>
    <row r="920" spans="7:8" hidden="1" x14ac:dyDescent="0.2">
      <c r="G920" t="s">
        <v>20</v>
      </c>
      <c r="H920">
        <v>156</v>
      </c>
    </row>
    <row r="921" spans="7:8" x14ac:dyDescent="0.2">
      <c r="G921" t="s">
        <v>14</v>
      </c>
      <c r="H921">
        <v>225</v>
      </c>
    </row>
    <row r="922" spans="7:8" hidden="1" x14ac:dyDescent="0.2">
      <c r="G922" t="s">
        <v>20</v>
      </c>
      <c r="H922">
        <v>255</v>
      </c>
    </row>
    <row r="923" spans="7:8" x14ac:dyDescent="0.2">
      <c r="G923" t="s">
        <v>14</v>
      </c>
      <c r="H923">
        <v>38</v>
      </c>
    </row>
    <row r="924" spans="7:8" hidden="1" x14ac:dyDescent="0.2">
      <c r="G924" t="s">
        <v>20</v>
      </c>
      <c r="H924">
        <v>2261</v>
      </c>
    </row>
    <row r="925" spans="7:8" hidden="1" x14ac:dyDescent="0.2">
      <c r="G925" t="s">
        <v>20</v>
      </c>
      <c r="H925">
        <v>40</v>
      </c>
    </row>
    <row r="926" spans="7:8" hidden="1" x14ac:dyDescent="0.2">
      <c r="G926" t="s">
        <v>20</v>
      </c>
      <c r="H926">
        <v>2289</v>
      </c>
    </row>
    <row r="927" spans="7:8" hidden="1" x14ac:dyDescent="0.2">
      <c r="G927" t="s">
        <v>20</v>
      </c>
      <c r="H927">
        <v>65</v>
      </c>
    </row>
    <row r="928" spans="7:8" x14ac:dyDescent="0.2">
      <c r="G928" t="s">
        <v>14</v>
      </c>
      <c r="H928">
        <v>15</v>
      </c>
    </row>
    <row r="929" spans="7:8" x14ac:dyDescent="0.2">
      <c r="G929" t="s">
        <v>14</v>
      </c>
      <c r="H929">
        <v>37</v>
      </c>
    </row>
    <row r="930" spans="7:8" hidden="1" x14ac:dyDescent="0.2">
      <c r="G930" t="s">
        <v>20</v>
      </c>
      <c r="H930">
        <v>3777</v>
      </c>
    </row>
    <row r="931" spans="7:8" hidden="1" x14ac:dyDescent="0.2">
      <c r="G931" t="s">
        <v>20</v>
      </c>
      <c r="H931">
        <v>184</v>
      </c>
    </row>
    <row r="932" spans="7:8" hidden="1" x14ac:dyDescent="0.2">
      <c r="G932" t="s">
        <v>20</v>
      </c>
      <c r="H932">
        <v>85</v>
      </c>
    </row>
    <row r="933" spans="7:8" x14ac:dyDescent="0.2">
      <c r="G933" t="s">
        <v>14</v>
      </c>
      <c r="H933">
        <v>112</v>
      </c>
    </row>
    <row r="934" spans="7:8" hidden="1" x14ac:dyDescent="0.2">
      <c r="G934" t="s">
        <v>20</v>
      </c>
      <c r="H934">
        <v>144</v>
      </c>
    </row>
    <row r="935" spans="7:8" hidden="1" x14ac:dyDescent="0.2">
      <c r="G935" t="s">
        <v>20</v>
      </c>
      <c r="H935">
        <v>1902</v>
      </c>
    </row>
    <row r="936" spans="7:8" hidden="1" x14ac:dyDescent="0.2">
      <c r="G936" t="s">
        <v>20</v>
      </c>
      <c r="H936">
        <v>105</v>
      </c>
    </row>
    <row r="937" spans="7:8" hidden="1" x14ac:dyDescent="0.2">
      <c r="G937" t="s">
        <v>20</v>
      </c>
      <c r="H937">
        <v>132</v>
      </c>
    </row>
    <row r="938" spans="7:8" x14ac:dyDescent="0.2">
      <c r="G938" t="s">
        <v>14</v>
      </c>
      <c r="H938">
        <v>21</v>
      </c>
    </row>
    <row r="939" spans="7:8" hidden="1" x14ac:dyDescent="0.2">
      <c r="G939" t="s">
        <v>74</v>
      </c>
      <c r="H939">
        <v>976</v>
      </c>
    </row>
    <row r="940" spans="7:8" hidden="1" x14ac:dyDescent="0.2">
      <c r="G940" t="s">
        <v>20</v>
      </c>
      <c r="H940">
        <v>96</v>
      </c>
    </row>
    <row r="941" spans="7:8" x14ac:dyDescent="0.2">
      <c r="G941" t="s">
        <v>14</v>
      </c>
      <c r="H941">
        <v>67</v>
      </c>
    </row>
    <row r="942" spans="7:8" hidden="1" x14ac:dyDescent="0.2">
      <c r="G942" t="s">
        <v>47</v>
      </c>
      <c r="H942">
        <v>66</v>
      </c>
    </row>
    <row r="943" spans="7:8" x14ac:dyDescent="0.2">
      <c r="G943" t="s">
        <v>14</v>
      </c>
      <c r="H943">
        <v>78</v>
      </c>
    </row>
    <row r="944" spans="7:8" x14ac:dyDescent="0.2">
      <c r="G944" t="s">
        <v>14</v>
      </c>
      <c r="H944">
        <v>67</v>
      </c>
    </row>
    <row r="945" spans="7:8" hidden="1" x14ac:dyDescent="0.2">
      <c r="G945" t="s">
        <v>20</v>
      </c>
      <c r="H945">
        <v>114</v>
      </c>
    </row>
    <row r="946" spans="7:8" x14ac:dyDescent="0.2">
      <c r="G946" t="s">
        <v>14</v>
      </c>
      <c r="H946">
        <v>263</v>
      </c>
    </row>
    <row r="947" spans="7:8" x14ac:dyDescent="0.2">
      <c r="G947" t="s">
        <v>14</v>
      </c>
      <c r="H947">
        <v>1691</v>
      </c>
    </row>
    <row r="948" spans="7:8" x14ac:dyDescent="0.2">
      <c r="G948" t="s">
        <v>14</v>
      </c>
      <c r="H948">
        <v>181</v>
      </c>
    </row>
    <row r="949" spans="7:8" x14ac:dyDescent="0.2">
      <c r="G949" t="s">
        <v>14</v>
      </c>
      <c r="H949">
        <v>13</v>
      </c>
    </row>
    <row r="950" spans="7:8" hidden="1" x14ac:dyDescent="0.2">
      <c r="G950" t="s">
        <v>74</v>
      </c>
      <c r="H950">
        <v>160</v>
      </c>
    </row>
    <row r="951" spans="7:8" hidden="1" x14ac:dyDescent="0.2">
      <c r="G951" t="s">
        <v>20</v>
      </c>
      <c r="H951">
        <v>203</v>
      </c>
    </row>
    <row r="952" spans="7:8" x14ac:dyDescent="0.2">
      <c r="G952" t="s">
        <v>14</v>
      </c>
      <c r="H952">
        <v>1</v>
      </c>
    </row>
    <row r="953" spans="7:8" hidden="1" x14ac:dyDescent="0.2">
      <c r="G953" t="s">
        <v>20</v>
      </c>
      <c r="H953">
        <v>1559</v>
      </c>
    </row>
    <row r="954" spans="7:8" hidden="1" x14ac:dyDescent="0.2">
      <c r="G954" t="s">
        <v>74</v>
      </c>
      <c r="H954">
        <v>2266</v>
      </c>
    </row>
    <row r="955" spans="7:8" x14ac:dyDescent="0.2">
      <c r="G955" t="s">
        <v>14</v>
      </c>
      <c r="H955">
        <v>21</v>
      </c>
    </row>
    <row r="956" spans="7:8" hidden="1" x14ac:dyDescent="0.2">
      <c r="G956" t="s">
        <v>20</v>
      </c>
      <c r="H956">
        <v>1548</v>
      </c>
    </row>
    <row r="957" spans="7:8" hidden="1" x14ac:dyDescent="0.2">
      <c r="G957" t="s">
        <v>20</v>
      </c>
      <c r="H957">
        <v>80</v>
      </c>
    </row>
    <row r="958" spans="7:8" x14ac:dyDescent="0.2">
      <c r="G958" t="s">
        <v>14</v>
      </c>
      <c r="H958">
        <v>830</v>
      </c>
    </row>
    <row r="959" spans="7:8" hidden="1" x14ac:dyDescent="0.2">
      <c r="G959" t="s">
        <v>20</v>
      </c>
      <c r="H959">
        <v>131</v>
      </c>
    </row>
    <row r="960" spans="7:8" hidden="1" x14ac:dyDescent="0.2">
      <c r="G960" t="s">
        <v>20</v>
      </c>
      <c r="H960">
        <v>112</v>
      </c>
    </row>
    <row r="961" spans="7:8" x14ac:dyDescent="0.2">
      <c r="G961" t="s">
        <v>14</v>
      </c>
      <c r="H961">
        <v>130</v>
      </c>
    </row>
    <row r="962" spans="7:8" x14ac:dyDescent="0.2">
      <c r="G962" t="s">
        <v>14</v>
      </c>
      <c r="H962">
        <v>55</v>
      </c>
    </row>
    <row r="963" spans="7:8" hidden="1" x14ac:dyDescent="0.2">
      <c r="G963" t="s">
        <v>20</v>
      </c>
      <c r="H963">
        <v>155</v>
      </c>
    </row>
    <row r="964" spans="7:8" hidden="1" x14ac:dyDescent="0.2">
      <c r="G964" t="s">
        <v>20</v>
      </c>
      <c r="H964">
        <v>266</v>
      </c>
    </row>
    <row r="965" spans="7:8" x14ac:dyDescent="0.2">
      <c r="G965" t="s">
        <v>14</v>
      </c>
      <c r="H965">
        <v>114</v>
      </c>
    </row>
    <row r="966" spans="7:8" hidden="1" x14ac:dyDescent="0.2">
      <c r="G966" t="s">
        <v>20</v>
      </c>
      <c r="H966">
        <v>155</v>
      </c>
    </row>
    <row r="967" spans="7:8" hidden="1" x14ac:dyDescent="0.2">
      <c r="G967" t="s">
        <v>20</v>
      </c>
      <c r="H967">
        <v>207</v>
      </c>
    </row>
    <row r="968" spans="7:8" hidden="1" x14ac:dyDescent="0.2">
      <c r="G968" t="s">
        <v>20</v>
      </c>
      <c r="H968">
        <v>245</v>
      </c>
    </row>
    <row r="969" spans="7:8" hidden="1" x14ac:dyDescent="0.2">
      <c r="G969" t="s">
        <v>20</v>
      </c>
      <c r="H969">
        <v>1573</v>
      </c>
    </row>
    <row r="970" spans="7:8" hidden="1" x14ac:dyDescent="0.2">
      <c r="G970" t="s">
        <v>20</v>
      </c>
      <c r="H970">
        <v>114</v>
      </c>
    </row>
    <row r="971" spans="7:8" hidden="1" x14ac:dyDescent="0.2">
      <c r="G971" t="s">
        <v>20</v>
      </c>
      <c r="H971">
        <v>93</v>
      </c>
    </row>
    <row r="972" spans="7:8" x14ac:dyDescent="0.2">
      <c r="G972" t="s">
        <v>14</v>
      </c>
      <c r="H972">
        <v>594</v>
      </c>
    </row>
    <row r="973" spans="7:8" x14ac:dyDescent="0.2">
      <c r="G973" t="s">
        <v>14</v>
      </c>
      <c r="H973">
        <v>24</v>
      </c>
    </row>
    <row r="974" spans="7:8" hidden="1" x14ac:dyDescent="0.2">
      <c r="G974" t="s">
        <v>20</v>
      </c>
      <c r="H974">
        <v>1681</v>
      </c>
    </row>
    <row r="975" spans="7:8" x14ac:dyDescent="0.2">
      <c r="G975" t="s">
        <v>14</v>
      </c>
      <c r="H975">
        <v>252</v>
      </c>
    </row>
    <row r="976" spans="7:8" hidden="1" x14ac:dyDescent="0.2">
      <c r="G976" t="s">
        <v>20</v>
      </c>
      <c r="H976">
        <v>32</v>
      </c>
    </row>
    <row r="977" spans="7:8" hidden="1" x14ac:dyDescent="0.2">
      <c r="G977" t="s">
        <v>20</v>
      </c>
      <c r="H977">
        <v>135</v>
      </c>
    </row>
    <row r="978" spans="7:8" hidden="1" x14ac:dyDescent="0.2">
      <c r="G978" t="s">
        <v>20</v>
      </c>
      <c r="H978">
        <v>140</v>
      </c>
    </row>
    <row r="979" spans="7:8" x14ac:dyDescent="0.2">
      <c r="G979" t="s">
        <v>14</v>
      </c>
      <c r="H979">
        <v>67</v>
      </c>
    </row>
    <row r="980" spans="7:8" hidden="1" x14ac:dyDescent="0.2">
      <c r="G980" t="s">
        <v>20</v>
      </c>
      <c r="H980">
        <v>92</v>
      </c>
    </row>
    <row r="981" spans="7:8" hidden="1" x14ac:dyDescent="0.2">
      <c r="G981" t="s">
        <v>20</v>
      </c>
      <c r="H981">
        <v>1015</v>
      </c>
    </row>
    <row r="982" spans="7:8" x14ac:dyDescent="0.2">
      <c r="G982" t="s">
        <v>14</v>
      </c>
      <c r="H982">
        <v>742</v>
      </c>
    </row>
    <row r="983" spans="7:8" hidden="1" x14ac:dyDescent="0.2">
      <c r="G983" t="s">
        <v>20</v>
      </c>
      <c r="H983">
        <v>323</v>
      </c>
    </row>
    <row r="984" spans="7:8" x14ac:dyDescent="0.2">
      <c r="G984" t="s">
        <v>14</v>
      </c>
      <c r="H984">
        <v>75</v>
      </c>
    </row>
    <row r="985" spans="7:8" hidden="1" x14ac:dyDescent="0.2">
      <c r="G985" t="s">
        <v>20</v>
      </c>
      <c r="H985">
        <v>2326</v>
      </c>
    </row>
    <row r="986" spans="7:8" hidden="1" x14ac:dyDescent="0.2">
      <c r="G986" t="s">
        <v>20</v>
      </c>
      <c r="H986">
        <v>381</v>
      </c>
    </row>
    <row r="987" spans="7:8" x14ac:dyDescent="0.2">
      <c r="G987" t="s">
        <v>14</v>
      </c>
      <c r="H987">
        <v>4405</v>
      </c>
    </row>
    <row r="988" spans="7:8" x14ac:dyDescent="0.2">
      <c r="G988" t="s">
        <v>14</v>
      </c>
      <c r="H988">
        <v>92</v>
      </c>
    </row>
    <row r="989" spans="7:8" hidden="1" x14ac:dyDescent="0.2">
      <c r="G989" t="s">
        <v>20</v>
      </c>
      <c r="H989">
        <v>480</v>
      </c>
    </row>
    <row r="990" spans="7:8" x14ac:dyDescent="0.2">
      <c r="G990" t="s">
        <v>14</v>
      </c>
      <c r="H990">
        <v>64</v>
      </c>
    </row>
    <row r="991" spans="7:8" hidden="1" x14ac:dyDescent="0.2">
      <c r="G991" t="s">
        <v>20</v>
      </c>
      <c r="H991">
        <v>226</v>
      </c>
    </row>
    <row r="992" spans="7:8" x14ac:dyDescent="0.2">
      <c r="G992" t="s">
        <v>14</v>
      </c>
      <c r="H992">
        <v>64</v>
      </c>
    </row>
    <row r="993" spans="7:8" hidden="1" x14ac:dyDescent="0.2">
      <c r="G993" t="s">
        <v>20</v>
      </c>
      <c r="H993">
        <v>241</v>
      </c>
    </row>
    <row r="994" spans="7:8" hidden="1" x14ac:dyDescent="0.2">
      <c r="G994" t="s">
        <v>20</v>
      </c>
      <c r="H994">
        <v>132</v>
      </c>
    </row>
    <row r="995" spans="7:8" hidden="1" x14ac:dyDescent="0.2">
      <c r="G995" t="s">
        <v>74</v>
      </c>
      <c r="H995">
        <v>75</v>
      </c>
    </row>
    <row r="996" spans="7:8" x14ac:dyDescent="0.2">
      <c r="G996" t="s">
        <v>14</v>
      </c>
      <c r="H996">
        <v>842</v>
      </c>
    </row>
    <row r="997" spans="7:8" hidden="1" x14ac:dyDescent="0.2">
      <c r="G997" t="s">
        <v>20</v>
      </c>
      <c r="H997">
        <v>2043</v>
      </c>
    </row>
    <row r="998" spans="7:8" x14ac:dyDescent="0.2">
      <c r="G998" t="s">
        <v>14</v>
      </c>
      <c r="H998">
        <v>112</v>
      </c>
    </row>
    <row r="999" spans="7:8" hidden="1" x14ac:dyDescent="0.2">
      <c r="G999" t="s">
        <v>74</v>
      </c>
      <c r="H999">
        <v>139</v>
      </c>
    </row>
    <row r="1000" spans="7:8" x14ac:dyDescent="0.2">
      <c r="G1000" t="s">
        <v>14</v>
      </c>
      <c r="H1000">
        <v>374</v>
      </c>
    </row>
    <row r="1001" spans="7:8" hidden="1" x14ac:dyDescent="0.2">
      <c r="G1001" t="s">
        <v>74</v>
      </c>
      <c r="H1001">
        <v>1122</v>
      </c>
    </row>
  </sheetData>
  <autoFilter ref="G1:G1001" xr:uid="{2133ED3C-6615-F14F-AEA3-D01A35900AB7}">
    <filterColumn colId="0">
      <filters>
        <filter val="failed"/>
      </filters>
    </filterColumn>
  </autoFilter>
  <mergeCells count="2">
    <mergeCell ref="D2:E2"/>
    <mergeCell ref="J2:K2"/>
  </mergeCells>
  <conditionalFormatting sqref="J15:J1048576">
    <cfRule type="cellIs" dxfId="15" priority="13" operator="equal">
      <formula>"canceled"</formula>
    </cfRule>
    <cfRule type="cellIs" dxfId="14" priority="14" operator="equal">
      <formula>"live"</formula>
    </cfRule>
    <cfRule type="cellIs" dxfId="13" priority="15" operator="equal">
      <formula>"successful"</formula>
    </cfRule>
    <cfRule type="cellIs" dxfId="12" priority="16" operator="equal">
      <formula>"failed"</formula>
    </cfRule>
  </conditionalFormatting>
  <conditionalFormatting sqref="J1">
    <cfRule type="cellIs" dxfId="11" priority="9" operator="equal">
      <formula>"canceled"</formula>
    </cfRule>
    <cfRule type="cellIs" dxfId="10" priority="10" operator="equal">
      <formula>"live"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G1:G104857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A1:A1048141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Goal Analysis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 byrne</cp:lastModifiedBy>
  <dcterms:created xsi:type="dcterms:W3CDTF">2021-09-29T18:52:28Z</dcterms:created>
  <dcterms:modified xsi:type="dcterms:W3CDTF">2023-09-12T06:14:55Z</dcterms:modified>
</cp:coreProperties>
</file>