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Desktop\181_Пешков_Excel_python\"/>
    </mc:Choice>
  </mc:AlternateContent>
  <xr:revisionPtr revIDLastSave="0" documentId="13_ncr:1_{E74EB642-6416-4D50-84F2-2DE445E423A1}" xr6:coauthVersionLast="45" xr6:coauthVersionMax="45" xr10:uidLastSave="{00000000-0000-0000-0000-000000000000}"/>
  <bookViews>
    <workbookView xWindow="-120" yWindow="-120" windowWidth="20730" windowHeight="11160" xr2:uid="{E5F861AF-4988-4633-A760-A6119298AAA8}"/>
  </bookViews>
  <sheets>
    <sheet name="Пункт 1" sheetId="1" r:id="rId1"/>
    <sheet name="Пункт 2" sheetId="2" r:id="rId2"/>
    <sheet name="Пункт 3" sheetId="3" r:id="rId3"/>
  </sheets>
  <definedNames>
    <definedName name="solver_adj" localSheetId="0" hidden="1">'Пункт 1'!$B$4:$E$38</definedName>
    <definedName name="solver_adj" localSheetId="1" hidden="1">'Пункт 2'!$B$4:$E$38</definedName>
    <definedName name="solver_adj" localSheetId="2" hidden="1">'Пункт 3'!$B$4:$E$38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'Пункт 1'!$V$3:$V$39</definedName>
    <definedName name="solver_lhs1" localSheetId="1" hidden="1">'Пункт 2'!$V$3:$V$39</definedName>
    <definedName name="solver_lhs1" localSheetId="2" hidden="1">'Пункт 3'!$V$3:$V$39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'Пункт 1'!$V$41</definedName>
    <definedName name="solver_opt" localSheetId="1" hidden="1">'Пункт 2'!$V$41</definedName>
    <definedName name="solver_opt" localSheetId="2" hidden="1">'Пункт 3'!$V$41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3" l="1"/>
  <c r="S39" i="3"/>
  <c r="R39" i="3"/>
  <c r="Q39" i="3"/>
  <c r="P39" i="3"/>
  <c r="O39" i="3"/>
  <c r="N39" i="3"/>
  <c r="M39" i="3"/>
  <c r="T38" i="3"/>
  <c r="S38" i="3"/>
  <c r="R38" i="3"/>
  <c r="Q38" i="3"/>
  <c r="P38" i="3"/>
  <c r="O38" i="3"/>
  <c r="N38" i="3"/>
  <c r="M38" i="3"/>
  <c r="T37" i="3"/>
  <c r="S37" i="3"/>
  <c r="R37" i="3"/>
  <c r="Q37" i="3"/>
  <c r="P37" i="3"/>
  <c r="O37" i="3"/>
  <c r="N37" i="3"/>
  <c r="M37" i="3"/>
  <c r="T36" i="3"/>
  <c r="S36" i="3"/>
  <c r="R36" i="3"/>
  <c r="Q36" i="3"/>
  <c r="P36" i="3"/>
  <c r="O36" i="3"/>
  <c r="N36" i="3"/>
  <c r="M36" i="3"/>
  <c r="T35" i="3"/>
  <c r="S35" i="3"/>
  <c r="R35" i="3"/>
  <c r="Q35" i="3"/>
  <c r="P35" i="3"/>
  <c r="O35" i="3"/>
  <c r="N35" i="3"/>
  <c r="M35" i="3"/>
  <c r="T34" i="3"/>
  <c r="S34" i="3"/>
  <c r="R34" i="3"/>
  <c r="Q34" i="3"/>
  <c r="P34" i="3"/>
  <c r="O34" i="3"/>
  <c r="N34" i="3"/>
  <c r="M34" i="3"/>
  <c r="T33" i="3"/>
  <c r="S33" i="3"/>
  <c r="R33" i="3"/>
  <c r="Q33" i="3"/>
  <c r="P33" i="3"/>
  <c r="O33" i="3"/>
  <c r="N33" i="3"/>
  <c r="M33" i="3"/>
  <c r="T32" i="3"/>
  <c r="S32" i="3"/>
  <c r="R32" i="3"/>
  <c r="Q32" i="3"/>
  <c r="P32" i="3"/>
  <c r="O32" i="3"/>
  <c r="N32" i="3"/>
  <c r="M32" i="3"/>
  <c r="T31" i="3"/>
  <c r="S31" i="3"/>
  <c r="R31" i="3"/>
  <c r="Q31" i="3"/>
  <c r="P31" i="3"/>
  <c r="O31" i="3"/>
  <c r="N31" i="3"/>
  <c r="M31" i="3"/>
  <c r="T30" i="3"/>
  <c r="S30" i="3"/>
  <c r="R30" i="3"/>
  <c r="Q30" i="3"/>
  <c r="P30" i="3"/>
  <c r="O30" i="3"/>
  <c r="N30" i="3"/>
  <c r="M30" i="3"/>
  <c r="T29" i="3"/>
  <c r="S29" i="3"/>
  <c r="R29" i="3"/>
  <c r="Q29" i="3"/>
  <c r="P29" i="3"/>
  <c r="O29" i="3"/>
  <c r="N29" i="3"/>
  <c r="M29" i="3"/>
  <c r="T28" i="3"/>
  <c r="S28" i="3"/>
  <c r="R28" i="3"/>
  <c r="Q28" i="3"/>
  <c r="P28" i="3"/>
  <c r="O28" i="3"/>
  <c r="N28" i="3"/>
  <c r="M28" i="3"/>
  <c r="T27" i="3"/>
  <c r="S27" i="3"/>
  <c r="R27" i="3"/>
  <c r="Q27" i="3"/>
  <c r="P27" i="3"/>
  <c r="O27" i="3"/>
  <c r="N27" i="3"/>
  <c r="M27" i="3"/>
  <c r="T26" i="3"/>
  <c r="S26" i="3"/>
  <c r="R26" i="3"/>
  <c r="Q26" i="3"/>
  <c r="P26" i="3"/>
  <c r="O26" i="3"/>
  <c r="N26" i="3"/>
  <c r="M26" i="3"/>
  <c r="T25" i="3"/>
  <c r="S25" i="3"/>
  <c r="R25" i="3"/>
  <c r="Q25" i="3"/>
  <c r="P25" i="3"/>
  <c r="O25" i="3"/>
  <c r="N25" i="3"/>
  <c r="M25" i="3"/>
  <c r="T24" i="3"/>
  <c r="S24" i="3"/>
  <c r="R24" i="3"/>
  <c r="Q24" i="3"/>
  <c r="P24" i="3"/>
  <c r="O24" i="3"/>
  <c r="N24" i="3"/>
  <c r="M24" i="3"/>
  <c r="T23" i="3"/>
  <c r="S23" i="3"/>
  <c r="R23" i="3"/>
  <c r="Q23" i="3"/>
  <c r="P23" i="3"/>
  <c r="O23" i="3"/>
  <c r="N23" i="3"/>
  <c r="M23" i="3"/>
  <c r="T22" i="3"/>
  <c r="S22" i="3"/>
  <c r="R22" i="3"/>
  <c r="Q22" i="3"/>
  <c r="P22" i="3"/>
  <c r="O22" i="3"/>
  <c r="N22" i="3"/>
  <c r="M22" i="3"/>
  <c r="T21" i="3"/>
  <c r="S21" i="3"/>
  <c r="R21" i="3"/>
  <c r="Q21" i="3"/>
  <c r="P21" i="3"/>
  <c r="O21" i="3"/>
  <c r="N21" i="3"/>
  <c r="M21" i="3"/>
  <c r="T20" i="3"/>
  <c r="S20" i="3"/>
  <c r="R20" i="3"/>
  <c r="Q20" i="3"/>
  <c r="P20" i="3"/>
  <c r="O20" i="3"/>
  <c r="N20" i="3"/>
  <c r="M20" i="3"/>
  <c r="T19" i="3"/>
  <c r="S19" i="3"/>
  <c r="R19" i="3"/>
  <c r="Q19" i="3"/>
  <c r="P19" i="3"/>
  <c r="O19" i="3"/>
  <c r="N19" i="3"/>
  <c r="M19" i="3"/>
  <c r="T18" i="3"/>
  <c r="S18" i="3"/>
  <c r="R18" i="3"/>
  <c r="Q18" i="3"/>
  <c r="P18" i="3"/>
  <c r="O18" i="3"/>
  <c r="N18" i="3"/>
  <c r="M18" i="3"/>
  <c r="T17" i="3"/>
  <c r="S17" i="3"/>
  <c r="R17" i="3"/>
  <c r="Q17" i="3"/>
  <c r="P17" i="3"/>
  <c r="O17" i="3"/>
  <c r="N17" i="3"/>
  <c r="M17" i="3"/>
  <c r="T16" i="3"/>
  <c r="S16" i="3"/>
  <c r="R16" i="3"/>
  <c r="Q16" i="3"/>
  <c r="P16" i="3"/>
  <c r="O16" i="3"/>
  <c r="N16" i="3"/>
  <c r="M16" i="3"/>
  <c r="T15" i="3"/>
  <c r="S15" i="3"/>
  <c r="R15" i="3"/>
  <c r="Q15" i="3"/>
  <c r="P15" i="3"/>
  <c r="O15" i="3"/>
  <c r="N15" i="3"/>
  <c r="M15" i="3"/>
  <c r="T14" i="3"/>
  <c r="S14" i="3"/>
  <c r="R14" i="3"/>
  <c r="Q14" i="3"/>
  <c r="P14" i="3"/>
  <c r="O14" i="3"/>
  <c r="N14" i="3"/>
  <c r="M14" i="3"/>
  <c r="T13" i="3"/>
  <c r="S13" i="3"/>
  <c r="R13" i="3"/>
  <c r="Q13" i="3"/>
  <c r="P13" i="3"/>
  <c r="O13" i="3"/>
  <c r="N13" i="3"/>
  <c r="M13" i="3"/>
  <c r="T12" i="3"/>
  <c r="S12" i="3"/>
  <c r="R12" i="3"/>
  <c r="Q12" i="3"/>
  <c r="P12" i="3"/>
  <c r="O12" i="3"/>
  <c r="N12" i="3"/>
  <c r="M12" i="3"/>
  <c r="T11" i="3"/>
  <c r="S11" i="3"/>
  <c r="R11" i="3"/>
  <c r="Q11" i="3"/>
  <c r="P11" i="3"/>
  <c r="O11" i="3"/>
  <c r="N11" i="3"/>
  <c r="M11" i="3"/>
  <c r="T10" i="3"/>
  <c r="S10" i="3"/>
  <c r="R10" i="3"/>
  <c r="Q10" i="3"/>
  <c r="P10" i="3"/>
  <c r="O10" i="3"/>
  <c r="N10" i="3"/>
  <c r="M10" i="3"/>
  <c r="T9" i="3"/>
  <c r="S9" i="3"/>
  <c r="R9" i="3"/>
  <c r="Q9" i="3"/>
  <c r="P9" i="3"/>
  <c r="O9" i="3"/>
  <c r="N9" i="3"/>
  <c r="M9" i="3"/>
  <c r="T8" i="3"/>
  <c r="S8" i="3"/>
  <c r="R8" i="3"/>
  <c r="Q8" i="3"/>
  <c r="P8" i="3"/>
  <c r="O8" i="3"/>
  <c r="N8" i="3"/>
  <c r="M8" i="3"/>
  <c r="T7" i="3"/>
  <c r="S7" i="3"/>
  <c r="R7" i="3"/>
  <c r="Q7" i="3"/>
  <c r="P7" i="3"/>
  <c r="O7" i="3"/>
  <c r="N7" i="3"/>
  <c r="M7" i="3"/>
  <c r="T6" i="3"/>
  <c r="S6" i="3"/>
  <c r="R6" i="3"/>
  <c r="Q6" i="3"/>
  <c r="P6" i="3"/>
  <c r="O6" i="3"/>
  <c r="N6" i="3"/>
  <c r="M6" i="3"/>
  <c r="T5" i="3"/>
  <c r="S5" i="3"/>
  <c r="R5" i="3"/>
  <c r="Q5" i="3"/>
  <c r="P5" i="3"/>
  <c r="O5" i="3"/>
  <c r="N5" i="3"/>
  <c r="M5" i="3"/>
  <c r="T4" i="3"/>
  <c r="S4" i="3"/>
  <c r="R4" i="3"/>
  <c r="Q4" i="3"/>
  <c r="P4" i="3"/>
  <c r="O4" i="3"/>
  <c r="N4" i="3"/>
  <c r="M4" i="3"/>
  <c r="P3" i="3"/>
  <c r="O3" i="3"/>
  <c r="N3" i="3"/>
  <c r="M3" i="3"/>
  <c r="V3" i="3" s="1"/>
  <c r="T39" i="2"/>
  <c r="S39" i="2"/>
  <c r="R39" i="2"/>
  <c r="Q39" i="2"/>
  <c r="P39" i="2"/>
  <c r="O39" i="2"/>
  <c r="N39" i="2"/>
  <c r="M39" i="2"/>
  <c r="T38" i="2"/>
  <c r="S38" i="2"/>
  <c r="R38" i="2"/>
  <c r="Q38" i="2"/>
  <c r="P38" i="2"/>
  <c r="O38" i="2"/>
  <c r="N38" i="2"/>
  <c r="M38" i="2"/>
  <c r="T37" i="2"/>
  <c r="S37" i="2"/>
  <c r="R37" i="2"/>
  <c r="Q37" i="2"/>
  <c r="P37" i="2"/>
  <c r="O37" i="2"/>
  <c r="N37" i="2"/>
  <c r="M37" i="2"/>
  <c r="T36" i="2"/>
  <c r="S36" i="2"/>
  <c r="R36" i="2"/>
  <c r="Q36" i="2"/>
  <c r="P36" i="2"/>
  <c r="O36" i="2"/>
  <c r="N36" i="2"/>
  <c r="M36" i="2"/>
  <c r="T35" i="2"/>
  <c r="S35" i="2"/>
  <c r="R35" i="2"/>
  <c r="Q35" i="2"/>
  <c r="P35" i="2"/>
  <c r="O35" i="2"/>
  <c r="N35" i="2"/>
  <c r="M35" i="2"/>
  <c r="T34" i="2"/>
  <c r="S34" i="2"/>
  <c r="R34" i="2"/>
  <c r="Q34" i="2"/>
  <c r="P34" i="2"/>
  <c r="O34" i="2"/>
  <c r="N34" i="2"/>
  <c r="M34" i="2"/>
  <c r="T33" i="2"/>
  <c r="S33" i="2"/>
  <c r="R33" i="2"/>
  <c r="Q33" i="2"/>
  <c r="P33" i="2"/>
  <c r="O33" i="2"/>
  <c r="N33" i="2"/>
  <c r="M33" i="2"/>
  <c r="T32" i="2"/>
  <c r="S32" i="2"/>
  <c r="R32" i="2"/>
  <c r="Q32" i="2"/>
  <c r="P32" i="2"/>
  <c r="O32" i="2"/>
  <c r="N32" i="2"/>
  <c r="M32" i="2"/>
  <c r="T31" i="2"/>
  <c r="S31" i="2"/>
  <c r="R31" i="2"/>
  <c r="Q31" i="2"/>
  <c r="P31" i="2"/>
  <c r="O31" i="2"/>
  <c r="N31" i="2"/>
  <c r="M31" i="2"/>
  <c r="T30" i="2"/>
  <c r="S30" i="2"/>
  <c r="R30" i="2"/>
  <c r="Q30" i="2"/>
  <c r="P30" i="2"/>
  <c r="O30" i="2"/>
  <c r="N30" i="2"/>
  <c r="M30" i="2"/>
  <c r="T29" i="2"/>
  <c r="S29" i="2"/>
  <c r="R29" i="2"/>
  <c r="Q29" i="2"/>
  <c r="P29" i="2"/>
  <c r="O29" i="2"/>
  <c r="N29" i="2"/>
  <c r="M29" i="2"/>
  <c r="T28" i="2"/>
  <c r="S28" i="2"/>
  <c r="R28" i="2"/>
  <c r="Q28" i="2"/>
  <c r="P28" i="2"/>
  <c r="O28" i="2"/>
  <c r="N28" i="2"/>
  <c r="M28" i="2"/>
  <c r="T27" i="2"/>
  <c r="S27" i="2"/>
  <c r="R27" i="2"/>
  <c r="Q27" i="2"/>
  <c r="P27" i="2"/>
  <c r="O27" i="2"/>
  <c r="N27" i="2"/>
  <c r="M27" i="2"/>
  <c r="T26" i="2"/>
  <c r="S26" i="2"/>
  <c r="R26" i="2"/>
  <c r="Q26" i="2"/>
  <c r="P26" i="2"/>
  <c r="O26" i="2"/>
  <c r="N26" i="2"/>
  <c r="M26" i="2"/>
  <c r="T25" i="2"/>
  <c r="S25" i="2"/>
  <c r="R25" i="2"/>
  <c r="Q25" i="2"/>
  <c r="P25" i="2"/>
  <c r="O25" i="2"/>
  <c r="N25" i="2"/>
  <c r="M25" i="2"/>
  <c r="T24" i="2"/>
  <c r="S24" i="2"/>
  <c r="R24" i="2"/>
  <c r="Q24" i="2"/>
  <c r="P24" i="2"/>
  <c r="O24" i="2"/>
  <c r="N24" i="2"/>
  <c r="M24" i="2"/>
  <c r="T23" i="2"/>
  <c r="S23" i="2"/>
  <c r="R23" i="2"/>
  <c r="Q23" i="2"/>
  <c r="P23" i="2"/>
  <c r="O23" i="2"/>
  <c r="N23" i="2"/>
  <c r="M23" i="2"/>
  <c r="T22" i="2"/>
  <c r="S22" i="2"/>
  <c r="R22" i="2"/>
  <c r="Q22" i="2"/>
  <c r="P22" i="2"/>
  <c r="O22" i="2"/>
  <c r="N22" i="2"/>
  <c r="M22" i="2"/>
  <c r="T21" i="2"/>
  <c r="S21" i="2"/>
  <c r="R21" i="2"/>
  <c r="Q21" i="2"/>
  <c r="P21" i="2"/>
  <c r="O21" i="2"/>
  <c r="N21" i="2"/>
  <c r="M21" i="2"/>
  <c r="T20" i="2"/>
  <c r="S20" i="2"/>
  <c r="R20" i="2"/>
  <c r="Q20" i="2"/>
  <c r="P20" i="2"/>
  <c r="O20" i="2"/>
  <c r="N20" i="2"/>
  <c r="M20" i="2"/>
  <c r="T19" i="2"/>
  <c r="S19" i="2"/>
  <c r="R19" i="2"/>
  <c r="Q19" i="2"/>
  <c r="P19" i="2"/>
  <c r="O19" i="2"/>
  <c r="N19" i="2"/>
  <c r="M19" i="2"/>
  <c r="T18" i="2"/>
  <c r="S18" i="2"/>
  <c r="R18" i="2"/>
  <c r="Q18" i="2"/>
  <c r="P18" i="2"/>
  <c r="O18" i="2"/>
  <c r="N18" i="2"/>
  <c r="M18" i="2"/>
  <c r="T17" i="2"/>
  <c r="S17" i="2"/>
  <c r="R17" i="2"/>
  <c r="Q17" i="2"/>
  <c r="P17" i="2"/>
  <c r="O17" i="2"/>
  <c r="N17" i="2"/>
  <c r="M17" i="2"/>
  <c r="T16" i="2"/>
  <c r="S16" i="2"/>
  <c r="R16" i="2"/>
  <c r="Q16" i="2"/>
  <c r="P16" i="2"/>
  <c r="O16" i="2"/>
  <c r="N16" i="2"/>
  <c r="M16" i="2"/>
  <c r="T15" i="2"/>
  <c r="S15" i="2"/>
  <c r="R15" i="2"/>
  <c r="Q15" i="2"/>
  <c r="P15" i="2"/>
  <c r="O15" i="2"/>
  <c r="N15" i="2"/>
  <c r="M15" i="2"/>
  <c r="T14" i="2"/>
  <c r="S14" i="2"/>
  <c r="R14" i="2"/>
  <c r="Q14" i="2"/>
  <c r="P14" i="2"/>
  <c r="O14" i="2"/>
  <c r="N14" i="2"/>
  <c r="M14" i="2"/>
  <c r="T13" i="2"/>
  <c r="S13" i="2"/>
  <c r="R13" i="2"/>
  <c r="Q13" i="2"/>
  <c r="P13" i="2"/>
  <c r="O13" i="2"/>
  <c r="N13" i="2"/>
  <c r="M13" i="2"/>
  <c r="T12" i="2"/>
  <c r="S12" i="2"/>
  <c r="R12" i="2"/>
  <c r="Q12" i="2"/>
  <c r="P12" i="2"/>
  <c r="O12" i="2"/>
  <c r="N12" i="2"/>
  <c r="M12" i="2"/>
  <c r="T11" i="2"/>
  <c r="S11" i="2"/>
  <c r="R11" i="2"/>
  <c r="Q11" i="2"/>
  <c r="P11" i="2"/>
  <c r="O11" i="2"/>
  <c r="N11" i="2"/>
  <c r="M11" i="2"/>
  <c r="T10" i="2"/>
  <c r="S10" i="2"/>
  <c r="R10" i="2"/>
  <c r="Q10" i="2"/>
  <c r="P10" i="2"/>
  <c r="O10" i="2"/>
  <c r="N10" i="2"/>
  <c r="M10" i="2"/>
  <c r="T9" i="2"/>
  <c r="S9" i="2"/>
  <c r="R9" i="2"/>
  <c r="Q9" i="2"/>
  <c r="P9" i="2"/>
  <c r="O9" i="2"/>
  <c r="N9" i="2"/>
  <c r="M9" i="2"/>
  <c r="T8" i="2"/>
  <c r="S8" i="2"/>
  <c r="R8" i="2"/>
  <c r="Q8" i="2"/>
  <c r="P8" i="2"/>
  <c r="O8" i="2"/>
  <c r="N8" i="2"/>
  <c r="M8" i="2"/>
  <c r="T7" i="2"/>
  <c r="S7" i="2"/>
  <c r="R7" i="2"/>
  <c r="Q7" i="2"/>
  <c r="P7" i="2"/>
  <c r="O7" i="2"/>
  <c r="N7" i="2"/>
  <c r="M7" i="2"/>
  <c r="T6" i="2"/>
  <c r="S6" i="2"/>
  <c r="R6" i="2"/>
  <c r="Q6" i="2"/>
  <c r="P6" i="2"/>
  <c r="O6" i="2"/>
  <c r="N6" i="2"/>
  <c r="M6" i="2"/>
  <c r="T5" i="2"/>
  <c r="S5" i="2"/>
  <c r="R5" i="2"/>
  <c r="Q5" i="2"/>
  <c r="P5" i="2"/>
  <c r="O5" i="2"/>
  <c r="N5" i="2"/>
  <c r="M5" i="2"/>
  <c r="T4" i="2"/>
  <c r="S4" i="2"/>
  <c r="R4" i="2"/>
  <c r="Q4" i="2"/>
  <c r="P4" i="2"/>
  <c r="O4" i="2"/>
  <c r="N4" i="2"/>
  <c r="M4" i="2"/>
  <c r="P3" i="2"/>
  <c r="O3" i="2"/>
  <c r="N3" i="2"/>
  <c r="M3" i="2"/>
  <c r="S9" i="1"/>
  <c r="R9" i="1"/>
  <c r="Q9" i="1"/>
  <c r="P9" i="1"/>
  <c r="O11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T9" i="1"/>
  <c r="M10" i="1"/>
  <c r="N10" i="1"/>
  <c r="O10" i="1"/>
  <c r="P10" i="1"/>
  <c r="Q10" i="1"/>
  <c r="R10" i="1"/>
  <c r="S10" i="1"/>
  <c r="T10" i="1"/>
  <c r="M11" i="1"/>
  <c r="N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" i="1"/>
  <c r="N4" i="1"/>
  <c r="O4" i="1"/>
  <c r="P4" i="1"/>
  <c r="T4" i="1"/>
  <c r="P3" i="1"/>
  <c r="M3" i="1"/>
  <c r="S4" i="1"/>
  <c r="R4" i="1"/>
  <c r="Q4" i="1"/>
  <c r="O3" i="1"/>
  <c r="N3" i="1"/>
  <c r="U27" i="3" l="1"/>
  <c r="V27" i="3" s="1"/>
  <c r="U26" i="3"/>
  <c r="V26" i="3" s="1"/>
  <c r="U6" i="3"/>
  <c r="V6" i="3" s="1"/>
  <c r="U4" i="3"/>
  <c r="V4" i="3" s="1"/>
  <c r="U5" i="3"/>
  <c r="V5" i="3" s="1"/>
  <c r="U39" i="3"/>
  <c r="V39" i="3" s="1"/>
  <c r="U38" i="3"/>
  <c r="V38" i="3" s="1"/>
  <c r="U36" i="3"/>
  <c r="V36" i="3" s="1"/>
  <c r="U37" i="3"/>
  <c r="V37" i="3" s="1"/>
  <c r="U35" i="3"/>
  <c r="V35" i="3" s="1"/>
  <c r="U33" i="3"/>
  <c r="V33" i="3" s="1"/>
  <c r="U34" i="3"/>
  <c r="V34" i="3" s="1"/>
  <c r="U32" i="3"/>
  <c r="V32" i="3" s="1"/>
  <c r="U31" i="3"/>
  <c r="V31" i="3" s="1"/>
  <c r="U30" i="3"/>
  <c r="V30" i="3" s="1"/>
  <c r="U28" i="3"/>
  <c r="V28" i="3" s="1"/>
  <c r="U29" i="3"/>
  <c r="V29" i="3" s="1"/>
  <c r="U25" i="3"/>
  <c r="V25" i="3" s="1"/>
  <c r="U24" i="3"/>
  <c r="V24" i="3" s="1"/>
  <c r="U23" i="3"/>
  <c r="V23" i="3" s="1"/>
  <c r="U22" i="3"/>
  <c r="V22" i="3" s="1"/>
  <c r="U21" i="3"/>
  <c r="V21" i="3" s="1"/>
  <c r="U19" i="3"/>
  <c r="V19" i="3" s="1"/>
  <c r="U20" i="3"/>
  <c r="V20" i="3" s="1"/>
  <c r="U18" i="3"/>
  <c r="V18" i="3" s="1"/>
  <c r="U17" i="3"/>
  <c r="V17" i="3" s="1"/>
  <c r="U15" i="3"/>
  <c r="V15" i="3" s="1"/>
  <c r="U16" i="3"/>
  <c r="V16" i="3" s="1"/>
  <c r="U14" i="3"/>
  <c r="V14" i="3" s="1"/>
  <c r="U12" i="3"/>
  <c r="V12" i="3" s="1"/>
  <c r="U13" i="3"/>
  <c r="V13" i="3" s="1"/>
  <c r="U11" i="3"/>
  <c r="V11" i="3" s="1"/>
  <c r="U10" i="3"/>
  <c r="V10" i="3" s="1"/>
  <c r="U9" i="3"/>
  <c r="V9" i="3" s="1"/>
  <c r="U7" i="3"/>
  <c r="V7" i="3" s="1"/>
  <c r="U8" i="3"/>
  <c r="V8" i="3" s="1"/>
  <c r="U37" i="2"/>
  <c r="V37" i="2" s="1"/>
  <c r="U36" i="2"/>
  <c r="V36" i="2" s="1"/>
  <c r="U35" i="2"/>
  <c r="V35" i="2" s="1"/>
  <c r="U23" i="2"/>
  <c r="V23" i="2" s="1"/>
  <c r="U24" i="2"/>
  <c r="V24" i="2" s="1"/>
  <c r="U25" i="2"/>
  <c r="V25" i="2" s="1"/>
  <c r="U38" i="2"/>
  <c r="V38" i="2" s="1"/>
  <c r="U26" i="2"/>
  <c r="V26" i="2" s="1"/>
  <c r="U31" i="2"/>
  <c r="V31" i="2" s="1"/>
  <c r="U28" i="2"/>
  <c r="V28" i="2" s="1"/>
  <c r="U4" i="2"/>
  <c r="V4" i="2" s="1"/>
  <c r="U32" i="2"/>
  <c r="V32" i="2" s="1"/>
  <c r="U29" i="2"/>
  <c r="V29" i="2" s="1"/>
  <c r="U27" i="2"/>
  <c r="V27" i="2" s="1"/>
  <c r="U20" i="2"/>
  <c r="V20" i="2" s="1"/>
  <c r="U15" i="2"/>
  <c r="V15" i="2" s="1"/>
  <c r="U10" i="2"/>
  <c r="V10" i="2" s="1"/>
  <c r="U8" i="2"/>
  <c r="V8" i="2" s="1"/>
  <c r="U6" i="2"/>
  <c r="V6" i="2" s="1"/>
  <c r="U5" i="2"/>
  <c r="V5" i="2" s="1"/>
  <c r="U39" i="2"/>
  <c r="V39" i="2" s="1"/>
  <c r="U33" i="2"/>
  <c r="V33" i="2" s="1"/>
  <c r="U34" i="2"/>
  <c r="V34" i="2" s="1"/>
  <c r="U30" i="2"/>
  <c r="V30" i="2" s="1"/>
  <c r="U22" i="2"/>
  <c r="V22" i="2" s="1"/>
  <c r="U21" i="2"/>
  <c r="V21" i="2" s="1"/>
  <c r="U19" i="2"/>
  <c r="V19" i="2" s="1"/>
  <c r="U18" i="2"/>
  <c r="V18" i="2" s="1"/>
  <c r="U17" i="2"/>
  <c r="V17" i="2" s="1"/>
  <c r="U16" i="2"/>
  <c r="V16" i="2" s="1"/>
  <c r="U14" i="2"/>
  <c r="V14" i="2" s="1"/>
  <c r="U13" i="2"/>
  <c r="V13" i="2" s="1"/>
  <c r="U11" i="2"/>
  <c r="V11" i="2" s="1"/>
  <c r="U12" i="2"/>
  <c r="V12" i="2" s="1"/>
  <c r="U9" i="2"/>
  <c r="V9" i="2" s="1"/>
  <c r="U7" i="2"/>
  <c r="V7" i="2" s="1"/>
  <c r="V3" i="2"/>
  <c r="V3" i="1"/>
  <c r="U9" i="1"/>
  <c r="V9" i="1" s="1"/>
  <c r="U5" i="1"/>
  <c r="V5" i="1" s="1"/>
  <c r="U4" i="1"/>
  <c r="V4" i="1" s="1"/>
  <c r="U38" i="1"/>
  <c r="V38" i="1" s="1"/>
  <c r="U36" i="1"/>
  <c r="V36" i="1" s="1"/>
  <c r="U33" i="1"/>
  <c r="V33" i="1" s="1"/>
  <c r="U32" i="1"/>
  <c r="V32" i="1" s="1"/>
  <c r="U29" i="1"/>
  <c r="V29" i="1" s="1"/>
  <c r="U28" i="1"/>
  <c r="V28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7" i="1"/>
  <c r="V17" i="1" s="1"/>
  <c r="U16" i="1"/>
  <c r="V16" i="1" s="1"/>
  <c r="U15" i="1"/>
  <c r="V15" i="1" s="1"/>
  <c r="U14" i="1"/>
  <c r="V14" i="1" s="1"/>
  <c r="U13" i="1"/>
  <c r="V13" i="1" s="1"/>
  <c r="U11" i="1"/>
  <c r="V11" i="1" s="1"/>
  <c r="U10" i="1"/>
  <c r="V10" i="1" s="1"/>
  <c r="U8" i="1"/>
  <c r="V8" i="1" s="1"/>
  <c r="U7" i="1"/>
  <c r="V7" i="1" s="1"/>
  <c r="U6" i="1"/>
  <c r="V6" i="1" s="1"/>
  <c r="U39" i="1"/>
  <c r="V39" i="1" s="1"/>
  <c r="U37" i="1"/>
  <c r="V37" i="1" s="1"/>
  <c r="U35" i="1"/>
  <c r="V35" i="1" s="1"/>
  <c r="U34" i="1"/>
  <c r="V34" i="1" s="1"/>
  <c r="U31" i="1"/>
  <c r="V31" i="1" s="1"/>
  <c r="U30" i="1"/>
  <c r="V30" i="1" s="1"/>
  <c r="U27" i="1"/>
  <c r="V27" i="1" s="1"/>
  <c r="U18" i="1"/>
  <c r="V18" i="1" s="1"/>
  <c r="U12" i="1"/>
  <c r="V12" i="1" s="1"/>
  <c r="V41" i="3" l="1"/>
  <c r="V41" i="2"/>
  <c r="V41" i="1"/>
</calcChain>
</file>

<file path=xl/sharedStrings.xml><?xml version="1.0" encoding="utf-8"?>
<sst xmlns="http://schemas.openxmlformats.org/spreadsheetml/2006/main" count="75" uniqueCount="26">
  <si>
    <t>dt</t>
  </si>
  <si>
    <t>t</t>
  </si>
  <si>
    <t>S(rub)</t>
  </si>
  <si>
    <t>S(doll)</t>
  </si>
  <si>
    <t>S(euro)</t>
  </si>
  <si>
    <t>L</t>
  </si>
  <si>
    <t>r(rub)</t>
  </si>
  <si>
    <t>r(doll)</t>
  </si>
  <si>
    <t>r(euro)</t>
  </si>
  <si>
    <t>r(L)</t>
  </si>
  <si>
    <t>w(doll)</t>
  </si>
  <si>
    <t>w(euro)</t>
  </si>
  <si>
    <t>rS(rub)</t>
  </si>
  <si>
    <t>rS(doll)</t>
  </si>
  <si>
    <t>rS(euro)</t>
  </si>
  <si>
    <t>S'(rub)</t>
  </si>
  <si>
    <t>wS'(doll)</t>
  </si>
  <si>
    <t>wS'(euro)</t>
  </si>
  <si>
    <t>C0(t)</t>
  </si>
  <si>
    <t>alpha</t>
  </si>
  <si>
    <t>beta</t>
  </si>
  <si>
    <t>CF</t>
  </si>
  <si>
    <t>rL</t>
  </si>
  <si>
    <t>L'</t>
  </si>
  <si>
    <t>Комментарий к графику: депозит и кредит в рублях по левой (основной) шкале, депозиты в иностранных валютах правой (вспомогательной) оси</t>
  </si>
  <si>
    <t>Комментарий к графику: депозит и кредит в рублях по левой (основной) шкале, депозиты в иностранных валютах правой (вспомогательной) оси.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</si>
</sst>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'Пункт 1'!$B$2</c:f>
              <c:strCache>
                <c:ptCount val="1"/>
                <c:pt idx="0">
                  <c:v>S(rub)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'Пункт 1'!$B$3:$B$39</c:f>
              <c:numCache>
                <c:formatCode>General</c:formatCode>
                <c:ptCount val="37"/>
                <c:pt idx="0">
                  <c:v>2172</c:v>
                </c:pt>
                <c:pt idx="1">
                  <c:v>2222.7082389276284</c:v>
                </c:pt>
                <c:pt idx="2">
                  <c:v>2194.8445081036502</c:v>
                </c:pt>
                <c:pt idx="3">
                  <c:v>3259.3352066943266</c:v>
                </c:pt>
                <c:pt idx="4">
                  <c:v>4248.7246633487175</c:v>
                </c:pt>
                <c:pt idx="5">
                  <c:v>5163.1359775768287</c:v>
                </c:pt>
                <c:pt idx="6">
                  <c:v>6002.0824433074922</c:v>
                </c:pt>
                <c:pt idx="7">
                  <c:v>6765.4993102300441</c:v>
                </c:pt>
                <c:pt idx="8">
                  <c:v>7452.418580117539</c:v>
                </c:pt>
                <c:pt idx="9">
                  <c:v>8062.8673871143037</c:v>
                </c:pt>
                <c:pt idx="10">
                  <c:v>8596.3011377817093</c:v>
                </c:pt>
                <c:pt idx="11">
                  <c:v>9052.4460510251447</c:v>
                </c:pt>
                <c:pt idx="12">
                  <c:v>9431.0160560443037</c:v>
                </c:pt>
                <c:pt idx="13">
                  <c:v>9732.0739408539011</c:v>
                </c:pt>
                <c:pt idx="14">
                  <c:v>9954.8450982230479</c:v>
                </c:pt>
                <c:pt idx="15">
                  <c:v>10099.185707813087</c:v>
                </c:pt>
                <c:pt idx="16">
                  <c:v>10164.737509434306</c:v>
                </c:pt>
                <c:pt idx="17">
                  <c:v>10151.100992971922</c:v>
                </c:pt>
                <c:pt idx="18">
                  <c:v>10058.3021020016</c:v>
                </c:pt>
                <c:pt idx="19">
                  <c:v>9885.9680224944677</c:v>
                </c:pt>
                <c:pt idx="20">
                  <c:v>9633.5228713968427</c:v>
                </c:pt>
                <c:pt idx="21">
                  <c:v>9300.6815984305067</c:v>
                </c:pt>
                <c:pt idx="22">
                  <c:v>8887.0916319775861</c:v>
                </c:pt>
                <c:pt idx="23">
                  <c:v>8392.8678246518557</c:v>
                </c:pt>
                <c:pt idx="24">
                  <c:v>7817.6674735480456</c:v>
                </c:pt>
                <c:pt idx="25">
                  <c:v>7160.6862681265429</c:v>
                </c:pt>
                <c:pt idx="26">
                  <c:v>6421.7717908335544</c:v>
                </c:pt>
                <c:pt idx="27">
                  <c:v>5600.1416348243838</c:v>
                </c:pt>
                <c:pt idx="28">
                  <c:v>4695.8150652505319</c:v>
                </c:pt>
                <c:pt idx="29">
                  <c:v>3709.1047805709372</c:v>
                </c:pt>
                <c:pt idx="30">
                  <c:v>3765.801127360578</c:v>
                </c:pt>
                <c:pt idx="31">
                  <c:v>3823.1806540119624</c:v>
                </c:pt>
                <c:pt idx="32">
                  <c:v>3624.2370322387683</c:v>
                </c:pt>
                <c:pt idx="33">
                  <c:v>3142.3343203430582</c:v>
                </c:pt>
                <c:pt idx="34">
                  <c:v>2377.8050555869386</c:v>
                </c:pt>
                <c:pt idx="35">
                  <c:v>1330.8837285748029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1-4844-B18C-BB54958952BA}"/>
            </c:ext>
          </c:extLst>
        </c:ser>
        <c:ser>
          <c:idx val="3"/>
          <c:order val="3"/>
          <c:tx>
            <c:strRef>
              <c:f>'Пункт 1'!$E$2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'Пункт 1'!$E$3:$E$39</c:f>
              <c:numCache>
                <c:formatCode>General</c:formatCode>
                <c:ptCount val="37"/>
                <c:pt idx="0">
                  <c:v>217.2</c:v>
                </c:pt>
                <c:pt idx="1">
                  <c:v>227.74603384999443</c:v>
                </c:pt>
                <c:pt idx="2">
                  <c:v>3.953857018229661E-2</c:v>
                </c:pt>
                <c:pt idx="3">
                  <c:v>3073.7312092360689</c:v>
                </c:pt>
                <c:pt idx="4">
                  <c:v>5913.0821431509958</c:v>
                </c:pt>
                <c:pt idx="5">
                  <c:v>8517.9704882256283</c:v>
                </c:pt>
                <c:pt idx="6">
                  <c:v>10887.868046920665</c:v>
                </c:pt>
                <c:pt idx="7">
                  <c:v>13022.850771681527</c:v>
                </c:pt>
                <c:pt idx="8">
                  <c:v>14922.110273036526</c:v>
                </c:pt>
                <c:pt idx="9">
                  <c:v>16586.143398058866</c:v>
                </c:pt>
                <c:pt idx="10">
                  <c:v>18013.771316279661</c:v>
                </c:pt>
                <c:pt idx="11">
                  <c:v>19205.068192923827</c:v>
                </c:pt>
                <c:pt idx="12">
                  <c:v>20159.620549502259</c:v>
                </c:pt>
                <c:pt idx="13">
                  <c:v>20878.054025173882</c:v>
                </c:pt>
                <c:pt idx="14">
                  <c:v>21358.990223223107</c:v>
                </c:pt>
                <c:pt idx="15">
                  <c:v>21603.017977157448</c:v>
                </c:pt>
                <c:pt idx="16">
                  <c:v>21609.404906699758</c:v>
                </c:pt>
                <c:pt idx="17">
                  <c:v>21378.296831400483</c:v>
                </c:pt>
                <c:pt idx="18">
                  <c:v>20909.440578694994</c:v>
                </c:pt>
                <c:pt idx="19">
                  <c:v>20202.39592021627</c:v>
                </c:pt>
                <c:pt idx="20">
                  <c:v>19256.876590613414</c:v>
                </c:pt>
                <c:pt idx="21">
                  <c:v>18073.121012989457</c:v>
                </c:pt>
                <c:pt idx="22">
                  <c:v>16650.760399031482</c:v>
                </c:pt>
                <c:pt idx="23">
                  <c:v>14990.022659423754</c:v>
                </c:pt>
                <c:pt idx="24">
                  <c:v>13090.477759356874</c:v>
                </c:pt>
                <c:pt idx="25">
                  <c:v>10951.420403487291</c:v>
                </c:pt>
                <c:pt idx="26">
                  <c:v>8573.0926728200084</c:v>
                </c:pt>
                <c:pt idx="27">
                  <c:v>5955.3868608083385</c:v>
                </c:pt>
                <c:pt idx="28">
                  <c:v>3097.7035307506171</c:v>
                </c:pt>
                <c:pt idx="29">
                  <c:v>1.0726728688039213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1-4844-B18C-BB549589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145600"/>
        <c:axId val="320145928"/>
      </c:lineChart>
      <c:lineChart>
        <c:grouping val="standard"/>
        <c:varyColors val="0"/>
        <c:ser>
          <c:idx val="1"/>
          <c:order val="1"/>
          <c:tx>
            <c:strRef>
              <c:f>'Пункт 1'!$C$2</c:f>
              <c:strCache>
                <c:ptCount val="1"/>
                <c:pt idx="0">
                  <c:v>S(doll)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1'!$C$3:$C$39</c:f>
              <c:numCache>
                <c:formatCode>General</c:formatCode>
                <c:ptCount val="37"/>
                <c:pt idx="0">
                  <c:v>43.44</c:v>
                </c:pt>
                <c:pt idx="1">
                  <c:v>43.686405716885126</c:v>
                </c:pt>
                <c:pt idx="2">
                  <c:v>42.928009785432522</c:v>
                </c:pt>
                <c:pt idx="3">
                  <c:v>55.810265139560535</c:v>
                </c:pt>
                <c:pt idx="4">
                  <c:v>67.755287604383952</c:v>
                </c:pt>
                <c:pt idx="5">
                  <c:v>78.757897671569467</c:v>
                </c:pt>
                <c:pt idx="6">
                  <c:v>88.812930491276092</c:v>
                </c:pt>
                <c:pt idx="7">
                  <c:v>97.916384262450734</c:v>
                </c:pt>
                <c:pt idx="8">
                  <c:v>106.06820482200534</c:v>
                </c:pt>
                <c:pt idx="9">
                  <c:v>113.26426936299778</c:v>
                </c:pt>
                <c:pt idx="10">
                  <c:v>119.49612502354843</c:v>
                </c:pt>
                <c:pt idx="11">
                  <c:v>124.76309604885667</c:v>
                </c:pt>
                <c:pt idx="12">
                  <c:v>129.06000000387988</c:v>
                </c:pt>
                <c:pt idx="13">
                  <c:v>132.3853941036584</c:v>
                </c:pt>
                <c:pt idx="14">
                  <c:v>134.7307279148946</c:v>
                </c:pt>
                <c:pt idx="15">
                  <c:v>136.09742938377019</c:v>
                </c:pt>
                <c:pt idx="16">
                  <c:v>136.4774687319638</c:v>
                </c:pt>
                <c:pt idx="17">
                  <c:v>135.87103784213417</c:v>
                </c:pt>
                <c:pt idx="18">
                  <c:v>134.26806559974955</c:v>
                </c:pt>
                <c:pt idx="19">
                  <c:v>131.66732556523749</c:v>
                </c:pt>
                <c:pt idx="20">
                  <c:v>128.06223294701999</c:v>
                </c:pt>
                <c:pt idx="21">
                  <c:v>123.45408142307502</c:v>
                </c:pt>
                <c:pt idx="22">
                  <c:v>117.83623995755397</c:v>
                </c:pt>
                <c:pt idx="23">
                  <c:v>111.2049476868545</c:v>
                </c:pt>
                <c:pt idx="24">
                  <c:v>103.55474807079634</c:v>
                </c:pt>
                <c:pt idx="25">
                  <c:v>94.879274966461821</c:v>
                </c:pt>
                <c:pt idx="26">
                  <c:v>85.172610689899017</c:v>
                </c:pt>
                <c:pt idx="27">
                  <c:v>74.436865644908963</c:v>
                </c:pt>
                <c:pt idx="28">
                  <c:v>62.665080063175914</c:v>
                </c:pt>
                <c:pt idx="29">
                  <c:v>49.854742318077292</c:v>
                </c:pt>
                <c:pt idx="30">
                  <c:v>50.070809035468635</c:v>
                </c:pt>
                <c:pt idx="31">
                  <c:v>50.287647684186027</c:v>
                </c:pt>
                <c:pt idx="32">
                  <c:v>47.303171467460835</c:v>
                </c:pt>
                <c:pt idx="33">
                  <c:v>40.783843603858699</c:v>
                </c:pt>
                <c:pt idx="34">
                  <c:v>30.724476972454127</c:v>
                </c:pt>
                <c:pt idx="35">
                  <c:v>17.133554741355812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1-4844-B18C-BB54958952BA}"/>
            </c:ext>
          </c:extLst>
        </c:ser>
        <c:ser>
          <c:idx val="2"/>
          <c:order val="2"/>
          <c:tx>
            <c:strRef>
              <c:f>'Пункт 1'!$D$2</c:f>
              <c:strCache>
                <c:ptCount val="1"/>
                <c:pt idx="0">
                  <c:v>S(euro)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'Пункт 1'!$D$3:$D$39</c:f>
              <c:numCache>
                <c:formatCode>General</c:formatCode>
                <c:ptCount val="37"/>
                <c:pt idx="0">
                  <c:v>43.44</c:v>
                </c:pt>
                <c:pt idx="1">
                  <c:v>43.400351642665015</c:v>
                </c:pt>
                <c:pt idx="2">
                  <c:v>42.566451571271614</c:v>
                </c:pt>
                <c:pt idx="3">
                  <c:v>52.640787207302559</c:v>
                </c:pt>
                <c:pt idx="4">
                  <c:v>61.964404670270795</c:v>
                </c:pt>
                <c:pt idx="5">
                  <c:v>70.532529218442164</c:v>
                </c:pt>
                <c:pt idx="6">
                  <c:v>78.342399878869728</c:v>
                </c:pt>
                <c:pt idx="7">
                  <c:v>85.391969336419535</c:v>
                </c:pt>
                <c:pt idx="8">
                  <c:v>91.676263945682692</c:v>
                </c:pt>
                <c:pt idx="9">
                  <c:v>97.196416313067928</c:v>
                </c:pt>
                <c:pt idx="10">
                  <c:v>101.94608467645067</c:v>
                </c:pt>
                <c:pt idx="11">
                  <c:v>105.92229939662143</c:v>
                </c:pt>
                <c:pt idx="12">
                  <c:v>109.12090071167221</c:v>
                </c:pt>
                <c:pt idx="13">
                  <c:v>111.54150189400328</c:v>
                </c:pt>
                <c:pt idx="14">
                  <c:v>113.17774772810303</c:v>
                </c:pt>
                <c:pt idx="15">
                  <c:v>114.02848970535815</c:v>
                </c:pt>
                <c:pt idx="16">
                  <c:v>114.08902553236089</c:v>
                </c:pt>
                <c:pt idx="17">
                  <c:v>113.35717041969363</c:v>
                </c:pt>
                <c:pt idx="18">
                  <c:v>111.83061660223794</c:v>
                </c:pt>
                <c:pt idx="19">
                  <c:v>109.50199110375443</c:v>
                </c:pt>
                <c:pt idx="20">
                  <c:v>106.37168521975656</c:v>
                </c:pt>
                <c:pt idx="21">
                  <c:v>102.43606856647035</c:v>
                </c:pt>
                <c:pt idx="22">
                  <c:v>97.692321639436898</c:v>
                </c:pt>
                <c:pt idx="23">
                  <c:v>92.136582451212092</c:v>
                </c:pt>
                <c:pt idx="24">
                  <c:v>85.764181307162644</c:v>
                </c:pt>
                <c:pt idx="25">
                  <c:v>78.57288493459761</c:v>
                </c:pt>
                <c:pt idx="26">
                  <c:v>70.563081525847366</c:v>
                </c:pt>
                <c:pt idx="27">
                  <c:v>61.731400948592388</c:v>
                </c:pt>
                <c:pt idx="28">
                  <c:v>52.068584432604453</c:v>
                </c:pt>
                <c:pt idx="29">
                  <c:v>41.575412139976606</c:v>
                </c:pt>
                <c:pt idx="30">
                  <c:v>41.498560208084058</c:v>
                </c:pt>
                <c:pt idx="31">
                  <c:v>41.428809465767799</c:v>
                </c:pt>
                <c:pt idx="32">
                  <c:v>38.796927967359444</c:v>
                </c:pt>
                <c:pt idx="33">
                  <c:v>33.338008106485056</c:v>
                </c:pt>
                <c:pt idx="34">
                  <c:v>25.049198734760619</c:v>
                </c:pt>
                <c:pt idx="35">
                  <c:v>13.938345715226191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1-4844-B18C-BB549589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86216"/>
        <c:axId val="467992448"/>
      </c:lineChart>
      <c:catAx>
        <c:axId val="32014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928"/>
        <c:crosses val="autoZero"/>
        <c:auto val="1"/>
        <c:lblAlgn val="ctr"/>
        <c:lblOffset val="100"/>
        <c:noMultiLvlLbl val="0"/>
      </c:catAx>
      <c:valAx>
        <c:axId val="3201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600"/>
        <c:crosses val="autoZero"/>
        <c:crossBetween val="between"/>
      </c:valAx>
      <c:valAx>
        <c:axId val="467992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986216"/>
        <c:crosses val="max"/>
        <c:crossBetween val="between"/>
      </c:valAx>
      <c:catAx>
        <c:axId val="467986216"/>
        <c:scaling>
          <c:orientation val="minMax"/>
        </c:scaling>
        <c:delete val="1"/>
        <c:axPos val="b"/>
        <c:majorTickMark val="out"/>
        <c:minorTickMark val="none"/>
        <c:tickLblPos val="nextTo"/>
        <c:crossAx val="46799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'Пункт 2'!$B$2</c:f>
              <c:strCache>
                <c:ptCount val="1"/>
                <c:pt idx="0">
                  <c:v>S(rub)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'Пункт 2'!$B$3:$B$39</c:f>
              <c:numCache>
                <c:formatCode>General</c:formatCode>
                <c:ptCount val="37"/>
                <c:pt idx="0">
                  <c:v>2172</c:v>
                </c:pt>
                <c:pt idx="1">
                  <c:v>3472.6853858492136</c:v>
                </c:pt>
                <c:pt idx="2">
                  <c:v>4699.3734270563973</c:v>
                </c:pt>
                <c:pt idx="3">
                  <c:v>5852.1991105010657</c:v>
                </c:pt>
                <c:pt idx="4">
                  <c:v>6930.3749532646862</c:v>
                </c:pt>
                <c:pt idx="5">
                  <c:v>7933.3010890094256</c:v>
                </c:pt>
                <c:pt idx="6">
                  <c:v>8860.486278269258</c:v>
                </c:pt>
                <c:pt idx="7">
                  <c:v>9711.9638616871016</c:v>
                </c:pt>
                <c:pt idx="8">
                  <c:v>10487.30565267022</c:v>
                </c:pt>
                <c:pt idx="9">
                  <c:v>11186.321032439475</c:v>
                </c:pt>
                <c:pt idx="10">
                  <c:v>11809.029943309475</c:v>
                </c:pt>
                <c:pt idx="11">
                  <c:v>12355.142609498549</c:v>
                </c:pt>
                <c:pt idx="12">
                  <c:v>12824.051076990778</c:v>
                </c:pt>
                <c:pt idx="13">
                  <c:v>13215.901519422338</c:v>
                </c:pt>
                <c:pt idx="14">
                  <c:v>13530.057236523469</c:v>
                </c:pt>
                <c:pt idx="15">
                  <c:v>13766.294530353767</c:v>
                </c:pt>
                <c:pt idx="16">
                  <c:v>13924.18065007322</c:v>
                </c:pt>
                <c:pt idx="17">
                  <c:v>14003.142502712961</c:v>
                </c:pt>
                <c:pt idx="18">
                  <c:v>14003.335010170025</c:v>
                </c:pt>
                <c:pt idx="19">
                  <c:v>13924.238803568822</c:v>
                </c:pt>
                <c:pt idx="20">
                  <c:v>13765.771686636604</c:v>
                </c:pt>
                <c:pt idx="21">
                  <c:v>13527.257372811191</c:v>
                </c:pt>
                <c:pt idx="22">
                  <c:v>13208.402453727194</c:v>
                </c:pt>
                <c:pt idx="23">
                  <c:v>12809.095630115411</c:v>
                </c:pt>
                <c:pt idx="24">
                  <c:v>12328.895182312379</c:v>
                </c:pt>
                <c:pt idx="25">
                  <c:v>11767.361535573165</c:v>
                </c:pt>
                <c:pt idx="26">
                  <c:v>11124.529809157031</c:v>
                </c:pt>
                <c:pt idx="27">
                  <c:v>10399.741543457751</c:v>
                </c:pt>
                <c:pt idx="28">
                  <c:v>9592.5942176342814</c:v>
                </c:pt>
                <c:pt idx="29">
                  <c:v>8703.0396248549623</c:v>
                </c:pt>
                <c:pt idx="30">
                  <c:v>7730.8986337174902</c:v>
                </c:pt>
                <c:pt idx="31">
                  <c:v>6675.4431724176748</c:v>
                </c:pt>
                <c:pt idx="32">
                  <c:v>5536.4430215919247</c:v>
                </c:pt>
                <c:pt idx="33">
                  <c:v>4313.6985842324011</c:v>
                </c:pt>
                <c:pt idx="34">
                  <c:v>3006.7224495075689</c:v>
                </c:pt>
                <c:pt idx="35">
                  <c:v>1645.1568714914895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F-4FF2-9B04-BDEEF1FBAEE7}"/>
            </c:ext>
          </c:extLst>
        </c:ser>
        <c:ser>
          <c:idx val="3"/>
          <c:order val="3"/>
          <c:tx>
            <c:strRef>
              <c:f>'Пункт 2'!$E$2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'Пункт 2'!$E$3:$E$39</c:f>
              <c:numCache>
                <c:formatCode>General</c:formatCode>
                <c:ptCount val="37"/>
                <c:pt idx="0">
                  <c:v>217.2</c:v>
                </c:pt>
                <c:pt idx="1">
                  <c:v>3775.8693786076574</c:v>
                </c:pt>
                <c:pt idx="2">
                  <c:v>7252.5607814436007</c:v>
                </c:pt>
                <c:pt idx="3">
                  <c:v>10635.64079553273</c:v>
                </c:pt>
                <c:pt idx="4">
                  <c:v>13911.816633801396</c:v>
                </c:pt>
                <c:pt idx="5">
                  <c:v>17067.851801157765</c:v>
                </c:pt>
                <c:pt idx="6">
                  <c:v>20090.41339630595</c:v>
                </c:pt>
                <c:pt idx="7">
                  <c:v>22966.895878483461</c:v>
                </c:pt>
                <c:pt idx="8">
                  <c:v>25684.226758768807</c:v>
                </c:pt>
                <c:pt idx="9">
                  <c:v>28229.860783056476</c:v>
                </c:pt>
                <c:pt idx="10">
                  <c:v>30590.718755471549</c:v>
                </c:pt>
                <c:pt idx="11">
                  <c:v>32753.733215898395</c:v>
                </c:pt>
                <c:pt idx="12">
                  <c:v>34705.923719810096</c:v>
                </c:pt>
                <c:pt idx="13">
                  <c:v>36434.697048378854</c:v>
                </c:pt>
                <c:pt idx="14">
                  <c:v>37926.791105499928</c:v>
                </c:pt>
                <c:pt idx="15">
                  <c:v>39169.274692747495</c:v>
                </c:pt>
                <c:pt idx="16">
                  <c:v>40150.086280097996</c:v>
                </c:pt>
                <c:pt idx="17">
                  <c:v>40856.311570094767</c:v>
                </c:pt>
                <c:pt idx="18">
                  <c:v>41275.724740916819</c:v>
                </c:pt>
                <c:pt idx="19">
                  <c:v>41396.664043505436</c:v>
                </c:pt>
                <c:pt idx="20">
                  <c:v>41207.35216156047</c:v>
                </c:pt>
                <c:pt idx="21">
                  <c:v>40695.826842535942</c:v>
                </c:pt>
                <c:pt idx="22">
                  <c:v>39850.449626718117</c:v>
                </c:pt>
                <c:pt idx="23">
                  <c:v>38660.561727738954</c:v>
                </c:pt>
                <c:pt idx="24">
                  <c:v>37115.468957789009</c:v>
                </c:pt>
                <c:pt idx="25">
                  <c:v>35204.48640002287</c:v>
                </c:pt>
                <c:pt idx="26">
                  <c:v>32918.313181673511</c:v>
                </c:pt>
                <c:pt idx="27">
                  <c:v>30246.194372238791</c:v>
                </c:pt>
                <c:pt idx="28">
                  <c:v>27178.312281401315</c:v>
                </c:pt>
                <c:pt idx="29">
                  <c:v>23706.344740130702</c:v>
                </c:pt>
                <c:pt idx="30">
                  <c:v>19821.543061629312</c:v>
                </c:pt>
                <c:pt idx="31">
                  <c:v>15516.044951650445</c:v>
                </c:pt>
                <c:pt idx="32">
                  <c:v>10782.036057953486</c:v>
                </c:pt>
                <c:pt idx="33">
                  <c:v>5612.1525141308857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F-4FF2-9B04-BDEEF1FB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145600"/>
        <c:axId val="320145928"/>
      </c:lineChart>
      <c:lineChart>
        <c:grouping val="standard"/>
        <c:varyColors val="0"/>
        <c:ser>
          <c:idx val="1"/>
          <c:order val="1"/>
          <c:tx>
            <c:strRef>
              <c:f>'Пункт 2'!$C$2</c:f>
              <c:strCache>
                <c:ptCount val="1"/>
                <c:pt idx="0">
                  <c:v>S(doll)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2'!$C$3:$C$39</c:f>
              <c:numCache>
                <c:formatCode>General</c:formatCode>
                <c:ptCount val="37"/>
                <c:pt idx="0">
                  <c:v>43.44</c:v>
                </c:pt>
                <c:pt idx="1">
                  <c:v>56.173644896948659</c:v>
                </c:pt>
                <c:pt idx="2">
                  <c:v>69.80924936207299</c:v>
                </c:pt>
                <c:pt idx="3">
                  <c:v>84.206607453219206</c:v>
                </c:pt>
                <c:pt idx="4">
                  <c:v>99.215907096347166</c:v>
                </c:pt>
                <c:pt idx="5">
                  <c:v>114.68942735063415</c:v>
                </c:pt>
                <c:pt idx="6">
                  <c:v>130.47430632753907</c:v>
                </c:pt>
                <c:pt idx="7">
                  <c:v>146.42481397020364</c:v>
                </c:pt>
                <c:pt idx="8">
                  <c:v>162.38958822925602</c:v>
                </c:pt>
                <c:pt idx="9">
                  <c:v>178.22180039165181</c:v>
                </c:pt>
                <c:pt idx="10">
                  <c:v>193.7697638491621</c:v>
                </c:pt>
                <c:pt idx="11">
                  <c:v>208.88239449484135</c:v>
                </c:pt>
                <c:pt idx="12">
                  <c:v>223.41102329193257</c:v>
                </c:pt>
                <c:pt idx="13">
                  <c:v>237.20531361337777</c:v>
                </c:pt>
                <c:pt idx="14">
                  <c:v>250.11214744543562</c:v>
                </c:pt>
                <c:pt idx="15">
                  <c:v>261.9798405989971</c:v>
                </c:pt>
                <c:pt idx="16">
                  <c:v>272.66176437657703</c:v>
                </c:pt>
                <c:pt idx="17">
                  <c:v>282.00480434832872</c:v>
                </c:pt>
                <c:pt idx="18">
                  <c:v>289.85322136927783</c:v>
                </c:pt>
                <c:pt idx="19">
                  <c:v>296.06022183185274</c:v>
                </c:pt>
                <c:pt idx="20">
                  <c:v>300.47445664360197</c:v>
                </c:pt>
                <c:pt idx="21">
                  <c:v>302.9408480801971</c:v>
                </c:pt>
                <c:pt idx="22">
                  <c:v>303.30414672137726</c:v>
                </c:pt>
                <c:pt idx="23">
                  <c:v>301.41356960431131</c:v>
                </c:pt>
                <c:pt idx="24">
                  <c:v>297.11770052754503</c:v>
                </c:pt>
                <c:pt idx="25">
                  <c:v>290.25956421701005</c:v>
                </c:pt>
                <c:pt idx="26">
                  <c:v>280.69010816843945</c:v>
                </c:pt>
                <c:pt idx="27">
                  <c:v>268.25264751961748</c:v>
                </c:pt>
                <c:pt idx="28">
                  <c:v>252.78996748078336</c:v>
                </c:pt>
                <c:pt idx="29">
                  <c:v>234.15020482574616</c:v>
                </c:pt>
                <c:pt idx="30">
                  <c:v>212.17600326192127</c:v>
                </c:pt>
                <c:pt idx="31">
                  <c:v>186.71561026125062</c:v>
                </c:pt>
                <c:pt idx="32">
                  <c:v>157.61070214830374</c:v>
                </c:pt>
                <c:pt idx="33">
                  <c:v>124.70789455533739</c:v>
                </c:pt>
                <c:pt idx="34">
                  <c:v>87.85294921368758</c:v>
                </c:pt>
                <c:pt idx="35">
                  <c:v>47.242492137976306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F-4FF2-9B04-BDEEF1FBAEE7}"/>
            </c:ext>
          </c:extLst>
        </c:ser>
        <c:ser>
          <c:idx val="2"/>
          <c:order val="2"/>
          <c:tx>
            <c:strRef>
              <c:f>'Пункт 2'!$D$2</c:f>
              <c:strCache>
                <c:ptCount val="1"/>
                <c:pt idx="0">
                  <c:v>S(euro)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'Пункт 2'!$D$3:$D$39</c:f>
              <c:numCache>
                <c:formatCode>General</c:formatCode>
                <c:ptCount val="37"/>
                <c:pt idx="0">
                  <c:v>43.44</c:v>
                </c:pt>
                <c:pt idx="1">
                  <c:v>55.885338302160761</c:v>
                </c:pt>
                <c:pt idx="2">
                  <c:v>67.58769332217642</c:v>
                </c:pt>
                <c:pt idx="3">
                  <c:v>78.543554693070291</c:v>
                </c:pt>
                <c:pt idx="4">
                  <c:v>88.750974396631406</c:v>
                </c:pt>
                <c:pt idx="5">
                  <c:v>98.205669604295622</c:v>
                </c:pt>
                <c:pt idx="6">
                  <c:v>106.90594728033867</c:v>
                </c:pt>
                <c:pt idx="7">
                  <c:v>114.84656817641552</c:v>
                </c:pt>
                <c:pt idx="8">
                  <c:v>122.02697902428497</c:v>
                </c:pt>
                <c:pt idx="9">
                  <c:v>128.44570236934229</c:v>
                </c:pt>
                <c:pt idx="10">
                  <c:v>134.09753950643051</c:v>
                </c:pt>
                <c:pt idx="11">
                  <c:v>138.97953393809954</c:v>
                </c:pt>
                <c:pt idx="12">
                  <c:v>143.09012446815251</c:v>
                </c:pt>
                <c:pt idx="13">
                  <c:v>146.42451018224375</c:v>
                </c:pt>
                <c:pt idx="14">
                  <c:v>148.98024311904183</c:v>
                </c:pt>
                <c:pt idx="15">
                  <c:v>150.75154450476776</c:v>
                </c:pt>
                <c:pt idx="16">
                  <c:v>151.73778904886024</c:v>
                </c:pt>
                <c:pt idx="17">
                  <c:v>151.93479897008424</c:v>
                </c:pt>
                <c:pt idx="18">
                  <c:v>151.33817303153575</c:v>
                </c:pt>
                <c:pt idx="19">
                  <c:v>149.94653088394509</c:v>
                </c:pt>
                <c:pt idx="20">
                  <c:v>147.75432361180691</c:v>
                </c:pt>
                <c:pt idx="21">
                  <c:v>144.76053481322418</c:v>
                </c:pt>
                <c:pt idx="22">
                  <c:v>140.96089687641953</c:v>
                </c:pt>
                <c:pt idx="23">
                  <c:v>136.35259282083598</c:v>
                </c:pt>
                <c:pt idx="24">
                  <c:v>130.93307964250161</c:v>
                </c:pt>
                <c:pt idx="25">
                  <c:v>124.70090326437541</c:v>
                </c:pt>
                <c:pt idx="26">
                  <c:v>117.6538904416919</c:v>
                </c:pt>
                <c:pt idx="27">
                  <c:v>109.78428213589444</c:v>
                </c:pt>
                <c:pt idx="28">
                  <c:v>101.08751422082409</c:v>
                </c:pt>
                <c:pt idx="29">
                  <c:v>91.56211198294767</c:v>
                </c:pt>
                <c:pt idx="30">
                  <c:v>81.203355732771115</c:v>
                </c:pt>
                <c:pt idx="31">
                  <c:v>70.011862720143966</c:v>
                </c:pt>
                <c:pt idx="32">
                  <c:v>57.983883338584668</c:v>
                </c:pt>
                <c:pt idx="33">
                  <c:v>45.110828210657786</c:v>
                </c:pt>
                <c:pt idx="34">
                  <c:v>31.392129100663457</c:v>
                </c:pt>
                <c:pt idx="35">
                  <c:v>17.115151315183223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F-4FF2-9B04-BDEEF1FB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69408"/>
        <c:axId val="441656768"/>
      </c:lineChart>
      <c:catAx>
        <c:axId val="32014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928"/>
        <c:crosses val="autoZero"/>
        <c:auto val="1"/>
        <c:lblAlgn val="ctr"/>
        <c:lblOffset val="100"/>
        <c:noMultiLvlLbl val="0"/>
      </c:catAx>
      <c:valAx>
        <c:axId val="3201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600"/>
        <c:crosses val="autoZero"/>
        <c:crossBetween val="between"/>
      </c:valAx>
      <c:valAx>
        <c:axId val="44165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669408"/>
        <c:crosses val="max"/>
        <c:crossBetween val="between"/>
      </c:valAx>
      <c:catAx>
        <c:axId val="31466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165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'Пункт 3'!$B$2</c:f>
              <c:strCache>
                <c:ptCount val="1"/>
                <c:pt idx="0">
                  <c:v>S(rub)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'Пункт 3'!$B$3:$B$39</c:f>
              <c:numCache>
                <c:formatCode>General</c:formatCode>
                <c:ptCount val="37"/>
                <c:pt idx="0">
                  <c:v>2172</c:v>
                </c:pt>
                <c:pt idx="1">
                  <c:v>3387.8295166590337</c:v>
                </c:pt>
                <c:pt idx="2">
                  <c:v>4529.3157664089531</c:v>
                </c:pt>
                <c:pt idx="3">
                  <c:v>5597.2825454958529</c:v>
                </c:pt>
                <c:pt idx="4">
                  <c:v>6590.3959816859451</c:v>
                </c:pt>
                <c:pt idx="5">
                  <c:v>7507.9451935476973</c:v>
                </c:pt>
                <c:pt idx="6">
                  <c:v>8349.7871907560457</c:v>
                </c:pt>
                <c:pt idx="7">
                  <c:v>9115.9781067628865</c:v>
                </c:pt>
                <c:pt idx="8">
                  <c:v>9806.3781960877368</c:v>
                </c:pt>
                <c:pt idx="9">
                  <c:v>10420.581759135051</c:v>
                </c:pt>
                <c:pt idx="10">
                  <c:v>10958.050307048792</c:v>
                </c:pt>
                <c:pt idx="11">
                  <c:v>11418.269383590728</c:v>
                </c:pt>
                <c:pt idx="12">
                  <c:v>11800.833757811741</c:v>
                </c:pt>
                <c:pt idx="13">
                  <c:v>12105.467160262113</c:v>
                </c:pt>
                <c:pt idx="14">
                  <c:v>12331.975026716784</c:v>
                </c:pt>
                <c:pt idx="15">
                  <c:v>12480.175719301655</c:v>
                </c:pt>
                <c:pt idx="16">
                  <c:v>12549.839617755957</c:v>
                </c:pt>
                <c:pt idx="17">
                  <c:v>12540.663906265896</c:v>
                </c:pt>
                <c:pt idx="18">
                  <c:v>12452.274279355201</c:v>
                </c:pt>
                <c:pt idx="19">
                  <c:v>12284.264761420551</c:v>
                </c:pt>
                <c:pt idx="20">
                  <c:v>12036.244539897745</c:v>
                </c:pt>
                <c:pt idx="21">
                  <c:v>11707.885011013428</c:v>
                </c:pt>
                <c:pt idx="22">
                  <c:v>11298.92433082563</c:v>
                </c:pt>
                <c:pt idx="23">
                  <c:v>10809.151468935788</c:v>
                </c:pt>
                <c:pt idx="24">
                  <c:v>10238.359503785643</c:v>
                </c:pt>
                <c:pt idx="25">
                  <c:v>9586.216089694155</c:v>
                </c:pt>
                <c:pt idx="26">
                  <c:v>8852.2713922436778</c:v>
                </c:pt>
                <c:pt idx="27">
                  <c:v>8036.1328511642332</c:v>
                </c:pt>
                <c:pt idx="28">
                  <c:v>7137.5554818514966</c:v>
                </c:pt>
                <c:pt idx="29">
                  <c:v>6155.8975604330908</c:v>
                </c:pt>
                <c:pt idx="30">
                  <c:v>5089.3945503056048</c:v>
                </c:pt>
                <c:pt idx="31">
                  <c:v>3939.6414949096493</c:v>
                </c:pt>
                <c:pt idx="32">
                  <c:v>2703.0376994700514</c:v>
                </c:pt>
                <c:pt idx="33">
                  <c:v>2450.2276112289669</c:v>
                </c:pt>
                <c:pt idx="34">
                  <c:v>1914.1840244664727</c:v>
                </c:pt>
                <c:pt idx="35">
                  <c:v>1098.1241560403923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C-44F7-8C77-7150831A9C66}"/>
            </c:ext>
          </c:extLst>
        </c:ser>
        <c:ser>
          <c:idx val="3"/>
          <c:order val="3"/>
          <c:tx>
            <c:strRef>
              <c:f>'Пункт 3'!$E$2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'Пункт 3'!$E$3:$E$39</c:f>
              <c:numCache>
                <c:formatCode>General</c:formatCode>
                <c:ptCount val="37"/>
                <c:pt idx="0">
                  <c:v>217.2</c:v>
                </c:pt>
                <c:pt idx="1">
                  <c:v>2584.156979768517</c:v>
                </c:pt>
                <c:pt idx="2">
                  <c:v>4867.1556543309889</c:v>
                </c:pt>
                <c:pt idx="3">
                  <c:v>7058.1826617062716</c:v>
                </c:pt>
                <c:pt idx="4">
                  <c:v>9140.5869707485726</c:v>
                </c:pt>
                <c:pt idx="5">
                  <c:v>11102.955014543833</c:v>
                </c:pt>
                <c:pt idx="6">
                  <c:v>12931.303303051798</c:v>
                </c:pt>
                <c:pt idx="7">
                  <c:v>14611.58699332474</c:v>
                </c:pt>
                <c:pt idx="8">
                  <c:v>16131.517488400656</c:v>
                </c:pt>
                <c:pt idx="9">
                  <c:v>17479.558345671208</c:v>
                </c:pt>
                <c:pt idx="10">
                  <c:v>18639.652758621178</c:v>
                </c:pt>
                <c:pt idx="11">
                  <c:v>19600.818733767996</c:v>
                </c:pt>
                <c:pt idx="12">
                  <c:v>20351.571272909667</c:v>
                </c:pt>
                <c:pt idx="13">
                  <c:v>20876.198351201663</c:v>
                </c:pt>
                <c:pt idx="14">
                  <c:v>21162.890353907518</c:v>
                </c:pt>
                <c:pt idx="15">
                  <c:v>21692.030902551262</c:v>
                </c:pt>
                <c:pt idx="16">
                  <c:v>22393.34602541725</c:v>
                </c:pt>
                <c:pt idx="17">
                  <c:v>22934.131244592809</c:v>
                </c:pt>
                <c:pt idx="18">
                  <c:v>23268.028504943024</c:v>
                </c:pt>
                <c:pt idx="19">
                  <c:v>23383.001933276635</c:v>
                </c:pt>
                <c:pt idx="20">
                  <c:v>23267.24843687503</c:v>
                </c:pt>
                <c:pt idx="21">
                  <c:v>22909.265865526788</c:v>
                </c:pt>
                <c:pt idx="22">
                  <c:v>22297.878125021354</c:v>
                </c:pt>
                <c:pt idx="23">
                  <c:v>21422.277092966371</c:v>
                </c:pt>
                <c:pt idx="24">
                  <c:v>20271.940963942176</c:v>
                </c:pt>
                <c:pt idx="25">
                  <c:v>18836.517324643199</c:v>
                </c:pt>
                <c:pt idx="26">
                  <c:v>17105.856332490352</c:v>
                </c:pt>
                <c:pt idx="27">
                  <c:v>15070.24636939069</c:v>
                </c:pt>
                <c:pt idx="28">
                  <c:v>12720.55247681728</c:v>
                </c:pt>
                <c:pt idx="29">
                  <c:v>10047.578355957452</c:v>
                </c:pt>
                <c:pt idx="30">
                  <c:v>7041.1585921770329</c:v>
                </c:pt>
                <c:pt idx="31">
                  <c:v>3695.9992784569868</c:v>
                </c:pt>
                <c:pt idx="32">
                  <c:v>3.5963394659394286E-3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C-44F7-8C77-7150831A9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145600"/>
        <c:axId val="320145928"/>
      </c:lineChart>
      <c:lineChart>
        <c:grouping val="standard"/>
        <c:varyColors val="0"/>
        <c:ser>
          <c:idx val="1"/>
          <c:order val="1"/>
          <c:tx>
            <c:strRef>
              <c:f>'Пункт 3'!$C$2</c:f>
              <c:strCache>
                <c:ptCount val="1"/>
                <c:pt idx="0">
                  <c:v>S(doll)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'Пункт 3'!$C$3:$C$39</c:f>
              <c:numCache>
                <c:formatCode>General</c:formatCode>
                <c:ptCount val="37"/>
                <c:pt idx="0">
                  <c:v>43.44</c:v>
                </c:pt>
                <c:pt idx="1">
                  <c:v>55.151121027391191</c:v>
                </c:pt>
                <c:pt idx="2">
                  <c:v>67.756929126117541</c:v>
                </c:pt>
                <c:pt idx="3">
                  <c:v>81.130617554376954</c:v>
                </c:pt>
                <c:pt idx="4">
                  <c:v>95.11423668801045</c:v>
                </c:pt>
                <c:pt idx="5">
                  <c:v>109.55701058376964</c:v>
                </c:pt>
                <c:pt idx="6">
                  <c:v>124.30692767284629</c:v>
                </c:pt>
                <c:pt idx="7">
                  <c:v>139.21327718491446</c:v>
                </c:pt>
                <c:pt idx="8">
                  <c:v>154.12696769530402</c:v>
                </c:pt>
                <c:pt idx="9">
                  <c:v>168.89971867899106</c:v>
                </c:pt>
                <c:pt idx="10">
                  <c:v>183.38323096096454</c:v>
                </c:pt>
                <c:pt idx="11">
                  <c:v>197.42870193175833</c:v>
                </c:pt>
                <c:pt idx="12">
                  <c:v>210.88665290510295</c:v>
                </c:pt>
                <c:pt idx="13">
                  <c:v>223.60693967913025</c:v>
                </c:pt>
                <c:pt idx="14">
                  <c:v>235.4388161094069</c:v>
                </c:pt>
                <c:pt idx="15">
                  <c:v>246.23107301333775</c:v>
                </c:pt>
                <c:pt idx="16">
                  <c:v>255.83213084253893</c:v>
                </c:pt>
                <c:pt idx="17">
                  <c:v>264.09011806735236</c:v>
                </c:pt>
                <c:pt idx="18">
                  <c:v>270.85293368224677</c:v>
                </c:pt>
                <c:pt idx="19">
                  <c:v>275.96831622410571</c:v>
                </c:pt>
                <c:pt idx="20">
                  <c:v>279.28381859601723</c:v>
                </c:pt>
                <c:pt idx="21">
                  <c:v>280.64681625893706</c:v>
                </c:pt>
                <c:pt idx="22">
                  <c:v>279.90450826901696</c:v>
                </c:pt>
                <c:pt idx="23">
                  <c:v>276.90438544287099</c:v>
                </c:pt>
                <c:pt idx="24">
                  <c:v>271.49352715589902</c:v>
                </c:pt>
                <c:pt idx="25">
                  <c:v>263.51846389912356</c:v>
                </c:pt>
                <c:pt idx="26">
                  <c:v>252.82520796831039</c:v>
                </c:pt>
                <c:pt idx="27">
                  <c:v>239.2597797921581</c:v>
                </c:pt>
                <c:pt idx="28">
                  <c:v>222.66858477386052</c:v>
                </c:pt>
                <c:pt idx="29">
                  <c:v>202.89679794810147</c:v>
                </c:pt>
                <c:pt idx="30">
                  <c:v>179.78541816164812</c:v>
                </c:pt>
                <c:pt idx="31">
                  <c:v>153.1900282678138</c:v>
                </c:pt>
                <c:pt idx="32">
                  <c:v>122.937125240569</c:v>
                </c:pt>
                <c:pt idx="33">
                  <c:v>101.87833037761149</c:v>
                </c:pt>
                <c:pt idx="34">
                  <c:v>74.463203253816104</c:v>
                </c:pt>
                <c:pt idx="35">
                  <c:v>40.54130624265818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C-44F7-8C77-7150831A9C66}"/>
            </c:ext>
          </c:extLst>
        </c:ser>
        <c:ser>
          <c:idx val="2"/>
          <c:order val="2"/>
          <c:tx>
            <c:strRef>
              <c:f>'Пункт 3'!$D$2</c:f>
              <c:strCache>
                <c:ptCount val="1"/>
                <c:pt idx="0">
                  <c:v>S(euro)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'Пункт 3'!$D$3:$D$39</c:f>
              <c:numCache>
                <c:formatCode>General</c:formatCode>
                <c:ptCount val="37"/>
                <c:pt idx="0">
                  <c:v>43.44</c:v>
                </c:pt>
                <c:pt idx="1">
                  <c:v>45.805979397300071</c:v>
                </c:pt>
                <c:pt idx="2">
                  <c:v>47.387686803754228</c:v>
                </c:pt>
                <c:pt idx="3">
                  <c:v>48.198860666977744</c:v>
                </c:pt>
                <c:pt idx="4">
                  <c:v>48.215274368440248</c:v>
                </c:pt>
                <c:pt idx="5">
                  <c:v>47.453525720537058</c:v>
                </c:pt>
                <c:pt idx="6">
                  <c:v>45.900222596050881</c:v>
                </c:pt>
                <c:pt idx="7">
                  <c:v>43.538498908558019</c:v>
                </c:pt>
                <c:pt idx="8">
                  <c:v>40.369883915957381</c:v>
                </c:pt>
                <c:pt idx="9">
                  <c:v>36.405480719399414</c:v>
                </c:pt>
                <c:pt idx="10">
                  <c:v>31.611830226653723</c:v>
                </c:pt>
                <c:pt idx="11">
                  <c:v>26.006330902077746</c:v>
                </c:pt>
                <c:pt idx="12">
                  <c:v>19.600134111057251</c:v>
                </c:pt>
                <c:pt idx="13">
                  <c:v>12.359834816836951</c:v>
                </c:pt>
                <c:pt idx="14">
                  <c:v>4.2898453586863008</c:v>
                </c:pt>
                <c:pt idx="15">
                  <c:v>0.34863984944799953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3.5638267029833668</c:v>
                </c:pt>
                <c:pt idx="35">
                  <c:v>3.5475190645201073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C-44F7-8C77-7150831A9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69408"/>
        <c:axId val="441656768"/>
      </c:lineChart>
      <c:catAx>
        <c:axId val="32014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928"/>
        <c:crosses val="autoZero"/>
        <c:auto val="1"/>
        <c:lblAlgn val="ctr"/>
        <c:lblOffset val="100"/>
        <c:noMultiLvlLbl val="0"/>
      </c:catAx>
      <c:valAx>
        <c:axId val="3201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145600"/>
        <c:crosses val="autoZero"/>
        <c:crossBetween val="between"/>
      </c:valAx>
      <c:valAx>
        <c:axId val="44165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669408"/>
        <c:crosses val="max"/>
        <c:crossBetween val="between"/>
      </c:valAx>
      <c:catAx>
        <c:axId val="31466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165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10823</xdr:colOff>
      <xdr:row>9</xdr:row>
      <xdr:rowOff>21648</xdr:rowOff>
    </xdr:from>
    <xdr:to>
      <xdr:col>35</xdr:col>
      <xdr:colOff>595312</xdr:colOff>
      <xdr:row>27</xdr:row>
      <xdr:rowOff>177944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031BB6-1DEF-4CF1-92CF-ACDD85233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571500</xdr:colOff>
      <xdr:row>11</xdr:row>
      <xdr:rowOff>9526</xdr:rowOff>
    </xdr:from>
    <xdr:to>
      <xdr:col>34</xdr:col>
      <xdr:colOff>590550</xdr:colOff>
      <xdr:row>27</xdr:row>
      <xdr:rowOff>185738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51D156-488B-4869-8324-693A1FCBC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590549</xdr:colOff>
      <xdr:row>11</xdr:row>
      <xdr:rowOff>171450</xdr:rowOff>
    </xdr:from>
    <xdr:to>
      <xdr:col>35</xdr:col>
      <xdr:colOff>9524</xdr:colOff>
      <xdr:row>27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B9942F-490E-4E58-9ED7-20DF22BD1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4FC2-C65A-44A5-BA19-B65EEAD64315}">
  <dimension ref="A1:AE41"/>
  <sheetViews>
    <sheetView tabSelected="1" topLeftCell="Q10" zoomScale="88" workbookViewId="0">
      <selection activeCell="V41" sqref="V41"/>
    </sheetView>
  </sheetViews>
  <sheetFormatPr defaultRowHeight="15" x14ac:dyDescent="0.25"/>
  <sheetData>
    <row r="1" spans="1:22" x14ac:dyDescent="0.25">
      <c r="A1" t="s">
        <v>0</v>
      </c>
      <c r="B1">
        <v>1</v>
      </c>
      <c r="C1" t="s">
        <v>19</v>
      </c>
      <c r="D1">
        <v>1.0000000000000001E-5</v>
      </c>
      <c r="E1" t="s">
        <v>20</v>
      </c>
      <c r="F1">
        <v>2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">
        <v>12</v>
      </c>
      <c r="N2" t="s">
        <v>13</v>
      </c>
      <c r="O2" t="s">
        <v>14</v>
      </c>
      <c r="P2" t="s">
        <v>22</v>
      </c>
      <c r="Q2" t="s">
        <v>15</v>
      </c>
      <c r="R2" t="s">
        <v>16</v>
      </c>
      <c r="S2" t="s">
        <v>17</v>
      </c>
      <c r="T2" t="s">
        <v>23</v>
      </c>
      <c r="U2" t="s">
        <v>18</v>
      </c>
      <c r="V2" t="s">
        <v>21</v>
      </c>
    </row>
    <row r="3" spans="1:22" x14ac:dyDescent="0.25">
      <c r="A3">
        <v>0</v>
      </c>
      <c r="B3">
        <v>2172</v>
      </c>
      <c r="C3">
        <v>43.44</v>
      </c>
      <c r="D3">
        <v>43.44</v>
      </c>
      <c r="E3">
        <v>217.2</v>
      </c>
      <c r="F3" s="1">
        <v>7.0000000000000007E-2</v>
      </c>
      <c r="G3" s="1">
        <v>7.0000000000000007E-2</v>
      </c>
      <c r="H3" s="1">
        <v>7.0000000000000007E-2</v>
      </c>
      <c r="I3" s="1">
        <v>0.05</v>
      </c>
      <c r="J3" s="1">
        <v>80</v>
      </c>
      <c r="K3" s="1">
        <v>100</v>
      </c>
      <c r="M3">
        <f>((1+F3)^(1/12)-1)*B3</f>
        <v>12.280803781444256</v>
      </c>
      <c r="N3">
        <f>((1+G3)^(1/12)-1)*C3*J3</f>
        <v>19.649286050310806</v>
      </c>
      <c r="O3">
        <f>((1+H3)^(1/12)-1)*D3*K3</f>
        <v>24.561607562888508</v>
      </c>
      <c r="P3">
        <f>((1+I3)^(1/12)-1)*E3</f>
        <v>0.88489968580842238</v>
      </c>
      <c r="V3">
        <f>M3+N3+O3-P3-Q3-R3-S3-U3+T3</f>
        <v>55.606797708835145</v>
      </c>
    </row>
    <row r="4" spans="1:22" x14ac:dyDescent="0.25">
      <c r="A4">
        <v>1</v>
      </c>
      <c r="B4">
        <v>2222.7082389276284</v>
      </c>
      <c r="C4">
        <v>43.686405716885126</v>
      </c>
      <c r="D4">
        <v>43.400351642665015</v>
      </c>
      <c r="E4">
        <v>227.74603384999443</v>
      </c>
      <c r="F4" s="1">
        <v>7.0000000000000007E-2</v>
      </c>
      <c r="G4" s="1">
        <v>7.0000000000000007E-2</v>
      </c>
      <c r="H4" s="1">
        <v>7.0000000000000007E-2</v>
      </c>
      <c r="I4" s="1">
        <v>0.05</v>
      </c>
      <c r="J4" s="1">
        <v>80</v>
      </c>
      <c r="K4" s="1">
        <v>100</v>
      </c>
      <c r="M4">
        <f>((1+F4)^(1/12)-1)*B4</f>
        <v>12.56751553668035</v>
      </c>
      <c r="N4">
        <f>((1+G4)^(1/12)-1)*C4*J4</f>
        <v>19.760743150115314</v>
      </c>
      <c r="O4">
        <f>((1+H4)^(1/12)-1)*D4*K4</f>
        <v>24.539189805214129</v>
      </c>
      <c r="P4">
        <f>((1+I4)^(1/12)-1)*E4</f>
        <v>0.92786553313984532</v>
      </c>
      <c r="Q4">
        <f>(B4-B3)/$B$1</f>
        <v>50.708238927628372</v>
      </c>
      <c r="R4">
        <f>J3*(C4-C3)/$B$1</f>
        <v>19.712457350810269</v>
      </c>
      <c r="S4">
        <f>K3*(D4-D3)/$B$1</f>
        <v>-3.964835733498262</v>
      </c>
      <c r="T4">
        <f>(E4-E3)/$B$1</f>
        <v>10.546033849994444</v>
      </c>
      <c r="U4">
        <f>$D$1*(Q4)^$F$1 + $D$1*(R4)^$F$1 + $D$1*(S4)^$F$1</f>
        <v>2.9756263923425844E-2</v>
      </c>
      <c r="V4">
        <f>M4+N4+O4-P4-Q4-R4-S4-U4+T4</f>
        <v>5.879741138414829E-13</v>
      </c>
    </row>
    <row r="5" spans="1:22" x14ac:dyDescent="0.25">
      <c r="A5">
        <v>2</v>
      </c>
      <c r="B5">
        <v>2194.8445081036502</v>
      </c>
      <c r="C5">
        <v>42.928009785432522</v>
      </c>
      <c r="D5">
        <v>42.566451571271614</v>
      </c>
      <c r="E5">
        <v>3.953857018229661E-2</v>
      </c>
      <c r="F5" s="1">
        <v>7.0000000000000007E-2</v>
      </c>
      <c r="G5" s="1">
        <v>7.0000000000000007E-2</v>
      </c>
      <c r="H5" s="1">
        <v>7.0000000000000007E-2</v>
      </c>
      <c r="I5" s="1">
        <v>0.05</v>
      </c>
      <c r="J5" s="1">
        <v>80</v>
      </c>
      <c r="K5" s="1">
        <v>100</v>
      </c>
      <c r="M5">
        <f t="shared" ref="M5:M39" si="0">((1+F5)^(1/12)-1)*B5</f>
        <v>12.409969951566051</v>
      </c>
      <c r="N5">
        <f t="shared" ref="N5:N39" si="1">((1+G5)^(1/12)-1)*C5*J5</f>
        <v>19.41769668150334</v>
      </c>
      <c r="O5">
        <f t="shared" ref="O5:O39" si="2">((1+H5)^(1/12)-1)*D5*K5</f>
        <v>24.067690580991535</v>
      </c>
      <c r="P5">
        <f t="shared" ref="P5:P39" si="3">((1+I5)^(1/12)-1)*E5</f>
        <v>1.6108502915114425E-4</v>
      </c>
      <c r="Q5">
        <f t="shared" ref="Q5:Q39" si="4">(B5-B4)/$B$1</f>
        <v>-27.863730823978131</v>
      </c>
      <c r="R5">
        <f t="shared" ref="R5:R39" si="5">J4*(C5-C4)/$B$1</f>
        <v>-60.671674516208327</v>
      </c>
      <c r="S5">
        <f t="shared" ref="S5:S39" si="6">K4*(D5-D4)/$B$1</f>
        <v>-83.390007139340128</v>
      </c>
      <c r="T5">
        <f t="shared" ref="T5:T39" si="7">(E5-E4)/$B$1</f>
        <v>-227.70649527981215</v>
      </c>
      <c r="U5">
        <f t="shared" ref="U5:U39" si="8">$D$1*(Q5)^$F$1 + $D$1*(R5)^$F$1 + $D$1*(S5)^$F$1</f>
        <v>0.11411332874731031</v>
      </c>
      <c r="V5">
        <f t="shared" ref="V5:V39" si="9">M5+N5+O5-P5-Q5-R5-S5-U5+T5</f>
        <v>-1.1084466677857563E-12</v>
      </c>
    </row>
    <row r="6" spans="1:22" x14ac:dyDescent="0.25">
      <c r="A6">
        <v>3</v>
      </c>
      <c r="B6">
        <v>3259.3352066943266</v>
      </c>
      <c r="C6">
        <v>55.810265139560535</v>
      </c>
      <c r="D6">
        <v>52.640787207302559</v>
      </c>
      <c r="E6">
        <v>3073.7312092360689</v>
      </c>
      <c r="F6" s="1">
        <v>7.0000000000000007E-2</v>
      </c>
      <c r="G6" s="1">
        <v>7.0000000000000007E-2</v>
      </c>
      <c r="H6" s="1">
        <v>7.0000000000000007E-2</v>
      </c>
      <c r="I6" s="1">
        <v>0.05</v>
      </c>
      <c r="J6" s="1">
        <v>80</v>
      </c>
      <c r="K6" s="1">
        <v>100</v>
      </c>
      <c r="M6">
        <f t="shared" si="0"/>
        <v>18.428755124938341</v>
      </c>
      <c r="N6">
        <f t="shared" si="1"/>
        <v>25.244748256696923</v>
      </c>
      <c r="O6">
        <f t="shared" si="2"/>
        <v>29.763866417755231</v>
      </c>
      <c r="P6">
        <f t="shared" si="3"/>
        <v>12.522761424090882</v>
      </c>
      <c r="Q6">
        <f t="shared" si="4"/>
        <v>1064.4906985906764</v>
      </c>
      <c r="R6">
        <f t="shared" si="5"/>
        <v>1030.5804283302409</v>
      </c>
      <c r="S6">
        <f t="shared" si="6"/>
        <v>1007.4335636030945</v>
      </c>
      <c r="T6">
        <f t="shared" si="7"/>
        <v>3073.6916706658867</v>
      </c>
      <c r="U6">
        <f t="shared" si="8"/>
        <v>32.101588517174399</v>
      </c>
      <c r="V6">
        <f t="shared" si="9"/>
        <v>0</v>
      </c>
    </row>
    <row r="7" spans="1:22" x14ac:dyDescent="0.25">
      <c r="A7">
        <v>4</v>
      </c>
      <c r="B7">
        <v>4248.7246633487175</v>
      </c>
      <c r="C7">
        <v>67.755287604383952</v>
      </c>
      <c r="D7">
        <v>61.964404670270795</v>
      </c>
      <c r="E7">
        <v>5913.0821431509958</v>
      </c>
      <c r="F7" s="1">
        <v>7.0000000000000007E-2</v>
      </c>
      <c r="G7" s="1">
        <v>7.0000000000000007E-2</v>
      </c>
      <c r="H7" s="1">
        <v>7.0000000000000007E-2</v>
      </c>
      <c r="I7" s="1">
        <v>0.05</v>
      </c>
      <c r="J7" s="1">
        <v>80</v>
      </c>
      <c r="K7" s="1">
        <v>100</v>
      </c>
      <c r="M7">
        <f t="shared" si="0"/>
        <v>24.022906957628177</v>
      </c>
      <c r="N7">
        <f t="shared" si="1"/>
        <v>30.647859750451619</v>
      </c>
      <c r="O7">
        <f t="shared" si="2"/>
        <v>35.035575284972545</v>
      </c>
      <c r="P7">
        <f t="shared" si="3"/>
        <v>24.090628594077849</v>
      </c>
      <c r="Q7">
        <f t="shared" si="4"/>
        <v>989.38945665439087</v>
      </c>
      <c r="R7">
        <f t="shared" si="5"/>
        <v>955.60179718587335</v>
      </c>
      <c r="S7">
        <f t="shared" si="6"/>
        <v>932.36174629682364</v>
      </c>
      <c r="T7">
        <f t="shared" si="7"/>
        <v>2839.3509339149268</v>
      </c>
      <c r="U7">
        <f t="shared" si="8"/>
        <v>27.613647176814045</v>
      </c>
      <c r="V7">
        <f t="shared" si="9"/>
        <v>0</v>
      </c>
    </row>
    <row r="8" spans="1:22" x14ac:dyDescent="0.25">
      <c r="A8">
        <v>5</v>
      </c>
      <c r="B8">
        <v>5163.1359775768287</v>
      </c>
      <c r="C8">
        <v>78.757897671569467</v>
      </c>
      <c r="D8">
        <v>70.532529218442164</v>
      </c>
      <c r="E8">
        <v>8517.9704882256283</v>
      </c>
      <c r="F8" s="1">
        <v>7.0000000000000007E-2</v>
      </c>
      <c r="G8" s="1">
        <v>7.0000000000000007E-2</v>
      </c>
      <c r="H8" s="1">
        <v>7.0000000000000007E-2</v>
      </c>
      <c r="I8" s="1">
        <v>0.05</v>
      </c>
      <c r="J8" s="1">
        <v>80</v>
      </c>
      <c r="K8" s="1">
        <v>100</v>
      </c>
      <c r="M8">
        <f t="shared" si="0"/>
        <v>29.193121472162247</v>
      </c>
      <c r="N8">
        <f t="shared" si="1"/>
        <v>35.624688307315282</v>
      </c>
      <c r="O8">
        <f t="shared" si="2"/>
        <v>39.880117474248244</v>
      </c>
      <c r="P8">
        <f t="shared" si="3"/>
        <v>34.703266154494813</v>
      </c>
      <c r="Q8">
        <f t="shared" si="4"/>
        <v>914.41131422811122</v>
      </c>
      <c r="R8">
        <f t="shared" si="5"/>
        <v>880.20880537484118</v>
      </c>
      <c r="S8">
        <f t="shared" si="6"/>
        <v>856.81245481713688</v>
      </c>
      <c r="T8">
        <f t="shared" si="7"/>
        <v>2604.8883450746325</v>
      </c>
      <c r="U8">
        <f t="shared" si="8"/>
        <v>23.45043175377555</v>
      </c>
      <c r="V8">
        <f t="shared" si="9"/>
        <v>0</v>
      </c>
    </row>
    <row r="9" spans="1:22" x14ac:dyDescent="0.25">
      <c r="A9">
        <v>6</v>
      </c>
      <c r="B9">
        <v>6002.0824433074922</v>
      </c>
      <c r="C9">
        <v>88.812930491276092</v>
      </c>
      <c r="D9">
        <v>78.342399878869728</v>
      </c>
      <c r="E9">
        <v>10887.868046920665</v>
      </c>
      <c r="F9" s="1">
        <v>7.0000000000000007E-2</v>
      </c>
      <c r="G9" s="1">
        <v>7.0000000000000007E-2</v>
      </c>
      <c r="H9" s="1">
        <v>7.0000000000000007E-2</v>
      </c>
      <c r="I9" s="1">
        <v>0.05</v>
      </c>
      <c r="J9" s="1">
        <v>80</v>
      </c>
      <c r="K9" s="1">
        <v>100</v>
      </c>
      <c r="M9">
        <f t="shared" si="0"/>
        <v>33.936646761653236</v>
      </c>
      <c r="N9">
        <f t="shared" si="1"/>
        <v>40.172897702335518</v>
      </c>
      <c r="O9">
        <f t="shared" si="2"/>
        <v>44.295931891337077</v>
      </c>
      <c r="P9">
        <f>((1+I9)^(1/12)-1)*E9</f>
        <v>44.358522163184425</v>
      </c>
      <c r="Q9">
        <f>(B9-B8)/$B$1</f>
        <v>838.94646573066348</v>
      </c>
      <c r="R9">
        <f>J8*(C9-C8)/$B$1</f>
        <v>804.40262557653</v>
      </c>
      <c r="S9">
        <f>K8*(D9-D8)/$B$1</f>
        <v>780.9870660427564</v>
      </c>
      <c r="T9">
        <f t="shared" si="7"/>
        <v>2369.8975586950364</v>
      </c>
      <c r="U9">
        <f>$D$1*(Q9)^$F$1 + $D$1*(R9)^$F$1 + $D$1*(S9)^$F$1</f>
        <v>19.608355537224593</v>
      </c>
      <c r="V9">
        <f t="shared" si="9"/>
        <v>0</v>
      </c>
    </row>
    <row r="10" spans="1:22" x14ac:dyDescent="0.25">
      <c r="A10">
        <v>7</v>
      </c>
      <c r="B10">
        <v>6765.4993102300441</v>
      </c>
      <c r="C10">
        <v>97.916384262450734</v>
      </c>
      <c r="D10">
        <v>85.391969336419535</v>
      </c>
      <c r="E10">
        <v>13022.850771681527</v>
      </c>
      <c r="F10" s="1">
        <v>7.0000000000000007E-2</v>
      </c>
      <c r="G10" s="1">
        <v>7.0000000000000007E-2</v>
      </c>
      <c r="H10" s="1">
        <v>7.0000000000000007E-2</v>
      </c>
      <c r="I10" s="1">
        <v>0.05</v>
      </c>
      <c r="J10" s="1">
        <v>80</v>
      </c>
      <c r="K10" s="1">
        <v>100</v>
      </c>
      <c r="M10">
        <f t="shared" si="0"/>
        <v>38.253116718430768</v>
      </c>
      <c r="N10">
        <f t="shared" si="1"/>
        <v>44.290677794315052</v>
      </c>
      <c r="O10">
        <f t="shared" si="2"/>
        <v>48.281860954496906</v>
      </c>
      <c r="P10">
        <f t="shared" si="3"/>
        <v>53.056706059811027</v>
      </c>
      <c r="Q10">
        <f t="shared" si="4"/>
        <v>763.41686692255189</v>
      </c>
      <c r="R10">
        <f t="shared" si="5"/>
        <v>728.27630169397139</v>
      </c>
      <c r="S10">
        <f t="shared" si="6"/>
        <v>704.95694575498078</v>
      </c>
      <c r="T10">
        <f t="shared" si="7"/>
        <v>2134.9827247608628</v>
      </c>
      <c r="U10">
        <f t="shared" si="8"/>
        <v>16.101559796790848</v>
      </c>
      <c r="V10">
        <f t="shared" si="9"/>
        <v>0</v>
      </c>
    </row>
    <row r="11" spans="1:22" x14ac:dyDescent="0.25">
      <c r="A11">
        <v>8</v>
      </c>
      <c r="B11">
        <v>7452.418580117539</v>
      </c>
      <c r="C11">
        <v>106.06820482200534</v>
      </c>
      <c r="D11">
        <v>91.676263945682692</v>
      </c>
      <c r="E11">
        <v>14922.110273036526</v>
      </c>
      <c r="F11" s="1">
        <v>7.0000000000000007E-2</v>
      </c>
      <c r="G11" s="1">
        <v>7.0000000000000007E-2</v>
      </c>
      <c r="H11" s="1">
        <v>7.0000000000000007E-2</v>
      </c>
      <c r="I11" s="1">
        <v>0.05</v>
      </c>
      <c r="J11" s="1">
        <v>80</v>
      </c>
      <c r="K11" s="1">
        <v>100</v>
      </c>
      <c r="M11">
        <f t="shared" si="0"/>
        <v>42.137058139784941</v>
      </c>
      <c r="N11">
        <f t="shared" si="1"/>
        <v>47.978004083575946</v>
      </c>
      <c r="O11">
        <f>((1+H11)^(1/12)-1)*D11*K11</f>
        <v>51.835092492303026</v>
      </c>
      <c r="P11">
        <f t="shared" si="3"/>
        <v>60.794524365601532</v>
      </c>
      <c r="Q11">
        <f t="shared" si="4"/>
        <v>686.91926988749492</v>
      </c>
      <c r="R11">
        <f t="shared" si="5"/>
        <v>652.14564476436863</v>
      </c>
      <c r="S11">
        <f t="shared" si="6"/>
        <v>628.42946092631564</v>
      </c>
      <c r="T11">
        <f t="shared" si="7"/>
        <v>1899.2595013549981</v>
      </c>
      <c r="U11">
        <f t="shared" si="8"/>
        <v>12.920756126880429</v>
      </c>
      <c r="V11">
        <f t="shared" si="9"/>
        <v>0</v>
      </c>
    </row>
    <row r="12" spans="1:22" x14ac:dyDescent="0.25">
      <c r="A12">
        <v>9</v>
      </c>
      <c r="B12">
        <v>8062.8673871143037</v>
      </c>
      <c r="C12">
        <v>113.26426936299778</v>
      </c>
      <c r="D12">
        <v>97.196416313067928</v>
      </c>
      <c r="E12">
        <v>16586.143398058866</v>
      </c>
      <c r="F12" s="1">
        <v>7.0000000000000007E-2</v>
      </c>
      <c r="G12" s="1">
        <v>7.0000000000000007E-2</v>
      </c>
      <c r="H12" s="1">
        <v>7.0000000000000007E-2</v>
      </c>
      <c r="I12" s="1">
        <v>0.05</v>
      </c>
      <c r="J12" s="1">
        <v>80</v>
      </c>
      <c r="K12" s="1">
        <v>100</v>
      </c>
      <c r="M12">
        <f t="shared" si="0"/>
        <v>45.588624446112753</v>
      </c>
      <c r="N12">
        <f t="shared" si="1"/>
        <v>51.233011694129793</v>
      </c>
      <c r="O12">
        <f t="shared" si="2"/>
        <v>54.956266896885573</v>
      </c>
      <c r="P12">
        <f t="shared" si="3"/>
        <v>67.574001297033746</v>
      </c>
      <c r="Q12">
        <f t="shared" si="4"/>
        <v>610.44880699676469</v>
      </c>
      <c r="R12">
        <f t="shared" si="5"/>
        <v>575.68516327939506</v>
      </c>
      <c r="S12">
        <f t="shared" si="6"/>
        <v>552.01523673852364</v>
      </c>
      <c r="T12">
        <f t="shared" si="7"/>
        <v>1664.0331250223408</v>
      </c>
      <c r="U12">
        <f t="shared" si="8"/>
        <v>10.087819747752855</v>
      </c>
      <c r="V12">
        <f t="shared" si="9"/>
        <v>0</v>
      </c>
    </row>
    <row r="13" spans="1:22" x14ac:dyDescent="0.25">
      <c r="A13">
        <v>10</v>
      </c>
      <c r="B13">
        <v>8596.3011377817093</v>
      </c>
      <c r="C13">
        <v>119.49612502354843</v>
      </c>
      <c r="D13">
        <v>101.94608467645067</v>
      </c>
      <c r="E13">
        <v>18013.771316279661</v>
      </c>
      <c r="F13" s="1">
        <v>7.0000000000000007E-2</v>
      </c>
      <c r="G13" s="1">
        <v>7.0000000000000007E-2</v>
      </c>
      <c r="H13" s="1">
        <v>7.0000000000000007E-2</v>
      </c>
      <c r="I13" s="1">
        <v>0.05</v>
      </c>
      <c r="J13" s="1">
        <v>80</v>
      </c>
      <c r="K13" s="1">
        <v>100</v>
      </c>
      <c r="M13">
        <f t="shared" si="0"/>
        <v>48.604736426935162</v>
      </c>
      <c r="N13">
        <f t="shared" si="1"/>
        <v>54.05187712917602</v>
      </c>
      <c r="O13">
        <f t="shared" si="2"/>
        <v>57.641798443738104</v>
      </c>
      <c r="P13">
        <f t="shared" si="3"/>
        <v>73.390334152857477</v>
      </c>
      <c r="Q13">
        <f t="shared" si="4"/>
        <v>533.43375066740555</v>
      </c>
      <c r="R13">
        <f t="shared" si="5"/>
        <v>498.54845284405201</v>
      </c>
      <c r="S13">
        <f t="shared" si="6"/>
        <v>474.96683633827388</v>
      </c>
      <c r="T13">
        <f t="shared" si="7"/>
        <v>1427.6279182207945</v>
      </c>
      <c r="U13">
        <f t="shared" si="8"/>
        <v>7.5869562180548247</v>
      </c>
      <c r="V13">
        <f t="shared" si="9"/>
        <v>0</v>
      </c>
    </row>
    <row r="14" spans="1:22" x14ac:dyDescent="0.25">
      <c r="A14">
        <v>11</v>
      </c>
      <c r="B14">
        <v>9052.4460510251447</v>
      </c>
      <c r="C14">
        <v>124.76309604885667</v>
      </c>
      <c r="D14">
        <v>105.92229939662143</v>
      </c>
      <c r="E14">
        <v>19205.068192923827</v>
      </c>
      <c r="F14" s="1">
        <v>7.0000000000000007E-2</v>
      </c>
      <c r="G14" s="1">
        <v>7.0000000000000007E-2</v>
      </c>
      <c r="H14" s="1">
        <v>7.0000000000000007E-2</v>
      </c>
      <c r="I14" s="1">
        <v>0.05</v>
      </c>
      <c r="J14" s="1">
        <v>80</v>
      </c>
      <c r="K14" s="1">
        <v>100</v>
      </c>
      <c r="M14">
        <f t="shared" si="0"/>
        <v>51.183846084138906</v>
      </c>
      <c r="N14">
        <f t="shared" si="1"/>
        <v>56.434294723443521</v>
      </c>
      <c r="O14">
        <f t="shared" si="2"/>
        <v>59.890008055676745</v>
      </c>
      <c r="P14">
        <f t="shared" si="3"/>
        <v>78.243825091379463</v>
      </c>
      <c r="Q14">
        <f t="shared" si="4"/>
        <v>456.14491324343544</v>
      </c>
      <c r="R14">
        <f t="shared" si="5"/>
        <v>421.35768202465897</v>
      </c>
      <c r="S14">
        <f t="shared" si="6"/>
        <v>397.62147201707592</v>
      </c>
      <c r="T14">
        <f t="shared" si="7"/>
        <v>1191.2968766441663</v>
      </c>
      <c r="U14">
        <f t="shared" si="8"/>
        <v>5.4371331308808113</v>
      </c>
      <c r="V14">
        <f t="shared" si="9"/>
        <v>-5.0022208597511053E-12</v>
      </c>
    </row>
    <row r="15" spans="1:22" x14ac:dyDescent="0.25">
      <c r="A15">
        <v>12</v>
      </c>
      <c r="B15">
        <v>9431.0160560443037</v>
      </c>
      <c r="C15">
        <v>129.06000000387988</v>
      </c>
      <c r="D15">
        <v>109.12090071167221</v>
      </c>
      <c r="E15">
        <v>20159.620549502259</v>
      </c>
      <c r="F15" s="1">
        <v>7.0000000000000007E-2</v>
      </c>
      <c r="G15" s="1">
        <v>7.0000000000000007E-2</v>
      </c>
      <c r="H15" s="1">
        <v>7.0000000000000007E-2</v>
      </c>
      <c r="I15" s="1">
        <v>0.05</v>
      </c>
      <c r="J15" s="1">
        <v>80</v>
      </c>
      <c r="K15" s="1">
        <v>100</v>
      </c>
      <c r="M15">
        <f t="shared" si="0"/>
        <v>53.324335931827974</v>
      </c>
      <c r="N15">
        <f t="shared" si="1"/>
        <v>58.377920297636969</v>
      </c>
      <c r="O15">
        <f t="shared" si="2"/>
        <v>61.698543742841025</v>
      </c>
      <c r="P15">
        <f t="shared" si="3"/>
        <v>82.132789550053246</v>
      </c>
      <c r="Q15">
        <f t="shared" si="4"/>
        <v>378.570005019159</v>
      </c>
      <c r="R15">
        <f t="shared" si="5"/>
        <v>343.75231640185689</v>
      </c>
      <c r="S15">
        <f t="shared" si="6"/>
        <v>319.86013150507802</v>
      </c>
      <c r="T15">
        <f t="shared" si="7"/>
        <v>954.5523565784315</v>
      </c>
      <c r="U15">
        <f t="shared" si="8"/>
        <v>3.6379140745829428</v>
      </c>
      <c r="V15">
        <f t="shared" si="9"/>
        <v>7.3896444519050419E-12</v>
      </c>
    </row>
    <row r="16" spans="1:22" x14ac:dyDescent="0.25">
      <c r="A16">
        <v>13</v>
      </c>
      <c r="B16">
        <v>9732.0739408539011</v>
      </c>
      <c r="C16">
        <v>132.3853941036584</v>
      </c>
      <c r="D16">
        <v>111.54150189400328</v>
      </c>
      <c r="E16">
        <v>20878.054025173882</v>
      </c>
      <c r="F16" s="1">
        <v>7.0000000000000007E-2</v>
      </c>
      <c r="G16" s="1">
        <v>7.0000000000000007E-2</v>
      </c>
      <c r="H16" s="1">
        <v>7.0000000000000007E-2</v>
      </c>
      <c r="I16" s="1">
        <v>0.05</v>
      </c>
      <c r="J16" s="1">
        <v>80</v>
      </c>
      <c r="K16" s="1">
        <v>100</v>
      </c>
      <c r="M16">
        <f t="shared" si="0"/>
        <v>55.026560982566153</v>
      </c>
      <c r="N16">
        <f t="shared" si="1"/>
        <v>59.882101234482363</v>
      </c>
      <c r="O16">
        <f t="shared" si="2"/>
        <v>63.067186843823521</v>
      </c>
      <c r="P16">
        <f t="shared" si="3"/>
        <v>85.05977646025616</v>
      </c>
      <c r="Q16">
        <f t="shared" si="4"/>
        <v>301.05788480959745</v>
      </c>
      <c r="R16">
        <f t="shared" si="5"/>
        <v>266.03152798228166</v>
      </c>
      <c r="S16">
        <f t="shared" si="6"/>
        <v>242.06011823310689</v>
      </c>
      <c r="T16">
        <f t="shared" si="7"/>
        <v>718.43347567162346</v>
      </c>
      <c r="U16">
        <f t="shared" si="8"/>
        <v>2.2000172472564206</v>
      </c>
      <c r="V16">
        <f t="shared" si="9"/>
        <v>-3.0695446184836328E-12</v>
      </c>
    </row>
    <row r="17" spans="1:31" x14ac:dyDescent="0.25">
      <c r="A17">
        <v>14</v>
      </c>
      <c r="B17">
        <v>9954.8450982230479</v>
      </c>
      <c r="C17">
        <v>134.7307279148946</v>
      </c>
      <c r="D17">
        <v>113.17774772810303</v>
      </c>
      <c r="E17">
        <v>21358.990223223107</v>
      </c>
      <c r="F17" s="1">
        <v>7.0000000000000007E-2</v>
      </c>
      <c r="G17" s="1">
        <v>7.0000000000000007E-2</v>
      </c>
      <c r="H17" s="1">
        <v>7.0000000000000007E-2</v>
      </c>
      <c r="I17" s="1">
        <v>0.05</v>
      </c>
      <c r="J17" s="1">
        <v>80</v>
      </c>
      <c r="K17" s="1">
        <v>100</v>
      </c>
      <c r="M17">
        <f t="shared" si="0"/>
        <v>56.286141494451847</v>
      </c>
      <c r="N17">
        <f t="shared" si="1"/>
        <v>60.942969902540504</v>
      </c>
      <c r="O17">
        <f t="shared" si="2"/>
        <v>63.992344027377143</v>
      </c>
      <c r="P17">
        <f t="shared" si="3"/>
        <v>87.019170063145921</v>
      </c>
      <c r="Q17">
        <f t="shared" si="4"/>
        <v>222.77115736914675</v>
      </c>
      <c r="R17">
        <f t="shared" si="5"/>
        <v>187.62670489889615</v>
      </c>
      <c r="S17">
        <f t="shared" si="6"/>
        <v>163.62458340997534</v>
      </c>
      <c r="T17">
        <f t="shared" si="7"/>
        <v>480.93619804922491</v>
      </c>
      <c r="U17">
        <f t="shared" si="8"/>
        <v>1.1160377324289459</v>
      </c>
      <c r="V17">
        <f t="shared" si="9"/>
        <v>1.3073986337985843E-12</v>
      </c>
    </row>
    <row r="18" spans="1:31" x14ac:dyDescent="0.25">
      <c r="A18">
        <v>15</v>
      </c>
      <c r="B18">
        <v>10099.185707813087</v>
      </c>
      <c r="C18">
        <v>136.09742938377019</v>
      </c>
      <c r="D18">
        <v>114.02848970535815</v>
      </c>
      <c r="E18">
        <v>21603.017977157448</v>
      </c>
      <c r="F18" s="1">
        <v>7.0000000000000007E-2</v>
      </c>
      <c r="G18" s="1">
        <v>7.0000000000000007E-2</v>
      </c>
      <c r="H18" s="1">
        <v>7.0000000000000007E-2</v>
      </c>
      <c r="I18" s="1">
        <v>0.05</v>
      </c>
      <c r="J18" s="1">
        <v>80</v>
      </c>
      <c r="K18" s="1">
        <v>100</v>
      </c>
      <c r="M18">
        <f t="shared" si="0"/>
        <v>57.102264286380631</v>
      </c>
      <c r="N18">
        <f t="shared" si="1"/>
        <v>61.561172207036741</v>
      </c>
      <c r="O18">
        <f t="shared" si="2"/>
        <v>64.473365910034047</v>
      </c>
      <c r="P18">
        <f t="shared" si="3"/>
        <v>88.013369339320093</v>
      </c>
      <c r="Q18">
        <f t="shared" si="4"/>
        <v>144.34060959003909</v>
      </c>
      <c r="R18">
        <f t="shared" si="5"/>
        <v>109.33611751004719</v>
      </c>
      <c r="S18">
        <f t="shared" si="6"/>
        <v>85.07419772551259</v>
      </c>
      <c r="T18">
        <f t="shared" si="7"/>
        <v>244.02775393434058</v>
      </c>
      <c r="U18">
        <f t="shared" si="8"/>
        <v>0.40026217287634547</v>
      </c>
      <c r="V18">
        <f t="shared" si="9"/>
        <v>-3.2969182939268649E-12</v>
      </c>
    </row>
    <row r="19" spans="1:31" x14ac:dyDescent="0.25">
      <c r="A19">
        <v>16</v>
      </c>
      <c r="B19">
        <v>10164.737509434306</v>
      </c>
      <c r="C19">
        <v>136.4774687319638</v>
      </c>
      <c r="D19">
        <v>114.08902553236089</v>
      </c>
      <c r="E19">
        <v>21609.404906699758</v>
      </c>
      <c r="F19" s="1">
        <v>7.0000000000000007E-2</v>
      </c>
      <c r="G19" s="1">
        <v>7.0000000000000007E-2</v>
      </c>
      <c r="H19" s="1">
        <v>7.0000000000000007E-2</v>
      </c>
      <c r="I19" s="1">
        <v>0.05</v>
      </c>
      <c r="J19" s="1">
        <v>80</v>
      </c>
      <c r="K19" s="1">
        <v>100</v>
      </c>
      <c r="M19">
        <f t="shared" si="0"/>
        <v>57.472903703153349</v>
      </c>
      <c r="N19">
        <f t="shared" si="1"/>
        <v>61.733076025246447</v>
      </c>
      <c r="O19">
        <f t="shared" si="2"/>
        <v>64.507593746736077</v>
      </c>
      <c r="P19">
        <f t="shared" si="3"/>
        <v>88.03939048087291</v>
      </c>
      <c r="Q19">
        <f t="shared" si="4"/>
        <v>65.551801621219056</v>
      </c>
      <c r="R19">
        <f t="shared" si="5"/>
        <v>30.403147855488442</v>
      </c>
      <c r="S19">
        <f t="shared" si="6"/>
        <v>6.0535827002738074</v>
      </c>
      <c r="T19">
        <f t="shared" si="7"/>
        <v>6.3869295423100994</v>
      </c>
      <c r="U19">
        <f t="shared" si="8"/>
        <v>5.2580359588194035E-2</v>
      </c>
      <c r="V19">
        <f t="shared" si="9"/>
        <v>3.5784708529718046E-12</v>
      </c>
    </row>
    <row r="20" spans="1:31" x14ac:dyDescent="0.25">
      <c r="A20">
        <v>17</v>
      </c>
      <c r="B20">
        <v>10151.100992971922</v>
      </c>
      <c r="C20">
        <v>135.87103784213417</v>
      </c>
      <c r="D20">
        <v>113.35717041969363</v>
      </c>
      <c r="E20">
        <v>21378.296831400483</v>
      </c>
      <c r="F20" s="1">
        <v>7.0000000000000007E-2</v>
      </c>
      <c r="G20" s="1">
        <v>7.0000000000000007E-2</v>
      </c>
      <c r="H20" s="1">
        <v>7.0000000000000007E-2</v>
      </c>
      <c r="I20" s="1">
        <v>0.05</v>
      </c>
      <c r="J20" s="1">
        <v>80</v>
      </c>
      <c r="K20" s="1">
        <v>100</v>
      </c>
      <c r="M20">
        <f t="shared" si="0"/>
        <v>57.395800856497289</v>
      </c>
      <c r="N20">
        <f t="shared" si="1"/>
        <v>61.458768151765632</v>
      </c>
      <c r="O20">
        <f t="shared" si="2"/>
        <v>64.093792225782437</v>
      </c>
      <c r="P20">
        <f t="shared" si="3"/>
        <v>87.097827574702947</v>
      </c>
      <c r="Q20">
        <f t="shared" si="4"/>
        <v>-13.636516462383952</v>
      </c>
      <c r="R20">
        <f t="shared" si="5"/>
        <v>-48.514471186369974</v>
      </c>
      <c r="S20">
        <f t="shared" si="6"/>
        <v>-73.185511266726166</v>
      </c>
      <c r="T20">
        <f t="shared" si="7"/>
        <v>-231.10807529927479</v>
      </c>
      <c r="U20">
        <f t="shared" si="8"/>
        <v>7.8957275550940953E-2</v>
      </c>
      <c r="V20">
        <f t="shared" si="9"/>
        <v>-3.2116531656356528E-12</v>
      </c>
    </row>
    <row r="21" spans="1:31" x14ac:dyDescent="0.25">
      <c r="A21">
        <v>18</v>
      </c>
      <c r="B21">
        <v>10058.3021020016</v>
      </c>
      <c r="C21">
        <v>134.26806559974955</v>
      </c>
      <c r="D21">
        <v>111.83061660223794</v>
      </c>
      <c r="E21">
        <v>20909.440578694994</v>
      </c>
      <c r="F21" s="1">
        <v>7.0000000000000007E-2</v>
      </c>
      <c r="G21" s="1">
        <v>7.0000000000000007E-2</v>
      </c>
      <c r="H21" s="1">
        <v>7.0000000000000007E-2</v>
      </c>
      <c r="I21" s="1">
        <v>0.05</v>
      </c>
      <c r="J21" s="1">
        <v>80</v>
      </c>
      <c r="K21" s="1">
        <v>100</v>
      </c>
      <c r="M21">
        <f t="shared" si="0"/>
        <v>56.87110243516112</v>
      </c>
      <c r="N21">
        <f t="shared" si="1"/>
        <v>60.733693102932207</v>
      </c>
      <c r="O21">
        <f t="shared" si="2"/>
        <v>63.230656503223123</v>
      </c>
      <c r="P21">
        <f t="shared" si="3"/>
        <v>85.187649164443272</v>
      </c>
      <c r="Q21">
        <f t="shared" si="4"/>
        <v>-92.798890970321736</v>
      </c>
      <c r="R21">
        <f t="shared" si="5"/>
        <v>-128.2377793907699</v>
      </c>
      <c r="S21">
        <f t="shared" si="6"/>
        <v>-152.65538174556923</v>
      </c>
      <c r="T21">
        <f t="shared" si="7"/>
        <v>-468.85625270548917</v>
      </c>
      <c r="U21">
        <f t="shared" si="8"/>
        <v>0.48360227804282907</v>
      </c>
      <c r="V21">
        <f t="shared" si="9"/>
        <v>2.0463630789890885E-12</v>
      </c>
    </row>
    <row r="22" spans="1:31" x14ac:dyDescent="0.25">
      <c r="A22">
        <v>19</v>
      </c>
      <c r="B22">
        <v>9885.9680224944677</v>
      </c>
      <c r="C22">
        <v>131.66732556523749</v>
      </c>
      <c r="D22">
        <v>109.50199110375443</v>
      </c>
      <c r="E22">
        <v>20202.39592021627</v>
      </c>
      <c r="F22" s="1">
        <v>7.0000000000000007E-2</v>
      </c>
      <c r="G22" s="1">
        <v>7.0000000000000007E-2</v>
      </c>
      <c r="H22" s="1">
        <v>7.0000000000000007E-2</v>
      </c>
      <c r="I22" s="1">
        <v>0.05</v>
      </c>
      <c r="J22" s="1">
        <v>80</v>
      </c>
      <c r="K22" s="1">
        <v>100</v>
      </c>
      <c r="M22">
        <f t="shared" si="0"/>
        <v>55.896700494423129</v>
      </c>
      <c r="N22">
        <f t="shared" si="1"/>
        <v>59.55729612133409</v>
      </c>
      <c r="O22">
        <f t="shared" si="2"/>
        <v>61.914017791098651</v>
      </c>
      <c r="P22">
        <f t="shared" si="3"/>
        <v>82.307061705233565</v>
      </c>
      <c r="Q22">
        <f t="shared" si="4"/>
        <v>-172.33407950713263</v>
      </c>
      <c r="R22">
        <f t="shared" si="5"/>
        <v>-208.05920276096458</v>
      </c>
      <c r="S22">
        <f t="shared" si="6"/>
        <v>-232.8625498483504</v>
      </c>
      <c r="T22">
        <f t="shared" si="7"/>
        <v>-707.04465847872416</v>
      </c>
      <c r="U22">
        <f t="shared" si="8"/>
        <v>1.2721263393497435</v>
      </c>
      <c r="V22">
        <f t="shared" si="9"/>
        <v>-3.979039320256561E-12</v>
      </c>
    </row>
    <row r="23" spans="1:31" x14ac:dyDescent="0.25">
      <c r="A23">
        <v>20</v>
      </c>
      <c r="B23">
        <v>9633.5228713968427</v>
      </c>
      <c r="C23">
        <v>128.06223294701999</v>
      </c>
      <c r="D23">
        <v>106.37168521975656</v>
      </c>
      <c r="E23">
        <v>19256.876590613414</v>
      </c>
      <c r="F23" s="1">
        <v>7.0000000000000007E-2</v>
      </c>
      <c r="G23" s="1">
        <v>7.0000000000000007E-2</v>
      </c>
      <c r="H23" s="1">
        <v>7.0000000000000007E-2</v>
      </c>
      <c r="I23" s="1">
        <v>0.05</v>
      </c>
      <c r="J23" s="1">
        <v>80</v>
      </c>
      <c r="K23" s="1">
        <v>100</v>
      </c>
      <c r="M23">
        <f t="shared" si="0"/>
        <v>54.469338907771665</v>
      </c>
      <c r="N23">
        <f t="shared" si="1"/>
        <v>57.926598697457024</v>
      </c>
      <c r="O23">
        <f t="shared" si="2"/>
        <v>60.144097333581229</v>
      </c>
      <c r="P23">
        <f t="shared" si="3"/>
        <v>78.454898916599333</v>
      </c>
      <c r="Q23">
        <f t="shared" si="4"/>
        <v>-252.44515109762506</v>
      </c>
      <c r="R23">
        <f t="shared" si="5"/>
        <v>-288.40740945739981</v>
      </c>
      <c r="S23">
        <f t="shared" si="6"/>
        <v>-313.03058839978775</v>
      </c>
      <c r="T23">
        <f t="shared" si="7"/>
        <v>-945.51932960285558</v>
      </c>
      <c r="U23">
        <f t="shared" si="8"/>
        <v>2.4489553741654837</v>
      </c>
      <c r="V23">
        <f t="shared" si="9"/>
        <v>2.0463630789890885E-12</v>
      </c>
    </row>
    <row r="24" spans="1:31" x14ac:dyDescent="0.25">
      <c r="A24">
        <v>21</v>
      </c>
      <c r="B24">
        <v>9300.6815984305067</v>
      </c>
      <c r="C24">
        <v>123.45408142307502</v>
      </c>
      <c r="D24">
        <v>102.43606856647035</v>
      </c>
      <c r="E24">
        <v>18073.121012989457</v>
      </c>
      <c r="F24" s="1">
        <v>7.0000000000000007E-2</v>
      </c>
      <c r="G24" s="1">
        <v>7.0000000000000007E-2</v>
      </c>
      <c r="H24" s="1">
        <v>7.0000000000000007E-2</v>
      </c>
      <c r="I24" s="1">
        <v>0.05</v>
      </c>
      <c r="J24" s="1">
        <v>80</v>
      </c>
      <c r="K24" s="1">
        <v>100</v>
      </c>
      <c r="M24">
        <f t="shared" si="0"/>
        <v>52.587405959490958</v>
      </c>
      <c r="N24">
        <f t="shared" si="1"/>
        <v>55.842186002770774</v>
      </c>
      <c r="O24">
        <f t="shared" si="2"/>
        <v>57.918842458903875</v>
      </c>
      <c r="P24">
        <f t="shared" si="3"/>
        <v>73.632132163775168</v>
      </c>
      <c r="Q24">
        <f t="shared" si="4"/>
        <v>-332.84127296633596</v>
      </c>
      <c r="R24">
        <f t="shared" si="5"/>
        <v>-368.65212191559749</v>
      </c>
      <c r="S24">
        <f t="shared" si="6"/>
        <v>-393.56166532862034</v>
      </c>
      <c r="T24">
        <f t="shared" si="7"/>
        <v>-1183.7555776239569</v>
      </c>
      <c r="U24">
        <f t="shared" si="8"/>
        <v>4.0157848439896053</v>
      </c>
      <c r="V24">
        <f t="shared" si="9"/>
        <v>-2.2737367544323206E-12</v>
      </c>
    </row>
    <row r="25" spans="1:31" x14ac:dyDescent="0.25">
      <c r="A25">
        <v>22</v>
      </c>
      <c r="B25">
        <v>8887.0916319775861</v>
      </c>
      <c r="C25">
        <v>117.83623995755397</v>
      </c>
      <c r="D25">
        <v>97.692321639436898</v>
      </c>
      <c r="E25">
        <v>16650.760399031482</v>
      </c>
      <c r="F25" s="1">
        <v>7.0000000000000007E-2</v>
      </c>
      <c r="G25" s="1">
        <v>7.0000000000000007E-2</v>
      </c>
      <c r="H25" s="1">
        <v>7.0000000000000007E-2</v>
      </c>
      <c r="I25" s="1">
        <v>0.05</v>
      </c>
      <c r="J25" s="1">
        <v>80</v>
      </c>
      <c r="K25" s="1">
        <v>100</v>
      </c>
      <c r="M25">
        <f t="shared" si="0"/>
        <v>50.248908158394073</v>
      </c>
      <c r="N25">
        <f t="shared" si="1"/>
        <v>53.301058610014785</v>
      </c>
      <c r="O25">
        <f t="shared" si="2"/>
        <v>55.236658978253452</v>
      </c>
      <c r="P25">
        <f t="shared" si="3"/>
        <v>67.837258957524313</v>
      </c>
      <c r="Q25">
        <f t="shared" si="4"/>
        <v>-413.58996645292063</v>
      </c>
      <c r="R25">
        <f t="shared" si="5"/>
        <v>-449.42731724168425</v>
      </c>
      <c r="S25">
        <f t="shared" si="6"/>
        <v>-474.3746927033456</v>
      </c>
      <c r="T25">
        <f t="shared" si="7"/>
        <v>-1422.3606139579751</v>
      </c>
      <c r="U25">
        <f t="shared" si="8"/>
        <v>5.9807292291097909</v>
      </c>
      <c r="V25">
        <f t="shared" si="9"/>
        <v>3.637978807091713E-12</v>
      </c>
    </row>
    <row r="26" spans="1:31" x14ac:dyDescent="0.25">
      <c r="A26">
        <v>23</v>
      </c>
      <c r="B26">
        <v>8392.8678246518557</v>
      </c>
      <c r="C26">
        <v>111.2049476868545</v>
      </c>
      <c r="D26">
        <v>92.136582451212092</v>
      </c>
      <c r="E26">
        <v>14990.022659423754</v>
      </c>
      <c r="F26" s="1">
        <v>7.0000000000000007E-2</v>
      </c>
      <c r="G26" s="1">
        <v>7.0000000000000007E-2</v>
      </c>
      <c r="H26" s="1">
        <v>7.0000000000000007E-2</v>
      </c>
      <c r="I26" s="1">
        <v>0.05</v>
      </c>
      <c r="J26" s="1">
        <v>80</v>
      </c>
      <c r="K26" s="1">
        <v>100</v>
      </c>
      <c r="M26">
        <f t="shared" si="0"/>
        <v>47.454494897857423</v>
      </c>
      <c r="N26">
        <f t="shared" si="1"/>
        <v>50.301515361621853</v>
      </c>
      <c r="O26">
        <f t="shared" si="2"/>
        <v>52.095363267780655</v>
      </c>
      <c r="P26">
        <f t="shared" si="3"/>
        <v>61.071207834186055</v>
      </c>
      <c r="Q26">
        <f t="shared" si="4"/>
        <v>-494.22380732573038</v>
      </c>
      <c r="R26">
        <f t="shared" si="5"/>
        <v>-530.50338165595804</v>
      </c>
      <c r="S26">
        <f t="shared" si="6"/>
        <v>-555.57391882248055</v>
      </c>
      <c r="T26">
        <f t="shared" si="7"/>
        <v>-1660.7377396077281</v>
      </c>
      <c r="U26">
        <f t="shared" si="8"/>
        <v>8.3435338895171611</v>
      </c>
      <c r="V26">
        <f t="shared" si="9"/>
        <v>-2.5011104298755527E-12</v>
      </c>
    </row>
    <row r="27" spans="1:31" x14ac:dyDescent="0.25">
      <c r="A27">
        <v>24</v>
      </c>
      <c r="B27">
        <v>7817.6674735480456</v>
      </c>
      <c r="C27">
        <v>103.55474807079634</v>
      </c>
      <c r="D27">
        <v>85.764181307162644</v>
      </c>
      <c r="E27">
        <v>13090.477759356874</v>
      </c>
      <c r="F27" s="1">
        <v>7.0000000000000007E-2</v>
      </c>
      <c r="G27" s="1">
        <v>7.0000000000000007E-2</v>
      </c>
      <c r="H27" s="1">
        <v>7.0000000000000007E-2</v>
      </c>
      <c r="I27" s="1">
        <v>0.05</v>
      </c>
      <c r="J27" s="1">
        <v>80</v>
      </c>
      <c r="K27" s="1">
        <v>100</v>
      </c>
      <c r="M27">
        <f t="shared" si="0"/>
        <v>44.20222848582992</v>
      </c>
      <c r="N27">
        <f t="shared" si="1"/>
        <v>46.841088091872663</v>
      </c>
      <c r="O27">
        <f t="shared" si="2"/>
        <v>48.492315014248327</v>
      </c>
      <c r="P27">
        <f t="shared" si="3"/>
        <v>53.332226778715651</v>
      </c>
      <c r="Q27">
        <f t="shared" si="4"/>
        <v>-575.20035110381014</v>
      </c>
      <c r="R27">
        <f t="shared" si="5"/>
        <v>-612.01596928465278</v>
      </c>
      <c r="S27">
        <f t="shared" si="6"/>
        <v>-637.24011440494473</v>
      </c>
      <c r="T27">
        <f t="shared" si="7"/>
        <v>-1899.5449000668796</v>
      </c>
      <c r="U27">
        <f t="shared" si="8"/>
        <v>11.114939539762068</v>
      </c>
      <c r="V27">
        <f t="shared" si="9"/>
        <v>0</v>
      </c>
    </row>
    <row r="28" spans="1:31" x14ac:dyDescent="0.25">
      <c r="A28">
        <v>25</v>
      </c>
      <c r="B28">
        <v>7160.6862681265429</v>
      </c>
      <c r="C28">
        <v>94.879274966461821</v>
      </c>
      <c r="D28">
        <v>78.57288493459761</v>
      </c>
      <c r="E28">
        <v>10951.420403487291</v>
      </c>
      <c r="F28" s="1">
        <v>7.0000000000000007E-2</v>
      </c>
      <c r="G28" s="1">
        <v>7.0000000000000007E-2</v>
      </c>
      <c r="H28" s="1">
        <v>7.0000000000000007E-2</v>
      </c>
      <c r="I28" s="1">
        <v>0.05</v>
      </c>
      <c r="J28" s="1">
        <v>80</v>
      </c>
      <c r="K28" s="1">
        <v>100</v>
      </c>
      <c r="M28">
        <f t="shared" si="0"/>
        <v>40.487561233583975</v>
      </c>
      <c r="N28">
        <f t="shared" si="1"/>
        <v>42.916897192958139</v>
      </c>
      <c r="O28">
        <f t="shared" si="2"/>
        <v>44.426251492808042</v>
      </c>
      <c r="P28">
        <f t="shared" si="3"/>
        <v>44.617442330579422</v>
      </c>
      <c r="Q28">
        <f t="shared" si="4"/>
        <v>-656.98120542150264</v>
      </c>
      <c r="R28">
        <f t="shared" si="5"/>
        <v>-694.03784834676117</v>
      </c>
      <c r="S28">
        <f t="shared" si="6"/>
        <v>-719.12963725650343</v>
      </c>
      <c r="T28">
        <f t="shared" si="7"/>
        <v>-2139.0573558695833</v>
      </c>
      <c r="U28">
        <f t="shared" si="8"/>
        <v>14.304602743955629</v>
      </c>
      <c r="V28">
        <f t="shared" si="9"/>
        <v>0</v>
      </c>
    </row>
    <row r="29" spans="1:31" x14ac:dyDescent="0.25">
      <c r="A29">
        <v>26</v>
      </c>
      <c r="B29">
        <v>6421.7717908335544</v>
      </c>
      <c r="C29">
        <v>85.172610689899017</v>
      </c>
      <c r="D29">
        <v>70.563081525847366</v>
      </c>
      <c r="E29">
        <v>8573.0926728200084</v>
      </c>
      <c r="F29" s="1">
        <v>7.0000000000000007E-2</v>
      </c>
      <c r="G29" s="1">
        <v>7.0000000000000007E-2</v>
      </c>
      <c r="H29" s="1">
        <v>7.0000000000000007E-2</v>
      </c>
      <c r="I29" s="1">
        <v>0.05</v>
      </c>
      <c r="J29" s="1">
        <v>80</v>
      </c>
      <c r="K29" s="1">
        <v>100</v>
      </c>
      <c r="M29">
        <f t="shared" si="0"/>
        <v>36.309631350110848</v>
      </c>
      <c r="N29">
        <f t="shared" si="1"/>
        <v>38.526265909244614</v>
      </c>
      <c r="O29">
        <f t="shared" si="2"/>
        <v>39.897392193047217</v>
      </c>
      <c r="P29">
        <f t="shared" si="3"/>
        <v>34.92784075775743</v>
      </c>
      <c r="Q29">
        <f t="shared" si="4"/>
        <v>-738.91447729298852</v>
      </c>
      <c r="R29">
        <f t="shared" si="5"/>
        <v>-776.53314212502437</v>
      </c>
      <c r="S29">
        <f t="shared" si="6"/>
        <v>-800.98034087502447</v>
      </c>
      <c r="T29">
        <f t="shared" si="7"/>
        <v>-2378.3277306672826</v>
      </c>
      <c r="U29">
        <f t="shared" si="8"/>
        <v>17.905678320400042</v>
      </c>
      <c r="V29">
        <f t="shared" si="9"/>
        <v>0</v>
      </c>
      <c r="X29" s="3" t="s">
        <v>24</v>
      </c>
      <c r="Y29" s="3"/>
      <c r="Z29" s="3"/>
      <c r="AA29" s="3"/>
      <c r="AB29" s="3"/>
      <c r="AC29" s="3"/>
      <c r="AD29" s="3"/>
      <c r="AE29" s="3"/>
    </row>
    <row r="30" spans="1:31" x14ac:dyDescent="0.25">
      <c r="A30">
        <v>27</v>
      </c>
      <c r="B30">
        <v>5600.1416348243838</v>
      </c>
      <c r="C30">
        <v>74.436865644908963</v>
      </c>
      <c r="D30">
        <v>61.731400948592388</v>
      </c>
      <c r="E30">
        <v>5955.3868608083385</v>
      </c>
      <c r="F30" s="1">
        <v>7.0000000000000007E-2</v>
      </c>
      <c r="G30" s="1">
        <v>7.0000000000000007E-2</v>
      </c>
      <c r="H30" s="1">
        <v>7.0000000000000007E-2</v>
      </c>
      <c r="I30" s="1">
        <v>0.05</v>
      </c>
      <c r="J30" s="1">
        <v>80</v>
      </c>
      <c r="K30" s="1">
        <v>100</v>
      </c>
      <c r="M30">
        <f t="shared" si="0"/>
        <v>31.664014993358521</v>
      </c>
      <c r="N30">
        <f t="shared" si="1"/>
        <v>33.670148843125446</v>
      </c>
      <c r="O30">
        <f t="shared" si="2"/>
        <v>34.903831593154919</v>
      </c>
      <c r="P30">
        <f t="shared" si="3"/>
        <v>24.262983250446158</v>
      </c>
      <c r="Q30">
        <f t="shared" si="4"/>
        <v>-821.63015600917061</v>
      </c>
      <c r="R30">
        <f t="shared" si="5"/>
        <v>-858.85960359920432</v>
      </c>
      <c r="S30">
        <f t="shared" si="6"/>
        <v>-883.16805772549787</v>
      </c>
      <c r="T30">
        <f t="shared" si="7"/>
        <v>-2617.7058120116699</v>
      </c>
      <c r="U30">
        <f t="shared" si="8"/>
        <v>21.927017501448649</v>
      </c>
      <c r="V30">
        <f t="shared" si="9"/>
        <v>-5.2750692702829838E-11</v>
      </c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>
        <v>28</v>
      </c>
      <c r="B31">
        <v>4695.8150652505319</v>
      </c>
      <c r="C31">
        <v>62.665080063175914</v>
      </c>
      <c r="D31">
        <v>52.068584432604453</v>
      </c>
      <c r="E31">
        <v>3097.7035307506171</v>
      </c>
      <c r="F31" s="1">
        <v>7.0000000000000007E-2</v>
      </c>
      <c r="G31" s="1">
        <v>7.0000000000000007E-2</v>
      </c>
      <c r="H31" s="1">
        <v>7.0000000000000007E-2</v>
      </c>
      <c r="I31" s="1">
        <v>0.05</v>
      </c>
      <c r="J31" s="1">
        <v>80</v>
      </c>
      <c r="K31" s="1">
        <v>100</v>
      </c>
      <c r="M31">
        <f t="shared" si="0"/>
        <v>26.550821091294491</v>
      </c>
      <c r="N31">
        <f t="shared" si="1"/>
        <v>28.345397871247062</v>
      </c>
      <c r="O31">
        <f t="shared" si="2"/>
        <v>29.44033464983325</v>
      </c>
      <c r="P31">
        <f t="shared" si="3"/>
        <v>12.620427629322569</v>
      </c>
      <c r="Q31">
        <f t="shared" si="4"/>
        <v>-904.32656957385188</v>
      </c>
      <c r="R31">
        <f t="shared" si="5"/>
        <v>-941.7428465386439</v>
      </c>
      <c r="S31">
        <f t="shared" si="6"/>
        <v>-966.28165159879347</v>
      </c>
      <c r="T31">
        <f t="shared" si="7"/>
        <v>-2857.6833300577214</v>
      </c>
      <c r="U31">
        <f t="shared" si="8"/>
        <v>26.383863636604108</v>
      </c>
      <c r="V31">
        <f t="shared" si="9"/>
        <v>1.5916157281026244E-11</v>
      </c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>
        <v>29</v>
      </c>
      <c r="B32">
        <v>3709.1047805709372</v>
      </c>
      <c r="C32">
        <v>49.854742318077292</v>
      </c>
      <c r="D32">
        <v>41.575412139976606</v>
      </c>
      <c r="E32">
        <v>1.0726728688039213</v>
      </c>
      <c r="F32" s="1">
        <v>7.0000000000000007E-2</v>
      </c>
      <c r="G32" s="1">
        <v>7.0000000000000007E-2</v>
      </c>
      <c r="H32" s="1">
        <v>7.0000000000000007E-2</v>
      </c>
      <c r="I32" s="1">
        <v>0.05</v>
      </c>
      <c r="J32" s="1">
        <v>80</v>
      </c>
      <c r="K32" s="1">
        <v>100</v>
      </c>
      <c r="M32">
        <f t="shared" si="0"/>
        <v>20.971817686468015</v>
      </c>
      <c r="N32">
        <f t="shared" si="1"/>
        <v>22.55087690544282</v>
      </c>
      <c r="O32">
        <f t="shared" si="2"/>
        <v>23.507342478072196</v>
      </c>
      <c r="P32">
        <f t="shared" si="3"/>
        <v>4.3702020468683661E-3</v>
      </c>
      <c r="Q32">
        <f t="shared" si="4"/>
        <v>-986.71028467959468</v>
      </c>
      <c r="R32">
        <f t="shared" si="5"/>
        <v>-1024.8270196078897</v>
      </c>
      <c r="S32">
        <f t="shared" si="6"/>
        <v>-1049.3172292627846</v>
      </c>
      <c r="T32">
        <f t="shared" si="7"/>
        <v>-3096.630857881813</v>
      </c>
      <c r="U32">
        <f t="shared" si="8"/>
        <v>31.249342536386038</v>
      </c>
      <c r="V32">
        <f t="shared" si="9"/>
        <v>6.3664629124104977E-12</v>
      </c>
    </row>
    <row r="33" spans="1:22" x14ac:dyDescent="0.25">
      <c r="A33">
        <v>30</v>
      </c>
      <c r="B33">
        <v>3765.801127360578</v>
      </c>
      <c r="C33">
        <v>50.070809035468635</v>
      </c>
      <c r="D33">
        <v>41.498560208084058</v>
      </c>
      <c r="E33">
        <v>0</v>
      </c>
      <c r="F33" s="1">
        <v>7.0000000000000007E-2</v>
      </c>
      <c r="G33" s="1">
        <v>7.0000000000000007E-2</v>
      </c>
      <c r="H33" s="1">
        <v>7.0000000000000007E-2</v>
      </c>
      <c r="I33" s="1">
        <v>0.05</v>
      </c>
      <c r="J33" s="1">
        <v>80</v>
      </c>
      <c r="K33" s="1">
        <v>100</v>
      </c>
      <c r="M33">
        <f t="shared" si="0"/>
        <v>21.292387074151392</v>
      </c>
      <c r="N33">
        <f t="shared" si="1"/>
        <v>22.648610716123624</v>
      </c>
      <c r="O33">
        <f t="shared" si="2"/>
        <v>23.463889278449852</v>
      </c>
      <c r="P33">
        <f t="shared" si="3"/>
        <v>0</v>
      </c>
      <c r="Q33">
        <f t="shared" si="4"/>
        <v>56.696346789640756</v>
      </c>
      <c r="R33">
        <f t="shared" si="5"/>
        <v>17.285337391307394</v>
      </c>
      <c r="S33">
        <f t="shared" si="6"/>
        <v>-7.6851931892548464</v>
      </c>
      <c r="T33">
        <f t="shared" si="7"/>
        <v>-1.0726728688039213</v>
      </c>
      <c r="U33">
        <f t="shared" si="8"/>
        <v>3.5723208223787072E-2</v>
      </c>
      <c r="V33">
        <f t="shared" si="9"/>
        <v>3.8629099918807697E-12</v>
      </c>
    </row>
    <row r="34" spans="1:22" x14ac:dyDescent="0.25">
      <c r="A34">
        <v>31</v>
      </c>
      <c r="B34">
        <v>3823.1806540119624</v>
      </c>
      <c r="C34">
        <v>50.287647684186027</v>
      </c>
      <c r="D34">
        <v>41.428809465767799</v>
      </c>
      <c r="E34">
        <v>0</v>
      </c>
      <c r="F34" s="1">
        <v>7.0000000000000007E-2</v>
      </c>
      <c r="G34" s="1">
        <v>7.0000000000000007E-2</v>
      </c>
      <c r="H34" s="1">
        <v>7.0000000000000007E-2</v>
      </c>
      <c r="I34" s="1">
        <v>0.05</v>
      </c>
      <c r="J34" s="1">
        <v>80</v>
      </c>
      <c r="K34" s="1">
        <v>100</v>
      </c>
      <c r="M34">
        <f t="shared" si="0"/>
        <v>21.616819260098815</v>
      </c>
      <c r="N34">
        <f t="shared" si="1"/>
        <v>22.746693695760154</v>
      </c>
      <c r="O34">
        <f t="shared" si="2"/>
        <v>23.424451194656296</v>
      </c>
      <c r="P34">
        <f t="shared" si="3"/>
        <v>0</v>
      </c>
      <c r="Q34">
        <f t="shared" si="4"/>
        <v>57.379526651384367</v>
      </c>
      <c r="R34">
        <f t="shared" si="5"/>
        <v>17.347091897391351</v>
      </c>
      <c r="S34">
        <f t="shared" si="6"/>
        <v>-6.9750742316259107</v>
      </c>
      <c r="T34">
        <f t="shared" si="7"/>
        <v>0</v>
      </c>
      <c r="U34">
        <f t="shared" si="8"/>
        <v>3.6419833365701614E-2</v>
      </c>
      <c r="V34">
        <f t="shared" si="9"/>
        <v>-2.4454743785540245E-13</v>
      </c>
    </row>
    <row r="35" spans="1:22" x14ac:dyDescent="0.25">
      <c r="A35">
        <v>32</v>
      </c>
      <c r="B35">
        <v>3624.2370322387683</v>
      </c>
      <c r="C35">
        <v>47.303171467460835</v>
      </c>
      <c r="D35">
        <v>38.796927967359444</v>
      </c>
      <c r="E35">
        <v>0</v>
      </c>
      <c r="F35" s="1">
        <v>7.0000000000000007E-2</v>
      </c>
      <c r="G35" s="1">
        <v>7.0000000000000007E-2</v>
      </c>
      <c r="H35" s="1">
        <v>7.0000000000000007E-2</v>
      </c>
      <c r="I35" s="1">
        <v>0.05</v>
      </c>
      <c r="J35" s="1">
        <v>80</v>
      </c>
      <c r="K35" s="1">
        <v>100</v>
      </c>
      <c r="M35">
        <f t="shared" si="0"/>
        <v>20.49196309869621</v>
      </c>
      <c r="N35">
        <f t="shared" si="1"/>
        <v>21.396720700990755</v>
      </c>
      <c r="O35">
        <f t="shared" si="2"/>
        <v>21.936347131214006</v>
      </c>
      <c r="P35">
        <f t="shared" si="3"/>
        <v>0</v>
      </c>
      <c r="Q35">
        <f t="shared" si="4"/>
        <v>-198.94362177319408</v>
      </c>
      <c r="R35">
        <f t="shared" si="5"/>
        <v>-238.75809733801532</v>
      </c>
      <c r="S35">
        <f t="shared" si="6"/>
        <v>-263.18814984083542</v>
      </c>
      <c r="T35">
        <f t="shared" si="7"/>
        <v>0</v>
      </c>
      <c r="U35">
        <f t="shared" si="8"/>
        <v>1.6585199590534696</v>
      </c>
      <c r="V35">
        <f t="shared" si="9"/>
        <v>763.05637992389234</v>
      </c>
    </row>
    <row r="36" spans="1:22" x14ac:dyDescent="0.25">
      <c r="A36">
        <v>33</v>
      </c>
      <c r="B36">
        <v>3142.3343203430582</v>
      </c>
      <c r="C36">
        <v>40.783843603858699</v>
      </c>
      <c r="D36">
        <v>33.338008106485056</v>
      </c>
      <c r="E36">
        <v>0</v>
      </c>
      <c r="F36" s="1">
        <v>7.0000000000000007E-2</v>
      </c>
      <c r="G36" s="1">
        <v>7.0000000000000007E-2</v>
      </c>
      <c r="H36" s="1">
        <v>7.0000000000000007E-2</v>
      </c>
      <c r="I36" s="1">
        <v>0.05</v>
      </c>
      <c r="J36" s="1">
        <v>80</v>
      </c>
      <c r="K36" s="1">
        <v>100</v>
      </c>
      <c r="M36">
        <f t="shared" si="0"/>
        <v>17.767215103052987</v>
      </c>
      <c r="N36">
        <f t="shared" si="1"/>
        <v>18.447822495473261</v>
      </c>
      <c r="O36">
        <f t="shared" si="2"/>
        <v>18.849794476056211</v>
      </c>
      <c r="P36">
        <f t="shared" si="3"/>
        <v>0</v>
      </c>
      <c r="Q36">
        <f t="shared" si="4"/>
        <v>-481.90271189571013</v>
      </c>
      <c r="R36">
        <f t="shared" si="5"/>
        <v>-521.54622908817089</v>
      </c>
      <c r="S36">
        <f t="shared" si="6"/>
        <v>-545.89198608743891</v>
      </c>
      <c r="T36">
        <f t="shared" si="7"/>
        <v>0</v>
      </c>
      <c r="U36">
        <f t="shared" si="8"/>
        <v>8.0223875328301926</v>
      </c>
      <c r="V36">
        <f t="shared" si="9"/>
        <v>1596.3833716130721</v>
      </c>
    </row>
    <row r="37" spans="1:22" x14ac:dyDescent="0.25">
      <c r="A37">
        <v>34</v>
      </c>
      <c r="B37">
        <v>2377.8050555869386</v>
      </c>
      <c r="C37">
        <v>30.724476972454127</v>
      </c>
      <c r="D37">
        <v>25.049198734760619</v>
      </c>
      <c r="E37">
        <v>0</v>
      </c>
      <c r="F37" s="1">
        <v>7.0000000000000007E-2</v>
      </c>
      <c r="G37" s="1">
        <v>7.0000000000000007E-2</v>
      </c>
      <c r="H37" s="1">
        <v>7.0000000000000007E-2</v>
      </c>
      <c r="I37" s="1">
        <v>0.05</v>
      </c>
      <c r="J37" s="1">
        <v>80</v>
      </c>
      <c r="K37" s="1">
        <v>100</v>
      </c>
      <c r="M37">
        <f t="shared" si="0"/>
        <v>13.44445548719583</v>
      </c>
      <c r="N37">
        <f t="shared" si="1"/>
        <v>13.897652780339286</v>
      </c>
      <c r="O37">
        <f t="shared" si="2"/>
        <v>14.163181148434479</v>
      </c>
      <c r="P37">
        <f t="shared" si="3"/>
        <v>0</v>
      </c>
      <c r="Q37">
        <f t="shared" si="4"/>
        <v>-764.52926475611957</v>
      </c>
      <c r="R37">
        <f t="shared" si="5"/>
        <v>-804.74933051236576</v>
      </c>
      <c r="S37">
        <f t="shared" si="6"/>
        <v>-828.88093717244362</v>
      </c>
      <c r="T37">
        <f t="shared" si="7"/>
        <v>0</v>
      </c>
      <c r="U37">
        <f t="shared" si="8"/>
        <v>19.19170089636502</v>
      </c>
      <c r="V37">
        <f t="shared" si="9"/>
        <v>2420.4731209605334</v>
      </c>
    </row>
    <row r="38" spans="1:22" x14ac:dyDescent="0.25">
      <c r="A38">
        <v>35</v>
      </c>
      <c r="B38">
        <v>1330.8837285748029</v>
      </c>
      <c r="C38">
        <v>17.133554741355812</v>
      </c>
      <c r="D38">
        <v>13.938345715226191</v>
      </c>
      <c r="E38">
        <v>0</v>
      </c>
      <c r="F38" s="1">
        <v>7.0000000000000007E-2</v>
      </c>
      <c r="G38" s="1">
        <v>7.0000000000000007E-2</v>
      </c>
      <c r="H38" s="1">
        <v>7.0000000000000007E-2</v>
      </c>
      <c r="I38" s="1">
        <v>0.05</v>
      </c>
      <c r="J38" s="1">
        <v>80</v>
      </c>
      <c r="K38" s="1">
        <v>100</v>
      </c>
      <c r="M38">
        <f t="shared" si="0"/>
        <v>7.5250100950939549</v>
      </c>
      <c r="N38">
        <f t="shared" si="1"/>
        <v>7.7500487608554183</v>
      </c>
      <c r="O38">
        <f t="shared" si="2"/>
        <v>7.880943313380623</v>
      </c>
      <c r="P38">
        <f t="shared" si="3"/>
        <v>0</v>
      </c>
      <c r="Q38">
        <f t="shared" si="4"/>
        <v>-1046.9213270121356</v>
      </c>
      <c r="R38">
        <f t="shared" si="5"/>
        <v>-1087.2737784878652</v>
      </c>
      <c r="S38">
        <f t="shared" si="6"/>
        <v>-1111.0853019534427</v>
      </c>
      <c r="T38">
        <f t="shared" si="7"/>
        <v>0</v>
      </c>
      <c r="U38">
        <f t="shared" si="8"/>
        <v>35.127190825571034</v>
      </c>
      <c r="V38">
        <f t="shared" si="9"/>
        <v>3233.3092187972024</v>
      </c>
    </row>
    <row r="39" spans="1:22" x14ac:dyDescent="0.25">
      <c r="A39">
        <v>36</v>
      </c>
      <c r="B39">
        <v>0</v>
      </c>
      <c r="C39">
        <v>0</v>
      </c>
      <c r="D39">
        <v>0</v>
      </c>
      <c r="E39">
        <v>0</v>
      </c>
      <c r="F39" s="1">
        <v>7.0000000000000007E-2</v>
      </c>
      <c r="G39" s="1">
        <v>7.0000000000000007E-2</v>
      </c>
      <c r="H39" s="1">
        <v>7.0000000000000007E-2</v>
      </c>
      <c r="I39" s="1">
        <v>0.05</v>
      </c>
      <c r="J39" s="1">
        <v>80</v>
      </c>
      <c r="K39" s="1">
        <v>100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-1330.8837285748029</v>
      </c>
      <c r="R39">
        <f t="shared" si="5"/>
        <v>-1370.6843793084649</v>
      </c>
      <c r="S39">
        <f t="shared" si="6"/>
        <v>-1393.8345715226192</v>
      </c>
      <c r="T39">
        <f t="shared" si="7"/>
        <v>0</v>
      </c>
      <c r="U39">
        <f t="shared" si="8"/>
        <v>55.928019794370449</v>
      </c>
      <c r="V39">
        <f t="shared" si="9"/>
        <v>4039.4746596115165</v>
      </c>
    </row>
    <row r="41" spans="1:22" x14ac:dyDescent="0.25">
      <c r="V41">
        <f>SUM(V3:V39)</f>
        <v>12108.303548615022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D8E2-C7A6-4DA0-9559-6C98FD157797}">
  <dimension ref="A1:AE41"/>
  <sheetViews>
    <sheetView topLeftCell="T12" workbookViewId="0">
      <selection activeCell="V41" sqref="V41"/>
    </sheetView>
  </sheetViews>
  <sheetFormatPr defaultRowHeight="15" x14ac:dyDescent="0.25"/>
  <sheetData>
    <row r="1" spans="1:22" x14ac:dyDescent="0.25">
      <c r="A1" t="s">
        <v>0</v>
      </c>
      <c r="B1">
        <v>1</v>
      </c>
      <c r="C1" t="s">
        <v>19</v>
      </c>
      <c r="D1">
        <v>1.0000000000000001E-5</v>
      </c>
      <c r="E1" t="s">
        <v>20</v>
      </c>
      <c r="F1">
        <v>2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">
        <v>12</v>
      </c>
      <c r="N2" t="s">
        <v>13</v>
      </c>
      <c r="O2" t="s">
        <v>14</v>
      </c>
      <c r="P2" t="s">
        <v>22</v>
      </c>
      <c r="Q2" t="s">
        <v>15</v>
      </c>
      <c r="R2" t="s">
        <v>16</v>
      </c>
      <c r="S2" t="s">
        <v>17</v>
      </c>
      <c r="T2" t="s">
        <v>23</v>
      </c>
      <c r="U2" t="s">
        <v>18</v>
      </c>
      <c r="V2" t="s">
        <v>21</v>
      </c>
    </row>
    <row r="3" spans="1:22" x14ac:dyDescent="0.25">
      <c r="A3">
        <v>0</v>
      </c>
      <c r="B3">
        <v>2172</v>
      </c>
      <c r="C3">
        <v>43.44</v>
      </c>
      <c r="D3">
        <v>43.44</v>
      </c>
      <c r="E3">
        <v>217.2</v>
      </c>
      <c r="F3" s="1">
        <v>7.0000000000000007E-2</v>
      </c>
      <c r="G3" s="1">
        <v>0.03</v>
      </c>
      <c r="H3" s="1">
        <v>7.0000000000000007E-2</v>
      </c>
      <c r="I3" s="1">
        <v>0.05</v>
      </c>
      <c r="J3" s="1">
        <v>80</v>
      </c>
      <c r="K3" s="1">
        <v>100</v>
      </c>
      <c r="M3">
        <f>((1+F3)^(1/12)-1)*B3</f>
        <v>12.280803781444256</v>
      </c>
      <c r="N3">
        <f>((1+G3)^(1/12)-1)*C3*J3</f>
        <v>8.5707807127097695</v>
      </c>
      <c r="O3">
        <f>((1+H3)^(1/12)-1)*D3*K3</f>
        <v>24.561607562888508</v>
      </c>
      <c r="P3">
        <f>((1+I3)^(1/12)-1)*E3</f>
        <v>0.88489968580842238</v>
      </c>
      <c r="V3">
        <f>M3+N3+O3-P3-Q3-R3-S3-U3+T3</f>
        <v>44.528292371234116</v>
      </c>
    </row>
    <row r="4" spans="1:22" x14ac:dyDescent="0.25">
      <c r="A4">
        <v>1</v>
      </c>
      <c r="B4">
        <v>3472.6853858492136</v>
      </c>
      <c r="C4">
        <v>56.173644896948659</v>
      </c>
      <c r="D4">
        <v>55.885338302160761</v>
      </c>
      <c r="E4">
        <v>3775.8693786076574</v>
      </c>
      <c r="F4" s="1">
        <v>7.0000000000000007E-2</v>
      </c>
      <c r="G4" s="1">
        <v>3.3000000000000002E-2</v>
      </c>
      <c r="H4" s="1">
        <v>7.0000000000000007E-2</v>
      </c>
      <c r="I4" s="1">
        <v>0.05</v>
      </c>
      <c r="J4" s="1">
        <v>80</v>
      </c>
      <c r="K4" s="1">
        <v>100</v>
      </c>
      <c r="M4">
        <f>((1+F4)^(1/12)-1)*B4</f>
        <v>19.635068056309034</v>
      </c>
      <c r="N4">
        <f>((1+G4)^(1/12)-1)*C4*J4</f>
        <v>12.175132484358533</v>
      </c>
      <c r="O4">
        <f>((1+H4)^(1/12)-1)*D4*K4</f>
        <v>31.598382778474555</v>
      </c>
      <c r="P4">
        <f>((1+I4)^(1/12)-1)*E4</f>
        <v>15.383359239334986</v>
      </c>
      <c r="Q4">
        <f>(B4-B3)/$B$1</f>
        <v>1300.6853858492136</v>
      </c>
      <c r="R4">
        <f>J3*(C4-C3)/$B$1</f>
        <v>1018.6915917558929</v>
      </c>
      <c r="S4">
        <f>K3*(D4-D3)/$B$1</f>
        <v>1244.5338302160762</v>
      </c>
      <c r="T4">
        <f>(E4-E3)/$B$1</f>
        <v>3558.6693786076576</v>
      </c>
      <c r="U4">
        <f>$D$1*(Q4)^$F$1 + $D$1*(R4)^$F$1 + $D$1*(S4)^$F$1</f>
        <v>42.783794866281703</v>
      </c>
      <c r="V4">
        <f>M4+N4+O4-P4-Q4-R4-S4-U4+T4</f>
        <v>0</v>
      </c>
    </row>
    <row r="5" spans="1:22" x14ac:dyDescent="0.25">
      <c r="A5">
        <v>2</v>
      </c>
      <c r="B5">
        <v>4699.3734270563973</v>
      </c>
      <c r="C5">
        <v>69.80924936207299</v>
      </c>
      <c r="D5">
        <v>67.58769332217642</v>
      </c>
      <c r="E5">
        <v>7252.5607814436007</v>
      </c>
      <c r="F5" s="1">
        <v>7.0000000000000007E-2</v>
      </c>
      <c r="G5" s="1">
        <v>3.5999999999999997E-2</v>
      </c>
      <c r="H5" s="1">
        <v>7.0000000000000007E-2</v>
      </c>
      <c r="I5" s="1">
        <v>0.05</v>
      </c>
      <c r="J5" s="1">
        <v>80</v>
      </c>
      <c r="K5" s="1">
        <v>100</v>
      </c>
      <c r="M5">
        <f t="shared" ref="M5:M39" si="0">((1+F5)^(1/12)-1)*B5</f>
        <v>26.570940586285843</v>
      </c>
      <c r="N5">
        <f t="shared" ref="N5:O39" si="1">((1+G5)^(1/12)-1)*C5*J5</f>
        <v>16.483971114339745</v>
      </c>
      <c r="O5">
        <f t="shared" si="1"/>
        <v>38.215064444294605</v>
      </c>
      <c r="P5">
        <f t="shared" ref="P5:P39" si="2">((1+I5)^(1/12)-1)*E5</f>
        <v>29.54783037203466</v>
      </c>
      <c r="Q5">
        <f t="shared" ref="Q5:Q39" si="3">(B5-B4)/$B$1</f>
        <v>1226.6880412071837</v>
      </c>
      <c r="R5">
        <f t="shared" ref="R5:S39" si="4">J4*(C5-C4)/$B$1</f>
        <v>1090.8483572099465</v>
      </c>
      <c r="S5">
        <f t="shared" si="4"/>
        <v>1170.2355020015659</v>
      </c>
      <c r="T5">
        <f t="shared" ref="T5:T39" si="5">(E5-E4)/$B$1</f>
        <v>3476.6914028359433</v>
      </c>
      <c r="U5">
        <f t="shared" ref="U5:U39" si="6">$D$1*(Q5)^$F$1 + $D$1*(R5)^$F$1 + $D$1*(S5)^$F$1</f>
        <v>40.64164819013213</v>
      </c>
      <c r="V5">
        <f t="shared" ref="V5:V39" si="7">M5+N5+O5-P5-Q5-R5-S5-U5+T5</f>
        <v>0</v>
      </c>
    </row>
    <row r="6" spans="1:22" x14ac:dyDescent="0.25">
      <c r="A6">
        <v>3</v>
      </c>
      <c r="B6">
        <v>5852.1991105010657</v>
      </c>
      <c r="C6">
        <v>84.206607453219206</v>
      </c>
      <c r="D6">
        <v>78.543554693070291</v>
      </c>
      <c r="E6">
        <v>10635.64079553273</v>
      </c>
      <c r="F6" s="1">
        <v>7.0000000000000007E-2</v>
      </c>
      <c r="G6" s="1">
        <v>3.9E-2</v>
      </c>
      <c r="H6" s="1">
        <v>7.0000000000000007E-2</v>
      </c>
      <c r="I6" s="1">
        <v>0.05</v>
      </c>
      <c r="J6" s="1">
        <v>80</v>
      </c>
      <c r="K6" s="1">
        <v>100</v>
      </c>
      <c r="M6">
        <f t="shared" si="0"/>
        <v>33.089184606816843</v>
      </c>
      <c r="N6">
        <f t="shared" si="1"/>
        <v>21.511849783621983</v>
      </c>
      <c r="O6">
        <f t="shared" si="1"/>
        <v>44.409667747823725</v>
      </c>
      <c r="P6">
        <f t="shared" si="2"/>
        <v>43.33091711942059</v>
      </c>
      <c r="Q6">
        <f t="shared" si="3"/>
        <v>1152.8256834446684</v>
      </c>
      <c r="R6">
        <f t="shared" si="4"/>
        <v>1151.7886472916973</v>
      </c>
      <c r="S6">
        <f t="shared" si="4"/>
        <v>1095.5861370893872</v>
      </c>
      <c r="T6">
        <f t="shared" si="5"/>
        <v>3383.0800140891297</v>
      </c>
      <c r="U6">
        <f t="shared" si="6"/>
        <v>38.559331282221507</v>
      </c>
      <c r="V6">
        <f t="shared" si="7"/>
        <v>0</v>
      </c>
    </row>
    <row r="7" spans="1:22" x14ac:dyDescent="0.25">
      <c r="A7">
        <v>4</v>
      </c>
      <c r="B7">
        <v>6930.3749532646862</v>
      </c>
      <c r="C7">
        <v>99.215907096347166</v>
      </c>
      <c r="D7">
        <v>88.750974396631406</v>
      </c>
      <c r="E7">
        <v>13911.816633801396</v>
      </c>
      <c r="F7" s="1">
        <v>7.0000000000000007E-2</v>
      </c>
      <c r="G7" s="1">
        <v>4.2000000000000003E-2</v>
      </c>
      <c r="H7" s="1">
        <v>7.0000000000000007E-2</v>
      </c>
      <c r="I7" s="1">
        <v>0.05</v>
      </c>
      <c r="J7" s="1">
        <v>80</v>
      </c>
      <c r="K7" s="1">
        <v>100</v>
      </c>
      <c r="M7">
        <f t="shared" si="0"/>
        <v>39.185347574990566</v>
      </c>
      <c r="N7">
        <f t="shared" si="1"/>
        <v>27.259604525992664</v>
      </c>
      <c r="O7">
        <f t="shared" si="1"/>
        <v>50.1810912512437</v>
      </c>
      <c r="P7">
        <f t="shared" si="2"/>
        <v>56.678463021525047</v>
      </c>
      <c r="Q7">
        <f t="shared" si="3"/>
        <v>1078.1758427636205</v>
      </c>
      <c r="R7">
        <f t="shared" si="4"/>
        <v>1200.7439714502368</v>
      </c>
      <c r="S7">
        <f t="shared" si="4"/>
        <v>1020.7419703561116</v>
      </c>
      <c r="T7">
        <f t="shared" si="5"/>
        <v>3276.1758382686658</v>
      </c>
      <c r="U7">
        <f t="shared" si="6"/>
        <v>36.461634029396073</v>
      </c>
      <c r="V7">
        <f t="shared" si="7"/>
        <v>0</v>
      </c>
    </row>
    <row r="8" spans="1:22" x14ac:dyDescent="0.25">
      <c r="A8">
        <v>5</v>
      </c>
      <c r="B8">
        <v>7933.3010890094256</v>
      </c>
      <c r="C8">
        <v>114.68942735063415</v>
      </c>
      <c r="D8">
        <v>98.205669604295622</v>
      </c>
      <c r="E8">
        <v>17067.851801157765</v>
      </c>
      <c r="F8" s="1">
        <v>7.0000000000000007E-2</v>
      </c>
      <c r="G8" s="1">
        <v>4.4999999999999998E-2</v>
      </c>
      <c r="H8" s="1">
        <v>7.0000000000000007E-2</v>
      </c>
      <c r="I8" s="1">
        <v>0.05</v>
      </c>
      <c r="J8" s="1">
        <v>80</v>
      </c>
      <c r="K8" s="1">
        <v>100</v>
      </c>
      <c r="M8">
        <f t="shared" si="0"/>
        <v>44.856037759319882</v>
      </c>
      <c r="N8">
        <f t="shared" si="1"/>
        <v>33.716942860706375</v>
      </c>
      <c r="O8">
        <f t="shared" si="1"/>
        <v>55.526913381017437</v>
      </c>
      <c r="P8">
        <f t="shared" si="2"/>
        <v>69.536540958882242</v>
      </c>
      <c r="Q8">
        <f t="shared" si="3"/>
        <v>1002.9261357447394</v>
      </c>
      <c r="R8">
        <f t="shared" si="4"/>
        <v>1237.8816203429585</v>
      </c>
      <c r="S8">
        <f t="shared" si="4"/>
        <v>945.46952076642151</v>
      </c>
      <c r="T8">
        <f t="shared" si="5"/>
        <v>3156.0351673563691</v>
      </c>
      <c r="U8">
        <f t="shared" si="6"/>
        <v>34.321243544410706</v>
      </c>
      <c r="V8">
        <f t="shared" si="7"/>
        <v>0</v>
      </c>
    </row>
    <row r="9" spans="1:22" x14ac:dyDescent="0.25">
      <c r="A9">
        <v>6</v>
      </c>
      <c r="B9">
        <v>8860.486278269258</v>
      </c>
      <c r="C9">
        <v>130.47430632753907</v>
      </c>
      <c r="D9">
        <v>106.90594728033867</v>
      </c>
      <c r="E9">
        <v>20090.41339630595</v>
      </c>
      <c r="F9" s="1">
        <v>7.0000000000000007E-2</v>
      </c>
      <c r="G9" s="1">
        <v>4.8000000000000001E-2</v>
      </c>
      <c r="H9" s="1">
        <v>7.0000000000000007E-2</v>
      </c>
      <c r="I9" s="1">
        <v>0.05</v>
      </c>
      <c r="J9" s="1">
        <v>80</v>
      </c>
      <c r="K9" s="1">
        <v>100</v>
      </c>
      <c r="M9">
        <f t="shared" si="0"/>
        <v>50.098477620443845</v>
      </c>
      <c r="N9">
        <f t="shared" si="1"/>
        <v>40.860457211034671</v>
      </c>
      <c r="O9">
        <f t="shared" si="1"/>
        <v>60.446176870131829</v>
      </c>
      <c r="P9">
        <f>((1+I9)^(1/12)-1)*E9</f>
        <v>81.85083104121756</v>
      </c>
      <c r="Q9">
        <f>(B9-B8)/$B$1</f>
        <v>927.18518925983244</v>
      </c>
      <c r="R9">
        <f>J8*(C9-C8)/$B$1</f>
        <v>1262.7903181523936</v>
      </c>
      <c r="S9">
        <f>K8*(D9-D8)/$B$1</f>
        <v>870.02776760430436</v>
      </c>
      <c r="T9">
        <f t="shared" si="5"/>
        <v>3022.561595148185</v>
      </c>
      <c r="U9">
        <f>$D$1*(Q9)^$F$1 + $D$1*(R9)^$F$1 + $D$1*(S9)^$F$1</f>
        <v>32.112600792047445</v>
      </c>
      <c r="V9">
        <f t="shared" si="7"/>
        <v>0</v>
      </c>
    </row>
    <row r="10" spans="1:22" x14ac:dyDescent="0.25">
      <c r="A10">
        <v>7</v>
      </c>
      <c r="B10">
        <v>9711.9638616871016</v>
      </c>
      <c r="C10">
        <v>146.42481397020364</v>
      </c>
      <c r="D10">
        <v>114.84656817641552</v>
      </c>
      <c r="E10">
        <v>22966.895878483461</v>
      </c>
      <c r="F10" s="1">
        <v>7.0000000000000007E-2</v>
      </c>
      <c r="G10" s="1">
        <v>5.0999999999999997E-2</v>
      </c>
      <c r="H10" s="1">
        <v>7.0000000000000007E-2</v>
      </c>
      <c r="I10" s="1">
        <v>0.05</v>
      </c>
      <c r="J10" s="1">
        <v>80</v>
      </c>
      <c r="K10" s="1">
        <v>100</v>
      </c>
      <c r="M10">
        <f t="shared" si="0"/>
        <v>54.912855671204838</v>
      </c>
      <c r="N10">
        <f t="shared" si="1"/>
        <v>48.657287145590431</v>
      </c>
      <c r="O10">
        <f t="shared" si="1"/>
        <v>64.935919371400502</v>
      </c>
      <c r="P10">
        <f t="shared" si="2"/>
        <v>93.569976735104817</v>
      </c>
      <c r="Q10">
        <f t="shared" si="3"/>
        <v>851.47758341784356</v>
      </c>
      <c r="R10">
        <f t="shared" si="4"/>
        <v>1276.0406114131661</v>
      </c>
      <c r="S10">
        <f t="shared" si="4"/>
        <v>794.06208960768504</v>
      </c>
      <c r="T10">
        <f t="shared" si="5"/>
        <v>2876.482482177511</v>
      </c>
      <c r="U10">
        <f t="shared" si="6"/>
        <v>29.838283191909007</v>
      </c>
      <c r="V10">
        <f t="shared" si="7"/>
        <v>0</v>
      </c>
    </row>
    <row r="11" spans="1:22" x14ac:dyDescent="0.25">
      <c r="A11">
        <v>8</v>
      </c>
      <c r="B11">
        <v>10487.30565267022</v>
      </c>
      <c r="C11">
        <v>162.38958822925602</v>
      </c>
      <c r="D11">
        <v>122.02697902428497</v>
      </c>
      <c r="E11">
        <v>25684.226758768807</v>
      </c>
      <c r="F11" s="1">
        <v>7.0000000000000007E-2</v>
      </c>
      <c r="G11" s="1">
        <v>5.3999999999999999E-2</v>
      </c>
      <c r="H11" s="1">
        <v>7.0000000000000007E-2</v>
      </c>
      <c r="I11" s="1">
        <v>0.05</v>
      </c>
      <c r="J11" s="1">
        <v>80</v>
      </c>
      <c r="K11" s="1">
        <v>100</v>
      </c>
      <c r="M11">
        <f t="shared" si="0"/>
        <v>59.29675088235458</v>
      </c>
      <c r="N11">
        <f t="shared" si="1"/>
        <v>57.061392390146608</v>
      </c>
      <c r="O11">
        <f>((1+H11)^(1/12)-1)*D11*K11</f>
        <v>68.995828058916103</v>
      </c>
      <c r="P11">
        <f t="shared" si="2"/>
        <v>104.64071910251747</v>
      </c>
      <c r="Q11">
        <f t="shared" si="3"/>
        <v>775.3417909831187</v>
      </c>
      <c r="R11">
        <f t="shared" si="4"/>
        <v>1277.1819407241901</v>
      </c>
      <c r="S11">
        <f t="shared" si="4"/>
        <v>718.04108478694525</v>
      </c>
      <c r="T11">
        <f t="shared" si="5"/>
        <v>2717.3308802853462</v>
      </c>
      <c r="U11">
        <f t="shared" si="6"/>
        <v>27.479316019989323</v>
      </c>
      <c r="V11">
        <f t="shared" si="7"/>
        <v>0</v>
      </c>
    </row>
    <row r="12" spans="1:22" x14ac:dyDescent="0.25">
      <c r="A12">
        <v>9</v>
      </c>
      <c r="B12">
        <v>11186.321032439475</v>
      </c>
      <c r="C12">
        <v>178.22180039165181</v>
      </c>
      <c r="D12">
        <v>128.44570236934229</v>
      </c>
      <c r="E12">
        <v>28229.860783056476</v>
      </c>
      <c r="F12" s="1">
        <v>7.0000000000000007E-2</v>
      </c>
      <c r="G12" s="1">
        <v>5.7000000000000002E-2</v>
      </c>
      <c r="H12" s="1">
        <v>7.0000000000000007E-2</v>
      </c>
      <c r="I12" s="1">
        <v>0.05</v>
      </c>
      <c r="J12" s="1">
        <v>80</v>
      </c>
      <c r="K12" s="1">
        <v>100</v>
      </c>
      <c r="M12">
        <f t="shared" si="0"/>
        <v>63.249085467602256</v>
      </c>
      <c r="N12">
        <f t="shared" si="1"/>
        <v>66.01685541304812</v>
      </c>
      <c r="O12">
        <f t="shared" si="1"/>
        <v>72.625067558364734</v>
      </c>
      <c r="P12">
        <f t="shared" si="2"/>
        <v>115.01194722533232</v>
      </c>
      <c r="Q12">
        <f t="shared" si="3"/>
        <v>699.01537976925465</v>
      </c>
      <c r="R12">
        <f t="shared" si="4"/>
        <v>1266.5769729916633</v>
      </c>
      <c r="S12">
        <f t="shared" si="4"/>
        <v>641.8723345057316</v>
      </c>
      <c r="T12">
        <f t="shared" si="5"/>
        <v>2545.6340242876686</v>
      </c>
      <c r="U12">
        <f t="shared" si="6"/>
        <v>25.048398234705179</v>
      </c>
      <c r="V12">
        <f t="shared" si="7"/>
        <v>0</v>
      </c>
    </row>
    <row r="13" spans="1:22" x14ac:dyDescent="0.25">
      <c r="A13">
        <v>10</v>
      </c>
      <c r="B13">
        <v>11809.029943309475</v>
      </c>
      <c r="C13">
        <v>193.7697638491621</v>
      </c>
      <c r="D13">
        <v>134.09753950643051</v>
      </c>
      <c r="E13">
        <v>30590.718755471549</v>
      </c>
      <c r="F13" s="1">
        <v>7.0000000000000007E-2</v>
      </c>
      <c r="G13" s="1">
        <v>0.06</v>
      </c>
      <c r="H13" s="1">
        <v>7.0000000000000007E-2</v>
      </c>
      <c r="I13" s="1">
        <v>0.05</v>
      </c>
      <c r="J13" s="1">
        <v>80</v>
      </c>
      <c r="K13" s="1">
        <v>100</v>
      </c>
      <c r="M13">
        <f t="shared" si="0"/>
        <v>66.769972183694037</v>
      </c>
      <c r="N13">
        <f t="shared" si="1"/>
        <v>75.454729885630229</v>
      </c>
      <c r="O13">
        <f t="shared" si="1"/>
        <v>75.820698446268054</v>
      </c>
      <c r="P13">
        <f t="shared" si="2"/>
        <v>124.6303748405644</v>
      </c>
      <c r="Q13">
        <f t="shared" si="3"/>
        <v>622.70891087000018</v>
      </c>
      <c r="R13">
        <f t="shared" si="4"/>
        <v>1243.8370766008234</v>
      </c>
      <c r="S13">
        <f t="shared" si="4"/>
        <v>565.18371370882221</v>
      </c>
      <c r="T13">
        <f t="shared" si="5"/>
        <v>2360.8579724150732</v>
      </c>
      <c r="U13">
        <f t="shared" si="6"/>
        <v>22.543296910454806</v>
      </c>
      <c r="V13">
        <f t="shared" si="7"/>
        <v>0</v>
      </c>
    </row>
    <row r="14" spans="1:22" x14ac:dyDescent="0.25">
      <c r="A14">
        <v>11</v>
      </c>
      <c r="B14">
        <v>12355.142609498549</v>
      </c>
      <c r="C14">
        <v>208.88239449484135</v>
      </c>
      <c r="D14">
        <v>138.97953393809954</v>
      </c>
      <c r="E14">
        <v>32753.733215898395</v>
      </c>
      <c r="F14" s="1">
        <v>7.0000000000000007E-2</v>
      </c>
      <c r="G14" s="1">
        <v>6.3E-2</v>
      </c>
      <c r="H14" s="1">
        <v>7.0000000000000007E-2</v>
      </c>
      <c r="I14" s="1">
        <v>0.05</v>
      </c>
      <c r="J14" s="1">
        <v>80</v>
      </c>
      <c r="K14" s="1">
        <v>100</v>
      </c>
      <c r="M14">
        <f t="shared" si="0"/>
        <v>69.857772596230575</v>
      </c>
      <c r="N14">
        <f t="shared" si="1"/>
        <v>85.294882536320216</v>
      </c>
      <c r="O14">
        <f t="shared" si="1"/>
        <v>78.581049075984026</v>
      </c>
      <c r="P14">
        <f t="shared" si="2"/>
        <v>133.44276349816474</v>
      </c>
      <c r="Q14">
        <f t="shared" si="3"/>
        <v>546.11266618907393</v>
      </c>
      <c r="R14">
        <f t="shared" si="4"/>
        <v>1209.0104516543397</v>
      </c>
      <c r="S14">
        <f t="shared" si="4"/>
        <v>488.19944316690282</v>
      </c>
      <c r="T14">
        <f t="shared" si="5"/>
        <v>2163.0144604268462</v>
      </c>
      <c r="U14">
        <f t="shared" si="6"/>
        <v>19.982840126900435</v>
      </c>
      <c r="V14">
        <f t="shared" si="7"/>
        <v>0</v>
      </c>
    </row>
    <row r="15" spans="1:22" x14ac:dyDescent="0.25">
      <c r="A15">
        <v>12</v>
      </c>
      <c r="B15">
        <v>12824.051076990778</v>
      </c>
      <c r="C15">
        <v>223.41102329193257</v>
      </c>
      <c r="D15">
        <v>143.09012446815251</v>
      </c>
      <c r="E15">
        <v>34705.923719810096</v>
      </c>
      <c r="F15" s="1">
        <v>7.0000000000000007E-2</v>
      </c>
      <c r="G15" s="1">
        <v>6.6000000000000003E-2</v>
      </c>
      <c r="H15" s="1">
        <v>7.0000000000000007E-2</v>
      </c>
      <c r="I15" s="1">
        <v>0.05</v>
      </c>
      <c r="J15" s="1">
        <v>80</v>
      </c>
      <c r="K15" s="1">
        <v>100</v>
      </c>
      <c r="M15">
        <f t="shared" si="0"/>
        <v>72.509049244817035</v>
      </c>
      <c r="N15">
        <f t="shared" si="1"/>
        <v>95.446898105935091</v>
      </c>
      <c r="O15">
        <f t="shared" si="1"/>
        <v>80.905236724485107</v>
      </c>
      <c r="P15">
        <f t="shared" si="2"/>
        <v>141.39622926036384</v>
      </c>
      <c r="Q15">
        <f t="shared" si="3"/>
        <v>468.90846749222874</v>
      </c>
      <c r="R15">
        <f t="shared" si="4"/>
        <v>1162.2903037672972</v>
      </c>
      <c r="S15">
        <f t="shared" si="4"/>
        <v>411.05905300529741</v>
      </c>
      <c r="T15">
        <f t="shared" si="5"/>
        <v>1952.1905039117009</v>
      </c>
      <c r="U15">
        <f t="shared" si="6"/>
        <v>17.397634461749988</v>
      </c>
      <c r="V15">
        <f t="shared" si="7"/>
        <v>0</v>
      </c>
    </row>
    <row r="16" spans="1:22" x14ac:dyDescent="0.25">
      <c r="A16">
        <v>13</v>
      </c>
      <c r="B16">
        <v>13215.901519422338</v>
      </c>
      <c r="C16">
        <v>237.20531361337777</v>
      </c>
      <c r="D16">
        <v>146.42451018224375</v>
      </c>
      <c r="E16">
        <v>36434.697048378854</v>
      </c>
      <c r="F16" s="1">
        <v>7.0000000000000007E-2</v>
      </c>
      <c r="G16" s="1">
        <v>6.9000000000000006E-2</v>
      </c>
      <c r="H16" s="1">
        <v>7.0000000000000007E-2</v>
      </c>
      <c r="I16" s="1">
        <v>0.05</v>
      </c>
      <c r="J16" s="1">
        <v>80</v>
      </c>
      <c r="K16" s="1">
        <v>100</v>
      </c>
      <c r="M16">
        <f t="shared" si="0"/>
        <v>74.724628616444164</v>
      </c>
      <c r="N16">
        <f t="shared" si="1"/>
        <v>105.80855829252286</v>
      </c>
      <c r="O16">
        <f t="shared" si="1"/>
        <v>82.790546885001007</v>
      </c>
      <c r="P16">
        <f t="shared" si="2"/>
        <v>148.43946579482275</v>
      </c>
      <c r="Q16">
        <f t="shared" si="3"/>
        <v>391.85044243155971</v>
      </c>
      <c r="R16">
        <f t="shared" si="4"/>
        <v>1103.5432257156162</v>
      </c>
      <c r="S16">
        <f t="shared" si="4"/>
        <v>333.43857140912405</v>
      </c>
      <c r="T16">
        <f t="shared" si="5"/>
        <v>1728.7733285687573</v>
      </c>
      <c r="U16">
        <f t="shared" si="6"/>
        <v>14.825357011599943</v>
      </c>
      <c r="V16">
        <f t="shared" si="7"/>
        <v>2.7284841053187847E-12</v>
      </c>
    </row>
    <row r="17" spans="1:31" x14ac:dyDescent="0.25">
      <c r="A17">
        <v>14</v>
      </c>
      <c r="B17">
        <v>13530.057236523469</v>
      </c>
      <c r="C17">
        <v>250.11214744543562</v>
      </c>
      <c r="D17">
        <v>148.98024311904183</v>
      </c>
      <c r="E17">
        <v>37926.791105499928</v>
      </c>
      <c r="F17" s="1">
        <v>7.0000000000000007E-2</v>
      </c>
      <c r="G17" s="1">
        <v>7.1999999999999995E-2</v>
      </c>
      <c r="H17" s="1">
        <v>7.0000000000000007E-2</v>
      </c>
      <c r="I17" s="1">
        <v>0.05</v>
      </c>
      <c r="J17" s="1">
        <v>80</v>
      </c>
      <c r="K17" s="1">
        <v>100</v>
      </c>
      <c r="M17">
        <f t="shared" si="0"/>
        <v>76.500910715218524</v>
      </c>
      <c r="N17">
        <f t="shared" si="1"/>
        <v>116.26523798772064</v>
      </c>
      <c r="O17">
        <f t="shared" si="1"/>
        <v>84.235595444604655</v>
      </c>
      <c r="P17">
        <f t="shared" si="2"/>
        <v>154.51844168038008</v>
      </c>
      <c r="Q17">
        <f t="shared" si="3"/>
        <v>314.15571710113181</v>
      </c>
      <c r="R17">
        <f t="shared" si="4"/>
        <v>1032.5467065646285</v>
      </c>
      <c r="S17">
        <f t="shared" si="4"/>
        <v>255.57329367980799</v>
      </c>
      <c r="T17">
        <f t="shared" si="5"/>
        <v>1492.094057121074</v>
      </c>
      <c r="U17">
        <f t="shared" si="6"/>
        <v>12.301642242671329</v>
      </c>
      <c r="V17">
        <f t="shared" si="7"/>
        <v>-1.8189894035458565E-12</v>
      </c>
    </row>
    <row r="18" spans="1:31" x14ac:dyDescent="0.25">
      <c r="A18">
        <v>15</v>
      </c>
      <c r="B18">
        <v>13766.294530353767</v>
      </c>
      <c r="C18">
        <v>261.9798405989971</v>
      </c>
      <c r="D18">
        <v>150.75154450476776</v>
      </c>
      <c r="E18">
        <v>39169.274692747495</v>
      </c>
      <c r="F18" s="1">
        <v>7.0000000000000007E-2</v>
      </c>
      <c r="G18" s="1">
        <v>7.4999999999999997E-2</v>
      </c>
      <c r="H18" s="1">
        <v>7.0000000000000007E-2</v>
      </c>
      <c r="I18" s="1">
        <v>0.05</v>
      </c>
      <c r="J18" s="1">
        <v>80</v>
      </c>
      <c r="K18" s="1">
        <v>100</v>
      </c>
      <c r="M18">
        <f t="shared" si="0"/>
        <v>77.83663072046221</v>
      </c>
      <c r="N18">
        <f t="shared" si="1"/>
        <v>126.69175379342313</v>
      </c>
      <c r="O18">
        <f t="shared" si="1"/>
        <v>85.237115000585348</v>
      </c>
      <c r="P18">
        <f t="shared" si="2"/>
        <v>159.58047361397811</v>
      </c>
      <c r="Q18">
        <f t="shared" si="3"/>
        <v>236.23729383029786</v>
      </c>
      <c r="R18">
        <f t="shared" si="4"/>
        <v>949.41545228491805</v>
      </c>
      <c r="S18">
        <f t="shared" si="4"/>
        <v>177.13013857259341</v>
      </c>
      <c r="T18">
        <f t="shared" si="5"/>
        <v>1242.4835872475669</v>
      </c>
      <c r="U18">
        <f t="shared" si="6"/>
        <v>9.8857284602438416</v>
      </c>
      <c r="V18">
        <f t="shared" si="7"/>
        <v>6.1390892369672656E-12</v>
      </c>
    </row>
    <row r="19" spans="1:31" x14ac:dyDescent="0.25">
      <c r="A19">
        <v>16</v>
      </c>
      <c r="B19">
        <v>13924.18065007322</v>
      </c>
      <c r="C19">
        <v>272.66176437657703</v>
      </c>
      <c r="D19">
        <v>151.73778904886024</v>
      </c>
      <c r="E19">
        <v>40150.086280097996</v>
      </c>
      <c r="F19" s="1">
        <v>7.0000000000000007E-2</v>
      </c>
      <c r="G19" s="1">
        <v>7.8E-2</v>
      </c>
      <c r="H19" s="1">
        <v>7.0000000000000007E-2</v>
      </c>
      <c r="I19" s="1">
        <v>0.05</v>
      </c>
      <c r="J19" s="1">
        <v>80</v>
      </c>
      <c r="K19" s="1">
        <v>100</v>
      </c>
      <c r="M19">
        <f t="shared" si="0"/>
        <v>78.729341796009265</v>
      </c>
      <c r="N19">
        <f t="shared" si="1"/>
        <v>136.95438842912327</v>
      </c>
      <c r="O19">
        <f t="shared" si="1"/>
        <v>85.79475200456875</v>
      </c>
      <c r="P19">
        <f t="shared" si="2"/>
        <v>163.57642142928069</v>
      </c>
      <c r="Q19">
        <f t="shared" si="3"/>
        <v>157.88611971945284</v>
      </c>
      <c r="R19">
        <f t="shared" si="4"/>
        <v>854.55390220639401</v>
      </c>
      <c r="S19">
        <f t="shared" si="4"/>
        <v>98.624454409247164</v>
      </c>
      <c r="T19">
        <f t="shared" si="5"/>
        <v>980.81158735050121</v>
      </c>
      <c r="U19">
        <f t="shared" si="6"/>
        <v>7.6491718158376241</v>
      </c>
      <c r="V19">
        <f t="shared" si="7"/>
        <v>-9.7770680440589786E-12</v>
      </c>
    </row>
    <row r="20" spans="1:31" x14ac:dyDescent="0.25">
      <c r="A20">
        <v>17</v>
      </c>
      <c r="B20">
        <v>14003.142502712961</v>
      </c>
      <c r="C20">
        <v>282.00480434832872</v>
      </c>
      <c r="D20">
        <v>151.93479897008424</v>
      </c>
      <c r="E20">
        <v>40856.311570094767</v>
      </c>
      <c r="F20" s="1">
        <v>7.0000000000000007E-2</v>
      </c>
      <c r="G20" s="1">
        <v>8.1000000000000003E-2</v>
      </c>
      <c r="H20" s="1">
        <v>7.0000000000000007E-2</v>
      </c>
      <c r="I20" s="1">
        <v>0.05</v>
      </c>
      <c r="J20" s="1">
        <v>80</v>
      </c>
      <c r="K20" s="1">
        <v>100</v>
      </c>
      <c r="M20">
        <f t="shared" si="0"/>
        <v>79.175803590893224</v>
      </c>
      <c r="N20">
        <f t="shared" si="1"/>
        <v>146.9054196872938</v>
      </c>
      <c r="O20">
        <f t="shared" si="1"/>
        <v>85.906144278304936</v>
      </c>
      <c r="P20">
        <f t="shared" si="2"/>
        <v>166.4536706798705</v>
      </c>
      <c r="Q20">
        <f t="shared" si="3"/>
        <v>78.961852639740755</v>
      </c>
      <c r="R20">
        <f t="shared" si="4"/>
        <v>747.44319774013547</v>
      </c>
      <c r="S20">
        <f t="shared" si="4"/>
        <v>19.700992122400862</v>
      </c>
      <c r="T20">
        <f t="shared" si="5"/>
        <v>706.22528999677161</v>
      </c>
      <c r="U20">
        <f t="shared" si="6"/>
        <v>5.6529443711090632</v>
      </c>
      <c r="V20">
        <f t="shared" si="7"/>
        <v>6.9348971010185778E-12</v>
      </c>
    </row>
    <row r="21" spans="1:31" x14ac:dyDescent="0.25">
      <c r="A21">
        <v>18</v>
      </c>
      <c r="B21">
        <v>14003.335010170025</v>
      </c>
      <c r="C21">
        <v>289.85322136927783</v>
      </c>
      <c r="D21">
        <v>151.33817303153575</v>
      </c>
      <c r="E21">
        <v>41275.724740916819</v>
      </c>
      <c r="F21" s="1">
        <v>7.0000000000000007E-2</v>
      </c>
      <c r="G21" s="1">
        <v>8.3999999999999894E-2</v>
      </c>
      <c r="H21" s="1">
        <v>7.0000000000000007E-2</v>
      </c>
      <c r="I21" s="1">
        <v>0.05</v>
      </c>
      <c r="J21" s="1">
        <v>80</v>
      </c>
      <c r="K21" s="1">
        <v>100</v>
      </c>
      <c r="M21">
        <f t="shared" si="0"/>
        <v>79.176892056043627</v>
      </c>
      <c r="N21">
        <f t="shared" si="1"/>
        <v>156.38466716054137</v>
      </c>
      <c r="O21">
        <f t="shared" si="1"/>
        <v>85.568803298459912</v>
      </c>
      <c r="P21">
        <f t="shared" si="2"/>
        <v>168.16241185429197</v>
      </c>
      <c r="Q21">
        <f t="shared" si="3"/>
        <v>0.19250745706449379</v>
      </c>
      <c r="R21">
        <f t="shared" si="4"/>
        <v>627.87336167592912</v>
      </c>
      <c r="S21">
        <f t="shared" si="4"/>
        <v>-59.662593854849888</v>
      </c>
      <c r="T21">
        <f t="shared" si="5"/>
        <v>419.41317082205205</v>
      </c>
      <c r="U21">
        <f t="shared" si="6"/>
        <v>3.9778462046684187</v>
      </c>
      <c r="V21">
        <f t="shared" si="7"/>
        <v>-7.1622707764618099E-12</v>
      </c>
    </row>
    <row r="22" spans="1:31" x14ac:dyDescent="0.25">
      <c r="A22">
        <v>19</v>
      </c>
      <c r="B22">
        <v>13924.238803568822</v>
      </c>
      <c r="C22">
        <v>296.06022183185274</v>
      </c>
      <c r="D22">
        <v>149.94653088394509</v>
      </c>
      <c r="E22">
        <v>41396.664043505436</v>
      </c>
      <c r="F22" s="1">
        <v>7.0000000000000007E-2</v>
      </c>
      <c r="G22" s="1">
        <v>8.6999999999999897E-2</v>
      </c>
      <c r="H22" s="1">
        <v>7.0000000000000007E-2</v>
      </c>
      <c r="I22" s="1">
        <v>0.05</v>
      </c>
      <c r="J22" s="1">
        <v>80</v>
      </c>
      <c r="K22" s="1">
        <v>100</v>
      </c>
      <c r="M22">
        <f t="shared" si="0"/>
        <v>78.729670604328177</v>
      </c>
      <c r="N22">
        <f t="shared" si="1"/>
        <v>165.22577498984128</v>
      </c>
      <c r="O22">
        <f t="shared" si="1"/>
        <v>84.781948595488061</v>
      </c>
      <c r="P22">
        <f t="shared" si="2"/>
        <v>168.65513354334612</v>
      </c>
      <c r="Q22">
        <f t="shared" si="3"/>
        <v>-79.096206601203448</v>
      </c>
      <c r="R22">
        <f t="shared" si="4"/>
        <v>496.56003700599285</v>
      </c>
      <c r="S22">
        <f t="shared" si="4"/>
        <v>-139.16421475906589</v>
      </c>
      <c r="T22">
        <f t="shared" si="5"/>
        <v>120.93930258861656</v>
      </c>
      <c r="U22">
        <f t="shared" si="6"/>
        <v>2.7219475891960072</v>
      </c>
      <c r="V22">
        <f t="shared" si="7"/>
        <v>8.4270368461147882E-12</v>
      </c>
    </row>
    <row r="23" spans="1:31" x14ac:dyDescent="0.25">
      <c r="A23">
        <v>20</v>
      </c>
      <c r="B23">
        <v>13765.771686636604</v>
      </c>
      <c r="C23">
        <v>300.47445664360197</v>
      </c>
      <c r="D23">
        <v>147.75432361180691</v>
      </c>
      <c r="E23">
        <v>41207.35216156047</v>
      </c>
      <c r="F23" s="1">
        <v>7.0000000000000007E-2</v>
      </c>
      <c r="G23" s="1">
        <v>8.99999999999999E-2</v>
      </c>
      <c r="H23" s="1">
        <v>7.0000000000000007E-2</v>
      </c>
      <c r="I23" s="1">
        <v>0.05</v>
      </c>
      <c r="J23" s="1">
        <v>80</v>
      </c>
      <c r="K23" s="1">
        <v>100</v>
      </c>
      <c r="M23">
        <f t="shared" si="0"/>
        <v>77.833674486070478</v>
      </c>
      <c r="N23">
        <f t="shared" si="1"/>
        <v>173.24932458167547</v>
      </c>
      <c r="O23">
        <f t="shared" si="1"/>
        <v>83.542442731888428</v>
      </c>
      <c r="P23">
        <f t="shared" si="2"/>
        <v>167.8838535025869</v>
      </c>
      <c r="Q23">
        <f t="shared" si="3"/>
        <v>-158.46711693221732</v>
      </c>
      <c r="R23">
        <f t="shared" si="4"/>
        <v>353.13878493993798</v>
      </c>
      <c r="S23">
        <f t="shared" si="4"/>
        <v>-219.22072721381767</v>
      </c>
      <c r="T23">
        <f t="shared" si="5"/>
        <v>-189.31188194496644</v>
      </c>
      <c r="U23">
        <f t="shared" si="6"/>
        <v>1.9787655581781989</v>
      </c>
      <c r="V23">
        <f t="shared" si="7"/>
        <v>0</v>
      </c>
    </row>
    <row r="24" spans="1:31" x14ac:dyDescent="0.25">
      <c r="A24">
        <v>21</v>
      </c>
      <c r="B24">
        <v>13527.257372811191</v>
      </c>
      <c r="C24">
        <v>302.9408480801971</v>
      </c>
      <c r="D24">
        <v>144.76053481322418</v>
      </c>
      <c r="E24">
        <v>40695.826842535942</v>
      </c>
      <c r="F24" s="1">
        <v>7.0000000000000007E-2</v>
      </c>
      <c r="G24" s="1">
        <v>9.2999999999999902E-2</v>
      </c>
      <c r="H24" s="1">
        <v>7.0000000000000007E-2</v>
      </c>
      <c r="I24" s="1">
        <v>0.05</v>
      </c>
      <c r="J24" s="1">
        <v>80</v>
      </c>
      <c r="K24" s="1">
        <v>100</v>
      </c>
      <c r="M24">
        <f t="shared" si="0"/>
        <v>76.485079878724378</v>
      </c>
      <c r="N24">
        <f t="shared" si="1"/>
        <v>180.26297087091729</v>
      </c>
      <c r="O24">
        <f t="shared" si="1"/>
        <v>81.849711019251203</v>
      </c>
      <c r="P24">
        <f t="shared" si="2"/>
        <v>165.79983603441076</v>
      </c>
      <c r="Q24">
        <f t="shared" si="3"/>
        <v>-238.51431382541341</v>
      </c>
      <c r="R24">
        <f t="shared" si="4"/>
        <v>197.31131492761051</v>
      </c>
      <c r="S24">
        <f t="shared" si="4"/>
        <v>-299.37887985827274</v>
      </c>
      <c r="T24">
        <f t="shared" si="5"/>
        <v>-511.52531902452756</v>
      </c>
      <c r="U24">
        <f t="shared" si="6"/>
        <v>1.8544854660326462</v>
      </c>
      <c r="V24">
        <f t="shared" si="7"/>
        <v>-2.5011104298755527E-12</v>
      </c>
    </row>
    <row r="25" spans="1:31" x14ac:dyDescent="0.25">
      <c r="A25">
        <v>22</v>
      </c>
      <c r="B25">
        <v>13208.402453727194</v>
      </c>
      <c r="C25">
        <v>303.30414672137726</v>
      </c>
      <c r="D25">
        <v>140.96089687641953</v>
      </c>
      <c r="E25">
        <v>39850.449626718117</v>
      </c>
      <c r="F25" s="1">
        <v>7.0000000000000007E-2</v>
      </c>
      <c r="G25" s="1">
        <v>9.5999999999999905E-2</v>
      </c>
      <c r="H25" s="1">
        <v>7.0000000000000007E-2</v>
      </c>
      <c r="I25" s="1">
        <v>0.05</v>
      </c>
      <c r="J25" s="1">
        <v>80</v>
      </c>
      <c r="K25" s="1">
        <v>100</v>
      </c>
      <c r="M25">
        <f t="shared" si="0"/>
        <v>74.682227808734112</v>
      </c>
      <c r="N25">
        <f t="shared" si="1"/>
        <v>186.06334720159438</v>
      </c>
      <c r="O25">
        <f t="shared" si="1"/>
        <v>79.7013404878318</v>
      </c>
      <c r="P25">
        <f t="shared" si="2"/>
        <v>162.35566461329293</v>
      </c>
      <c r="Q25">
        <f t="shared" si="3"/>
        <v>-318.85491908399672</v>
      </c>
      <c r="R25">
        <f t="shared" si="4"/>
        <v>29.063891294413224</v>
      </c>
      <c r="S25">
        <f t="shared" si="4"/>
        <v>-379.96379368046576</v>
      </c>
      <c r="T25">
        <f t="shared" si="5"/>
        <v>-845.37721581782534</v>
      </c>
      <c r="U25">
        <f t="shared" si="6"/>
        <v>2.4688565370928712</v>
      </c>
      <c r="V25">
        <f t="shared" si="7"/>
        <v>-1.5916157281026244E-12</v>
      </c>
    </row>
    <row r="26" spans="1:31" x14ac:dyDescent="0.25">
      <c r="A26">
        <v>23</v>
      </c>
      <c r="B26">
        <v>12809.095630115411</v>
      </c>
      <c r="C26">
        <v>301.41356960431131</v>
      </c>
      <c r="D26">
        <v>136.35259282083598</v>
      </c>
      <c r="E26">
        <v>38660.561727738954</v>
      </c>
      <c r="F26" s="1">
        <v>7.0000000000000007E-2</v>
      </c>
      <c r="G26" s="1">
        <v>9.8999999999999894E-2</v>
      </c>
      <c r="H26" s="1">
        <v>7.0000000000000007E-2</v>
      </c>
      <c r="I26" s="1">
        <v>0.05</v>
      </c>
      <c r="J26" s="1">
        <v>80</v>
      </c>
      <c r="K26" s="1">
        <v>100</v>
      </c>
      <c r="M26">
        <f t="shared" si="0"/>
        <v>72.424488973850103</v>
      </c>
      <c r="N26">
        <f t="shared" si="1"/>
        <v>190.43904717639128</v>
      </c>
      <c r="O26">
        <f t="shared" si="1"/>
        <v>77.09573837586791</v>
      </c>
      <c r="P26">
        <f t="shared" si="2"/>
        <v>157.50791402418656</v>
      </c>
      <c r="Q26">
        <f t="shared" si="3"/>
        <v>-399.30682361178333</v>
      </c>
      <c r="R26">
        <f t="shared" si="4"/>
        <v>-151.24616936527673</v>
      </c>
      <c r="S26">
        <f t="shared" si="4"/>
        <v>-460.83040555835453</v>
      </c>
      <c r="T26">
        <f t="shared" si="5"/>
        <v>-1189.8878989791629</v>
      </c>
      <c r="U26">
        <f t="shared" si="6"/>
        <v>3.9468600581767936</v>
      </c>
      <c r="V26">
        <f t="shared" si="7"/>
        <v>-2.2737367544323206E-12</v>
      </c>
    </row>
    <row r="27" spans="1:31" x14ac:dyDescent="0.25">
      <c r="A27">
        <v>24</v>
      </c>
      <c r="B27">
        <v>12328.895182312379</v>
      </c>
      <c r="C27">
        <v>297.11770052754503</v>
      </c>
      <c r="D27">
        <v>130.93307964250161</v>
      </c>
      <c r="E27">
        <v>37115.468957789009</v>
      </c>
      <c r="F27" s="1">
        <v>7.0000000000000007E-2</v>
      </c>
      <c r="G27" s="1">
        <v>0.10199999999999999</v>
      </c>
      <c r="H27" s="1">
        <v>7.0000000000000007E-2</v>
      </c>
      <c r="I27" s="1">
        <v>0.05</v>
      </c>
      <c r="J27" s="1">
        <v>80</v>
      </c>
      <c r="K27" s="1">
        <v>100</v>
      </c>
      <c r="M27">
        <f t="shared" si="0"/>
        <v>69.709365826874645</v>
      </c>
      <c r="N27">
        <f t="shared" si="1"/>
        <v>193.16778477724802</v>
      </c>
      <c r="O27">
        <f t="shared" si="1"/>
        <v>74.031466831941785</v>
      </c>
      <c r="P27">
        <f t="shared" si="2"/>
        <v>151.21301482219036</v>
      </c>
      <c r="Q27">
        <f t="shared" si="3"/>
        <v>-480.20044780303215</v>
      </c>
      <c r="R27">
        <f t="shared" si="4"/>
        <v>-343.66952614130241</v>
      </c>
      <c r="S27">
        <f t="shared" si="4"/>
        <v>-541.95131783343697</v>
      </c>
      <c r="T27">
        <f t="shared" si="5"/>
        <v>-1545.0927699499443</v>
      </c>
      <c r="U27">
        <f t="shared" si="6"/>
        <v>6.42412444169819</v>
      </c>
      <c r="V27">
        <f t="shared" si="7"/>
        <v>2.9558577807620168E-12</v>
      </c>
    </row>
    <row r="28" spans="1:31" x14ac:dyDescent="0.25">
      <c r="A28">
        <v>25</v>
      </c>
      <c r="B28">
        <v>11767.361535573165</v>
      </c>
      <c r="C28">
        <v>290.25956421701005</v>
      </c>
      <c r="D28">
        <v>124.70090326437541</v>
      </c>
      <c r="E28">
        <v>35204.48640002287</v>
      </c>
      <c r="F28" s="1">
        <v>7.0000000000000007E-2</v>
      </c>
      <c r="G28" s="1">
        <v>0.105</v>
      </c>
      <c r="H28" s="1">
        <v>7.0000000000000007E-2</v>
      </c>
      <c r="I28" s="1">
        <v>0.05</v>
      </c>
      <c r="J28" s="1">
        <v>80</v>
      </c>
      <c r="K28" s="1">
        <v>100</v>
      </c>
      <c r="M28">
        <f t="shared" si="0"/>
        <v>66.534372948291249</v>
      </c>
      <c r="N28">
        <f t="shared" si="1"/>
        <v>194.01310781577837</v>
      </c>
      <c r="O28">
        <f t="shared" si="1"/>
        <v>70.507703699753961</v>
      </c>
      <c r="P28">
        <f t="shared" si="2"/>
        <v>143.42743533345816</v>
      </c>
      <c r="Q28">
        <f t="shared" si="3"/>
        <v>-561.53364673921351</v>
      </c>
      <c r="R28">
        <f t="shared" si="4"/>
        <v>-548.6509048427979</v>
      </c>
      <c r="S28">
        <f t="shared" si="4"/>
        <v>-623.21763781261984</v>
      </c>
      <c r="T28">
        <f t="shared" si="5"/>
        <v>-1910.9825577661395</v>
      </c>
      <c r="U28">
        <f t="shared" si="6"/>
        <v>10.047380758858026</v>
      </c>
      <c r="V28">
        <f t="shared" si="7"/>
        <v>0</v>
      </c>
    </row>
    <row r="29" spans="1:31" x14ac:dyDescent="0.25">
      <c r="A29">
        <v>26</v>
      </c>
      <c r="B29">
        <v>11124.529809157031</v>
      </c>
      <c r="C29">
        <v>280.69010816843945</v>
      </c>
      <c r="D29">
        <v>117.6538904416919</v>
      </c>
      <c r="E29">
        <v>32918.313181673511</v>
      </c>
      <c r="F29" s="1">
        <v>7.0000000000000007E-2</v>
      </c>
      <c r="G29" s="1">
        <v>0.108</v>
      </c>
      <c r="H29" s="1">
        <v>7.0000000000000007E-2</v>
      </c>
      <c r="I29" s="1">
        <v>0.05</v>
      </c>
      <c r="J29" s="1">
        <v>80</v>
      </c>
      <c r="K29" s="1">
        <v>100</v>
      </c>
      <c r="M29">
        <f t="shared" si="0"/>
        <v>62.899708907497697</v>
      </c>
      <c r="N29">
        <f t="shared" si="1"/>
        <v>192.73321188501941</v>
      </c>
      <c r="O29">
        <f t="shared" si="1"/>
        <v>66.523220195117773</v>
      </c>
      <c r="P29">
        <f t="shared" si="2"/>
        <v>134.11328265104115</v>
      </c>
      <c r="Q29">
        <f t="shared" si="3"/>
        <v>-642.83172641613419</v>
      </c>
      <c r="R29">
        <f t="shared" si="4"/>
        <v>-765.55648388564805</v>
      </c>
      <c r="S29">
        <f t="shared" si="4"/>
        <v>-704.70128226835129</v>
      </c>
      <c r="T29">
        <f t="shared" si="5"/>
        <v>-2286.1732183493586</v>
      </c>
      <c r="U29">
        <f t="shared" si="6"/>
        <v>14.959132557371625</v>
      </c>
      <c r="V29">
        <f t="shared" si="7"/>
        <v>0</v>
      </c>
      <c r="X29" s="3" t="s">
        <v>25</v>
      </c>
      <c r="Y29" s="3"/>
      <c r="Z29" s="3"/>
      <c r="AA29" s="3"/>
      <c r="AB29" s="3"/>
      <c r="AC29" s="3"/>
      <c r="AD29" s="3"/>
      <c r="AE29" s="3"/>
    </row>
    <row r="30" spans="1:31" x14ac:dyDescent="0.25">
      <c r="A30">
        <v>27</v>
      </c>
      <c r="B30">
        <v>10399.741543457751</v>
      </c>
      <c r="C30">
        <v>268.25264751961748</v>
      </c>
      <c r="D30">
        <v>109.78428213589444</v>
      </c>
      <c r="E30">
        <v>30246.194372238791</v>
      </c>
      <c r="F30" s="1">
        <v>7.0000000000000007E-2</v>
      </c>
      <c r="G30" s="1">
        <v>0.111</v>
      </c>
      <c r="H30" s="1">
        <v>7.0000000000000007E-2</v>
      </c>
      <c r="I30" s="1">
        <v>0.05</v>
      </c>
      <c r="J30" s="1">
        <v>80</v>
      </c>
      <c r="K30" s="1">
        <v>100</v>
      </c>
      <c r="M30">
        <f t="shared" si="0"/>
        <v>58.801650678148647</v>
      </c>
      <c r="N30">
        <f t="shared" si="1"/>
        <v>189.07076232639807</v>
      </c>
      <c r="O30">
        <f t="shared" si="1"/>
        <v>62.073629244826677</v>
      </c>
      <c r="P30">
        <f t="shared" si="2"/>
        <v>123.22673985678904</v>
      </c>
      <c r="Q30">
        <f t="shared" si="3"/>
        <v>-724.7882656992806</v>
      </c>
      <c r="R30">
        <f t="shared" si="4"/>
        <v>-994.99685190575747</v>
      </c>
      <c r="S30">
        <f t="shared" si="4"/>
        <v>-786.96083057974556</v>
      </c>
      <c r="T30">
        <f t="shared" si="5"/>
        <v>-2672.1188094347199</v>
      </c>
      <c r="U30">
        <f t="shared" si="6"/>
        <v>21.34644114264502</v>
      </c>
      <c r="V30">
        <f t="shared" si="7"/>
        <v>0</v>
      </c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>
        <v>28</v>
      </c>
      <c r="B31">
        <v>9592.5942176342814</v>
      </c>
      <c r="C31">
        <v>252.78996748078336</v>
      </c>
      <c r="D31">
        <v>101.08751422082409</v>
      </c>
      <c r="E31">
        <v>27178.312281401315</v>
      </c>
      <c r="F31" s="1">
        <v>7.0000000000000007E-2</v>
      </c>
      <c r="G31" s="1">
        <v>0.114</v>
      </c>
      <c r="H31" s="1">
        <v>7.0000000000000007E-2</v>
      </c>
      <c r="I31" s="1">
        <v>0.05</v>
      </c>
      <c r="J31" s="1">
        <v>80</v>
      </c>
      <c r="K31" s="1">
        <v>100</v>
      </c>
      <c r="M31">
        <f t="shared" si="0"/>
        <v>54.237922348887373</v>
      </c>
      <c r="N31">
        <f t="shared" si="1"/>
        <v>182.75739789847614</v>
      </c>
      <c r="O31">
        <f t="shared" si="1"/>
        <v>57.156350225593755</v>
      </c>
      <c r="P31">
        <f t="shared" si="2"/>
        <v>110.72780846507924</v>
      </c>
      <c r="Q31">
        <f t="shared" si="3"/>
        <v>-807.14732582346915</v>
      </c>
      <c r="R31">
        <f t="shared" si="4"/>
        <v>-1237.0144031067298</v>
      </c>
      <c r="S31">
        <f t="shared" si="4"/>
        <v>-869.67679150703532</v>
      </c>
      <c r="T31">
        <f t="shared" si="5"/>
        <v>-3067.8820908374764</v>
      </c>
      <c r="U31">
        <f t="shared" si="6"/>
        <v>29.380291607634479</v>
      </c>
      <c r="V31">
        <f t="shared" si="7"/>
        <v>0</v>
      </c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>
        <v>29</v>
      </c>
      <c r="B32">
        <v>8703.0396248549623</v>
      </c>
      <c r="C32">
        <v>234.15020482574616</v>
      </c>
      <c r="D32">
        <v>91.56211198294767</v>
      </c>
      <c r="E32">
        <v>23706.344740130702</v>
      </c>
      <c r="F32" s="1">
        <v>7.0000000000000007E-2</v>
      </c>
      <c r="G32" s="1">
        <v>0.11700000000000001</v>
      </c>
      <c r="H32" s="1">
        <v>7.0000000000000007E-2</v>
      </c>
      <c r="I32" s="1">
        <v>0.05</v>
      </c>
      <c r="J32" s="1">
        <v>80</v>
      </c>
      <c r="K32" s="1">
        <v>100</v>
      </c>
      <c r="M32">
        <f t="shared" si="0"/>
        <v>49.20825135127901</v>
      </c>
      <c r="N32">
        <f t="shared" si="1"/>
        <v>173.51810519777774</v>
      </c>
      <c r="O32">
        <f t="shared" si="1"/>
        <v>51.770549312946869</v>
      </c>
      <c r="P32">
        <f t="shared" si="2"/>
        <v>96.582582929133537</v>
      </c>
      <c r="Q32">
        <f t="shared" si="3"/>
        <v>-889.55459277931914</v>
      </c>
      <c r="R32">
        <f t="shared" si="4"/>
        <v>-1491.1810124029762</v>
      </c>
      <c r="S32">
        <f t="shared" si="4"/>
        <v>-952.54022378764205</v>
      </c>
      <c r="T32">
        <f t="shared" si="5"/>
        <v>-3471.9675412706129</v>
      </c>
      <c r="U32">
        <f t="shared" si="6"/>
        <v>39.222610632193565</v>
      </c>
      <c r="V32">
        <f t="shared" si="7"/>
        <v>0</v>
      </c>
    </row>
    <row r="33" spans="1:22" x14ac:dyDescent="0.25">
      <c r="A33">
        <v>30</v>
      </c>
      <c r="B33">
        <v>7730.8986337174902</v>
      </c>
      <c r="C33">
        <v>212.17600326192127</v>
      </c>
      <c r="D33">
        <v>81.203355732771115</v>
      </c>
      <c r="E33">
        <v>19821.543061629312</v>
      </c>
      <c r="F33" s="1">
        <v>7.0000000000000007E-2</v>
      </c>
      <c r="G33" s="1">
        <v>0.12</v>
      </c>
      <c r="H33" s="1">
        <v>7.0000000000000007E-2</v>
      </c>
      <c r="I33" s="1">
        <v>0.05</v>
      </c>
      <c r="J33" s="1">
        <v>80</v>
      </c>
      <c r="K33" s="1">
        <v>100</v>
      </c>
      <c r="M33">
        <f t="shared" si="0"/>
        <v>43.711624850331482</v>
      </c>
      <c r="N33">
        <f t="shared" si="1"/>
        <v>161.06353285118303</v>
      </c>
      <c r="O33">
        <f t="shared" si="1"/>
        <v>45.913557925827739</v>
      </c>
      <c r="P33">
        <f t="shared" si="2"/>
        <v>80.755420015993977</v>
      </c>
      <c r="Q33">
        <f t="shared" si="3"/>
        <v>-972.14099113747216</v>
      </c>
      <c r="R33">
        <f t="shared" si="4"/>
        <v>-1757.9361251059913</v>
      </c>
      <c r="S33">
        <f t="shared" si="4"/>
        <v>-1035.8756250176555</v>
      </c>
      <c r="T33">
        <f t="shared" si="5"/>
        <v>-3884.8016785013897</v>
      </c>
      <c r="U33">
        <f t="shared" si="6"/>
        <v>51.084358371081336</v>
      </c>
      <c r="V33">
        <f t="shared" si="7"/>
        <v>-3.637978807091713E-12</v>
      </c>
    </row>
    <row r="34" spans="1:22" x14ac:dyDescent="0.25">
      <c r="A34">
        <v>31</v>
      </c>
      <c r="B34">
        <v>6675.4431724176748</v>
      </c>
      <c r="C34">
        <v>186.71561026125062</v>
      </c>
      <c r="D34">
        <v>70.011862720143966</v>
      </c>
      <c r="E34">
        <v>15516.044951650445</v>
      </c>
      <c r="F34" s="1">
        <v>7.0000000000000007E-2</v>
      </c>
      <c r="G34" s="1">
        <v>0.123</v>
      </c>
      <c r="H34" s="1">
        <v>7.0000000000000007E-2</v>
      </c>
      <c r="I34" s="1">
        <v>0.05</v>
      </c>
      <c r="J34" s="1">
        <v>80</v>
      </c>
      <c r="K34" s="1">
        <v>100</v>
      </c>
      <c r="M34">
        <f t="shared" si="0"/>
        <v>37.743926222211421</v>
      </c>
      <c r="N34">
        <f t="shared" si="1"/>
        <v>145.09818088483186</v>
      </c>
      <c r="O34">
        <f t="shared" si="1"/>
        <v>39.585725066275323</v>
      </c>
      <c r="P34">
        <f t="shared" si="2"/>
        <v>63.214287765676048</v>
      </c>
      <c r="Q34">
        <f t="shared" si="3"/>
        <v>-1055.4554612998154</v>
      </c>
      <c r="R34">
        <f t="shared" si="4"/>
        <v>-2036.8314400536519</v>
      </c>
      <c r="S34">
        <f t="shared" si="4"/>
        <v>-1119.1493012627147</v>
      </c>
      <c r="T34">
        <f t="shared" si="5"/>
        <v>-4305.4981099788674</v>
      </c>
      <c r="U34">
        <f t="shared" si="6"/>
        <v>65.151637044954626</v>
      </c>
      <c r="V34">
        <f t="shared" si="7"/>
        <v>0</v>
      </c>
    </row>
    <row r="35" spans="1:22" x14ac:dyDescent="0.25">
      <c r="A35">
        <v>32</v>
      </c>
      <c r="B35">
        <v>5536.4430215919247</v>
      </c>
      <c r="C35">
        <v>157.61070214830374</v>
      </c>
      <c r="D35">
        <v>57.983883338584668</v>
      </c>
      <c r="E35">
        <v>10782.036057953486</v>
      </c>
      <c r="F35" s="1">
        <v>7.0000000000000007E-2</v>
      </c>
      <c r="G35" s="1">
        <v>0.126</v>
      </c>
      <c r="H35" s="1">
        <v>7.0000000000000007E-2</v>
      </c>
      <c r="I35" s="1">
        <v>0.05</v>
      </c>
      <c r="J35" s="1">
        <v>80</v>
      </c>
      <c r="K35" s="1">
        <v>100</v>
      </c>
      <c r="M35">
        <f t="shared" si="0"/>
        <v>31.303853773166097</v>
      </c>
      <c r="N35">
        <f t="shared" si="1"/>
        <v>125.31128631092989</v>
      </c>
      <c r="O35">
        <f t="shared" si="1"/>
        <v>32.784930652270397</v>
      </c>
      <c r="P35">
        <f t="shared" si="2"/>
        <v>43.927349539862433</v>
      </c>
      <c r="Q35">
        <f t="shared" si="3"/>
        <v>-1139.0001508257501</v>
      </c>
      <c r="R35">
        <f t="shared" si="4"/>
        <v>-2328.3926490357499</v>
      </c>
      <c r="S35">
        <f t="shared" si="4"/>
        <v>-1202.7979381559298</v>
      </c>
      <c r="T35">
        <f t="shared" si="5"/>
        <v>-4734.0088936969587</v>
      </c>
      <c r="U35">
        <f t="shared" si="6"/>
        <v>81.654565516969555</v>
      </c>
      <c r="V35">
        <f t="shared" si="7"/>
        <v>0</v>
      </c>
    </row>
    <row r="36" spans="1:22" x14ac:dyDescent="0.25">
      <c r="A36">
        <v>33</v>
      </c>
      <c r="B36">
        <v>4313.6985842324011</v>
      </c>
      <c r="C36">
        <v>124.70789455533739</v>
      </c>
      <c r="D36">
        <v>45.110828210657786</v>
      </c>
      <c r="E36">
        <v>5612.1525141308857</v>
      </c>
      <c r="F36" s="1">
        <v>7.0000000000000007E-2</v>
      </c>
      <c r="G36" s="1">
        <v>0.129</v>
      </c>
      <c r="H36" s="1">
        <v>7.0000000000000007E-2</v>
      </c>
      <c r="I36" s="1">
        <v>0.05</v>
      </c>
      <c r="J36" s="1">
        <v>80</v>
      </c>
      <c r="K36" s="1">
        <v>100</v>
      </c>
      <c r="M36">
        <f t="shared" si="0"/>
        <v>24.390278952694292</v>
      </c>
      <c r="N36">
        <f t="shared" si="1"/>
        <v>101.38565145432895</v>
      </c>
      <c r="O36">
        <f t="shared" si="1"/>
        <v>25.506318124932243</v>
      </c>
      <c r="P36">
        <f t="shared" si="2"/>
        <v>22.864604035282543</v>
      </c>
      <c r="Q36">
        <f t="shared" si="3"/>
        <v>-1222.7444373595235</v>
      </c>
      <c r="R36">
        <f t="shared" si="4"/>
        <v>-2632.2246074373084</v>
      </c>
      <c r="S36">
        <f t="shared" si="4"/>
        <v>-1287.3055127926882</v>
      </c>
      <c r="T36">
        <f t="shared" si="5"/>
        <v>-5169.8835438226006</v>
      </c>
      <c r="U36">
        <f t="shared" si="6"/>
        <v>100.80865826358595</v>
      </c>
      <c r="V36">
        <f t="shared" si="7"/>
        <v>0</v>
      </c>
    </row>
    <row r="37" spans="1:22" x14ac:dyDescent="0.25">
      <c r="A37">
        <v>34</v>
      </c>
      <c r="B37">
        <v>3006.7224495075689</v>
      </c>
      <c r="C37">
        <v>87.85294921368758</v>
      </c>
      <c r="D37">
        <v>31.392129100663457</v>
      </c>
      <c r="E37">
        <v>0</v>
      </c>
      <c r="F37" s="1">
        <v>7.0000000000000007E-2</v>
      </c>
      <c r="G37" s="1">
        <v>0.13200000000000001</v>
      </c>
      <c r="H37" s="1">
        <v>7.0000000000000007E-2</v>
      </c>
      <c r="I37" s="1">
        <v>0.05</v>
      </c>
      <c r="J37" s="1">
        <v>80</v>
      </c>
      <c r="K37" s="1">
        <v>100</v>
      </c>
      <c r="M37">
        <f t="shared" si="0"/>
        <v>17.000445869091106</v>
      </c>
      <c r="N37">
        <f t="shared" si="1"/>
        <v>72.993333457175169</v>
      </c>
      <c r="O37">
        <f t="shared" si="1"/>
        <v>17.749566195534715</v>
      </c>
      <c r="P37">
        <f t="shared" si="2"/>
        <v>0</v>
      </c>
      <c r="Q37">
        <f t="shared" si="3"/>
        <v>-1306.9761347248323</v>
      </c>
      <c r="R37">
        <f t="shared" si="4"/>
        <v>-2948.3956273319845</v>
      </c>
      <c r="S37">
        <f t="shared" si="4"/>
        <v>-1371.8699109994329</v>
      </c>
      <c r="T37">
        <f t="shared" si="5"/>
        <v>-5612.1525141308857</v>
      </c>
      <c r="U37">
        <f t="shared" si="6"/>
        <v>122.83250444716222</v>
      </c>
      <c r="V37">
        <f t="shared" si="7"/>
        <v>0</v>
      </c>
    </row>
    <row r="38" spans="1:22" x14ac:dyDescent="0.25">
      <c r="A38">
        <v>35</v>
      </c>
      <c r="B38">
        <v>1645.1568714914895</v>
      </c>
      <c r="C38">
        <v>47.242492137976306</v>
      </c>
      <c r="D38">
        <v>17.115151315183223</v>
      </c>
      <c r="E38">
        <v>0</v>
      </c>
      <c r="F38" s="1">
        <v>7.0000000000000007E-2</v>
      </c>
      <c r="G38" s="1">
        <v>0.13500000000000001</v>
      </c>
      <c r="H38" s="1">
        <v>7.0000000000000007E-2</v>
      </c>
      <c r="I38" s="1">
        <v>0.05</v>
      </c>
      <c r="J38" s="1">
        <v>80</v>
      </c>
      <c r="K38" s="1">
        <v>100</v>
      </c>
      <c r="M38">
        <f t="shared" si="0"/>
        <v>9.3019561365016958</v>
      </c>
      <c r="N38">
        <f t="shared" si="1"/>
        <v>40.094125761346731</v>
      </c>
      <c r="O38">
        <f t="shared" si="1"/>
        <v>9.6771553863486535</v>
      </c>
      <c r="P38">
        <f t="shared" si="2"/>
        <v>0</v>
      </c>
      <c r="Q38">
        <f t="shared" si="3"/>
        <v>-1361.5655780160794</v>
      </c>
      <c r="R38">
        <f t="shared" si="4"/>
        <v>-3248.836566056902</v>
      </c>
      <c r="S38">
        <f t="shared" si="4"/>
        <v>-1427.6977785480235</v>
      </c>
      <c r="T38">
        <f t="shared" si="5"/>
        <v>0</v>
      </c>
      <c r="U38">
        <f t="shared" si="6"/>
        <v>144.47120803057626</v>
      </c>
      <c r="V38">
        <f t="shared" si="7"/>
        <v>5952.7019518746256</v>
      </c>
    </row>
    <row r="39" spans="1:22" x14ac:dyDescent="0.25">
      <c r="A39">
        <v>36</v>
      </c>
      <c r="B39">
        <v>0</v>
      </c>
      <c r="C39">
        <v>0</v>
      </c>
      <c r="D39">
        <v>0</v>
      </c>
      <c r="E39">
        <v>0</v>
      </c>
      <c r="F39" s="1">
        <v>7.0000000000000007E-2</v>
      </c>
      <c r="G39" s="1">
        <v>0.13800000000000001</v>
      </c>
      <c r="H39" s="1">
        <v>7.0000000000000007E-2</v>
      </c>
      <c r="I39" s="1">
        <v>0.05</v>
      </c>
      <c r="J39" s="1">
        <v>80</v>
      </c>
      <c r="K39" s="1">
        <v>100</v>
      </c>
      <c r="M39">
        <f t="shared" si="0"/>
        <v>0</v>
      </c>
      <c r="N39">
        <f t="shared" si="1"/>
        <v>0</v>
      </c>
      <c r="O39">
        <f t="shared" si="1"/>
        <v>0</v>
      </c>
      <c r="P39">
        <f t="shared" si="2"/>
        <v>0</v>
      </c>
      <c r="Q39">
        <f t="shared" si="3"/>
        <v>-1645.1568714914895</v>
      </c>
      <c r="R39">
        <f t="shared" si="4"/>
        <v>-3779.3993710381046</v>
      </c>
      <c r="S39">
        <f t="shared" si="4"/>
        <v>-1711.5151315183223</v>
      </c>
      <c r="T39">
        <f t="shared" si="5"/>
        <v>0</v>
      </c>
      <c r="U39">
        <f t="shared" si="6"/>
        <v>199.19684783035069</v>
      </c>
      <c r="V39">
        <f t="shared" si="7"/>
        <v>6936.8745262175653</v>
      </c>
    </row>
    <row r="41" spans="1:22" x14ac:dyDescent="0.25">
      <c r="V41">
        <f>SUM(V3:V39)</f>
        <v>12934.104770463424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184C-D23E-47A1-9E59-244214BB5FF7}">
  <dimension ref="A1:AE41"/>
  <sheetViews>
    <sheetView topLeftCell="T10" workbookViewId="0">
      <selection activeCell="V41" sqref="V41"/>
    </sheetView>
  </sheetViews>
  <sheetFormatPr defaultRowHeight="15" x14ac:dyDescent="0.25"/>
  <sheetData>
    <row r="1" spans="1:22" x14ac:dyDescent="0.25">
      <c r="A1" t="s">
        <v>0</v>
      </c>
      <c r="B1">
        <v>1</v>
      </c>
      <c r="C1" t="s">
        <v>19</v>
      </c>
      <c r="D1">
        <v>1.0000000000000001E-5</v>
      </c>
      <c r="E1" t="s">
        <v>20</v>
      </c>
      <c r="F1">
        <v>2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">
        <v>12</v>
      </c>
      <c r="N2" t="s">
        <v>13</v>
      </c>
      <c r="O2" t="s">
        <v>14</v>
      </c>
      <c r="P2" t="s">
        <v>22</v>
      </c>
      <c r="Q2" t="s">
        <v>15</v>
      </c>
      <c r="R2" t="s">
        <v>16</v>
      </c>
      <c r="S2" t="s">
        <v>17</v>
      </c>
      <c r="T2" t="s">
        <v>23</v>
      </c>
      <c r="U2" t="s">
        <v>18</v>
      </c>
      <c r="V2" t="s">
        <v>21</v>
      </c>
    </row>
    <row r="3" spans="1:22" x14ac:dyDescent="0.25">
      <c r="A3">
        <v>0</v>
      </c>
      <c r="B3">
        <v>2172</v>
      </c>
      <c r="C3">
        <v>43.44</v>
      </c>
      <c r="D3">
        <v>43.44</v>
      </c>
      <c r="E3">
        <v>217.2</v>
      </c>
      <c r="F3" s="1">
        <v>7.0000000000000007E-2</v>
      </c>
      <c r="G3" s="1">
        <v>0.03</v>
      </c>
      <c r="H3" s="1">
        <v>7.0000000000000007E-2</v>
      </c>
      <c r="I3" s="1">
        <v>0.05</v>
      </c>
      <c r="J3" s="1">
        <v>80</v>
      </c>
      <c r="K3" s="1">
        <v>100</v>
      </c>
      <c r="M3">
        <f>((1+F3)^(1/12)-1)*B3</f>
        <v>12.280803781444256</v>
      </c>
      <c r="N3">
        <f>((1+G3)^(1/12)-1)*C3*J3</f>
        <v>8.5707807127097695</v>
      </c>
      <c r="O3">
        <f>((1+H3)^(1/12)-1)*D3*K3</f>
        <v>24.561607562888508</v>
      </c>
      <c r="P3">
        <f>((1+I3)^(1/12)-1)*E3</f>
        <v>0.88489968580842238</v>
      </c>
      <c r="V3">
        <f>M3+N3+O3-P3-Q3-R3-S3-U3+T3</f>
        <v>44.528292371234116</v>
      </c>
    </row>
    <row r="4" spans="1:22" x14ac:dyDescent="0.25">
      <c r="A4">
        <v>1</v>
      </c>
      <c r="B4">
        <v>3387.8295166590337</v>
      </c>
      <c r="C4">
        <v>55.151121027391191</v>
      </c>
      <c r="D4">
        <v>45.805979397300071</v>
      </c>
      <c r="E4">
        <v>2584.156979768517</v>
      </c>
      <c r="F4" s="1">
        <v>7.0000000000000007E-2</v>
      </c>
      <c r="G4" s="1">
        <v>3.3000000000000002E-2</v>
      </c>
      <c r="H4" s="1">
        <v>7.0000000000000007E-2</v>
      </c>
      <c r="I4" s="1">
        <v>0.05</v>
      </c>
      <c r="J4" s="1">
        <v>80</v>
      </c>
      <c r="K4" s="1">
        <v>100</v>
      </c>
      <c r="M4">
        <f>((1+F4)^(1/12)-1)*B4</f>
        <v>19.155280634933114</v>
      </c>
      <c r="N4">
        <f>((1+G4)^(1/12)-1)*C4*J4</f>
        <v>11.953509628958642</v>
      </c>
      <c r="O4">
        <f>((1+H4)^(1/12)-1)*D4*K4</f>
        <v>25.899366712482518</v>
      </c>
      <c r="P4">
        <f>((1+I4)^(1/12)-1)*E4</f>
        <v>10.528175411955813</v>
      </c>
      <c r="Q4">
        <f>(B4-B3)/$B$1</f>
        <v>1215.8295166590337</v>
      </c>
      <c r="R4">
        <f>J3*(C4-C3)/$B$1</f>
        <v>936.88968219129549</v>
      </c>
      <c r="S4">
        <f>K3*(D4-D3)/$B$1</f>
        <v>236.59793973000731</v>
      </c>
      <c r="T4">
        <f>(E4-E3)/$B$1</f>
        <v>2366.9569797685172</v>
      </c>
      <c r="U4">
        <f>$D$1*(Q4)^$F$1 + $D$1*(R4)^$F$1 + $D$1*(S4)^$F$1</f>
        <v>24.119822752603309</v>
      </c>
      <c r="V4">
        <f>M4+N4+O4-P4-Q4-R4-S4-U4+T4</f>
        <v>-4.5474735088646412E-12</v>
      </c>
    </row>
    <row r="5" spans="1:22" x14ac:dyDescent="0.25">
      <c r="A5">
        <v>2</v>
      </c>
      <c r="B5">
        <v>4529.3157664089531</v>
      </c>
      <c r="C5">
        <v>67.756929126117541</v>
      </c>
      <c r="D5">
        <v>47.387686803754228</v>
      </c>
      <c r="E5">
        <v>4867.1556543309889</v>
      </c>
      <c r="F5" s="1">
        <v>7.0000000000000007E-2</v>
      </c>
      <c r="G5" s="1">
        <v>3.5999999999999997E-2</v>
      </c>
      <c r="H5" s="1">
        <v>7.0000000000000007E-2</v>
      </c>
      <c r="I5" s="1">
        <v>0.05</v>
      </c>
      <c r="J5" s="1">
        <v>80</v>
      </c>
      <c r="K5" s="1">
        <v>100</v>
      </c>
      <c r="M5">
        <f t="shared" ref="M5:M39" si="0">((1+F5)^(1/12)-1)*B5</f>
        <v>25.609409848743166</v>
      </c>
      <c r="N5">
        <f t="shared" ref="N5:O39" si="1">((1+G5)^(1/12)-1)*C5*J5</f>
        <v>15.99935929289758</v>
      </c>
      <c r="O5">
        <f t="shared" si="1"/>
        <v>26.793687076125273</v>
      </c>
      <c r="P5">
        <f t="shared" ref="P5:P39" si="2">((1+I5)^(1/12)-1)*E5</f>
        <v>19.829394610028448</v>
      </c>
      <c r="Q5">
        <f t="shared" ref="Q5:Q39" si="3">(B5-B4)/$B$1</f>
        <v>1141.4862497499194</v>
      </c>
      <c r="R5">
        <f t="shared" ref="R5:S39" si="4">J4*(C5-C4)/$B$1</f>
        <v>1008.464647898108</v>
      </c>
      <c r="S5">
        <f t="shared" si="4"/>
        <v>158.17074064541572</v>
      </c>
      <c r="T5">
        <f t="shared" ref="T5:T39" si="5">(E5-E4)/$B$1</f>
        <v>2282.9986745624719</v>
      </c>
      <c r="U5">
        <f t="shared" ref="U5:U39" si="6">$D$1*(Q5)^$F$1 + $D$1*(R5)^$F$1 + $D$1*(S5)^$F$1</f>
        <v>23.450097876247099</v>
      </c>
      <c r="V5">
        <f t="shared" ref="V5:V39" si="7">M5+N5+O5-P5-Q5-R5-S5-U5+T5</f>
        <v>5.1932147471234202E-10</v>
      </c>
    </row>
    <row r="6" spans="1:22" x14ac:dyDescent="0.25">
      <c r="A6">
        <v>3</v>
      </c>
      <c r="B6">
        <v>5597.2825454958529</v>
      </c>
      <c r="C6">
        <v>81.130617554376954</v>
      </c>
      <c r="D6">
        <v>48.198860666977744</v>
      </c>
      <c r="E6">
        <v>7058.1826617062716</v>
      </c>
      <c r="F6" s="1">
        <v>7.0000000000000007E-2</v>
      </c>
      <c r="G6" s="1">
        <v>3.9E-2</v>
      </c>
      <c r="H6" s="1">
        <v>7.0000000000000007E-2</v>
      </c>
      <c r="I6" s="1">
        <v>0.05</v>
      </c>
      <c r="J6" s="1">
        <v>80</v>
      </c>
      <c r="K6" s="1">
        <v>100</v>
      </c>
      <c r="M6">
        <f t="shared" si="0"/>
        <v>31.647849286619426</v>
      </c>
      <c r="N6">
        <f t="shared" si="1"/>
        <v>20.726041702271672</v>
      </c>
      <c r="O6">
        <f t="shared" si="1"/>
        <v>27.252336571838171</v>
      </c>
      <c r="P6">
        <f t="shared" si="2"/>
        <v>28.755909851391962</v>
      </c>
      <c r="Q6">
        <f t="shared" si="3"/>
        <v>1067.9667790868998</v>
      </c>
      <c r="R6">
        <f t="shared" si="4"/>
        <v>1069.8950742607531</v>
      </c>
      <c r="S6">
        <f t="shared" si="4"/>
        <v>81.117386322351592</v>
      </c>
      <c r="T6">
        <f t="shared" si="5"/>
        <v>2191.0270073752827</v>
      </c>
      <c r="U6">
        <f t="shared" si="6"/>
        <v>22.918085415244395</v>
      </c>
      <c r="V6">
        <f t="shared" si="7"/>
        <v>-6.2891558627597988E-10</v>
      </c>
    </row>
    <row r="7" spans="1:22" x14ac:dyDescent="0.25">
      <c r="A7">
        <v>4</v>
      </c>
      <c r="B7">
        <v>6590.3959816859451</v>
      </c>
      <c r="C7">
        <v>95.11423668801045</v>
      </c>
      <c r="D7">
        <v>48.215274368440248</v>
      </c>
      <c r="E7">
        <v>9140.5869707485726</v>
      </c>
      <c r="F7" s="1">
        <v>7.0000000000000007E-2</v>
      </c>
      <c r="G7" s="1">
        <v>4.2000000000000003E-2</v>
      </c>
      <c r="H7" s="1">
        <v>7.0000000000000007E-2</v>
      </c>
      <c r="I7" s="1">
        <v>0.05</v>
      </c>
      <c r="J7" s="1">
        <v>80</v>
      </c>
      <c r="K7" s="1">
        <v>100</v>
      </c>
      <c r="M7">
        <f t="shared" si="0"/>
        <v>37.263057041023835</v>
      </c>
      <c r="N7">
        <f t="shared" si="1"/>
        <v>26.132669173593488</v>
      </c>
      <c r="O7">
        <f t="shared" si="1"/>
        <v>27.261617117279613</v>
      </c>
      <c r="P7">
        <f t="shared" si="2"/>
        <v>37.239882774033013</v>
      </c>
      <c r="Q7">
        <f t="shared" si="3"/>
        <v>993.11343619009222</v>
      </c>
      <c r="R7">
        <f t="shared" si="4"/>
        <v>1118.6895306906797</v>
      </c>
      <c r="S7">
        <f t="shared" si="4"/>
        <v>1.6413701462504093</v>
      </c>
      <c r="T7">
        <f t="shared" si="5"/>
        <v>2082.4043090423011</v>
      </c>
      <c r="U7">
        <f t="shared" si="6"/>
        <v>22.377432573141828</v>
      </c>
      <c r="V7">
        <f t="shared" si="7"/>
        <v>0</v>
      </c>
    </row>
    <row r="8" spans="1:22" x14ac:dyDescent="0.25">
      <c r="A8">
        <v>5</v>
      </c>
      <c r="B8">
        <v>7507.9451935476973</v>
      </c>
      <c r="C8">
        <v>109.55701058376964</v>
      </c>
      <c r="D8">
        <v>47.453525720537058</v>
      </c>
      <c r="E8">
        <v>11102.955014543833</v>
      </c>
      <c r="F8" s="1">
        <v>7.0000000000000007E-2</v>
      </c>
      <c r="G8" s="1">
        <v>4.4999999999999998E-2</v>
      </c>
      <c r="H8" s="1">
        <v>7.0000000000000007E-2</v>
      </c>
      <c r="I8" s="1">
        <v>0.05</v>
      </c>
      <c r="J8" s="1">
        <v>80</v>
      </c>
      <c r="K8" s="1">
        <v>100</v>
      </c>
      <c r="M8">
        <f t="shared" si="0"/>
        <v>42.451013684989306</v>
      </c>
      <c r="N8">
        <f t="shared" si="1"/>
        <v>32.208090590159706</v>
      </c>
      <c r="O8">
        <f t="shared" si="1"/>
        <v>26.830913356889212</v>
      </c>
      <c r="P8">
        <f t="shared" si="2"/>
        <v>45.234813093530782</v>
      </c>
      <c r="Q8">
        <f t="shared" si="3"/>
        <v>917.54921186175216</v>
      </c>
      <c r="R8">
        <f t="shared" si="4"/>
        <v>1155.4219116607351</v>
      </c>
      <c r="S8">
        <f t="shared" si="4"/>
        <v>-76.174864790318964</v>
      </c>
      <c r="T8">
        <f t="shared" si="5"/>
        <v>1962.3680437952607</v>
      </c>
      <c r="U8">
        <f t="shared" si="6"/>
        <v>21.826989601596939</v>
      </c>
      <c r="V8">
        <f t="shared" si="7"/>
        <v>2.7284841053187847E-12</v>
      </c>
    </row>
    <row r="9" spans="1:22" x14ac:dyDescent="0.25">
      <c r="A9">
        <v>6</v>
      </c>
      <c r="B9">
        <v>8349.7871907560457</v>
      </c>
      <c r="C9">
        <v>124.30692767284629</v>
      </c>
      <c r="D9">
        <v>45.900222596050881</v>
      </c>
      <c r="E9">
        <v>12931.303303051798</v>
      </c>
      <c r="F9" s="1">
        <v>7.0000000000000007E-2</v>
      </c>
      <c r="G9" s="1">
        <v>4.8000000000000001E-2</v>
      </c>
      <c r="H9" s="1">
        <v>7.0000000000000007E-2</v>
      </c>
      <c r="I9" s="1">
        <v>0.05</v>
      </c>
      <c r="J9" s="1">
        <v>80</v>
      </c>
      <c r="K9" s="1">
        <v>100</v>
      </c>
      <c r="M9">
        <f t="shared" si="0"/>
        <v>47.210910730428935</v>
      </c>
      <c r="N9">
        <f t="shared" si="1"/>
        <v>38.929027807672263</v>
      </c>
      <c r="O9">
        <f t="shared" si="1"/>
        <v>25.952653187233643</v>
      </c>
      <c r="P9">
        <f>((1+I9)^(1/12)-1)*E9</f>
        <v>52.683730340533842</v>
      </c>
      <c r="Q9">
        <f>(B9-B8)/$B$1</f>
        <v>841.8419972083484</v>
      </c>
      <c r="R9">
        <f>J8*(C9-C8)/$B$1</f>
        <v>1179.9933671261317</v>
      </c>
      <c r="S9">
        <f>K8*(D9-D8)/$B$1</f>
        <v>-155.33031244861775</v>
      </c>
      <c r="T9">
        <f t="shared" si="5"/>
        <v>1828.3482885079648</v>
      </c>
      <c r="U9">
        <f>$D$1*(Q9)^$F$1 + $D$1*(R9)^$F$1 + $D$1*(S9)^$F$1</f>
        <v>21.252098006907922</v>
      </c>
      <c r="V9">
        <f t="shared" si="7"/>
        <v>-4.5474735088646412E-12</v>
      </c>
    </row>
    <row r="10" spans="1:22" x14ac:dyDescent="0.25">
      <c r="A10">
        <v>7</v>
      </c>
      <c r="B10">
        <v>9115.9781067628865</v>
      </c>
      <c r="C10">
        <v>139.21327718491446</v>
      </c>
      <c r="D10">
        <v>43.538498908558019</v>
      </c>
      <c r="E10">
        <v>14611.58699332474</v>
      </c>
      <c r="F10" s="1">
        <v>7.0000000000000007E-2</v>
      </c>
      <c r="G10" s="1">
        <v>5.0999999999999997E-2</v>
      </c>
      <c r="H10" s="1">
        <v>7.0000000000000007E-2</v>
      </c>
      <c r="I10" s="1">
        <v>0.05</v>
      </c>
      <c r="J10" s="1">
        <v>80</v>
      </c>
      <c r="K10" s="1">
        <v>100</v>
      </c>
      <c r="M10">
        <f t="shared" si="0"/>
        <v>51.543065564040838</v>
      </c>
      <c r="N10">
        <f t="shared" si="1"/>
        <v>46.260877639519904</v>
      </c>
      <c r="O10">
        <f t="shared" si="1"/>
        <v>24.617300277837288</v>
      </c>
      <c r="P10">
        <f t="shared" si="2"/>
        <v>59.52941408635126</v>
      </c>
      <c r="Q10">
        <f t="shared" si="3"/>
        <v>766.19091600684078</v>
      </c>
      <c r="R10">
        <f t="shared" si="4"/>
        <v>1192.507960965454</v>
      </c>
      <c r="S10">
        <f t="shared" si="4"/>
        <v>-236.17236874928622</v>
      </c>
      <c r="T10">
        <f t="shared" si="5"/>
        <v>1680.2836902729414</v>
      </c>
      <c r="U10">
        <f t="shared" si="6"/>
        <v>20.649011444980356</v>
      </c>
      <c r="V10">
        <f t="shared" si="7"/>
        <v>0</v>
      </c>
    </row>
    <row r="11" spans="1:22" x14ac:dyDescent="0.25">
      <c r="A11">
        <v>8</v>
      </c>
      <c r="B11">
        <v>9806.3781960877368</v>
      </c>
      <c r="C11">
        <v>154.12696769530402</v>
      </c>
      <c r="D11">
        <v>40.369883915957381</v>
      </c>
      <c r="E11">
        <v>16131.517488400656</v>
      </c>
      <c r="F11" s="1">
        <v>7.0000000000000007E-2</v>
      </c>
      <c r="G11" s="1">
        <v>5.3999999999999999E-2</v>
      </c>
      <c r="H11" s="1">
        <v>7.0000000000000007E-2</v>
      </c>
      <c r="I11" s="1">
        <v>0.05</v>
      </c>
      <c r="J11" s="1">
        <v>80</v>
      </c>
      <c r="K11" s="1">
        <v>100</v>
      </c>
      <c r="M11">
        <f t="shared" si="0"/>
        <v>55.446688044561128</v>
      </c>
      <c r="N11">
        <f t="shared" si="1"/>
        <v>54.158025015428571</v>
      </c>
      <c r="O11">
        <f>((1+H11)^(1/12)-1)*D11*K11</f>
        <v>22.825719293349678</v>
      </c>
      <c r="P11">
        <f t="shared" si="2"/>
        <v>65.721799065832457</v>
      </c>
      <c r="Q11">
        <f t="shared" si="3"/>
        <v>690.40008932485034</v>
      </c>
      <c r="R11">
        <f t="shared" si="4"/>
        <v>1193.0952408311646</v>
      </c>
      <c r="S11">
        <f t="shared" si="4"/>
        <v>-316.86149926006379</v>
      </c>
      <c r="T11">
        <f t="shared" si="5"/>
        <v>1519.930495075916</v>
      </c>
      <c r="U11">
        <f t="shared" si="6"/>
        <v>20.005297467470715</v>
      </c>
      <c r="V11">
        <f t="shared" si="7"/>
        <v>0</v>
      </c>
    </row>
    <row r="12" spans="1:22" x14ac:dyDescent="0.25">
      <c r="A12">
        <v>9</v>
      </c>
      <c r="B12">
        <v>10420.581759135051</v>
      </c>
      <c r="C12">
        <v>168.89971867899106</v>
      </c>
      <c r="D12">
        <v>36.405480719399414</v>
      </c>
      <c r="E12">
        <v>17479.558345671208</v>
      </c>
      <c r="F12" s="1">
        <v>7.0000000000000007E-2</v>
      </c>
      <c r="G12" s="1">
        <v>5.7000000000000002E-2</v>
      </c>
      <c r="H12" s="1">
        <v>7.0000000000000007E-2</v>
      </c>
      <c r="I12" s="1">
        <v>0.05</v>
      </c>
      <c r="J12" s="1">
        <v>80</v>
      </c>
      <c r="K12" s="1">
        <v>100</v>
      </c>
      <c r="M12">
        <f t="shared" si="0"/>
        <v>58.919484287492985</v>
      </c>
      <c r="N12">
        <f t="shared" si="1"/>
        <v>62.563773246775867</v>
      </c>
      <c r="O12">
        <f t="shared" si="1"/>
        <v>20.584188088586384</v>
      </c>
      <c r="P12">
        <f t="shared" si="2"/>
        <v>71.213884383768132</v>
      </c>
      <c r="Q12">
        <f t="shared" si="3"/>
        <v>614.20356304731467</v>
      </c>
      <c r="R12">
        <f t="shared" si="4"/>
        <v>1181.8200786949637</v>
      </c>
      <c r="S12">
        <f t="shared" si="4"/>
        <v>-396.44031965579671</v>
      </c>
      <c r="T12">
        <f t="shared" si="5"/>
        <v>1348.0408572705528</v>
      </c>
      <c r="U12">
        <f t="shared" si="6"/>
        <v>19.311096423153774</v>
      </c>
      <c r="V12">
        <f t="shared" si="7"/>
        <v>4.3200998334214091E-12</v>
      </c>
    </row>
    <row r="13" spans="1:22" x14ac:dyDescent="0.25">
      <c r="A13">
        <v>10</v>
      </c>
      <c r="B13">
        <v>10958.050307048792</v>
      </c>
      <c r="C13">
        <v>183.38323096096454</v>
      </c>
      <c r="D13">
        <v>31.611830226653723</v>
      </c>
      <c r="E13">
        <v>18639.652758621178</v>
      </c>
      <c r="F13" s="1">
        <v>7.0000000000000007E-2</v>
      </c>
      <c r="G13" s="1">
        <v>0.06</v>
      </c>
      <c r="H13" s="1">
        <v>7.0000000000000007E-2</v>
      </c>
      <c r="I13" s="1">
        <v>0.05</v>
      </c>
      <c r="J13" s="1">
        <v>80</v>
      </c>
      <c r="K13" s="1">
        <v>100</v>
      </c>
      <c r="M13">
        <f t="shared" si="0"/>
        <v>61.958409598554873</v>
      </c>
      <c r="N13">
        <f t="shared" si="1"/>
        <v>71.410171963078227</v>
      </c>
      <c r="O13">
        <f t="shared" si="1"/>
        <v>17.873788406347277</v>
      </c>
      <c r="P13">
        <f t="shared" si="2"/>
        <v>75.940252622845179</v>
      </c>
      <c r="Q13">
        <f t="shared" si="3"/>
        <v>537.46854791374062</v>
      </c>
      <c r="R13">
        <f t="shared" si="4"/>
        <v>1158.680982557878</v>
      </c>
      <c r="S13">
        <f t="shared" si="4"/>
        <v>-479.36504927456906</v>
      </c>
      <c r="T13">
        <f t="shared" si="5"/>
        <v>1160.0944129499694</v>
      </c>
      <c r="U13">
        <f t="shared" si="6"/>
        <v>18.612049098038046</v>
      </c>
      <c r="V13">
        <f t="shared" si="7"/>
        <v>1.7053025658242404E-11</v>
      </c>
    </row>
    <row r="14" spans="1:22" x14ac:dyDescent="0.25">
      <c r="A14">
        <v>11</v>
      </c>
      <c r="B14">
        <v>11418.269383590728</v>
      </c>
      <c r="C14">
        <v>197.42870193175833</v>
      </c>
      <c r="D14">
        <v>26.006330902077746</v>
      </c>
      <c r="E14">
        <v>19600.818733767996</v>
      </c>
      <c r="F14" s="1">
        <v>7.0000000000000007E-2</v>
      </c>
      <c r="G14" s="1">
        <v>6.3E-2</v>
      </c>
      <c r="H14" s="1">
        <v>7.0000000000000007E-2</v>
      </c>
      <c r="I14" s="1">
        <v>0.05</v>
      </c>
      <c r="J14" s="1">
        <v>80</v>
      </c>
      <c r="K14" s="1">
        <v>100</v>
      </c>
      <c r="M14">
        <f t="shared" si="0"/>
        <v>64.560555167380372</v>
      </c>
      <c r="N14">
        <f t="shared" si="1"/>
        <v>80.617890183097174</v>
      </c>
      <c r="O14">
        <f t="shared" si="1"/>
        <v>14.704357591331812</v>
      </c>
      <c r="P14">
        <f t="shared" si="2"/>
        <v>79.85616178222439</v>
      </c>
      <c r="Q14">
        <f t="shared" si="3"/>
        <v>460.21907654193637</v>
      </c>
      <c r="R14">
        <f t="shared" si="4"/>
        <v>1123.6376776635029</v>
      </c>
      <c r="S14">
        <f t="shared" si="4"/>
        <v>-560.54993245759772</v>
      </c>
      <c r="T14">
        <f t="shared" si="5"/>
        <v>961.1659751468178</v>
      </c>
      <c r="U14">
        <f t="shared" si="6"/>
        <v>17.885794558563603</v>
      </c>
      <c r="V14">
        <f t="shared" si="7"/>
        <v>-2.5011104298755527E-12</v>
      </c>
    </row>
    <row r="15" spans="1:22" x14ac:dyDescent="0.25">
      <c r="A15">
        <v>12</v>
      </c>
      <c r="B15">
        <v>11800.833757811741</v>
      </c>
      <c r="C15">
        <v>210.88665290510295</v>
      </c>
      <c r="D15">
        <v>19.600134111057251</v>
      </c>
      <c r="E15">
        <v>20351.571272909667</v>
      </c>
      <c r="F15" s="1">
        <v>7.0000000000000007E-2</v>
      </c>
      <c r="G15" s="1">
        <v>6.6000000000000003E-2</v>
      </c>
      <c r="H15" s="1">
        <v>7.0000000000000007E-2</v>
      </c>
      <c r="I15" s="1">
        <v>0.05</v>
      </c>
      <c r="J15" s="1">
        <v>80</v>
      </c>
      <c r="K15" s="1">
        <v>100</v>
      </c>
      <c r="M15">
        <f t="shared" si="0"/>
        <v>66.723629759267695</v>
      </c>
      <c r="N15">
        <f t="shared" si="1"/>
        <v>90.096167033947381</v>
      </c>
      <c r="O15">
        <f t="shared" si="1"/>
        <v>11.082200787655912</v>
      </c>
      <c r="P15">
        <f t="shared" si="2"/>
        <v>82.914820557575865</v>
      </c>
      <c r="Q15">
        <f t="shared" si="3"/>
        <v>382.56437422101226</v>
      </c>
      <c r="R15">
        <f t="shared" si="4"/>
        <v>1076.6360778675698</v>
      </c>
      <c r="S15">
        <f t="shared" si="4"/>
        <v>-640.61967910204953</v>
      </c>
      <c r="T15">
        <f t="shared" si="5"/>
        <v>750.75253914167115</v>
      </c>
      <c r="U15">
        <f t="shared" si="6"/>
        <v>17.158943178419914</v>
      </c>
      <c r="V15">
        <f t="shared" si="7"/>
        <v>1.375610736431554E-11</v>
      </c>
    </row>
    <row r="16" spans="1:22" x14ac:dyDescent="0.25">
      <c r="A16">
        <v>13</v>
      </c>
      <c r="B16">
        <v>12105.467160262113</v>
      </c>
      <c r="C16">
        <v>223.60693967913025</v>
      </c>
      <c r="D16">
        <v>12.359834816836951</v>
      </c>
      <c r="E16">
        <v>20876.198351201663</v>
      </c>
      <c r="F16" s="1">
        <v>7.0000000000000007E-2</v>
      </c>
      <c r="G16" s="1">
        <v>6.9000000000000006E-2</v>
      </c>
      <c r="H16" s="1">
        <v>7.0000000000000007E-2</v>
      </c>
      <c r="I16" s="1">
        <v>0.05</v>
      </c>
      <c r="J16" s="1">
        <v>80</v>
      </c>
      <c r="K16" s="1">
        <v>100</v>
      </c>
      <c r="M16">
        <f t="shared" si="0"/>
        <v>68.446071306582041</v>
      </c>
      <c r="N16">
        <f t="shared" si="1"/>
        <v>99.74282427001063</v>
      </c>
      <c r="O16">
        <f t="shared" si="1"/>
        <v>6.9884303018709755</v>
      </c>
      <c r="P16">
        <f t="shared" si="2"/>
        <v>85.052216214791244</v>
      </c>
      <c r="Q16">
        <f t="shared" si="3"/>
        <v>304.63340245037216</v>
      </c>
      <c r="R16">
        <f t="shared" si="4"/>
        <v>1017.6229419221841</v>
      </c>
      <c r="S16">
        <f t="shared" si="4"/>
        <v>-724.02992942203002</v>
      </c>
      <c r="T16">
        <f t="shared" si="5"/>
        <v>524.62707829199644</v>
      </c>
      <c r="U16">
        <f t="shared" si="6"/>
        <v>16.525773005137211</v>
      </c>
      <c r="V16">
        <f t="shared" si="7"/>
        <v>5.4569682106375694E-12</v>
      </c>
    </row>
    <row r="17" spans="1:31" x14ac:dyDescent="0.25">
      <c r="A17">
        <v>14</v>
      </c>
      <c r="B17">
        <v>12331.975026716784</v>
      </c>
      <c r="C17">
        <v>235.4388161094069</v>
      </c>
      <c r="D17">
        <v>4.2898453586863008</v>
      </c>
      <c r="E17">
        <v>21162.890353907518</v>
      </c>
      <c r="F17" s="1">
        <v>7.0000000000000007E-2</v>
      </c>
      <c r="G17" s="1">
        <v>7.1999999999999995E-2</v>
      </c>
      <c r="H17" s="1">
        <v>7.0000000000000007E-2</v>
      </c>
      <c r="I17" s="1">
        <v>0.05</v>
      </c>
      <c r="J17" s="1">
        <v>80</v>
      </c>
      <c r="K17" s="1">
        <v>99</v>
      </c>
      <c r="M17">
        <f t="shared" si="0"/>
        <v>69.726779714907735</v>
      </c>
      <c r="N17">
        <f t="shared" si="1"/>
        <v>109.44430434942848</v>
      </c>
      <c r="O17">
        <f t="shared" si="1"/>
        <v>2.4012855254023089</v>
      </c>
      <c r="P17">
        <f t="shared" si="2"/>
        <v>86.220234921596941</v>
      </c>
      <c r="Q17">
        <f t="shared" si="3"/>
        <v>226.50786645467088</v>
      </c>
      <c r="R17">
        <f t="shared" si="4"/>
        <v>946.55011442213208</v>
      </c>
      <c r="S17">
        <f t="shared" si="4"/>
        <v>-806.9989458150651</v>
      </c>
      <c r="T17">
        <f t="shared" si="5"/>
        <v>286.69200270585497</v>
      </c>
      <c r="U17">
        <f t="shared" si="6"/>
        <v>15.985102312250248</v>
      </c>
      <c r="V17">
        <f t="shared" si="7"/>
        <v>8.4696694102603942E-12</v>
      </c>
    </row>
    <row r="18" spans="1:31" x14ac:dyDescent="0.25">
      <c r="A18">
        <v>15</v>
      </c>
      <c r="B18">
        <v>12480.175719301655</v>
      </c>
      <c r="C18">
        <v>246.23107301333775</v>
      </c>
      <c r="D18">
        <v>0.34863984944799953</v>
      </c>
      <c r="E18">
        <v>21692.030902551262</v>
      </c>
      <c r="F18" s="1">
        <v>7.0000000000000007E-2</v>
      </c>
      <c r="G18" s="1">
        <v>7.4999999999999997E-2</v>
      </c>
      <c r="H18" s="1">
        <v>7.0000000000000007E-2</v>
      </c>
      <c r="I18" s="1">
        <v>0.05</v>
      </c>
      <c r="J18" s="1">
        <v>80</v>
      </c>
      <c r="K18" s="1">
        <v>98</v>
      </c>
      <c r="M18">
        <f t="shared" si="0"/>
        <v>70.564727977296741</v>
      </c>
      <c r="N18">
        <f t="shared" si="1"/>
        <v>119.07575181040706</v>
      </c>
      <c r="O18">
        <f t="shared" si="1"/>
        <v>0.19318351886896343</v>
      </c>
      <c r="P18">
        <f t="shared" si="2"/>
        <v>88.376019015719152</v>
      </c>
      <c r="Q18">
        <f t="shared" si="3"/>
        <v>148.20069258487092</v>
      </c>
      <c r="R18">
        <f t="shared" si="4"/>
        <v>863.38055231446788</v>
      </c>
      <c r="S18">
        <f t="shared" si="4"/>
        <v>-390.17934541459181</v>
      </c>
      <c r="T18">
        <f t="shared" si="5"/>
        <v>529.14054864374339</v>
      </c>
      <c r="U18">
        <f t="shared" si="6"/>
        <v>9.196293449856304</v>
      </c>
      <c r="V18">
        <f t="shared" si="7"/>
        <v>-6.2527760746888816E-12</v>
      </c>
    </row>
    <row r="19" spans="1:31" x14ac:dyDescent="0.25">
      <c r="A19">
        <v>16</v>
      </c>
      <c r="B19">
        <v>12549.839617755957</v>
      </c>
      <c r="C19">
        <v>255.83213084253893</v>
      </c>
      <c r="D19">
        <v>0</v>
      </c>
      <c r="E19">
        <v>22393.34602541725</v>
      </c>
      <c r="F19" s="1">
        <v>7.0000000000000007E-2</v>
      </c>
      <c r="G19" s="1">
        <v>7.8E-2</v>
      </c>
      <c r="H19" s="1">
        <v>7.0000000000000007E-2</v>
      </c>
      <c r="I19" s="1">
        <v>0.05</v>
      </c>
      <c r="J19" s="1">
        <v>80</v>
      </c>
      <c r="K19" s="1">
        <v>97</v>
      </c>
      <c r="M19">
        <f t="shared" si="0"/>
        <v>70.958617787410816</v>
      </c>
      <c r="N19">
        <f t="shared" si="1"/>
        <v>128.50108668580611</v>
      </c>
      <c r="O19">
        <f t="shared" si="1"/>
        <v>0</v>
      </c>
      <c r="P19">
        <f t="shared" si="2"/>
        <v>91.233263637619743</v>
      </c>
      <c r="Q19">
        <f t="shared" si="3"/>
        <v>69.663898454302398</v>
      </c>
      <c r="R19">
        <f t="shared" si="4"/>
        <v>768.08462633609452</v>
      </c>
      <c r="S19">
        <f t="shared" si="4"/>
        <v>-34.166705245903955</v>
      </c>
      <c r="T19">
        <f t="shared" si="5"/>
        <v>701.31512286598809</v>
      </c>
      <c r="U19">
        <f t="shared" si="6"/>
        <v>5.9597441570906984</v>
      </c>
      <c r="V19">
        <f t="shared" si="7"/>
        <v>1.5916157281026244E-12</v>
      </c>
    </row>
    <row r="20" spans="1:31" x14ac:dyDescent="0.25">
      <c r="A20">
        <v>17</v>
      </c>
      <c r="B20">
        <v>12540.663906265896</v>
      </c>
      <c r="C20">
        <v>264.09011806735236</v>
      </c>
      <c r="D20">
        <v>0</v>
      </c>
      <c r="E20">
        <v>22934.131244592809</v>
      </c>
      <c r="F20" s="1">
        <v>7.0000000000000007E-2</v>
      </c>
      <c r="G20" s="1">
        <v>8.1000000000000003E-2</v>
      </c>
      <c r="H20" s="1">
        <v>7.0000000000000007E-2</v>
      </c>
      <c r="I20" s="1">
        <v>0.05</v>
      </c>
      <c r="J20" s="1">
        <v>80</v>
      </c>
      <c r="K20" s="1">
        <v>96</v>
      </c>
      <c r="M20">
        <f t="shared" si="0"/>
        <v>70.906736980613118</v>
      </c>
      <c r="N20">
        <f t="shared" si="1"/>
        <v>137.57308042890898</v>
      </c>
      <c r="O20">
        <f t="shared" si="1"/>
        <v>0</v>
      </c>
      <c r="P20">
        <f t="shared" si="2"/>
        <v>93.43648956090837</v>
      </c>
      <c r="Q20">
        <f t="shared" si="3"/>
        <v>-9.1757114900610759</v>
      </c>
      <c r="R20">
        <f t="shared" si="4"/>
        <v>660.63897798507469</v>
      </c>
      <c r="S20">
        <f t="shared" si="4"/>
        <v>0</v>
      </c>
      <c r="T20">
        <f t="shared" si="5"/>
        <v>540.78521917555918</v>
      </c>
      <c r="U20">
        <f t="shared" si="6"/>
        <v>4.3652805291451289</v>
      </c>
      <c r="V20">
        <f t="shared" si="7"/>
        <v>1.4097167877480388E-11</v>
      </c>
    </row>
    <row r="21" spans="1:31" x14ac:dyDescent="0.25">
      <c r="A21">
        <v>18</v>
      </c>
      <c r="B21">
        <v>12452.274279355201</v>
      </c>
      <c r="C21">
        <v>270.85293368224677</v>
      </c>
      <c r="D21">
        <v>0</v>
      </c>
      <c r="E21">
        <v>23268.028504943024</v>
      </c>
      <c r="F21" s="1">
        <v>7.0000000000000007E-2</v>
      </c>
      <c r="G21" s="1">
        <v>8.3999999999999894E-2</v>
      </c>
      <c r="H21" s="1">
        <v>7.0000000000000007E-2</v>
      </c>
      <c r="I21" s="1">
        <v>0.05</v>
      </c>
      <c r="J21" s="1">
        <v>80</v>
      </c>
      <c r="K21" s="1">
        <v>95</v>
      </c>
      <c r="M21">
        <f t="shared" si="0"/>
        <v>70.406969179321536</v>
      </c>
      <c r="N21">
        <f t="shared" si="1"/>
        <v>146.13343154599792</v>
      </c>
      <c r="O21">
        <f t="shared" si="1"/>
        <v>0</v>
      </c>
      <c r="P21">
        <f t="shared" si="2"/>
        <v>94.796828330596213</v>
      </c>
      <c r="Q21">
        <f t="shared" si="3"/>
        <v>-88.38962691069537</v>
      </c>
      <c r="R21">
        <f t="shared" si="4"/>
        <v>541.02524919155258</v>
      </c>
      <c r="S21">
        <f t="shared" si="4"/>
        <v>0</v>
      </c>
      <c r="T21">
        <f t="shared" si="5"/>
        <v>333.89726035021522</v>
      </c>
      <c r="U21">
        <f t="shared" si="6"/>
        <v>3.005210464081935</v>
      </c>
      <c r="V21">
        <f t="shared" si="7"/>
        <v>-6.8212102632969618E-13</v>
      </c>
    </row>
    <row r="22" spans="1:31" x14ac:dyDescent="0.25">
      <c r="A22">
        <v>19</v>
      </c>
      <c r="B22">
        <v>12284.264761420551</v>
      </c>
      <c r="C22">
        <v>275.96831622410571</v>
      </c>
      <c r="D22">
        <v>0</v>
      </c>
      <c r="E22">
        <v>23383.001933276635</v>
      </c>
      <c r="F22" s="1">
        <v>7.0000000000000007E-2</v>
      </c>
      <c r="G22" s="1">
        <v>8.6999999999999897E-2</v>
      </c>
      <c r="H22" s="1">
        <v>7.0000000000000007E-2</v>
      </c>
      <c r="I22" s="1">
        <v>0.05</v>
      </c>
      <c r="J22" s="1">
        <v>80</v>
      </c>
      <c r="K22" s="1">
        <v>94</v>
      </c>
      <c r="M22">
        <f t="shared" si="0"/>
        <v>69.457018938451156</v>
      </c>
      <c r="N22">
        <f t="shared" si="1"/>
        <v>154.01285129978146</v>
      </c>
      <c r="O22">
        <f t="shared" si="1"/>
        <v>0</v>
      </c>
      <c r="P22">
        <f t="shared" si="2"/>
        <v>95.265244309457771</v>
      </c>
      <c r="Q22">
        <f t="shared" si="3"/>
        <v>-168.00951793464992</v>
      </c>
      <c r="R22">
        <f t="shared" si="4"/>
        <v>409.23060334871479</v>
      </c>
      <c r="S22">
        <f t="shared" si="4"/>
        <v>0</v>
      </c>
      <c r="T22">
        <f t="shared" si="5"/>
        <v>114.97342833361108</v>
      </c>
      <c r="U22">
        <f t="shared" si="6"/>
        <v>1.9569688483378662</v>
      </c>
      <c r="V22">
        <f t="shared" si="7"/>
        <v>-1.6839862837514374E-11</v>
      </c>
    </row>
    <row r="23" spans="1:31" x14ac:dyDescent="0.25">
      <c r="A23">
        <v>20</v>
      </c>
      <c r="B23">
        <v>12036.244539897745</v>
      </c>
      <c r="C23">
        <v>279.28381859601723</v>
      </c>
      <c r="D23">
        <v>0</v>
      </c>
      <c r="E23">
        <v>23267.24843687503</v>
      </c>
      <c r="F23" s="1">
        <v>7.0000000000000007E-2</v>
      </c>
      <c r="G23" s="1">
        <v>8.99999999999999E-2</v>
      </c>
      <c r="H23" s="1">
        <v>7.0000000000000007E-2</v>
      </c>
      <c r="I23" s="1">
        <v>0.05</v>
      </c>
      <c r="J23" s="1">
        <v>80</v>
      </c>
      <c r="K23" s="1">
        <v>93</v>
      </c>
      <c r="M23">
        <f t="shared" si="0"/>
        <v>68.054676546944748</v>
      </c>
      <c r="N23">
        <f t="shared" si="1"/>
        <v>161.03110220694174</v>
      </c>
      <c r="O23">
        <f t="shared" si="1"/>
        <v>0</v>
      </c>
      <c r="P23">
        <f t="shared" si="2"/>
        <v>94.79365023672753</v>
      </c>
      <c r="Q23">
        <f t="shared" si="3"/>
        <v>-248.02022152280551</v>
      </c>
      <c r="R23">
        <f t="shared" si="4"/>
        <v>265.24018975292165</v>
      </c>
      <c r="S23">
        <f t="shared" si="4"/>
        <v>0</v>
      </c>
      <c r="T23">
        <f t="shared" si="5"/>
        <v>-115.75349640160493</v>
      </c>
      <c r="U23">
        <f t="shared" si="6"/>
        <v>1.3186638854438741</v>
      </c>
      <c r="V23">
        <f t="shared" si="7"/>
        <v>-5.9685589803848416E-12</v>
      </c>
    </row>
    <row r="24" spans="1:31" x14ac:dyDescent="0.25">
      <c r="A24">
        <v>21</v>
      </c>
      <c r="B24">
        <v>11707.885011013428</v>
      </c>
      <c r="C24">
        <v>280.64681625893706</v>
      </c>
      <c r="D24">
        <v>0</v>
      </c>
      <c r="E24">
        <v>22909.265865526788</v>
      </c>
      <c r="F24" s="1">
        <v>7.0000000000000007E-2</v>
      </c>
      <c r="G24" s="1">
        <v>9.2999999999999902E-2</v>
      </c>
      <c r="H24" s="1">
        <v>7.0000000000000007E-2</v>
      </c>
      <c r="I24" s="1">
        <v>0.05</v>
      </c>
      <c r="J24" s="1">
        <v>80</v>
      </c>
      <c r="K24" s="1">
        <v>92</v>
      </c>
      <c r="M24">
        <f t="shared" si="0"/>
        <v>66.198084031292922</v>
      </c>
      <c r="N24">
        <f t="shared" si="1"/>
        <v>166.99705300523803</v>
      </c>
      <c r="O24">
        <f t="shared" si="1"/>
        <v>0</v>
      </c>
      <c r="P24">
        <f t="shared" si="2"/>
        <v>93.335184928666067</v>
      </c>
      <c r="Q24">
        <f t="shared" si="3"/>
        <v>-328.35952888431711</v>
      </c>
      <c r="R24">
        <f t="shared" si="4"/>
        <v>109.03981303358705</v>
      </c>
      <c r="S24">
        <f t="shared" si="4"/>
        <v>0</v>
      </c>
      <c r="T24">
        <f t="shared" si="5"/>
        <v>-357.98257134824235</v>
      </c>
      <c r="U24">
        <f t="shared" si="6"/>
        <v>1.1970966103553033</v>
      </c>
      <c r="V24">
        <f t="shared" si="7"/>
        <v>-2.6716406864579767E-12</v>
      </c>
    </row>
    <row r="25" spans="1:31" x14ac:dyDescent="0.25">
      <c r="A25">
        <v>22</v>
      </c>
      <c r="B25">
        <v>11298.92433082563</v>
      </c>
      <c r="C25">
        <v>279.90450826901696</v>
      </c>
      <c r="D25">
        <v>0</v>
      </c>
      <c r="E25">
        <v>22297.878125021354</v>
      </c>
      <c r="F25" s="1">
        <v>7.0000000000000007E-2</v>
      </c>
      <c r="G25" s="1">
        <v>9.5999999999999905E-2</v>
      </c>
      <c r="H25" s="1">
        <v>7.0000000000000007E-2</v>
      </c>
      <c r="I25" s="1">
        <v>0.05</v>
      </c>
      <c r="J25" s="1">
        <v>80</v>
      </c>
      <c r="K25" s="1">
        <v>91</v>
      </c>
      <c r="M25">
        <f t="shared" si="0"/>
        <v>63.885760887778957</v>
      </c>
      <c r="N25">
        <f t="shared" si="1"/>
        <v>171.70872956508441</v>
      </c>
      <c r="O25">
        <f t="shared" si="1"/>
        <v>0</v>
      </c>
      <c r="P25">
        <f t="shared" si="2"/>
        <v>90.844315594041859</v>
      </c>
      <c r="Q25">
        <f t="shared" si="3"/>
        <v>-408.96068018779806</v>
      </c>
      <c r="R25">
        <f t="shared" si="4"/>
        <v>-59.384639193608564</v>
      </c>
      <c r="S25">
        <f t="shared" si="4"/>
        <v>0</v>
      </c>
      <c r="T25">
        <f t="shared" si="5"/>
        <v>-611.38774050543361</v>
      </c>
      <c r="U25">
        <f t="shared" si="6"/>
        <v>1.7077537331182153</v>
      </c>
      <c r="V25">
        <f t="shared" si="7"/>
        <v>1.6763124222052284E-9</v>
      </c>
    </row>
    <row r="26" spans="1:31" x14ac:dyDescent="0.25">
      <c r="A26">
        <v>23</v>
      </c>
      <c r="B26">
        <v>10809.151468935788</v>
      </c>
      <c r="C26">
        <v>276.90438544287099</v>
      </c>
      <c r="D26">
        <v>0</v>
      </c>
      <c r="E26">
        <v>21422.277092966371</v>
      </c>
      <c r="F26" s="1">
        <v>7.0000000000000007E-2</v>
      </c>
      <c r="G26" s="1">
        <v>9.8999999999999894E-2</v>
      </c>
      <c r="H26" s="1">
        <v>7.0000000000000007E-2</v>
      </c>
      <c r="I26" s="1">
        <v>0.05</v>
      </c>
      <c r="J26" s="1">
        <v>80</v>
      </c>
      <c r="K26" s="1">
        <v>90</v>
      </c>
      <c r="M26">
        <f t="shared" si="0"/>
        <v>61.116513919848224</v>
      </c>
      <c r="N26">
        <f t="shared" si="1"/>
        <v>174.95366048692409</v>
      </c>
      <c r="O26">
        <f t="shared" si="1"/>
        <v>0</v>
      </c>
      <c r="P26">
        <f t="shared" si="2"/>
        <v>87.277008604359608</v>
      </c>
      <c r="Q26">
        <f t="shared" si="3"/>
        <v>-489.77286188984181</v>
      </c>
      <c r="R26">
        <f t="shared" si="4"/>
        <v>-240.0098260916775</v>
      </c>
      <c r="S26">
        <f t="shared" si="4"/>
        <v>0</v>
      </c>
      <c r="T26">
        <f t="shared" si="5"/>
        <v>-875.60103205498308</v>
      </c>
      <c r="U26">
        <f t="shared" si="6"/>
        <v>2.9748217286432337</v>
      </c>
      <c r="V26">
        <f t="shared" si="7"/>
        <v>3.057039066334255E-10</v>
      </c>
    </row>
    <row r="27" spans="1:31" x14ac:dyDescent="0.25">
      <c r="A27">
        <v>24</v>
      </c>
      <c r="B27">
        <v>10238.359503785643</v>
      </c>
      <c r="C27">
        <v>271.49352715589902</v>
      </c>
      <c r="D27">
        <v>0</v>
      </c>
      <c r="E27">
        <v>20271.940963942176</v>
      </c>
      <c r="F27" s="1">
        <v>7.0000000000000007E-2</v>
      </c>
      <c r="G27" s="1">
        <v>0.10199999999999999</v>
      </c>
      <c r="H27" s="1">
        <v>7.0000000000000007E-2</v>
      </c>
      <c r="I27" s="1">
        <v>0.05</v>
      </c>
      <c r="J27" s="1">
        <v>80</v>
      </c>
      <c r="K27" s="1">
        <v>89</v>
      </c>
      <c r="M27">
        <f t="shared" si="0"/>
        <v>57.889173162926539</v>
      </c>
      <c r="N27">
        <f t="shared" si="1"/>
        <v>176.50851204405006</v>
      </c>
      <c r="O27">
        <f t="shared" si="1"/>
        <v>0</v>
      </c>
      <c r="P27">
        <f t="shared" si="2"/>
        <v>82.590396821912151</v>
      </c>
      <c r="Q27">
        <f t="shared" si="3"/>
        <v>-570.79196515014519</v>
      </c>
      <c r="R27">
        <f t="shared" si="4"/>
        <v>-432.86866295775781</v>
      </c>
      <c r="S27">
        <f t="shared" si="4"/>
        <v>0</v>
      </c>
      <c r="T27">
        <f t="shared" si="5"/>
        <v>-1150.3361290241955</v>
      </c>
      <c r="U27">
        <f t="shared" si="6"/>
        <v>5.1317874685080156</v>
      </c>
      <c r="V27">
        <f t="shared" si="7"/>
        <v>2.6398083718959242E-10</v>
      </c>
    </row>
    <row r="28" spans="1:31" x14ac:dyDescent="0.25">
      <c r="A28">
        <v>25</v>
      </c>
      <c r="B28">
        <v>9586.216089694155</v>
      </c>
      <c r="C28">
        <v>263.51846389912356</v>
      </c>
      <c r="D28">
        <v>0</v>
      </c>
      <c r="E28">
        <v>18836.517324643199</v>
      </c>
      <c r="F28" s="1">
        <v>7.0000000000000007E-2</v>
      </c>
      <c r="G28" s="1">
        <v>0.105</v>
      </c>
      <c r="H28" s="1">
        <v>7.0000000000000007E-2</v>
      </c>
      <c r="I28" s="1">
        <v>0.05</v>
      </c>
      <c r="J28" s="1">
        <v>80</v>
      </c>
      <c r="K28" s="1">
        <v>88</v>
      </c>
      <c r="M28">
        <f t="shared" si="0"/>
        <v>54.201859486214424</v>
      </c>
      <c r="N28">
        <f t="shared" si="1"/>
        <v>176.13902331116651</v>
      </c>
      <c r="O28">
        <f t="shared" si="1"/>
        <v>0</v>
      </c>
      <c r="P28">
        <f t="shared" si="2"/>
        <v>76.742303233433105</v>
      </c>
      <c r="Q28">
        <f t="shared" si="3"/>
        <v>-652.14341409148801</v>
      </c>
      <c r="R28">
        <f t="shared" si="4"/>
        <v>-638.00506054203652</v>
      </c>
      <c r="S28">
        <f t="shared" si="4"/>
        <v>0</v>
      </c>
      <c r="T28">
        <f t="shared" si="5"/>
        <v>-1435.4236392989769</v>
      </c>
      <c r="U28">
        <f t="shared" si="6"/>
        <v>8.3234148982014986</v>
      </c>
      <c r="V28">
        <f t="shared" si="7"/>
        <v>2.9399416234809905E-10</v>
      </c>
    </row>
    <row r="29" spans="1:31" x14ac:dyDescent="0.25">
      <c r="A29">
        <v>26</v>
      </c>
      <c r="B29">
        <v>8852.2713922436778</v>
      </c>
      <c r="C29">
        <v>252.82520796831039</v>
      </c>
      <c r="D29">
        <v>0</v>
      </c>
      <c r="E29">
        <v>17105.856332490352</v>
      </c>
      <c r="F29" s="1">
        <v>7.0000000000000007E-2</v>
      </c>
      <c r="G29" s="1">
        <v>0.108</v>
      </c>
      <c r="H29" s="1">
        <v>7.0000000000000007E-2</v>
      </c>
      <c r="I29" s="1">
        <v>0.05</v>
      </c>
      <c r="J29" s="1">
        <v>80</v>
      </c>
      <c r="K29" s="1">
        <v>87</v>
      </c>
      <c r="M29">
        <f t="shared" si="0"/>
        <v>50.052029460514255</v>
      </c>
      <c r="N29">
        <f t="shared" si="1"/>
        <v>173.60004132382667</v>
      </c>
      <c r="O29">
        <f t="shared" si="1"/>
        <v>0</v>
      </c>
      <c r="P29">
        <f t="shared" si="2"/>
        <v>69.691376123870739</v>
      </c>
      <c r="Q29">
        <f t="shared" si="3"/>
        <v>-733.94469745047718</v>
      </c>
      <c r="R29">
        <f t="shared" si="4"/>
        <v>-855.46047446505327</v>
      </c>
      <c r="S29">
        <f t="shared" si="4"/>
        <v>0</v>
      </c>
      <c r="T29">
        <f t="shared" si="5"/>
        <v>-1730.660992152847</v>
      </c>
      <c r="U29">
        <f t="shared" si="6"/>
        <v>12.704874422876468</v>
      </c>
      <c r="V29">
        <f t="shared" si="7"/>
        <v>2.7716851036529988E-10</v>
      </c>
      <c r="X29" s="3" t="s">
        <v>25</v>
      </c>
      <c r="Y29" s="3"/>
      <c r="Z29" s="3"/>
      <c r="AA29" s="3"/>
      <c r="AB29" s="3"/>
      <c r="AC29" s="3"/>
      <c r="AD29" s="3"/>
      <c r="AE29" s="3"/>
    </row>
    <row r="30" spans="1:31" x14ac:dyDescent="0.25">
      <c r="A30">
        <v>27</v>
      </c>
      <c r="B30">
        <v>8036.1328511642332</v>
      </c>
      <c r="C30">
        <v>239.2597797921581</v>
      </c>
      <c r="D30">
        <v>0</v>
      </c>
      <c r="E30">
        <v>15070.24636939069</v>
      </c>
      <c r="F30" s="1">
        <v>7.0000000000000007E-2</v>
      </c>
      <c r="G30" s="1">
        <v>0.111</v>
      </c>
      <c r="H30" s="1">
        <v>7.0000000000000007E-2</v>
      </c>
      <c r="I30" s="1">
        <v>0.05</v>
      </c>
      <c r="J30" s="1">
        <v>80</v>
      </c>
      <c r="K30" s="1">
        <v>86</v>
      </c>
      <c r="M30">
        <f t="shared" si="0"/>
        <v>45.43746349298624</v>
      </c>
      <c r="N30">
        <f t="shared" si="1"/>
        <v>168.6359086392288</v>
      </c>
      <c r="O30">
        <f t="shared" si="1"/>
        <v>0</v>
      </c>
      <c r="P30">
        <f t="shared" si="2"/>
        <v>61.398049158974864</v>
      </c>
      <c r="Q30">
        <f t="shared" si="3"/>
        <v>-816.13854107944462</v>
      </c>
      <c r="R30">
        <f t="shared" si="4"/>
        <v>-1085.2342540921836</v>
      </c>
      <c r="S30">
        <f t="shared" si="4"/>
        <v>0</v>
      </c>
      <c r="T30">
        <f t="shared" si="5"/>
        <v>-2035.6099630996614</v>
      </c>
      <c r="U30">
        <f t="shared" si="6"/>
        <v>18.438155044903027</v>
      </c>
      <c r="V30">
        <f t="shared" si="7"/>
        <v>3.042259777430445E-10</v>
      </c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>
        <v>28</v>
      </c>
      <c r="B31">
        <v>7137.5554818514966</v>
      </c>
      <c r="C31">
        <v>222.66858477386052</v>
      </c>
      <c r="D31">
        <v>0</v>
      </c>
      <c r="E31">
        <v>12720.55247681728</v>
      </c>
      <c r="F31" s="1">
        <v>7.0000000000000007E-2</v>
      </c>
      <c r="G31" s="1">
        <v>0.114</v>
      </c>
      <c r="H31" s="1">
        <v>7.0000000000000007E-2</v>
      </c>
      <c r="I31" s="1">
        <v>0.05</v>
      </c>
      <c r="J31" s="1">
        <v>80</v>
      </c>
      <c r="K31" s="1">
        <v>85</v>
      </c>
      <c r="M31">
        <f t="shared" si="0"/>
        <v>40.356776405059868</v>
      </c>
      <c r="N31">
        <f t="shared" si="1"/>
        <v>160.98079980211438</v>
      </c>
      <c r="O31">
        <f t="shared" si="1"/>
        <v>0</v>
      </c>
      <c r="P31">
        <f t="shared" si="2"/>
        <v>51.825105386948252</v>
      </c>
      <c r="Q31">
        <f t="shared" si="3"/>
        <v>-898.57736931273666</v>
      </c>
      <c r="R31">
        <f t="shared" si="4"/>
        <v>-1327.2956014638066</v>
      </c>
      <c r="S31">
        <f t="shared" si="4"/>
        <v>0</v>
      </c>
      <c r="T31">
        <f t="shared" si="5"/>
        <v>-2349.6938925734103</v>
      </c>
      <c r="U31">
        <f t="shared" si="6"/>
        <v>25.691549023061668</v>
      </c>
      <c r="V31">
        <f t="shared" si="7"/>
        <v>2.9740476747974753E-10</v>
      </c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>
        <v>29</v>
      </c>
      <c r="B32">
        <v>6155.8975604330908</v>
      </c>
      <c r="C32">
        <v>202.89679794810147</v>
      </c>
      <c r="D32">
        <v>0</v>
      </c>
      <c r="E32">
        <v>10047.578355957452</v>
      </c>
      <c r="F32" s="1">
        <v>7.0000000000000007E-2</v>
      </c>
      <c r="G32" s="1">
        <v>0.11700000000000001</v>
      </c>
      <c r="H32" s="1">
        <v>7.0000000000000007E-2</v>
      </c>
      <c r="I32" s="1">
        <v>0.05</v>
      </c>
      <c r="J32" s="1">
        <v>80</v>
      </c>
      <c r="K32" s="1">
        <v>84</v>
      </c>
      <c r="M32">
        <f t="shared" si="0"/>
        <v>34.806339796662137</v>
      </c>
      <c r="N32">
        <f t="shared" si="1"/>
        <v>150.35762175331564</v>
      </c>
      <c r="O32">
        <f t="shared" si="1"/>
        <v>0</v>
      </c>
      <c r="P32">
        <f t="shared" si="2"/>
        <v>40.935077948076675</v>
      </c>
      <c r="Q32">
        <f t="shared" si="3"/>
        <v>-981.65792141840575</v>
      </c>
      <c r="R32">
        <f t="shared" si="4"/>
        <v>-1581.7429460607241</v>
      </c>
      <c r="S32">
        <f t="shared" si="4"/>
        <v>0</v>
      </c>
      <c r="T32">
        <f t="shared" si="5"/>
        <v>-2672.974120859828</v>
      </c>
      <c r="U32">
        <f t="shared" si="6"/>
        <v>34.655630220963637</v>
      </c>
      <c r="V32">
        <f t="shared" si="7"/>
        <v>2.3919710656628013E-10</v>
      </c>
    </row>
    <row r="33" spans="1:22" x14ac:dyDescent="0.25">
      <c r="A33">
        <v>30</v>
      </c>
      <c r="B33">
        <v>5089.3945503056048</v>
      </c>
      <c r="C33">
        <v>179.78541816164812</v>
      </c>
      <c r="D33">
        <v>0</v>
      </c>
      <c r="E33">
        <v>7041.1585921770329</v>
      </c>
      <c r="F33" s="1">
        <v>7.0000000000000007E-2</v>
      </c>
      <c r="G33" s="1">
        <v>0.12</v>
      </c>
      <c r="H33" s="1">
        <v>7.0000000000000007E-2</v>
      </c>
      <c r="I33" s="1">
        <v>0.05</v>
      </c>
      <c r="J33" s="1">
        <v>80</v>
      </c>
      <c r="K33" s="1">
        <v>83</v>
      </c>
      <c r="M33">
        <f t="shared" si="0"/>
        <v>28.776176721295972</v>
      </c>
      <c r="N33">
        <f t="shared" si="1"/>
        <v>136.47572844746441</v>
      </c>
      <c r="O33">
        <f t="shared" si="1"/>
        <v>0</v>
      </c>
      <c r="P33">
        <f t="shared" si="2"/>
        <v>28.686551684828409</v>
      </c>
      <c r="Q33">
        <f t="shared" si="3"/>
        <v>-1066.503010127486</v>
      </c>
      <c r="R33">
        <f t="shared" si="4"/>
        <v>-1848.9103829162673</v>
      </c>
      <c r="S33">
        <f t="shared" si="4"/>
        <v>0</v>
      </c>
      <c r="T33">
        <f t="shared" si="5"/>
        <v>-3006.4197637804191</v>
      </c>
      <c r="U33">
        <f t="shared" si="6"/>
        <v>45.55898274666567</v>
      </c>
      <c r="V33">
        <f t="shared" si="7"/>
        <v>6.007212505210191E-10</v>
      </c>
    </row>
    <row r="34" spans="1:22" x14ac:dyDescent="0.25">
      <c r="A34">
        <v>31</v>
      </c>
      <c r="B34">
        <v>3939.6414949096493</v>
      </c>
      <c r="C34">
        <v>153.1900282678138</v>
      </c>
      <c r="D34">
        <v>0</v>
      </c>
      <c r="E34">
        <v>3695.9992784569868</v>
      </c>
      <c r="F34" s="1">
        <v>7.0000000000000007E-2</v>
      </c>
      <c r="G34" s="1">
        <v>0.123</v>
      </c>
      <c r="H34" s="1">
        <v>7.0000000000000007E-2</v>
      </c>
      <c r="I34" s="1">
        <v>0.05</v>
      </c>
      <c r="J34" s="1">
        <v>80</v>
      </c>
      <c r="K34" s="1">
        <v>82</v>
      </c>
      <c r="M34">
        <f t="shared" si="0"/>
        <v>22.275305786473812</v>
      </c>
      <c r="N34">
        <f t="shared" si="1"/>
        <v>119.04518535035783</v>
      </c>
      <c r="O34">
        <f t="shared" si="1"/>
        <v>0</v>
      </c>
      <c r="P34">
        <f t="shared" si="2"/>
        <v>15.057958564708763</v>
      </c>
      <c r="Q34">
        <f t="shared" si="3"/>
        <v>-1149.7530553959555</v>
      </c>
      <c r="R34">
        <f t="shared" si="4"/>
        <v>-2127.6311915067458</v>
      </c>
      <c r="S34">
        <f t="shared" si="4"/>
        <v>0</v>
      </c>
      <c r="T34">
        <f t="shared" si="5"/>
        <v>-3345.1593137200462</v>
      </c>
      <c r="U34">
        <f t="shared" si="6"/>
        <v>58.487465754647502</v>
      </c>
      <c r="V34">
        <f t="shared" si="7"/>
        <v>1.305124897044152E-10</v>
      </c>
    </row>
    <row r="35" spans="1:22" x14ac:dyDescent="0.25">
      <c r="A35">
        <v>32</v>
      </c>
      <c r="B35">
        <v>2703.0376994700514</v>
      </c>
      <c r="C35">
        <v>122.937125240569</v>
      </c>
      <c r="D35">
        <v>0</v>
      </c>
      <c r="E35">
        <v>3.5963394659394286E-3</v>
      </c>
      <c r="F35" s="1">
        <v>7.0000000000000007E-2</v>
      </c>
      <c r="G35" s="1">
        <v>0.126</v>
      </c>
      <c r="H35" s="1">
        <v>7.0000000000000007E-2</v>
      </c>
      <c r="I35" s="1">
        <v>0.05</v>
      </c>
      <c r="J35" s="1">
        <v>80</v>
      </c>
      <c r="K35" s="1">
        <v>81</v>
      </c>
      <c r="M35">
        <f t="shared" si="0"/>
        <v>15.283368140441153</v>
      </c>
      <c r="N35">
        <f t="shared" si="1"/>
        <v>97.743421539787775</v>
      </c>
      <c r="O35">
        <f t="shared" si="1"/>
        <v>0</v>
      </c>
      <c r="P35">
        <f t="shared" si="2"/>
        <v>1.4651932152257044E-5</v>
      </c>
      <c r="Q35">
        <f t="shared" si="3"/>
        <v>-1236.6037954395979</v>
      </c>
      <c r="R35">
        <f t="shared" si="4"/>
        <v>-2420.2322421795839</v>
      </c>
      <c r="S35">
        <f t="shared" si="4"/>
        <v>0</v>
      </c>
      <c r="T35">
        <f t="shared" si="5"/>
        <v>-3695.995682117521</v>
      </c>
      <c r="U35">
        <f t="shared" si="6"/>
        <v>73.867130529812357</v>
      </c>
      <c r="V35">
        <f t="shared" si="7"/>
        <v>1.4551915228366852E-10</v>
      </c>
    </row>
    <row r="36" spans="1:22" x14ac:dyDescent="0.25">
      <c r="A36">
        <v>33</v>
      </c>
      <c r="B36">
        <v>2450.2276112289669</v>
      </c>
      <c r="C36">
        <v>101.87833037761149</v>
      </c>
      <c r="D36">
        <v>0</v>
      </c>
      <c r="E36">
        <v>0</v>
      </c>
      <c r="F36" s="1">
        <v>7.0000000000000007E-2</v>
      </c>
      <c r="G36" s="1">
        <v>0.129</v>
      </c>
      <c r="H36" s="1">
        <v>7.0000000000000007E-2</v>
      </c>
      <c r="I36" s="1">
        <v>0.05</v>
      </c>
      <c r="J36" s="1">
        <v>80</v>
      </c>
      <c r="K36" s="1">
        <v>80</v>
      </c>
      <c r="M36">
        <f t="shared" si="0"/>
        <v>13.853943146123306</v>
      </c>
      <c r="N36">
        <f t="shared" si="1"/>
        <v>82.825557525791936</v>
      </c>
      <c r="O36">
        <f t="shared" si="1"/>
        <v>0</v>
      </c>
      <c r="P36">
        <f t="shared" si="2"/>
        <v>0</v>
      </c>
      <c r="Q36">
        <f t="shared" si="3"/>
        <v>-252.81008824108449</v>
      </c>
      <c r="R36">
        <f t="shared" si="4"/>
        <v>-1684.703589036601</v>
      </c>
      <c r="S36">
        <f t="shared" si="4"/>
        <v>0</v>
      </c>
      <c r="T36">
        <f t="shared" si="5"/>
        <v>-3.5963394659394286E-3</v>
      </c>
      <c r="U36">
        <f t="shared" si="6"/>
        <v>29.021391236292697</v>
      </c>
      <c r="V36">
        <f t="shared" si="7"/>
        <v>2005.1681903738422</v>
      </c>
    </row>
    <row r="37" spans="1:22" x14ac:dyDescent="0.25">
      <c r="A37">
        <v>34</v>
      </c>
      <c r="B37">
        <v>1914.1840244664727</v>
      </c>
      <c r="C37">
        <v>74.463203253816104</v>
      </c>
      <c r="D37">
        <v>3.5638267029833668</v>
      </c>
      <c r="E37">
        <v>0</v>
      </c>
      <c r="F37" s="1">
        <v>7.0000000000000007E-2</v>
      </c>
      <c r="G37" s="1">
        <v>0.13200000000000001</v>
      </c>
      <c r="H37" s="1">
        <v>7.0000000000000007E-2</v>
      </c>
      <c r="I37" s="1">
        <v>0.05</v>
      </c>
      <c r="J37" s="1">
        <v>80</v>
      </c>
      <c r="K37" s="1">
        <v>80</v>
      </c>
      <c r="M37">
        <f t="shared" si="0"/>
        <v>10.82307477258197</v>
      </c>
      <c r="N37">
        <f t="shared" si="1"/>
        <v>61.868354722784673</v>
      </c>
      <c r="O37">
        <f t="shared" si="1"/>
        <v>1.6120315451348119</v>
      </c>
      <c r="P37">
        <f t="shared" si="2"/>
        <v>0</v>
      </c>
      <c r="Q37">
        <f t="shared" si="3"/>
        <v>-536.04358676249421</v>
      </c>
      <c r="R37">
        <f t="shared" si="4"/>
        <v>-2193.2101699036311</v>
      </c>
      <c r="S37">
        <f t="shared" si="4"/>
        <v>285.10613623866936</v>
      </c>
      <c r="T37">
        <f t="shared" si="5"/>
        <v>0</v>
      </c>
      <c r="U37">
        <f t="shared" si="6"/>
        <v>51.787990851988575</v>
      </c>
      <c r="V37">
        <f t="shared" si="7"/>
        <v>2466.6630906159689</v>
      </c>
    </row>
    <row r="38" spans="1:22" x14ac:dyDescent="0.25">
      <c r="A38">
        <v>35</v>
      </c>
      <c r="B38">
        <v>1098.1241560403923</v>
      </c>
      <c r="C38">
        <v>40.54130624265818</v>
      </c>
      <c r="D38">
        <v>3.5475190645201073</v>
      </c>
      <c r="E38">
        <v>0</v>
      </c>
      <c r="F38" s="1">
        <v>7.0000000000000007E-2</v>
      </c>
      <c r="G38" s="1">
        <v>0.13500000000000001</v>
      </c>
      <c r="H38" s="1">
        <v>7.0000000000000007E-2</v>
      </c>
      <c r="I38" s="1">
        <v>0.05</v>
      </c>
      <c r="J38" s="1">
        <v>80</v>
      </c>
      <c r="K38" s="1">
        <v>80</v>
      </c>
      <c r="M38">
        <f t="shared" si="0"/>
        <v>6.2089536316740936</v>
      </c>
      <c r="N38">
        <f t="shared" si="1"/>
        <v>34.406911182311674</v>
      </c>
      <c r="O38">
        <f t="shared" si="1"/>
        <v>1.6046550844310907</v>
      </c>
      <c r="P38">
        <f t="shared" si="2"/>
        <v>0</v>
      </c>
      <c r="Q38">
        <f t="shared" si="3"/>
        <v>-816.05986842608036</v>
      </c>
      <c r="R38">
        <f t="shared" si="4"/>
        <v>-2713.7517608926337</v>
      </c>
      <c r="S38">
        <f t="shared" si="4"/>
        <v>-1.3046110770607555</v>
      </c>
      <c r="T38">
        <f t="shared" si="5"/>
        <v>0</v>
      </c>
      <c r="U38">
        <f t="shared" si="6"/>
        <v>80.304040306135249</v>
      </c>
      <c r="V38">
        <f t="shared" si="7"/>
        <v>3493.0327199880558</v>
      </c>
    </row>
    <row r="39" spans="1:22" x14ac:dyDescent="0.25">
      <c r="A39">
        <v>36</v>
      </c>
      <c r="B39">
        <v>0</v>
      </c>
      <c r="C39">
        <v>0</v>
      </c>
      <c r="D39">
        <v>0</v>
      </c>
      <c r="E39">
        <v>0</v>
      </c>
      <c r="F39" s="1">
        <v>7.0000000000000007E-2</v>
      </c>
      <c r="G39" s="1">
        <v>0.13800000000000001</v>
      </c>
      <c r="H39" s="1">
        <v>7.0000000000000007E-2</v>
      </c>
      <c r="I39" s="1">
        <v>0.05</v>
      </c>
      <c r="J39" s="1">
        <v>80</v>
      </c>
      <c r="K39" s="1">
        <v>80</v>
      </c>
      <c r="M39">
        <f t="shared" si="0"/>
        <v>0</v>
      </c>
      <c r="N39">
        <f t="shared" si="1"/>
        <v>0</v>
      </c>
      <c r="O39">
        <f t="shared" si="1"/>
        <v>0</v>
      </c>
      <c r="P39">
        <f t="shared" si="2"/>
        <v>0</v>
      </c>
      <c r="Q39">
        <f t="shared" si="3"/>
        <v>-1098.1241560403923</v>
      </c>
      <c r="R39">
        <f t="shared" si="4"/>
        <v>-3243.3044994126544</v>
      </c>
      <c r="S39">
        <f t="shared" si="4"/>
        <v>-283.80152516160859</v>
      </c>
      <c r="T39">
        <f t="shared" si="5"/>
        <v>0</v>
      </c>
      <c r="U39">
        <f t="shared" si="6"/>
        <v>118.0544404367385</v>
      </c>
      <c r="V39">
        <f t="shared" si="7"/>
        <v>4507.1757401779169</v>
      </c>
    </row>
    <row r="41" spans="1:22" x14ac:dyDescent="0.25">
      <c r="V41">
        <f>SUM(V3:V39)</f>
        <v>12516.568033531466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Пункт 1</vt:lpstr>
      <vt:lpstr>Пункт 2</vt:lpstr>
      <vt:lpstr>Пункт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2020-12-02T10:39:36Z</dcterms:created>
  <dcterms:modified xsi:type="dcterms:W3CDTF">2020-12-16T10:38:55Z</dcterms:modified>
</cp:coreProperties>
</file>